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Sdilene\O_F\ROZBORY HOSPODAŘENÍ\ROZBORY HOSPODAŘENÍ 2019\III.Q\8. 2019\"/>
    </mc:Choice>
  </mc:AlternateContent>
  <bookViews>
    <workbookView xWindow="0" yWindow="0" windowWidth="28800" windowHeight="11700" firstSheet="1" activeTab="5"/>
  </bookViews>
  <sheets>
    <sheet name="Tabulka č. 1 Plnění příjmů" sheetId="83" r:id="rId1"/>
    <sheet name="Tabulka č. 2 Plnění SP" sheetId="78" r:id="rId2"/>
    <sheet name="Tabulka č. 3 Čerpání výdajů  " sheetId="84" r:id="rId3"/>
    <sheet name="Tab. č. 4 - Investice dle akcí " sheetId="79" r:id="rId4"/>
    <sheet name="Tab. č. 5 Přehled transferů" sheetId="76" r:id="rId5"/>
    <sheet name="Tabulka č. 6 Opravy a udržování" sheetId="86" r:id="rId6"/>
  </sheets>
  <externalReferences>
    <externalReference r:id="rId7"/>
  </externalReferences>
  <definedNames>
    <definedName name="_xlnm._FilterDatabase" localSheetId="0" hidden="1">'Tabulka č. 1 Plnění příjmů'!$D$1:$D$260</definedName>
    <definedName name="_xlnm._FilterDatabase" localSheetId="1" hidden="1">'Tabulka č. 2 Plnění SP'!$B$1:$B$48</definedName>
    <definedName name="_xlnm._FilterDatabase" localSheetId="2" hidden="1">'Tabulka č. 3 Čerpání výdajů  '!$B$1:$B$917</definedName>
    <definedName name="_xlnm._FilterDatabase" localSheetId="5" hidden="1">'Tabulka č. 6 Opravy a udržování'!$B$1:$B$922</definedName>
    <definedName name="_xlnm.Print_Titles" localSheetId="3">'Tab. č. 4 - Investice dle akcí '!$1:$4</definedName>
    <definedName name="_xlnm.Print_Titles" localSheetId="4">'Tab. č. 5 Přehled transferů'!$1:$5</definedName>
    <definedName name="_xlnm.Print_Titles" localSheetId="0">'Tabulka č. 1 Plnění příjmů'!$1:$4</definedName>
    <definedName name="_xlnm.Print_Titles" localSheetId="2">'Tabulka č. 3 Čerpání výdajů  '!$1:$4</definedName>
    <definedName name="_xlnm.Print_Titles" localSheetId="5">'Tabulka č. 6 Opravy a udržování'!$1:$4</definedName>
    <definedName name="_xlnm.Print_Area" localSheetId="3">'Tab. č. 4 - Investice dle akcí '!$A$1:$I$128</definedName>
    <definedName name="_xlnm.Print_Area" localSheetId="4">'Tab. č. 5 Přehled transferů'!$A$1:$H$121</definedName>
    <definedName name="_xlnm.Print_Area" localSheetId="0">'Tabulka č. 1 Plnění příjmů'!$A$1:$J$273</definedName>
    <definedName name="_xlnm.Print_Area" localSheetId="1">'Tabulka č. 2 Plnění SP'!$A$1:$I$51</definedName>
    <definedName name="_xlnm.Print_Area" localSheetId="2">'Tabulka č. 3 Čerpání výdajů  '!$A$1:$J$984</definedName>
    <definedName name="_xlnm.Print_Area" localSheetId="5">'Tabulka č. 6 Opravy a udržování'!$A$1:$J$989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" i="83" l="1"/>
  <c r="G92" i="83"/>
  <c r="J943" i="86" l="1"/>
  <c r="H943" i="86"/>
  <c r="I943" i="86"/>
  <c r="G943" i="86"/>
  <c r="I976" i="86"/>
  <c r="H976" i="86"/>
  <c r="G976" i="86"/>
  <c r="I969" i="86"/>
  <c r="I968" i="86"/>
  <c r="J968" i="86" s="1"/>
  <c r="H968" i="86"/>
  <c r="I967" i="86"/>
  <c r="H967" i="86"/>
  <c r="G967" i="86"/>
  <c r="I966" i="86"/>
  <c r="H966" i="86"/>
  <c r="G966" i="86"/>
  <c r="I965" i="86"/>
  <c r="H965" i="86"/>
  <c r="I950" i="86"/>
  <c r="H950" i="86"/>
  <c r="G950" i="86"/>
  <c r="I949" i="86"/>
  <c r="H949" i="86"/>
  <c r="G949" i="86"/>
  <c r="I938" i="86"/>
  <c r="H938" i="86"/>
  <c r="J938" i="86" s="1"/>
  <c r="G938" i="86"/>
  <c r="J937" i="86"/>
  <c r="J936" i="86"/>
  <c r="J935" i="86"/>
  <c r="J931" i="86"/>
  <c r="I931" i="86"/>
  <c r="H931" i="86"/>
  <c r="G931" i="86"/>
  <c r="J930" i="86"/>
  <c r="J929" i="86"/>
  <c r="J928" i="86"/>
  <c r="J927" i="86"/>
  <c r="J926" i="86"/>
  <c r="J925" i="86"/>
  <c r="J923" i="86"/>
  <c r="I921" i="86"/>
  <c r="H921" i="86"/>
  <c r="G921" i="86"/>
  <c r="J920" i="86"/>
  <c r="J919" i="86"/>
  <c r="J917" i="86"/>
  <c r="I917" i="86"/>
  <c r="H917" i="86"/>
  <c r="G917" i="86"/>
  <c r="J916" i="86"/>
  <c r="I914" i="86"/>
  <c r="H914" i="86"/>
  <c r="J914" i="86" s="1"/>
  <c r="G914" i="86"/>
  <c r="J913" i="86"/>
  <c r="J912" i="86"/>
  <c r="I906" i="86"/>
  <c r="J906" i="86" s="1"/>
  <c r="H906" i="86"/>
  <c r="G906" i="86"/>
  <c r="J905" i="86"/>
  <c r="J904" i="86"/>
  <c r="J903" i="86"/>
  <c r="J902" i="86"/>
  <c r="J901" i="86"/>
  <c r="J898" i="86"/>
  <c r="I898" i="86"/>
  <c r="H898" i="86"/>
  <c r="G898" i="86"/>
  <c r="J897" i="86"/>
  <c r="J896" i="86"/>
  <c r="I893" i="86"/>
  <c r="H893" i="86"/>
  <c r="G893" i="86"/>
  <c r="J892" i="86"/>
  <c r="I889" i="86"/>
  <c r="H889" i="86"/>
  <c r="G889" i="86"/>
  <c r="J888" i="86"/>
  <c r="J887" i="86"/>
  <c r="J886" i="86"/>
  <c r="J885" i="86"/>
  <c r="J884" i="86"/>
  <c r="J883" i="86"/>
  <c r="J882" i="86"/>
  <c r="J881" i="86"/>
  <c r="I878" i="86"/>
  <c r="J878" i="86" s="1"/>
  <c r="H878" i="86"/>
  <c r="G878" i="86"/>
  <c r="J877" i="86"/>
  <c r="J876" i="86"/>
  <c r="J875" i="86"/>
  <c r="I872" i="86"/>
  <c r="H872" i="86"/>
  <c r="G872" i="86"/>
  <c r="J871" i="86"/>
  <c r="J870" i="86"/>
  <c r="J869" i="86"/>
  <c r="J868" i="86"/>
  <c r="J865" i="86"/>
  <c r="J864" i="86"/>
  <c r="J863" i="86"/>
  <c r="J862" i="86"/>
  <c r="J861" i="86"/>
  <c r="J860" i="86"/>
  <c r="J859" i="86"/>
  <c r="J858" i="86"/>
  <c r="J857" i="86"/>
  <c r="J856" i="86"/>
  <c r="J855" i="86"/>
  <c r="J854" i="86"/>
  <c r="J853" i="86"/>
  <c r="J852" i="86"/>
  <c r="J851" i="86"/>
  <c r="J850" i="86"/>
  <c r="J849" i="86"/>
  <c r="J848" i="86"/>
  <c r="J847" i="86"/>
  <c r="J846" i="86"/>
  <c r="J845" i="86"/>
  <c r="J844" i="86"/>
  <c r="J843" i="86"/>
  <c r="J842" i="86"/>
  <c r="J841" i="86"/>
  <c r="J840" i="86"/>
  <c r="J839" i="86"/>
  <c r="I836" i="86"/>
  <c r="H836" i="86"/>
  <c r="G836" i="86"/>
  <c r="J835" i="86"/>
  <c r="J834" i="86"/>
  <c r="J833" i="86"/>
  <c r="J832" i="86"/>
  <c r="J831" i="86"/>
  <c r="J830" i="86"/>
  <c r="J829" i="86"/>
  <c r="I827" i="86"/>
  <c r="J827" i="86" s="1"/>
  <c r="H827" i="86"/>
  <c r="G827" i="86"/>
  <c r="J826" i="86"/>
  <c r="J825" i="86"/>
  <c r="J824" i="86"/>
  <c r="J823" i="86"/>
  <c r="J822" i="86"/>
  <c r="J821" i="86"/>
  <c r="J820" i="86"/>
  <c r="J819" i="86"/>
  <c r="J818" i="86"/>
  <c r="J817" i="86"/>
  <c r="J816" i="86"/>
  <c r="J815" i="86"/>
  <c r="J814" i="86"/>
  <c r="J813" i="86"/>
  <c r="J812" i="86"/>
  <c r="J811" i="86"/>
  <c r="J810" i="86"/>
  <c r="J809" i="86"/>
  <c r="J808" i="86"/>
  <c r="J807" i="86"/>
  <c r="J806" i="86"/>
  <c r="J805" i="86"/>
  <c r="J804" i="86"/>
  <c r="J803" i="86"/>
  <c r="I793" i="86"/>
  <c r="J793" i="86" s="1"/>
  <c r="H793" i="86"/>
  <c r="G793" i="86"/>
  <c r="J792" i="86"/>
  <c r="J791" i="86"/>
  <c r="I789" i="86"/>
  <c r="J789" i="86" s="1"/>
  <c r="H789" i="86"/>
  <c r="G789" i="86"/>
  <c r="J788" i="86"/>
  <c r="J787" i="86"/>
  <c r="J786" i="86"/>
  <c r="J785" i="86"/>
  <c r="J784" i="86"/>
  <c r="J783" i="86"/>
  <c r="I781" i="86"/>
  <c r="J781" i="86" s="1"/>
  <c r="H781" i="86"/>
  <c r="G781" i="86"/>
  <c r="J780" i="86"/>
  <c r="J779" i="86"/>
  <c r="J778" i="86"/>
  <c r="J777" i="86"/>
  <c r="J776" i="86"/>
  <c r="J775" i="86"/>
  <c r="I773" i="86"/>
  <c r="H773" i="86"/>
  <c r="G773" i="86"/>
  <c r="J772" i="86"/>
  <c r="J771" i="86"/>
  <c r="J768" i="86"/>
  <c r="I768" i="86"/>
  <c r="H768" i="86"/>
  <c r="G768" i="86"/>
  <c r="J767" i="86"/>
  <c r="J766" i="86"/>
  <c r="J765" i="86"/>
  <c r="J764" i="86"/>
  <c r="J763" i="86"/>
  <c r="J762" i="86"/>
  <c r="J761" i="86"/>
  <c r="J760" i="86"/>
  <c r="J759" i="86"/>
  <c r="J758" i="86"/>
  <c r="J757" i="86"/>
  <c r="J756" i="86"/>
  <c r="J755" i="86"/>
  <c r="J754" i="86"/>
  <c r="J753" i="86"/>
  <c r="J752" i="86"/>
  <c r="J751" i="86"/>
  <c r="J750" i="86"/>
  <c r="J749" i="86"/>
  <c r="I746" i="86"/>
  <c r="H746" i="86"/>
  <c r="G746" i="86"/>
  <c r="J745" i="86"/>
  <c r="J744" i="86"/>
  <c r="J743" i="86"/>
  <c r="J742" i="86"/>
  <c r="J741" i="86"/>
  <c r="J740" i="86"/>
  <c r="J739" i="86"/>
  <c r="J738" i="86"/>
  <c r="J737" i="86"/>
  <c r="J736" i="86"/>
  <c r="J735" i="86"/>
  <c r="J734" i="86"/>
  <c r="J733" i="86"/>
  <c r="J732" i="86"/>
  <c r="J731" i="86"/>
  <c r="J730" i="86"/>
  <c r="J729" i="86"/>
  <c r="J728" i="86"/>
  <c r="J727" i="86"/>
  <c r="J726" i="86"/>
  <c r="J725" i="86"/>
  <c r="J724" i="86"/>
  <c r="J723" i="86"/>
  <c r="J722" i="86"/>
  <c r="J721" i="86"/>
  <c r="J720" i="86"/>
  <c r="I717" i="86"/>
  <c r="H717" i="86"/>
  <c r="G717" i="86"/>
  <c r="J716" i="86"/>
  <c r="I713" i="86"/>
  <c r="J713" i="86" s="1"/>
  <c r="H713" i="86"/>
  <c r="G713" i="86"/>
  <c r="J712" i="86"/>
  <c r="I710" i="86"/>
  <c r="J710" i="86" s="1"/>
  <c r="H710" i="86"/>
  <c r="G710" i="86"/>
  <c r="J709" i="86"/>
  <c r="J708" i="86"/>
  <c r="J707" i="86"/>
  <c r="J706" i="86"/>
  <c r="J705" i="86"/>
  <c r="J704" i="86"/>
  <c r="J703" i="86"/>
  <c r="J701" i="86"/>
  <c r="J700" i="86"/>
  <c r="J695" i="86"/>
  <c r="I695" i="86"/>
  <c r="H695" i="86"/>
  <c r="G695" i="86"/>
  <c r="J694" i="86"/>
  <c r="I692" i="86"/>
  <c r="H692" i="86"/>
  <c r="J692" i="86" s="1"/>
  <c r="G692" i="86"/>
  <c r="J690" i="86"/>
  <c r="J689" i="86"/>
  <c r="J688" i="86"/>
  <c r="J687" i="86"/>
  <c r="J686" i="86"/>
  <c r="I684" i="86"/>
  <c r="H684" i="86"/>
  <c r="G684" i="86"/>
  <c r="J683" i="86"/>
  <c r="I681" i="86"/>
  <c r="H681" i="86"/>
  <c r="G681" i="86"/>
  <c r="J680" i="86"/>
  <c r="J679" i="86"/>
  <c r="J678" i="86"/>
  <c r="J677" i="86"/>
  <c r="I674" i="86"/>
  <c r="J674" i="86" s="1"/>
  <c r="H674" i="86"/>
  <c r="G674" i="86"/>
  <c r="J673" i="86"/>
  <c r="J672" i="86"/>
  <c r="J671" i="86"/>
  <c r="J670" i="86"/>
  <c r="I668" i="86"/>
  <c r="H668" i="86"/>
  <c r="G668" i="86"/>
  <c r="J667" i="86"/>
  <c r="J666" i="86"/>
  <c r="J665" i="86"/>
  <c r="J664" i="86"/>
  <c r="J663" i="86"/>
  <c r="J662" i="86"/>
  <c r="J661" i="86"/>
  <c r="J660" i="86"/>
  <c r="I657" i="86"/>
  <c r="H657" i="86"/>
  <c r="G657" i="86"/>
  <c r="J656" i="86"/>
  <c r="I653" i="86"/>
  <c r="J653" i="86" s="1"/>
  <c r="H653" i="86"/>
  <c r="G653" i="86"/>
  <c r="J651" i="86"/>
  <c r="J650" i="86"/>
  <c r="J649" i="86"/>
  <c r="J648" i="86"/>
  <c r="J647" i="86"/>
  <c r="J646" i="86"/>
  <c r="J645" i="86"/>
  <c r="J644" i="86"/>
  <c r="J643" i="86"/>
  <c r="J642" i="86"/>
  <c r="J641" i="86"/>
  <c r="J640" i="86"/>
  <c r="I637" i="86"/>
  <c r="J637" i="86" s="1"/>
  <c r="H637" i="86"/>
  <c r="G637" i="86"/>
  <c r="J636" i="86"/>
  <c r="I634" i="86"/>
  <c r="H634" i="86"/>
  <c r="J634" i="86" s="1"/>
  <c r="G634" i="86"/>
  <c r="J633" i="86"/>
  <c r="J632" i="86"/>
  <c r="J631" i="86"/>
  <c r="I629" i="86"/>
  <c r="H629" i="86"/>
  <c r="G629" i="86"/>
  <c r="J628" i="86"/>
  <c r="J627" i="86"/>
  <c r="J626" i="86"/>
  <c r="J625" i="86"/>
  <c r="J624" i="86"/>
  <c r="J623" i="86"/>
  <c r="J622" i="86"/>
  <c r="J621" i="86"/>
  <c r="J620" i="86"/>
  <c r="J619" i="86"/>
  <c r="J612" i="86"/>
  <c r="I610" i="86"/>
  <c r="H610" i="86"/>
  <c r="H613" i="86" s="1"/>
  <c r="G610" i="86"/>
  <c r="G613" i="86" s="1"/>
  <c r="J609" i="86"/>
  <c r="J608" i="86"/>
  <c r="J607" i="86"/>
  <c r="J606" i="86"/>
  <c r="J605" i="86"/>
  <c r="J601" i="86"/>
  <c r="J600" i="86"/>
  <c r="I597" i="86"/>
  <c r="H597" i="86"/>
  <c r="G597" i="86"/>
  <c r="J596" i="86"/>
  <c r="J595" i="86"/>
  <c r="J594" i="86"/>
  <c r="J593" i="86"/>
  <c r="J592" i="86"/>
  <c r="J591" i="86"/>
  <c r="J590" i="86"/>
  <c r="J589" i="86"/>
  <c r="I586" i="86"/>
  <c r="H586" i="86"/>
  <c r="G586" i="86"/>
  <c r="J585" i="86"/>
  <c r="J584" i="86"/>
  <c r="J583" i="86"/>
  <c r="J582" i="86"/>
  <c r="J581" i="86"/>
  <c r="I578" i="86"/>
  <c r="H578" i="86"/>
  <c r="G578" i="86"/>
  <c r="J577" i="86"/>
  <c r="J576" i="86"/>
  <c r="J575" i="86"/>
  <c r="J574" i="86"/>
  <c r="J573" i="86"/>
  <c r="J572" i="86"/>
  <c r="I569" i="86"/>
  <c r="H569" i="86"/>
  <c r="G569" i="86"/>
  <c r="J568" i="86"/>
  <c r="J567" i="86"/>
  <c r="J566" i="86"/>
  <c r="J565" i="86"/>
  <c r="I562" i="86"/>
  <c r="H562" i="86"/>
  <c r="J562" i="86" s="1"/>
  <c r="G562" i="86"/>
  <c r="J561" i="86"/>
  <c r="J560" i="86"/>
  <c r="J559" i="86"/>
  <c r="J558" i="86"/>
  <c r="J557" i="86"/>
  <c r="I555" i="86"/>
  <c r="H555" i="86"/>
  <c r="G555" i="86"/>
  <c r="J554" i="86"/>
  <c r="J553" i="86"/>
  <c r="J550" i="86"/>
  <c r="I550" i="86"/>
  <c r="H550" i="86"/>
  <c r="G550" i="86"/>
  <c r="J549" i="86"/>
  <c r="J548" i="86"/>
  <c r="I546" i="86"/>
  <c r="H546" i="86"/>
  <c r="G546" i="86"/>
  <c r="J545" i="86"/>
  <c r="J544" i="86"/>
  <c r="J543" i="86"/>
  <c r="J542" i="86"/>
  <c r="J541" i="86"/>
  <c r="I539" i="86"/>
  <c r="H539" i="86"/>
  <c r="G539" i="86"/>
  <c r="J538" i="86"/>
  <c r="J537" i="86"/>
  <c r="J536" i="86"/>
  <c r="I534" i="86"/>
  <c r="H534" i="86"/>
  <c r="G534" i="86"/>
  <c r="J533" i="86"/>
  <c r="J532" i="86"/>
  <c r="J531" i="86"/>
  <c r="I529" i="86"/>
  <c r="H529" i="86"/>
  <c r="J529" i="86" s="1"/>
  <c r="G529" i="86"/>
  <c r="J528" i="86"/>
  <c r="J527" i="86"/>
  <c r="J526" i="86"/>
  <c r="J524" i="86"/>
  <c r="I524" i="86"/>
  <c r="H524" i="86"/>
  <c r="G524" i="86"/>
  <c r="J523" i="86"/>
  <c r="I518" i="86"/>
  <c r="H518" i="86"/>
  <c r="J518" i="86" s="1"/>
  <c r="G518" i="86"/>
  <c r="J517" i="86"/>
  <c r="J516" i="86"/>
  <c r="J515" i="86"/>
  <c r="I512" i="86"/>
  <c r="J512" i="86" s="1"/>
  <c r="H512" i="86"/>
  <c r="G512" i="86"/>
  <c r="J510" i="86"/>
  <c r="J509" i="86"/>
  <c r="J508" i="86"/>
  <c r="J507" i="86"/>
  <c r="J506" i="86"/>
  <c r="J505" i="86"/>
  <c r="J504" i="86"/>
  <c r="J503" i="86"/>
  <c r="J502" i="86"/>
  <c r="J501" i="86"/>
  <c r="J500" i="86"/>
  <c r="J499" i="86"/>
  <c r="I496" i="86"/>
  <c r="J496" i="86" s="1"/>
  <c r="H496" i="86"/>
  <c r="G496" i="86"/>
  <c r="J495" i="86"/>
  <c r="J494" i="86"/>
  <c r="J493" i="86"/>
  <c r="J492" i="86"/>
  <c r="I488" i="86"/>
  <c r="J488" i="86" s="1"/>
  <c r="H488" i="86"/>
  <c r="G488" i="86"/>
  <c r="J487" i="86"/>
  <c r="J486" i="86"/>
  <c r="J485" i="86"/>
  <c r="J484" i="86"/>
  <c r="J483" i="86"/>
  <c r="I480" i="86"/>
  <c r="J480" i="86" s="1"/>
  <c r="H480" i="86"/>
  <c r="G480" i="86"/>
  <c r="J479" i="86"/>
  <c r="J478" i="86"/>
  <c r="J477" i="86"/>
  <c r="J476" i="86"/>
  <c r="J475" i="86"/>
  <c r="J474" i="86"/>
  <c r="J473" i="86"/>
  <c r="J472" i="86"/>
  <c r="J471" i="86"/>
  <c r="J470" i="86"/>
  <c r="J469" i="86"/>
  <c r="J468" i="86"/>
  <c r="J467" i="86"/>
  <c r="J466" i="86"/>
  <c r="J465" i="86"/>
  <c r="I462" i="86"/>
  <c r="J462" i="86" s="1"/>
  <c r="H462" i="86"/>
  <c r="G462" i="86"/>
  <c r="J461" i="86"/>
  <c r="J460" i="86"/>
  <c r="J459" i="86"/>
  <c r="J458" i="86"/>
  <c r="J457" i="86"/>
  <c r="J456" i="86"/>
  <c r="J455" i="86"/>
  <c r="I452" i="86"/>
  <c r="H452" i="86"/>
  <c r="G452" i="86"/>
  <c r="J451" i="86"/>
  <c r="J450" i="86"/>
  <c r="J449" i="86"/>
  <c r="J448" i="86"/>
  <c r="J447" i="86"/>
  <c r="J446" i="86"/>
  <c r="J445" i="86"/>
  <c r="J444" i="86"/>
  <c r="J443" i="86"/>
  <c r="I440" i="86"/>
  <c r="J440" i="86" s="1"/>
  <c r="H440" i="86"/>
  <c r="G440" i="86"/>
  <c r="J439" i="86"/>
  <c r="J438" i="86"/>
  <c r="J437" i="86"/>
  <c r="J436" i="86"/>
  <c r="J435" i="86"/>
  <c r="J434" i="86"/>
  <c r="J433" i="86"/>
  <c r="I431" i="86"/>
  <c r="J431" i="86" s="1"/>
  <c r="H431" i="86"/>
  <c r="G431" i="86"/>
  <c r="J430" i="86"/>
  <c r="J429" i="86"/>
  <c r="I427" i="86"/>
  <c r="J427" i="86" s="1"/>
  <c r="H427" i="86"/>
  <c r="G427" i="86"/>
  <c r="J426" i="86"/>
  <c r="J425" i="86"/>
  <c r="J424" i="86"/>
  <c r="J423" i="86"/>
  <c r="I421" i="86"/>
  <c r="J421" i="86" s="1"/>
  <c r="H421" i="86"/>
  <c r="G421" i="86"/>
  <c r="J420" i="86"/>
  <c r="J419" i="86"/>
  <c r="J418" i="86"/>
  <c r="J417" i="86"/>
  <c r="J416" i="86"/>
  <c r="J415" i="86"/>
  <c r="J414" i="86"/>
  <c r="J413" i="86"/>
  <c r="J412" i="86"/>
  <c r="J411" i="86"/>
  <c r="I408" i="86"/>
  <c r="J408" i="86" s="1"/>
  <c r="H408" i="86"/>
  <c r="G408" i="86"/>
  <c r="J407" i="86"/>
  <c r="J406" i="86"/>
  <c r="I401" i="86"/>
  <c r="H401" i="86"/>
  <c r="H402" i="86" s="1"/>
  <c r="G401" i="86"/>
  <c r="G402" i="86" s="1"/>
  <c r="J400" i="86"/>
  <c r="J399" i="86"/>
  <c r="I397" i="86"/>
  <c r="J397" i="86" s="1"/>
  <c r="H397" i="86"/>
  <c r="G397" i="86"/>
  <c r="J396" i="86"/>
  <c r="J392" i="86"/>
  <c r="I392" i="86"/>
  <c r="H392" i="86"/>
  <c r="G392" i="86"/>
  <c r="J391" i="86"/>
  <c r="J390" i="86"/>
  <c r="J389" i="86"/>
  <c r="J388" i="86"/>
  <c r="J387" i="86"/>
  <c r="J386" i="86"/>
  <c r="J385" i="86"/>
  <c r="J384" i="86"/>
  <c r="J383" i="86"/>
  <c r="J382" i="86"/>
  <c r="J381" i="86"/>
  <c r="J379" i="86"/>
  <c r="J378" i="86"/>
  <c r="J377" i="86"/>
  <c r="J376" i="86"/>
  <c r="J371" i="86"/>
  <c r="J369" i="86"/>
  <c r="I369" i="86"/>
  <c r="H369" i="86"/>
  <c r="G369" i="86"/>
  <c r="J368" i="86"/>
  <c r="J367" i="86"/>
  <c r="J366" i="86"/>
  <c r="J365" i="86"/>
  <c r="J364" i="86"/>
  <c r="J363" i="86"/>
  <c r="J362" i="86"/>
  <c r="J361" i="86"/>
  <c r="J360" i="86"/>
  <c r="J359" i="86"/>
  <c r="J358" i="86"/>
  <c r="J357" i="86"/>
  <c r="J356" i="86"/>
  <c r="J355" i="86"/>
  <c r="J354" i="86"/>
  <c r="J353" i="86"/>
  <c r="J352" i="86"/>
  <c r="J351" i="86"/>
  <c r="I348" i="86"/>
  <c r="H348" i="86"/>
  <c r="G348" i="86"/>
  <c r="J347" i="86"/>
  <c r="J346" i="86"/>
  <c r="J345" i="86"/>
  <c r="J344" i="86"/>
  <c r="J343" i="86"/>
  <c r="J342" i="86"/>
  <c r="J341" i="86"/>
  <c r="J340" i="86"/>
  <c r="J339" i="86"/>
  <c r="J338" i="86"/>
  <c r="J337" i="86"/>
  <c r="J336" i="86"/>
  <c r="J335" i="86"/>
  <c r="J334" i="86"/>
  <c r="J333" i="86"/>
  <c r="J332" i="86"/>
  <c r="I329" i="86"/>
  <c r="H329" i="86"/>
  <c r="G329" i="86"/>
  <c r="J328" i="86"/>
  <c r="J327" i="86"/>
  <c r="J326" i="86"/>
  <c r="J325" i="86"/>
  <c r="J324" i="86"/>
  <c r="J323" i="86"/>
  <c r="J322" i="86"/>
  <c r="J321" i="86"/>
  <c r="J320" i="86"/>
  <c r="J319" i="86"/>
  <c r="J318" i="86"/>
  <c r="J317" i="86"/>
  <c r="I313" i="86"/>
  <c r="I312" i="86"/>
  <c r="H312" i="86"/>
  <c r="G312" i="86"/>
  <c r="J311" i="86"/>
  <c r="J310" i="86"/>
  <c r="J309" i="86"/>
  <c r="J308" i="86"/>
  <c r="J307" i="86"/>
  <c r="J306" i="86"/>
  <c r="J305" i="86"/>
  <c r="J304" i="86"/>
  <c r="J303" i="86"/>
  <c r="J302" i="86"/>
  <c r="J301" i="86"/>
  <c r="J300" i="86"/>
  <c r="J299" i="86"/>
  <c r="J298" i="86"/>
  <c r="J297" i="86"/>
  <c r="J296" i="86"/>
  <c r="J295" i="86"/>
  <c r="J294" i="86"/>
  <c r="J293" i="86"/>
  <c r="J292" i="86"/>
  <c r="J291" i="86"/>
  <c r="J290" i="86"/>
  <c r="J289" i="86"/>
  <c r="J288" i="86"/>
  <c r="J287" i="86"/>
  <c r="J286" i="86"/>
  <c r="J285" i="86"/>
  <c r="J284" i="86"/>
  <c r="J283" i="86"/>
  <c r="J282" i="86"/>
  <c r="J281" i="86"/>
  <c r="J280" i="86"/>
  <c r="J279" i="86"/>
  <c r="J278" i="86"/>
  <c r="J277" i="86"/>
  <c r="J276" i="86"/>
  <c r="J275" i="86"/>
  <c r="J274" i="86"/>
  <c r="J273" i="86"/>
  <c r="J272" i="86"/>
  <c r="J271" i="86"/>
  <c r="I268" i="86"/>
  <c r="J268" i="86" s="1"/>
  <c r="H268" i="86"/>
  <c r="G268" i="86"/>
  <c r="J267" i="86"/>
  <c r="J266" i="86"/>
  <c r="J265" i="86"/>
  <c r="I262" i="86"/>
  <c r="H262" i="86"/>
  <c r="G262" i="86"/>
  <c r="J261" i="86"/>
  <c r="J260" i="86"/>
  <c r="J259" i="86"/>
  <c r="J258" i="86"/>
  <c r="I255" i="86"/>
  <c r="H255" i="86"/>
  <c r="G255" i="86"/>
  <c r="J254" i="86"/>
  <c r="I252" i="86"/>
  <c r="J252" i="86" s="1"/>
  <c r="H252" i="86"/>
  <c r="G252" i="86"/>
  <c r="J251" i="86"/>
  <c r="I249" i="86"/>
  <c r="J249" i="86" s="1"/>
  <c r="H249" i="86"/>
  <c r="G249" i="86"/>
  <c r="J248" i="86"/>
  <c r="J247" i="86"/>
  <c r="J246" i="86"/>
  <c r="J245" i="86"/>
  <c r="I243" i="86"/>
  <c r="J243" i="86" s="1"/>
  <c r="H243" i="86"/>
  <c r="G243" i="86"/>
  <c r="J242" i="86"/>
  <c r="J241" i="86"/>
  <c r="J240" i="86"/>
  <c r="J239" i="86"/>
  <c r="J238" i="86"/>
  <c r="J237" i="86"/>
  <c r="I234" i="86"/>
  <c r="H234" i="86"/>
  <c r="G234" i="86"/>
  <c r="J233" i="86"/>
  <c r="J232" i="86"/>
  <c r="J231" i="86"/>
  <c r="J230" i="86"/>
  <c r="J229" i="86"/>
  <c r="I227" i="86"/>
  <c r="H227" i="86"/>
  <c r="G227" i="86"/>
  <c r="J226" i="86"/>
  <c r="J227" i="86" s="1"/>
  <c r="J225" i="86"/>
  <c r="J224" i="86"/>
  <c r="J223" i="86"/>
  <c r="I221" i="86"/>
  <c r="J221" i="86" s="1"/>
  <c r="H221" i="86"/>
  <c r="G221" i="86"/>
  <c r="J220" i="86"/>
  <c r="J218" i="86"/>
  <c r="I218" i="86"/>
  <c r="H218" i="86"/>
  <c r="G218" i="86"/>
  <c r="J217" i="86"/>
  <c r="J216" i="86"/>
  <c r="I211" i="86"/>
  <c r="H211" i="86"/>
  <c r="G211" i="86"/>
  <c r="J210" i="86"/>
  <c r="I208" i="86"/>
  <c r="J208" i="86" s="1"/>
  <c r="H208" i="86"/>
  <c r="G208" i="86"/>
  <c r="J207" i="86"/>
  <c r="J206" i="86"/>
  <c r="G204" i="86"/>
  <c r="I203" i="86"/>
  <c r="J203" i="86" s="1"/>
  <c r="H203" i="86"/>
  <c r="G203" i="86"/>
  <c r="J202" i="86"/>
  <c r="J201" i="86"/>
  <c r="J200" i="86"/>
  <c r="J199" i="86"/>
  <c r="J198" i="86"/>
  <c r="J197" i="86"/>
  <c r="J196" i="86"/>
  <c r="J195" i="86"/>
  <c r="J194" i="86"/>
  <c r="I191" i="86"/>
  <c r="H191" i="86"/>
  <c r="G191" i="86"/>
  <c r="J190" i="86"/>
  <c r="J189" i="86"/>
  <c r="J188" i="86"/>
  <c r="J187" i="86"/>
  <c r="J186" i="86"/>
  <c r="J185" i="86"/>
  <c r="J184" i="86"/>
  <c r="J183" i="86"/>
  <c r="J182" i="86"/>
  <c r="J181" i="86"/>
  <c r="J180" i="86"/>
  <c r="J179" i="86"/>
  <c r="J178" i="86"/>
  <c r="J177" i="86"/>
  <c r="J176" i="86"/>
  <c r="J175" i="86"/>
  <c r="I172" i="86"/>
  <c r="H172" i="86"/>
  <c r="G172" i="86"/>
  <c r="J171" i="86"/>
  <c r="J170" i="86"/>
  <c r="J169" i="86"/>
  <c r="J168" i="86"/>
  <c r="J167" i="86"/>
  <c r="J166" i="86"/>
  <c r="J165" i="86"/>
  <c r="J164" i="86"/>
  <c r="I161" i="86"/>
  <c r="H161" i="86"/>
  <c r="G161" i="86"/>
  <c r="J160" i="86"/>
  <c r="J158" i="86"/>
  <c r="J157" i="86"/>
  <c r="J156" i="86"/>
  <c r="J155" i="86"/>
  <c r="J154" i="86"/>
  <c r="J153" i="86"/>
  <c r="J152" i="86"/>
  <c r="I147" i="86"/>
  <c r="H147" i="86"/>
  <c r="G147" i="86"/>
  <c r="J146" i="86"/>
  <c r="I144" i="86"/>
  <c r="H144" i="86"/>
  <c r="G144" i="86"/>
  <c r="J143" i="86"/>
  <c r="I141" i="86"/>
  <c r="J141" i="86" s="1"/>
  <c r="H141" i="86"/>
  <c r="G141" i="86"/>
  <c r="J140" i="86"/>
  <c r="J139" i="86"/>
  <c r="J138" i="86"/>
  <c r="J137" i="86"/>
  <c r="J136" i="86"/>
  <c r="J135" i="86"/>
  <c r="J134" i="86"/>
  <c r="I131" i="86"/>
  <c r="J131" i="86" s="1"/>
  <c r="H131" i="86"/>
  <c r="G131" i="86"/>
  <c r="J130" i="86"/>
  <c r="J129" i="86"/>
  <c r="J128" i="86"/>
  <c r="J127" i="86"/>
  <c r="J126" i="86"/>
  <c r="J125" i="86"/>
  <c r="J124" i="86"/>
  <c r="I119" i="86"/>
  <c r="H119" i="86"/>
  <c r="G119" i="86"/>
  <c r="J118" i="86"/>
  <c r="J117" i="86"/>
  <c r="J116" i="86"/>
  <c r="I114" i="86"/>
  <c r="H114" i="86"/>
  <c r="G114" i="86"/>
  <c r="J113" i="86"/>
  <c r="J112" i="86"/>
  <c r="I110" i="86"/>
  <c r="H110" i="86"/>
  <c r="G110" i="86"/>
  <c r="J109" i="86"/>
  <c r="I106" i="86"/>
  <c r="J106" i="86" s="1"/>
  <c r="H106" i="86"/>
  <c r="G106" i="86"/>
  <c r="J105" i="86"/>
  <c r="J104" i="86"/>
  <c r="J103" i="86"/>
  <c r="J102" i="86"/>
  <c r="J101" i="86"/>
  <c r="J100" i="86"/>
  <c r="J99" i="86"/>
  <c r="J98" i="86"/>
  <c r="J97" i="86"/>
  <c r="J96" i="86"/>
  <c r="J95" i="86"/>
  <c r="J94" i="86"/>
  <c r="J93" i="86"/>
  <c r="J92" i="86"/>
  <c r="I90" i="86"/>
  <c r="H90" i="86"/>
  <c r="G90" i="86"/>
  <c r="J89" i="86"/>
  <c r="J87" i="86"/>
  <c r="J86" i="86"/>
  <c r="J85" i="86"/>
  <c r="J84" i="86"/>
  <c r="J83" i="86"/>
  <c r="J82" i="86"/>
  <c r="J81" i="86"/>
  <c r="J80" i="86"/>
  <c r="J79" i="86"/>
  <c r="J78" i="86"/>
  <c r="J77" i="86"/>
  <c r="J76" i="86"/>
  <c r="J75" i="86"/>
  <c r="J74" i="86"/>
  <c r="J73" i="86"/>
  <c r="I70" i="86"/>
  <c r="H70" i="86"/>
  <c r="G70" i="86"/>
  <c r="J69" i="86"/>
  <c r="J68" i="86"/>
  <c r="J66" i="86"/>
  <c r="I66" i="86"/>
  <c r="H66" i="86"/>
  <c r="G66" i="86"/>
  <c r="J65" i="86"/>
  <c r="J64" i="86"/>
  <c r="J63" i="86"/>
  <c r="J62" i="86"/>
  <c r="J61" i="86"/>
  <c r="J60" i="86"/>
  <c r="J59" i="86"/>
  <c r="J58" i="86"/>
  <c r="J57" i="86"/>
  <c r="J56" i="86"/>
  <c r="J55" i="86"/>
  <c r="J54" i="86"/>
  <c r="J53" i="86"/>
  <c r="J52" i="86"/>
  <c r="I50" i="86"/>
  <c r="H50" i="86"/>
  <c r="G50" i="86"/>
  <c r="J49" i="86"/>
  <c r="J48" i="86"/>
  <c r="J47" i="86"/>
  <c r="J46" i="86"/>
  <c r="J45" i="86"/>
  <c r="J44" i="86"/>
  <c r="J42" i="86"/>
  <c r="J41" i="86"/>
  <c r="J40" i="86"/>
  <c r="J37" i="86"/>
  <c r="J36" i="86"/>
  <c r="J35" i="86"/>
  <c r="J34" i="86"/>
  <c r="I30" i="86"/>
  <c r="H30" i="86"/>
  <c r="G30" i="86"/>
  <c r="J29" i="86"/>
  <c r="J28" i="86"/>
  <c r="I26" i="86"/>
  <c r="H26" i="86"/>
  <c r="J26" i="86" s="1"/>
  <c r="G26" i="86"/>
  <c r="J25" i="86"/>
  <c r="I23" i="86"/>
  <c r="H23" i="86"/>
  <c r="G23" i="86"/>
  <c r="J22" i="86"/>
  <c r="I20" i="86"/>
  <c r="J20" i="86" s="1"/>
  <c r="H20" i="86"/>
  <c r="G20" i="86"/>
  <c r="J19" i="86"/>
  <c r="J18" i="86"/>
  <c r="I16" i="86"/>
  <c r="H16" i="86"/>
  <c r="J16" i="86" s="1"/>
  <c r="G16" i="86"/>
  <c r="J15" i="86"/>
  <c r="J14" i="86"/>
  <c r="J13" i="86"/>
  <c r="J12" i="86"/>
  <c r="J11" i="86"/>
  <c r="J10" i="86"/>
  <c r="J9" i="86"/>
  <c r="J8" i="86"/>
  <c r="J3" i="86"/>
  <c r="J79" i="84"/>
  <c r="J78" i="84"/>
  <c r="J63" i="84"/>
  <c r="J62" i="84"/>
  <c r="G945" i="84"/>
  <c r="J920" i="84"/>
  <c r="J661" i="84"/>
  <c r="J660" i="84"/>
  <c r="I314" i="86" l="1"/>
  <c r="J23" i="86"/>
  <c r="J401" i="86"/>
  <c r="J555" i="86"/>
  <c r="J578" i="86"/>
  <c r="J746" i="86"/>
  <c r="I31" i="86"/>
  <c r="J50" i="86"/>
  <c r="I121" i="86"/>
  <c r="J121" i="86" s="1"/>
  <c r="H121" i="86"/>
  <c r="J144" i="86"/>
  <c r="H204" i="86"/>
  <c r="H213" i="86" s="1"/>
  <c r="J211" i="86"/>
  <c r="J255" i="86"/>
  <c r="H313" i="86"/>
  <c r="H314" i="86" s="1"/>
  <c r="J348" i="86"/>
  <c r="H373" i="86"/>
  <c r="G519" i="86"/>
  <c r="G520" i="86" s="1"/>
  <c r="J539" i="86"/>
  <c r="J546" i="86"/>
  <c r="I654" i="86"/>
  <c r="J657" i="86"/>
  <c r="G675" i="86"/>
  <c r="G696" i="86" s="1"/>
  <c r="J872" i="86"/>
  <c r="I908" i="86"/>
  <c r="I909" i="86" s="1"/>
  <c r="H932" i="86"/>
  <c r="G969" i="86"/>
  <c r="J967" i="86"/>
  <c r="H31" i="86"/>
  <c r="J119" i="86"/>
  <c r="H148" i="86"/>
  <c r="G313" i="86"/>
  <c r="G373" i="86"/>
  <c r="G393" i="86" s="1"/>
  <c r="J586" i="86"/>
  <c r="J668" i="86"/>
  <c r="G795" i="86"/>
  <c r="G796" i="86" s="1"/>
  <c r="H519" i="86"/>
  <c r="H520" i="86" s="1"/>
  <c r="H615" i="86" s="1"/>
  <c r="I551" i="86"/>
  <c r="J569" i="86"/>
  <c r="H598" i="86"/>
  <c r="H614" i="86" s="1"/>
  <c r="J629" i="86"/>
  <c r="G654" i="86"/>
  <c r="H675" i="86"/>
  <c r="J681" i="86"/>
  <c r="J717" i="86"/>
  <c r="I795" i="86"/>
  <c r="J836" i="86"/>
  <c r="J889" i="86"/>
  <c r="G908" i="86"/>
  <c r="G909" i="86" s="1"/>
  <c r="G941" i="86" s="1"/>
  <c r="I932" i="86"/>
  <c r="J932" i="86" s="1"/>
  <c r="J950" i="86"/>
  <c r="H969" i="86"/>
  <c r="G314" i="86"/>
  <c r="G598" i="86"/>
  <c r="G614" i="86" s="1"/>
  <c r="G932" i="86"/>
  <c r="J172" i="86"/>
  <c r="G213" i="86"/>
  <c r="J234" i="86"/>
  <c r="J329" i="86"/>
  <c r="J534" i="86"/>
  <c r="I613" i="86"/>
  <c r="J613" i="86" s="1"/>
  <c r="J610" i="86"/>
  <c r="J773" i="86"/>
  <c r="J893" i="86"/>
  <c r="J949" i="86"/>
  <c r="J966" i="86"/>
  <c r="I373" i="86"/>
  <c r="J373" i="86" s="1"/>
  <c r="J161" i="86"/>
  <c r="J312" i="86"/>
  <c r="H393" i="86"/>
  <c r="I519" i="86"/>
  <c r="J452" i="86"/>
  <c r="G551" i="86"/>
  <c r="I598" i="86"/>
  <c r="J684" i="86"/>
  <c r="H795" i="86"/>
  <c r="H796" i="86" s="1"/>
  <c r="I941" i="86"/>
  <c r="H908" i="86"/>
  <c r="H909" i="86" s="1"/>
  <c r="J909" i="86" s="1"/>
  <c r="J965" i="86"/>
  <c r="I204" i="86"/>
  <c r="J191" i="86"/>
  <c r="J313" i="86"/>
  <c r="J110" i="86"/>
  <c r="J147" i="86"/>
  <c r="J30" i="86"/>
  <c r="J90" i="86"/>
  <c r="G121" i="86"/>
  <c r="J114" i="86"/>
  <c r="G31" i="86"/>
  <c r="J70" i="86"/>
  <c r="G148" i="86"/>
  <c r="I148" i="86"/>
  <c r="J148" i="86" s="1"/>
  <c r="J262" i="86"/>
  <c r="H551" i="86"/>
  <c r="J551" i="86" s="1"/>
  <c r="I675" i="86"/>
  <c r="J675" i="86" s="1"/>
  <c r="I796" i="86"/>
  <c r="J969" i="86"/>
  <c r="I951" i="86"/>
  <c r="I402" i="86"/>
  <c r="J402" i="86" s="1"/>
  <c r="J597" i="86"/>
  <c r="H654" i="86"/>
  <c r="J654" i="86" s="1"/>
  <c r="H941" i="86"/>
  <c r="J31" i="86" l="1"/>
  <c r="J795" i="86"/>
  <c r="I393" i="86"/>
  <c r="J393" i="86" s="1"/>
  <c r="I696" i="86"/>
  <c r="J314" i="86"/>
  <c r="J519" i="86"/>
  <c r="I520" i="86"/>
  <c r="J520" i="86" s="1"/>
  <c r="J908" i="86"/>
  <c r="H696" i="86"/>
  <c r="J696" i="86" s="1"/>
  <c r="J796" i="86"/>
  <c r="J941" i="86"/>
  <c r="J598" i="86"/>
  <c r="I614" i="86"/>
  <c r="G615" i="86"/>
  <c r="G962" i="86" s="1"/>
  <c r="J204" i="86"/>
  <c r="I213" i="86"/>
  <c r="J213" i="86" s="1"/>
  <c r="H962" i="86" l="1"/>
  <c r="G964" i="86"/>
  <c r="J614" i="86"/>
  <c r="I615" i="86"/>
  <c r="H964" i="86" l="1"/>
  <c r="J615" i="86"/>
  <c r="I962" i="86" l="1"/>
  <c r="I964" i="86" l="1"/>
  <c r="J964" i="86" s="1"/>
  <c r="I952" i="86"/>
  <c r="J962" i="86"/>
  <c r="H962" i="84" l="1"/>
  <c r="I962" i="84"/>
  <c r="G962" i="84"/>
  <c r="J369" i="84" l="1"/>
  <c r="J304" i="84"/>
  <c r="H266" i="84"/>
  <c r="I266" i="84"/>
  <c r="G266" i="84"/>
  <c r="J265" i="84"/>
  <c r="J181" i="84"/>
  <c r="J305" i="84"/>
  <c r="J411" i="84" l="1"/>
  <c r="G113" i="79"/>
  <c r="G121" i="79"/>
  <c r="G120" i="79"/>
  <c r="G118" i="79"/>
  <c r="G117" i="79"/>
  <c r="G116" i="79"/>
  <c r="G115" i="79"/>
  <c r="H21" i="79" l="1"/>
  <c r="I12" i="79"/>
  <c r="H15" i="79"/>
  <c r="G95" i="76"/>
  <c r="J189" i="83"/>
  <c r="J107" i="83"/>
  <c r="J62" i="83"/>
  <c r="J18" i="83"/>
  <c r="H199" i="83"/>
  <c r="I199" i="83"/>
  <c r="G199" i="83"/>
  <c r="H171" i="83"/>
  <c r="I171" i="83"/>
  <c r="G171" i="83"/>
  <c r="H163" i="83"/>
  <c r="I163" i="83"/>
  <c r="G163" i="83"/>
  <c r="H98" i="83"/>
  <c r="I98" i="83"/>
  <c r="G98" i="83"/>
  <c r="J3" i="84" l="1"/>
  <c r="I3" i="78"/>
  <c r="J3" i="83"/>
  <c r="G961" i="84" l="1"/>
  <c r="J373" i="84"/>
  <c r="J625" i="84"/>
  <c r="H626" i="84"/>
  <c r="I626" i="84"/>
  <c r="G626" i="84"/>
  <c r="J446" i="84"/>
  <c r="J383" i="84" l="1"/>
  <c r="J382" i="84"/>
  <c r="J307" i="84"/>
  <c r="H260" i="84"/>
  <c r="I260" i="84"/>
  <c r="G260" i="84"/>
  <c r="J259" i="84"/>
  <c r="J56" i="84"/>
  <c r="J57" i="84"/>
  <c r="J53" i="84"/>
  <c r="J54" i="84"/>
  <c r="J55" i="84"/>
  <c r="J52" i="84"/>
  <c r="H22" i="84"/>
  <c r="I22" i="84"/>
  <c r="G22" i="84"/>
  <c r="H76" i="76"/>
  <c r="G76" i="76"/>
  <c r="F76" i="76"/>
  <c r="H101" i="76"/>
  <c r="G101" i="76"/>
  <c r="F101" i="76"/>
  <c r="J22" i="84" l="1"/>
  <c r="H159" i="84"/>
  <c r="I159" i="84"/>
  <c r="G159" i="84"/>
  <c r="J415" i="84"/>
  <c r="J416" i="84"/>
  <c r="J417" i="84"/>
  <c r="H418" i="84"/>
  <c r="I418" i="84"/>
  <c r="G418" i="84"/>
  <c r="J122" i="84"/>
  <c r="H129" i="84"/>
  <c r="I129" i="84"/>
  <c r="G129" i="84"/>
  <c r="H122" i="79" l="1"/>
  <c r="I122" i="79" s="1"/>
  <c r="G122" i="79"/>
  <c r="I82" i="79"/>
  <c r="H82" i="79"/>
  <c r="G82" i="79"/>
  <c r="I960" i="84" l="1"/>
  <c r="H960" i="84"/>
  <c r="G960" i="84"/>
  <c r="J60" i="84"/>
  <c r="I79" i="79"/>
  <c r="I81" i="79"/>
  <c r="I80" i="79"/>
  <c r="I10" i="79"/>
  <c r="I75" i="79"/>
  <c r="I195" i="83" l="1"/>
  <c r="H195" i="83"/>
  <c r="G195" i="83"/>
  <c r="J194" i="83"/>
  <c r="J195" i="83" l="1"/>
  <c r="I68" i="79" l="1"/>
  <c r="I67" i="79"/>
  <c r="I106" i="79"/>
  <c r="H241" i="84" l="1"/>
  <c r="I241" i="84"/>
  <c r="H945" i="84"/>
  <c r="I945" i="84"/>
  <c r="I901" i="84"/>
  <c r="H250" i="84"/>
  <c r="I250" i="84"/>
  <c r="G250" i="84"/>
  <c r="J249" i="84"/>
  <c r="J250" i="84" l="1"/>
  <c r="H790" i="84"/>
  <c r="I790" i="84"/>
  <c r="G790" i="84"/>
  <c r="H786" i="84"/>
  <c r="I786" i="84"/>
  <c r="G786" i="84"/>
  <c r="H778" i="84"/>
  <c r="I778" i="84"/>
  <c r="G778" i="84"/>
  <c r="H770" i="84"/>
  <c r="I770" i="84"/>
  <c r="G770" i="84"/>
  <c r="H765" i="84"/>
  <c r="I765" i="84"/>
  <c r="G765" i="84"/>
  <c r="J770" i="84" l="1"/>
  <c r="J778" i="84"/>
  <c r="J790" i="84"/>
  <c r="J786" i="84"/>
  <c r="H792" i="84"/>
  <c r="G792" i="84"/>
  <c r="I792" i="84"/>
  <c r="J765" i="84"/>
  <c r="J7" i="84" l="1"/>
  <c r="J8" i="84"/>
  <c r="J9" i="84"/>
  <c r="J10" i="84"/>
  <c r="J11" i="84"/>
  <c r="J12" i="84"/>
  <c r="J13" i="84"/>
  <c r="J14" i="84"/>
  <c r="G15" i="84"/>
  <c r="H15" i="84"/>
  <c r="I15" i="84"/>
  <c r="J17" i="84"/>
  <c r="J18" i="84"/>
  <c r="G19" i="84"/>
  <c r="H19" i="84"/>
  <c r="I19" i="84"/>
  <c r="J21" i="84"/>
  <c r="J24" i="84"/>
  <c r="G25" i="84"/>
  <c r="H25" i="84"/>
  <c r="I25" i="84"/>
  <c r="J27" i="84"/>
  <c r="J28" i="84"/>
  <c r="G29" i="84"/>
  <c r="H29" i="84"/>
  <c r="I29" i="84"/>
  <c r="J33" i="84"/>
  <c r="J34" i="84"/>
  <c r="J35" i="84"/>
  <c r="J36" i="84"/>
  <c r="J39" i="84"/>
  <c r="J40" i="84"/>
  <c r="J41" i="84"/>
  <c r="J43" i="84"/>
  <c r="J44" i="84"/>
  <c r="J45" i="84"/>
  <c r="J46" i="84"/>
  <c r="J47" i="84"/>
  <c r="J48" i="84"/>
  <c r="G49" i="84"/>
  <c r="H49" i="84"/>
  <c r="I49" i="84"/>
  <c r="J51" i="84"/>
  <c r="J58" i="84"/>
  <c r="J59" i="84"/>
  <c r="J61" i="84"/>
  <c r="J64" i="84"/>
  <c r="G65" i="84"/>
  <c r="H65" i="84"/>
  <c r="I65" i="84"/>
  <c r="J67" i="84"/>
  <c r="J68" i="84"/>
  <c r="G69" i="84"/>
  <c r="H69" i="84"/>
  <c r="I69" i="84"/>
  <c r="J72" i="84"/>
  <c r="J73" i="84"/>
  <c r="J74" i="84"/>
  <c r="J75" i="84"/>
  <c r="J76" i="84"/>
  <c r="J77" i="84"/>
  <c r="J80" i="84"/>
  <c r="J81" i="84"/>
  <c r="J82" i="84"/>
  <c r="J83" i="84"/>
  <c r="J85" i="84"/>
  <c r="J86" i="84"/>
  <c r="J88" i="84"/>
  <c r="G89" i="84"/>
  <c r="I89" i="84"/>
  <c r="J91" i="84"/>
  <c r="J92" i="84"/>
  <c r="J93" i="84"/>
  <c r="J94" i="84"/>
  <c r="J95" i="84"/>
  <c r="J96" i="84"/>
  <c r="J97" i="84"/>
  <c r="J98" i="84"/>
  <c r="J99" i="84"/>
  <c r="J100" i="84"/>
  <c r="J101" i="84"/>
  <c r="J102" i="84"/>
  <c r="J103" i="84"/>
  <c r="J104" i="84"/>
  <c r="G105" i="84"/>
  <c r="H105" i="84"/>
  <c r="I105" i="84"/>
  <c r="J108" i="84"/>
  <c r="G109" i="84"/>
  <c r="H109" i="84"/>
  <c r="I109" i="84"/>
  <c r="J111" i="84"/>
  <c r="J112" i="84"/>
  <c r="G113" i="84"/>
  <c r="H113" i="84"/>
  <c r="I113" i="84"/>
  <c r="J115" i="84"/>
  <c r="J116" i="84"/>
  <c r="J117" i="84"/>
  <c r="G118" i="84"/>
  <c r="H118" i="84"/>
  <c r="I118" i="84"/>
  <c r="J123" i="84"/>
  <c r="J124" i="84"/>
  <c r="J125" i="84"/>
  <c r="J126" i="84"/>
  <c r="J127" i="84"/>
  <c r="J128" i="84"/>
  <c r="J132" i="84"/>
  <c r="J133" i="84"/>
  <c r="J134" i="84"/>
  <c r="J135" i="84"/>
  <c r="J136" i="84"/>
  <c r="J137" i="84"/>
  <c r="J138" i="84"/>
  <c r="G139" i="84"/>
  <c r="H139" i="84"/>
  <c r="I139" i="84"/>
  <c r="J141" i="84"/>
  <c r="G142" i="84"/>
  <c r="H142" i="84"/>
  <c r="I142" i="84"/>
  <c r="J144" i="84"/>
  <c r="G145" i="84"/>
  <c r="H145" i="84"/>
  <c r="I145" i="84"/>
  <c r="J150" i="84"/>
  <c r="J151" i="84"/>
  <c r="J152" i="84"/>
  <c r="J153" i="84"/>
  <c r="J154" i="84"/>
  <c r="J155" i="84"/>
  <c r="J158" i="84"/>
  <c r="J156" i="84"/>
  <c r="J162" i="84"/>
  <c r="J163" i="84"/>
  <c r="J164" i="84"/>
  <c r="J165" i="84"/>
  <c r="J166" i="84"/>
  <c r="J167" i="84"/>
  <c r="J168" i="84"/>
  <c r="J169" i="84"/>
  <c r="G170" i="84"/>
  <c r="H170" i="84"/>
  <c r="I170" i="84"/>
  <c r="J173" i="84"/>
  <c r="J174" i="84"/>
  <c r="J175" i="84"/>
  <c r="J176" i="84"/>
  <c r="J177" i="84"/>
  <c r="J178" i="84"/>
  <c r="J179" i="84"/>
  <c r="J180" i="84"/>
  <c r="J182" i="84"/>
  <c r="J183" i="84"/>
  <c r="J184" i="84"/>
  <c r="J185" i="84"/>
  <c r="J186" i="84"/>
  <c r="J187" i="84"/>
  <c r="J188" i="84"/>
  <c r="G189" i="84"/>
  <c r="H189" i="84"/>
  <c r="I189" i="84"/>
  <c r="J192" i="84"/>
  <c r="J193" i="84"/>
  <c r="J194" i="84"/>
  <c r="J195" i="84"/>
  <c r="J196" i="84"/>
  <c r="J197" i="84"/>
  <c r="J198" i="84"/>
  <c r="J199" i="84"/>
  <c r="J200" i="84"/>
  <c r="G201" i="84"/>
  <c r="H201" i="84"/>
  <c r="I201" i="84"/>
  <c r="J204" i="84"/>
  <c r="J205" i="84"/>
  <c r="G206" i="84"/>
  <c r="H206" i="84"/>
  <c r="I206" i="84"/>
  <c r="J208" i="84"/>
  <c r="G209" i="84"/>
  <c r="H209" i="84"/>
  <c r="I209" i="84"/>
  <c r="J214" i="84"/>
  <c r="J215" i="84"/>
  <c r="G216" i="84"/>
  <c r="H216" i="84"/>
  <c r="I216" i="84"/>
  <c r="J218" i="84"/>
  <c r="G219" i="84"/>
  <c r="H219" i="84"/>
  <c r="I219" i="84"/>
  <c r="J221" i="84"/>
  <c r="J222" i="84"/>
  <c r="J223" i="84"/>
  <c r="J224" i="84"/>
  <c r="G225" i="84"/>
  <c r="H225" i="84"/>
  <c r="I225" i="84"/>
  <c r="J225" i="84"/>
  <c r="J227" i="84"/>
  <c r="J228" i="84"/>
  <c r="J229" i="84"/>
  <c r="J230" i="84"/>
  <c r="J231" i="84"/>
  <c r="G232" i="84"/>
  <c r="H232" i="84"/>
  <c r="I232" i="84"/>
  <c r="J235" i="84"/>
  <c r="J236" i="84"/>
  <c r="J237" i="84"/>
  <c r="J238" i="84"/>
  <c r="J239" i="84"/>
  <c r="J240" i="84"/>
  <c r="G241" i="84"/>
  <c r="J243" i="84"/>
  <c r="J244" i="84"/>
  <c r="J245" i="84"/>
  <c r="J246" i="84"/>
  <c r="G247" i="84"/>
  <c r="H247" i="84"/>
  <c r="I247" i="84"/>
  <c r="J252" i="84"/>
  <c r="G253" i="84"/>
  <c r="H253" i="84"/>
  <c r="I253" i="84"/>
  <c r="J256" i="84"/>
  <c r="J257" i="84"/>
  <c r="J258" i="84"/>
  <c r="J263" i="84"/>
  <c r="J264" i="84"/>
  <c r="J269" i="84"/>
  <c r="J270" i="84"/>
  <c r="J271" i="84"/>
  <c r="J272" i="84"/>
  <c r="J273" i="84"/>
  <c r="J274" i="84"/>
  <c r="J275" i="84"/>
  <c r="J276" i="84"/>
  <c r="J277" i="84"/>
  <c r="J278" i="84"/>
  <c r="J279" i="84"/>
  <c r="J280" i="84"/>
  <c r="J281" i="84"/>
  <c r="J282" i="84"/>
  <c r="J283" i="84"/>
  <c r="J284" i="84"/>
  <c r="J285" i="84"/>
  <c r="J286" i="84"/>
  <c r="J287" i="84"/>
  <c r="J288" i="84"/>
  <c r="J289" i="84"/>
  <c r="J290" i="84"/>
  <c r="J291" i="84"/>
  <c r="J292" i="84"/>
  <c r="J293" i="84"/>
  <c r="J294" i="84"/>
  <c r="J295" i="84"/>
  <c r="J296" i="84"/>
  <c r="J297" i="84"/>
  <c r="J298" i="84"/>
  <c r="J299" i="84"/>
  <c r="J300" i="84"/>
  <c r="J301" i="84"/>
  <c r="J302" i="84"/>
  <c r="J303" i="84"/>
  <c r="J306" i="84"/>
  <c r="J308" i="84"/>
  <c r="J309" i="84"/>
  <c r="G310" i="84"/>
  <c r="H310" i="84"/>
  <c r="I310" i="84"/>
  <c r="J315" i="84"/>
  <c r="J316" i="84"/>
  <c r="J317" i="84"/>
  <c r="J318" i="84"/>
  <c r="J319" i="84"/>
  <c r="J320" i="84"/>
  <c r="J321" i="84"/>
  <c r="J322" i="84"/>
  <c r="J323" i="84"/>
  <c r="J324" i="84"/>
  <c r="J325" i="84"/>
  <c r="J326" i="84"/>
  <c r="G327" i="84"/>
  <c r="H327" i="84"/>
  <c r="I327" i="84"/>
  <c r="J330" i="84"/>
  <c r="J331" i="84"/>
  <c r="J332" i="84"/>
  <c r="J333" i="84"/>
  <c r="J334" i="84"/>
  <c r="J335" i="84"/>
  <c r="J336" i="84"/>
  <c r="J337" i="84"/>
  <c r="J338" i="84"/>
  <c r="J339" i="84"/>
  <c r="J340" i="84"/>
  <c r="J341" i="84"/>
  <c r="J342" i="84"/>
  <c r="J343" i="84"/>
  <c r="J344" i="84"/>
  <c r="J345" i="84"/>
  <c r="G346" i="84"/>
  <c r="H346" i="84"/>
  <c r="I346" i="84"/>
  <c r="J349" i="84"/>
  <c r="J350" i="84"/>
  <c r="J351" i="84"/>
  <c r="J352" i="84"/>
  <c r="J353" i="84"/>
  <c r="J354" i="84"/>
  <c r="J355" i="84"/>
  <c r="J356" i="84"/>
  <c r="J357" i="84"/>
  <c r="J358" i="84"/>
  <c r="J359" i="84"/>
  <c r="J360" i="84"/>
  <c r="J361" i="84"/>
  <c r="J362" i="84"/>
  <c r="J363" i="84"/>
  <c r="J364" i="84"/>
  <c r="J365" i="84"/>
  <c r="J366" i="84"/>
  <c r="G367" i="84"/>
  <c r="H367" i="84"/>
  <c r="I367" i="84"/>
  <c r="J374" i="84"/>
  <c r="J375" i="84"/>
  <c r="J376" i="84"/>
  <c r="J378" i="84"/>
  <c r="J379" i="84"/>
  <c r="J380" i="84"/>
  <c r="J381" i="84"/>
  <c r="J384" i="84"/>
  <c r="J385" i="84"/>
  <c r="J387" i="84"/>
  <c r="J386" i="84"/>
  <c r="J388" i="84"/>
  <c r="G389" i="84"/>
  <c r="H389" i="84"/>
  <c r="I389" i="84"/>
  <c r="J393" i="84"/>
  <c r="G394" i="84"/>
  <c r="H394" i="84"/>
  <c r="I394" i="84"/>
  <c r="J396" i="84"/>
  <c r="J397" i="84"/>
  <c r="G398" i="84"/>
  <c r="H398" i="84"/>
  <c r="I398" i="84"/>
  <c r="J403" i="84"/>
  <c r="J404" i="84"/>
  <c r="G405" i="84"/>
  <c r="H405" i="84"/>
  <c r="I405" i="84"/>
  <c r="J408" i="84"/>
  <c r="J409" i="84"/>
  <c r="J410" i="84"/>
  <c r="J412" i="84"/>
  <c r="J413" i="84"/>
  <c r="J414" i="84"/>
  <c r="J420" i="84"/>
  <c r="J421" i="84"/>
  <c r="J422" i="84"/>
  <c r="J423" i="84"/>
  <c r="G424" i="84"/>
  <c r="H424" i="84"/>
  <c r="I424" i="84"/>
  <c r="J426" i="84"/>
  <c r="J427" i="84"/>
  <c r="G428" i="84"/>
  <c r="H428" i="84"/>
  <c r="I428" i="84"/>
  <c r="J430" i="84"/>
  <c r="J431" i="84"/>
  <c r="J432" i="84"/>
  <c r="J433" i="84"/>
  <c r="J434" i="84"/>
  <c r="J435" i="84"/>
  <c r="J436" i="84"/>
  <c r="G437" i="84"/>
  <c r="H437" i="84"/>
  <c r="I437" i="84"/>
  <c r="J440" i="84"/>
  <c r="J441" i="84"/>
  <c r="J442" i="84"/>
  <c r="J443" i="84"/>
  <c r="J444" i="84"/>
  <c r="J445" i="84"/>
  <c r="J447" i="84"/>
  <c r="J448" i="84"/>
  <c r="G449" i="84"/>
  <c r="H449" i="84"/>
  <c r="I449" i="84"/>
  <c r="J452" i="84"/>
  <c r="J453" i="84"/>
  <c r="J454" i="84"/>
  <c r="J455" i="84"/>
  <c r="J456" i="84"/>
  <c r="J457" i="84"/>
  <c r="J458" i="84"/>
  <c r="G459" i="84"/>
  <c r="H459" i="84"/>
  <c r="I459" i="84"/>
  <c r="J462" i="84"/>
  <c r="J463" i="84"/>
  <c r="J464" i="84"/>
  <c r="J465" i="84"/>
  <c r="J466" i="84"/>
  <c r="J467" i="84"/>
  <c r="J468" i="84"/>
  <c r="J469" i="84"/>
  <c r="J470" i="84"/>
  <c r="J471" i="84"/>
  <c r="J472" i="84"/>
  <c r="J473" i="84"/>
  <c r="J474" i="84"/>
  <c r="J475" i="84"/>
  <c r="J476" i="84"/>
  <c r="G477" i="84"/>
  <c r="H477" i="84"/>
  <c r="I477" i="84"/>
  <c r="J480" i="84"/>
  <c r="J481" i="84"/>
  <c r="J482" i="84"/>
  <c r="J483" i="84"/>
  <c r="J484" i="84"/>
  <c r="G485" i="84"/>
  <c r="H485" i="84"/>
  <c r="I485" i="84"/>
  <c r="J488" i="84"/>
  <c r="J489" i="84"/>
  <c r="J490" i="84"/>
  <c r="J491" i="84"/>
  <c r="G492" i="84"/>
  <c r="H492" i="84"/>
  <c r="I492" i="84"/>
  <c r="J495" i="84"/>
  <c r="J496" i="84"/>
  <c r="J497" i="84"/>
  <c r="J498" i="84"/>
  <c r="J499" i="84"/>
  <c r="J500" i="84"/>
  <c r="J501" i="84"/>
  <c r="J502" i="84"/>
  <c r="J503" i="84"/>
  <c r="J504" i="84"/>
  <c r="J505" i="84"/>
  <c r="J506" i="84"/>
  <c r="G508" i="84"/>
  <c r="H508" i="84"/>
  <c r="I508" i="84"/>
  <c r="J511" i="84"/>
  <c r="J512" i="84"/>
  <c r="J513" i="84"/>
  <c r="G514" i="84"/>
  <c r="H514" i="84"/>
  <c r="I514" i="84"/>
  <c r="J519" i="84"/>
  <c r="G520" i="84"/>
  <c r="H520" i="84"/>
  <c r="I520" i="84"/>
  <c r="J522" i="84"/>
  <c r="J523" i="84"/>
  <c r="J524" i="84"/>
  <c r="G525" i="84"/>
  <c r="H525" i="84"/>
  <c r="I525" i="84"/>
  <c r="J527" i="84"/>
  <c r="J528" i="84"/>
  <c r="J529" i="84"/>
  <c r="G530" i="84"/>
  <c r="H530" i="84"/>
  <c r="I530" i="84"/>
  <c r="J532" i="84"/>
  <c r="J533" i="84"/>
  <c r="J534" i="84"/>
  <c r="G535" i="84"/>
  <c r="H535" i="84"/>
  <c r="I535" i="84"/>
  <c r="J537" i="84"/>
  <c r="J538" i="84"/>
  <c r="J539" i="84"/>
  <c r="J540" i="84"/>
  <c r="J541" i="84"/>
  <c r="G542" i="84"/>
  <c r="H542" i="84"/>
  <c r="I542" i="84"/>
  <c r="J545" i="84"/>
  <c r="J546" i="84"/>
  <c r="G547" i="84"/>
  <c r="H547" i="84"/>
  <c r="I547" i="84"/>
  <c r="J550" i="84"/>
  <c r="J551" i="84"/>
  <c r="G552" i="84"/>
  <c r="H552" i="84"/>
  <c r="I552" i="84"/>
  <c r="J554" i="84"/>
  <c r="J555" i="84"/>
  <c r="J556" i="84"/>
  <c r="J557" i="84"/>
  <c r="J558" i="84"/>
  <c r="G559" i="84"/>
  <c r="H559" i="84"/>
  <c r="I559" i="84"/>
  <c r="J562" i="84"/>
  <c r="J563" i="84"/>
  <c r="J564" i="84"/>
  <c r="J565" i="84"/>
  <c r="G566" i="84"/>
  <c r="H566" i="84"/>
  <c r="I566" i="84"/>
  <c r="J569" i="84"/>
  <c r="J570" i="84"/>
  <c r="J571" i="84"/>
  <c r="J572" i="84"/>
  <c r="J573" i="84"/>
  <c r="J574" i="84"/>
  <c r="G575" i="84"/>
  <c r="H575" i="84"/>
  <c r="I575" i="84"/>
  <c r="J578" i="84"/>
  <c r="J579" i="84"/>
  <c r="J580" i="84"/>
  <c r="J581" i="84"/>
  <c r="J582" i="84"/>
  <c r="G583" i="84"/>
  <c r="H583" i="84"/>
  <c r="I583" i="84"/>
  <c r="J586" i="84"/>
  <c r="J587" i="84"/>
  <c r="J588" i="84"/>
  <c r="J589" i="84"/>
  <c r="J590" i="84"/>
  <c r="J591" i="84"/>
  <c r="J592" i="84"/>
  <c r="J593" i="84"/>
  <c r="G594" i="84"/>
  <c r="H594" i="84"/>
  <c r="I594" i="84"/>
  <c r="J597" i="84"/>
  <c r="J598" i="84"/>
  <c r="J602" i="84"/>
  <c r="J603" i="84"/>
  <c r="J604" i="84"/>
  <c r="J605" i="84"/>
  <c r="J606" i="84"/>
  <c r="G607" i="84"/>
  <c r="G610" i="84" s="1"/>
  <c r="H607" i="84"/>
  <c r="I607" i="84"/>
  <c r="J609" i="84"/>
  <c r="J616" i="84"/>
  <c r="J617" i="84"/>
  <c r="J618" i="84"/>
  <c r="J619" i="84"/>
  <c r="J620" i="84"/>
  <c r="J621" i="84"/>
  <c r="J622" i="84"/>
  <c r="J623" i="84"/>
  <c r="J624" i="84"/>
  <c r="J628" i="84"/>
  <c r="J629" i="84"/>
  <c r="J630" i="84"/>
  <c r="G631" i="84"/>
  <c r="H631" i="84"/>
  <c r="I631" i="84"/>
  <c r="J633" i="84"/>
  <c r="G634" i="84"/>
  <c r="H634" i="84"/>
  <c r="I634" i="84"/>
  <c r="J637" i="84"/>
  <c r="J638" i="84"/>
  <c r="J639" i="84"/>
  <c r="J640" i="84"/>
  <c r="J641" i="84"/>
  <c r="J642" i="84"/>
  <c r="J643" i="84"/>
  <c r="J644" i="84"/>
  <c r="J645" i="84"/>
  <c r="J646" i="84"/>
  <c r="J647" i="84"/>
  <c r="J648" i="84"/>
  <c r="G650" i="84"/>
  <c r="H650" i="84"/>
  <c r="I650" i="84"/>
  <c r="J653" i="84"/>
  <c r="G654" i="84"/>
  <c r="H654" i="84"/>
  <c r="I654" i="84"/>
  <c r="J657" i="84"/>
  <c r="J658" i="84"/>
  <c r="J659" i="84"/>
  <c r="J662" i="84"/>
  <c r="J663" i="84"/>
  <c r="J664" i="84"/>
  <c r="G665" i="84"/>
  <c r="H665" i="84"/>
  <c r="I665" i="84"/>
  <c r="J667" i="84"/>
  <c r="J668" i="84"/>
  <c r="J669" i="84"/>
  <c r="J670" i="84"/>
  <c r="G671" i="84"/>
  <c r="H671" i="84"/>
  <c r="I671" i="84"/>
  <c r="J674" i="84"/>
  <c r="J675" i="84"/>
  <c r="J676" i="84"/>
  <c r="J677" i="84"/>
  <c r="G678" i="84"/>
  <c r="H678" i="84"/>
  <c r="I678" i="84"/>
  <c r="J680" i="84"/>
  <c r="G681" i="84"/>
  <c r="H681" i="84"/>
  <c r="I681" i="84"/>
  <c r="J683" i="84"/>
  <c r="J684" i="84"/>
  <c r="J685" i="84"/>
  <c r="J686" i="84"/>
  <c r="J687" i="84"/>
  <c r="G689" i="84"/>
  <c r="H689" i="84"/>
  <c r="I689" i="84"/>
  <c r="J691" i="84"/>
  <c r="G692" i="84"/>
  <c r="H692" i="84"/>
  <c r="I692" i="84"/>
  <c r="J697" i="84"/>
  <c r="J698" i="84"/>
  <c r="J700" i="84"/>
  <c r="J701" i="84"/>
  <c r="J702" i="84"/>
  <c r="J703" i="84"/>
  <c r="J704" i="84"/>
  <c r="J705" i="84"/>
  <c r="J706" i="84"/>
  <c r="G707" i="84"/>
  <c r="H707" i="84"/>
  <c r="I707" i="84"/>
  <c r="J709" i="84"/>
  <c r="G710" i="84"/>
  <c r="H710" i="84"/>
  <c r="I710" i="84"/>
  <c r="J713" i="84"/>
  <c r="G714" i="84"/>
  <c r="H714" i="84"/>
  <c r="I714" i="84"/>
  <c r="J717" i="84"/>
  <c r="J718" i="84"/>
  <c r="J719" i="84"/>
  <c r="J720" i="84"/>
  <c r="J721" i="84"/>
  <c r="J722" i="84"/>
  <c r="J723" i="84"/>
  <c r="J724" i="84"/>
  <c r="J725" i="84"/>
  <c r="J726" i="84"/>
  <c r="J727" i="84"/>
  <c r="J728" i="84"/>
  <c r="J729" i="84"/>
  <c r="J730" i="84"/>
  <c r="J731" i="84"/>
  <c r="J732" i="84"/>
  <c r="J733" i="84"/>
  <c r="J734" i="84"/>
  <c r="J735" i="84"/>
  <c r="J736" i="84"/>
  <c r="J737" i="84"/>
  <c r="J738" i="84"/>
  <c r="J739" i="84"/>
  <c r="J740" i="84"/>
  <c r="J741" i="84"/>
  <c r="J742" i="84"/>
  <c r="G743" i="84"/>
  <c r="H743" i="84"/>
  <c r="I743" i="84"/>
  <c r="J746" i="84"/>
  <c r="J747" i="84"/>
  <c r="J748" i="84"/>
  <c r="J749" i="84"/>
  <c r="J750" i="84"/>
  <c r="J751" i="84"/>
  <c r="J768" i="84"/>
  <c r="J772" i="84"/>
  <c r="J780" i="84"/>
  <c r="J769" i="84"/>
  <c r="J773" i="84"/>
  <c r="J781" i="84"/>
  <c r="J752" i="84"/>
  <c r="J753" i="84"/>
  <c r="J754" i="84"/>
  <c r="J774" i="84"/>
  <c r="J782" i="84"/>
  <c r="J775" i="84"/>
  <c r="J783" i="84"/>
  <c r="J755" i="84"/>
  <c r="J776" i="84"/>
  <c r="J784" i="84"/>
  <c r="J777" i="84"/>
  <c r="J785" i="84"/>
  <c r="J756" i="84"/>
  <c r="J757" i="84"/>
  <c r="J758" i="84"/>
  <c r="J759" i="84"/>
  <c r="J760" i="84"/>
  <c r="J761" i="84"/>
  <c r="J762" i="84"/>
  <c r="J763" i="84"/>
  <c r="J764" i="84"/>
  <c r="J788" i="84"/>
  <c r="J789" i="84"/>
  <c r="J798" i="84"/>
  <c r="J799" i="84"/>
  <c r="J800" i="84"/>
  <c r="J801" i="84"/>
  <c r="J802" i="84"/>
  <c r="J803" i="84"/>
  <c r="J804" i="84"/>
  <c r="J805" i="84"/>
  <c r="J806" i="84"/>
  <c r="J807" i="84"/>
  <c r="J808" i="84"/>
  <c r="J809" i="84"/>
  <c r="J810" i="84"/>
  <c r="J811" i="84"/>
  <c r="J812" i="84"/>
  <c r="J813" i="84"/>
  <c r="J814" i="84"/>
  <c r="J815" i="84"/>
  <c r="J816" i="84"/>
  <c r="J817" i="84"/>
  <c r="J818" i="84"/>
  <c r="J819" i="84"/>
  <c r="J820" i="84"/>
  <c r="J821" i="84"/>
  <c r="G822" i="84"/>
  <c r="H822" i="84"/>
  <c r="I822" i="84"/>
  <c r="J824" i="84"/>
  <c r="J825" i="84"/>
  <c r="J826" i="84"/>
  <c r="J827" i="84"/>
  <c r="J828" i="84"/>
  <c r="J829" i="84"/>
  <c r="J830" i="84"/>
  <c r="G831" i="84"/>
  <c r="H831" i="84"/>
  <c r="I831" i="84"/>
  <c r="J834" i="84"/>
  <c r="J835" i="84"/>
  <c r="J836" i="84"/>
  <c r="J837" i="84"/>
  <c r="J838" i="84"/>
  <c r="J839" i="84"/>
  <c r="J840" i="84"/>
  <c r="J841" i="84"/>
  <c r="J842" i="84"/>
  <c r="J843" i="84"/>
  <c r="J844" i="84"/>
  <c r="J845" i="84"/>
  <c r="J846" i="84"/>
  <c r="J847" i="84"/>
  <c r="J848" i="84"/>
  <c r="J849" i="84"/>
  <c r="J850" i="84"/>
  <c r="J851" i="84"/>
  <c r="J852" i="84"/>
  <c r="J853" i="84"/>
  <c r="J854" i="84"/>
  <c r="J855" i="84"/>
  <c r="J856" i="84"/>
  <c r="J857" i="84"/>
  <c r="J858" i="84"/>
  <c r="J859" i="84"/>
  <c r="J860" i="84"/>
  <c r="J863" i="84"/>
  <c r="J864" i="84"/>
  <c r="J865" i="84"/>
  <c r="J866" i="84"/>
  <c r="G867" i="84"/>
  <c r="H867" i="84"/>
  <c r="I867" i="84"/>
  <c r="J870" i="84"/>
  <c r="J871" i="84"/>
  <c r="J872" i="84"/>
  <c r="G873" i="84"/>
  <c r="H873" i="84"/>
  <c r="I873" i="84"/>
  <c r="J876" i="84"/>
  <c r="J877" i="84"/>
  <c r="J878" i="84"/>
  <c r="J879" i="84"/>
  <c r="J880" i="84"/>
  <c r="J881" i="84"/>
  <c r="J882" i="84"/>
  <c r="J883" i="84"/>
  <c r="G884" i="84"/>
  <c r="H884" i="84"/>
  <c r="I884" i="84"/>
  <c r="J887" i="84"/>
  <c r="G888" i="84"/>
  <c r="H888" i="84"/>
  <c r="I888" i="84"/>
  <c r="J891" i="84"/>
  <c r="J892" i="84"/>
  <c r="G893" i="84"/>
  <c r="H893" i="84"/>
  <c r="I893" i="84"/>
  <c r="J896" i="84"/>
  <c r="J897" i="84"/>
  <c r="J898" i="84"/>
  <c r="J899" i="84"/>
  <c r="J900" i="84"/>
  <c r="G901" i="84"/>
  <c r="H901" i="84"/>
  <c r="J907" i="84"/>
  <c r="J908" i="84"/>
  <c r="G909" i="84"/>
  <c r="H909" i="84"/>
  <c r="I909" i="84"/>
  <c r="J911" i="84"/>
  <c r="G912" i="84"/>
  <c r="H912" i="84"/>
  <c r="I912" i="84"/>
  <c r="J914" i="84"/>
  <c r="J915" i="84"/>
  <c r="G916" i="84"/>
  <c r="H916" i="84"/>
  <c r="I916" i="84"/>
  <c r="J918" i="84"/>
  <c r="J921" i="84"/>
  <c r="J922" i="84"/>
  <c r="J923" i="84"/>
  <c r="J924" i="84"/>
  <c r="J925" i="84"/>
  <c r="G926" i="84"/>
  <c r="H926" i="84"/>
  <c r="I926" i="84"/>
  <c r="J930" i="84"/>
  <c r="J931" i="84"/>
  <c r="J932" i="84"/>
  <c r="G933" i="84"/>
  <c r="H933" i="84"/>
  <c r="I933" i="84"/>
  <c r="G944" i="84"/>
  <c r="H944" i="84"/>
  <c r="I944" i="84"/>
  <c r="H961" i="84"/>
  <c r="I961" i="84"/>
  <c r="H963" i="84"/>
  <c r="I963" i="84"/>
  <c r="G971" i="84"/>
  <c r="H971" i="84"/>
  <c r="I971" i="84"/>
  <c r="J7" i="83"/>
  <c r="J8" i="83"/>
  <c r="J9" i="83"/>
  <c r="J10" i="83"/>
  <c r="J11" i="83"/>
  <c r="J12" i="83"/>
  <c r="G13" i="83"/>
  <c r="G15" i="83" s="1"/>
  <c r="H13" i="83"/>
  <c r="H15" i="83" s="1"/>
  <c r="I13" i="83"/>
  <c r="J14" i="83"/>
  <c r="J19" i="83"/>
  <c r="G20" i="83"/>
  <c r="H20" i="83"/>
  <c r="I20" i="83"/>
  <c r="J23" i="83"/>
  <c r="J24" i="83"/>
  <c r="J25" i="83"/>
  <c r="J26" i="83"/>
  <c r="J27" i="83"/>
  <c r="G28" i="83"/>
  <c r="H28" i="83"/>
  <c r="I28" i="83"/>
  <c r="J31" i="83"/>
  <c r="J32" i="83"/>
  <c r="J34" i="83"/>
  <c r="J35" i="83"/>
  <c r="G36" i="83"/>
  <c r="H36" i="83"/>
  <c r="I36" i="83"/>
  <c r="J38" i="83"/>
  <c r="J44" i="83"/>
  <c r="J45" i="83"/>
  <c r="G46" i="83"/>
  <c r="G47" i="83" s="1"/>
  <c r="H46" i="83"/>
  <c r="I46" i="83"/>
  <c r="I47" i="83" s="1"/>
  <c r="J50" i="83"/>
  <c r="J51" i="83"/>
  <c r="J52" i="83"/>
  <c r="J55" i="83"/>
  <c r="G56" i="83"/>
  <c r="H56" i="83"/>
  <c r="I56" i="83"/>
  <c r="J59" i="83"/>
  <c r="J60" i="83"/>
  <c r="J61" i="83"/>
  <c r="J63" i="83"/>
  <c r="J64" i="83"/>
  <c r="G65" i="83"/>
  <c r="H65" i="83"/>
  <c r="I65" i="83"/>
  <c r="J68" i="83"/>
  <c r="J69" i="83"/>
  <c r="G70" i="83"/>
  <c r="H70" i="83"/>
  <c r="I70" i="83"/>
  <c r="J72" i="83"/>
  <c r="G73" i="83"/>
  <c r="H73" i="83"/>
  <c r="I73" i="83"/>
  <c r="J75" i="83"/>
  <c r="G76" i="83"/>
  <c r="H76" i="83"/>
  <c r="I76" i="83"/>
  <c r="J78" i="83"/>
  <c r="J79" i="83"/>
  <c r="J80" i="83"/>
  <c r="J81" i="83"/>
  <c r="G82" i="83"/>
  <c r="H82" i="83"/>
  <c r="I82" i="83"/>
  <c r="J85" i="83"/>
  <c r="J86" i="83"/>
  <c r="G87" i="83"/>
  <c r="H87" i="83"/>
  <c r="I87" i="83"/>
  <c r="J89" i="83"/>
  <c r="J90" i="83"/>
  <c r="G91" i="83"/>
  <c r="H91" i="83"/>
  <c r="I91" i="83"/>
  <c r="J96" i="83"/>
  <c r="J101" i="83"/>
  <c r="G102" i="83"/>
  <c r="H102" i="83"/>
  <c r="I102" i="83"/>
  <c r="J104" i="83"/>
  <c r="J105" i="83"/>
  <c r="J106" i="83"/>
  <c r="G108" i="83"/>
  <c r="H108" i="83"/>
  <c r="I108" i="83"/>
  <c r="J111" i="83"/>
  <c r="J112" i="83"/>
  <c r="G113" i="83"/>
  <c r="H113" i="83"/>
  <c r="I113" i="83"/>
  <c r="J115" i="83"/>
  <c r="G116" i="83"/>
  <c r="H116" i="83"/>
  <c r="I116" i="83"/>
  <c r="J119" i="83"/>
  <c r="J120" i="83"/>
  <c r="J121" i="83"/>
  <c r="G122" i="83"/>
  <c r="H122" i="83"/>
  <c r="I122" i="83"/>
  <c r="J124" i="83"/>
  <c r="G125" i="83"/>
  <c r="H125" i="83"/>
  <c r="I125" i="83"/>
  <c r="J127" i="83"/>
  <c r="J128" i="83"/>
  <c r="J129" i="83"/>
  <c r="J130" i="83"/>
  <c r="J131" i="83"/>
  <c r="J132" i="83"/>
  <c r="J133" i="83"/>
  <c r="J134" i="83"/>
  <c r="J135" i="83"/>
  <c r="J136" i="83"/>
  <c r="J137" i="83"/>
  <c r="G138" i="83"/>
  <c r="H138" i="83"/>
  <c r="I138" i="83"/>
  <c r="J141" i="83"/>
  <c r="G142" i="83"/>
  <c r="H142" i="83"/>
  <c r="I142" i="83"/>
  <c r="J145" i="83"/>
  <c r="G146" i="83"/>
  <c r="H146" i="83"/>
  <c r="I146" i="83"/>
  <c r="J148" i="83"/>
  <c r="G149" i="83"/>
  <c r="H149" i="83"/>
  <c r="I149" i="83"/>
  <c r="J151" i="83"/>
  <c r="J152" i="83"/>
  <c r="J153" i="83"/>
  <c r="G154" i="83"/>
  <c r="H154" i="83"/>
  <c r="I154" i="83"/>
  <c r="J156" i="83"/>
  <c r="J157" i="83"/>
  <c r="G158" i="83"/>
  <c r="H158" i="83"/>
  <c r="I158" i="83"/>
  <c r="J160" i="83"/>
  <c r="J161" i="83"/>
  <c r="J168" i="83"/>
  <c r="J169" i="83"/>
  <c r="J170" i="83"/>
  <c r="J174" i="83"/>
  <c r="G175" i="83"/>
  <c r="H175" i="83"/>
  <c r="I175" i="83"/>
  <c r="J179" i="83"/>
  <c r="J180" i="83"/>
  <c r="J181" i="83"/>
  <c r="J182" i="83"/>
  <c r="J183" i="83"/>
  <c r="J184" i="83"/>
  <c r="J185" i="83"/>
  <c r="G186" i="83"/>
  <c r="H186" i="83"/>
  <c r="I186" i="83"/>
  <c r="G190" i="83"/>
  <c r="H190" i="83"/>
  <c r="I190" i="83"/>
  <c r="J202" i="83"/>
  <c r="J203" i="83"/>
  <c r="J208" i="83"/>
  <c r="J209" i="83"/>
  <c r="G210" i="83"/>
  <c r="H210" i="83"/>
  <c r="I210" i="83"/>
  <c r="J212" i="83"/>
  <c r="G213" i="83"/>
  <c r="H213" i="83"/>
  <c r="I213" i="83"/>
  <c r="J215" i="83"/>
  <c r="G216" i="83"/>
  <c r="H216" i="83"/>
  <c r="I216" i="83"/>
  <c r="J218" i="83"/>
  <c r="G219" i="83"/>
  <c r="H219" i="83"/>
  <c r="I219" i="83"/>
  <c r="J221" i="83"/>
  <c r="G222" i="83"/>
  <c r="H222" i="83"/>
  <c r="I222" i="83"/>
  <c r="J224" i="83"/>
  <c r="G225" i="83"/>
  <c r="H225" i="83"/>
  <c r="I225" i="83"/>
  <c r="J230" i="83"/>
  <c r="J231" i="83"/>
  <c r="J232" i="83"/>
  <c r="J233" i="83"/>
  <c r="G234" i="83"/>
  <c r="H234" i="83"/>
  <c r="I234" i="83"/>
  <c r="J237" i="83"/>
  <c r="J238" i="83"/>
  <c r="J239" i="83"/>
  <c r="J240" i="83"/>
  <c r="G241" i="83"/>
  <c r="H241" i="83"/>
  <c r="I241" i="83"/>
  <c r="J243" i="83"/>
  <c r="G244" i="83"/>
  <c r="H244" i="83"/>
  <c r="I244" i="83"/>
  <c r="J249" i="83"/>
  <c r="G250" i="83"/>
  <c r="H250" i="83"/>
  <c r="I250" i="83"/>
  <c r="J252" i="83"/>
  <c r="G253" i="83"/>
  <c r="H253" i="83"/>
  <c r="I253" i="83"/>
  <c r="J255" i="83"/>
  <c r="G256" i="83"/>
  <c r="G257" i="83" s="1"/>
  <c r="H256" i="83"/>
  <c r="I256" i="83"/>
  <c r="J259" i="83"/>
  <c r="I610" i="84" l="1"/>
  <c r="G370" i="84"/>
  <c r="G390" i="84" s="1"/>
  <c r="H370" i="84"/>
  <c r="I370" i="84"/>
  <c r="H200" i="83"/>
  <c r="G200" i="83"/>
  <c r="J186" i="83"/>
  <c r="I200" i="83"/>
  <c r="J84" i="84"/>
  <c r="H964" i="84"/>
  <c r="H246" i="83"/>
  <c r="J91" i="83"/>
  <c r="H610" i="84"/>
  <c r="J213" i="83"/>
  <c r="G176" i="83"/>
  <c r="H176" i="83"/>
  <c r="J149" i="83"/>
  <c r="J234" i="83"/>
  <c r="J225" i="83"/>
  <c r="J216" i="83"/>
  <c r="J171" i="83"/>
  <c r="J125" i="83"/>
  <c r="J244" i="83"/>
  <c r="J241" i="83"/>
  <c r="J76" i="83"/>
  <c r="J49" i="84"/>
  <c r="J46" i="83"/>
  <c r="J36" i="83"/>
  <c r="J87" i="83"/>
  <c r="J82" i="83"/>
  <c r="J65" i="83"/>
  <c r="J70" i="83"/>
  <c r="J142" i="83"/>
  <c r="J138" i="83"/>
  <c r="J116" i="83"/>
  <c r="J102" i="83"/>
  <c r="H47" i="83"/>
  <c r="J47" i="83" s="1"/>
  <c r="J20" i="83"/>
  <c r="I246" i="83"/>
  <c r="G226" i="83"/>
  <c r="G265" i="83" s="1"/>
  <c r="G960" i="86" s="1"/>
  <c r="J158" i="83"/>
  <c r="J13" i="83"/>
  <c r="G246" i="83"/>
  <c r="G260" i="83" s="1"/>
  <c r="G948" i="86" s="1"/>
  <c r="G951" i="86" s="1"/>
  <c r="G952" i="86" s="1"/>
  <c r="H257" i="83"/>
  <c r="H226" i="83"/>
  <c r="H265" i="83" s="1"/>
  <c r="J190" i="83"/>
  <c r="I164" i="83"/>
  <c r="J113" i="83"/>
  <c r="G39" i="83"/>
  <c r="G263" i="83" s="1"/>
  <c r="J222" i="83"/>
  <c r="J219" i="83"/>
  <c r="J175" i="83"/>
  <c r="J163" i="83"/>
  <c r="J146" i="83"/>
  <c r="J122" i="83"/>
  <c r="J108" i="83"/>
  <c r="J28" i="83"/>
  <c r="G164" i="83"/>
  <c r="J256" i="83"/>
  <c r="J250" i="83"/>
  <c r="J210" i="83"/>
  <c r="J154" i="83"/>
  <c r="J98" i="83"/>
  <c r="J73" i="83"/>
  <c r="J56" i="83"/>
  <c r="J671" i="84"/>
  <c r="J654" i="84"/>
  <c r="J508" i="84"/>
  <c r="J189" i="84"/>
  <c r="J118" i="84"/>
  <c r="J944" i="84"/>
  <c r="H399" i="84"/>
  <c r="J961" i="84"/>
  <c r="J926" i="84"/>
  <c r="J867" i="84"/>
  <c r="J822" i="84"/>
  <c r="J692" i="84"/>
  <c r="J681" i="84"/>
  <c r="J437" i="84"/>
  <c r="H311" i="84"/>
  <c r="J689" i="84"/>
  <c r="G672" i="84"/>
  <c r="J209" i="84"/>
  <c r="J19" i="84"/>
  <c r="J665" i="84"/>
  <c r="J634" i="84"/>
  <c r="J631" i="84"/>
  <c r="J594" i="84"/>
  <c r="J566" i="84"/>
  <c r="H119" i="84"/>
  <c r="J105" i="84"/>
  <c r="J367" i="84"/>
  <c r="J266" i="84"/>
  <c r="J139" i="84"/>
  <c r="H89" i="84"/>
  <c r="J583" i="84"/>
  <c r="J575" i="84"/>
  <c r="J559" i="84"/>
  <c r="J552" i="84"/>
  <c r="J530" i="84"/>
  <c r="J520" i="84"/>
  <c r="J514" i="84"/>
  <c r="J485" i="84"/>
  <c r="J477" i="84"/>
  <c r="J449" i="84"/>
  <c r="J201" i="84"/>
  <c r="J113" i="84"/>
  <c r="J69" i="84"/>
  <c r="J129" i="84"/>
  <c r="J888" i="84"/>
  <c r="I515" i="84"/>
  <c r="J542" i="84"/>
  <c r="G964" i="84"/>
  <c r="J933" i="84"/>
  <c r="J912" i="84"/>
  <c r="J909" i="84"/>
  <c r="H672" i="84"/>
  <c r="G651" i="84"/>
  <c r="J626" i="84"/>
  <c r="J535" i="84"/>
  <c r="J525" i="84"/>
  <c r="J492" i="84"/>
  <c r="J389" i="84"/>
  <c r="J346" i="84"/>
  <c r="J260" i="84"/>
  <c r="J206" i="84"/>
  <c r="J142" i="84"/>
  <c r="J65" i="84"/>
  <c r="J29" i="84"/>
  <c r="J873" i="84"/>
  <c r="I672" i="84"/>
  <c r="J945" i="84"/>
  <c r="H548" i="84"/>
  <c r="J893" i="84"/>
  <c r="J710" i="84"/>
  <c r="J650" i="84"/>
  <c r="J607" i="84"/>
  <c r="J963" i="84"/>
  <c r="H793" i="84"/>
  <c r="J428" i="84"/>
  <c r="J418" i="84"/>
  <c r="J398" i="84"/>
  <c r="I399" i="84"/>
  <c r="J241" i="84"/>
  <c r="J109" i="84"/>
  <c r="G30" i="84"/>
  <c r="H30" i="84"/>
  <c r="I946" i="84"/>
  <c r="J960" i="84"/>
  <c r="J547" i="84"/>
  <c r="J424" i="84"/>
  <c r="J405" i="84"/>
  <c r="G399" i="84"/>
  <c r="J327" i="84"/>
  <c r="J310" i="84"/>
  <c r="J247" i="84"/>
  <c r="J232" i="84"/>
  <c r="J15" i="84"/>
  <c r="J884" i="84"/>
  <c r="G548" i="84"/>
  <c r="J459" i="84"/>
  <c r="J394" i="84"/>
  <c r="J253" i="84"/>
  <c r="J219" i="84"/>
  <c r="J216" i="84"/>
  <c r="J170" i="84"/>
  <c r="J159" i="84"/>
  <c r="J145" i="84"/>
  <c r="G146" i="84"/>
  <c r="G119" i="84"/>
  <c r="J25" i="84"/>
  <c r="H927" i="84"/>
  <c r="G903" i="84"/>
  <c r="G904" i="84" s="1"/>
  <c r="J707" i="84"/>
  <c r="H651" i="84"/>
  <c r="H595" i="84"/>
  <c r="H515" i="84"/>
  <c r="G515" i="84"/>
  <c r="G516" i="84" s="1"/>
  <c r="G927" i="84"/>
  <c r="J901" i="84"/>
  <c r="H903" i="84"/>
  <c r="G595" i="84"/>
  <c r="G611" i="84" s="1"/>
  <c r="G311" i="84"/>
  <c r="G312" i="84" s="1"/>
  <c r="G202" i="84"/>
  <c r="G211" i="84" s="1"/>
  <c r="J743" i="84"/>
  <c r="J678" i="84"/>
  <c r="H202" i="84"/>
  <c r="I146" i="84"/>
  <c r="J792" i="84"/>
  <c r="I964" i="84"/>
  <c r="I927" i="84"/>
  <c r="J831" i="84"/>
  <c r="G793" i="84"/>
  <c r="J714" i="84"/>
  <c r="I793" i="84"/>
  <c r="I311" i="84"/>
  <c r="I595" i="84"/>
  <c r="I202" i="84"/>
  <c r="I903" i="84"/>
  <c r="I651" i="84"/>
  <c r="I30" i="84"/>
  <c r="I548" i="84"/>
  <c r="I119" i="84"/>
  <c r="H164" i="83"/>
  <c r="I92" i="83"/>
  <c r="I15" i="83"/>
  <c r="J15" i="83" s="1"/>
  <c r="I176" i="83"/>
  <c r="I257" i="83"/>
  <c r="J253" i="83"/>
  <c r="I226" i="83"/>
  <c r="H39" i="83"/>
  <c r="H263" i="83" s="1"/>
  <c r="G42" i="76"/>
  <c r="H42" i="76"/>
  <c r="G21" i="76"/>
  <c r="H21" i="76"/>
  <c r="G15" i="76"/>
  <c r="H15" i="76"/>
  <c r="H960" i="86" l="1"/>
  <c r="I611" i="84"/>
  <c r="I312" i="84"/>
  <c r="I516" i="84"/>
  <c r="J200" i="83"/>
  <c r="G943" i="84"/>
  <c r="G946" i="84" s="1"/>
  <c r="G269" i="83"/>
  <c r="G955" i="84"/>
  <c r="H260" i="83"/>
  <c r="H948" i="86" s="1"/>
  <c r="J246" i="83"/>
  <c r="H611" i="84"/>
  <c r="H390" i="84"/>
  <c r="H146" i="84"/>
  <c r="J146" i="84" s="1"/>
  <c r="J610" i="84"/>
  <c r="H211" i="84"/>
  <c r="H904" i="84"/>
  <c r="H936" i="84" s="1"/>
  <c r="H516" i="84"/>
  <c r="H312" i="84"/>
  <c r="J176" i="83"/>
  <c r="J164" i="83"/>
  <c r="J399" i="84"/>
  <c r="H693" i="84"/>
  <c r="J962" i="84"/>
  <c r="G204" i="83"/>
  <c r="G264" i="83" s="1"/>
  <c r="G261" i="83"/>
  <c r="H955" i="84"/>
  <c r="J964" i="84"/>
  <c r="G693" i="84"/>
  <c r="J30" i="84"/>
  <c r="J672" i="84"/>
  <c r="J119" i="84"/>
  <c r="J548" i="84"/>
  <c r="J89" i="84"/>
  <c r="J927" i="84"/>
  <c r="J515" i="84"/>
  <c r="J793" i="84"/>
  <c r="G612" i="84"/>
  <c r="G936" i="84"/>
  <c r="J651" i="84"/>
  <c r="I693" i="84"/>
  <c r="J595" i="84"/>
  <c r="I211" i="84"/>
  <c r="J202" i="84"/>
  <c r="I390" i="84"/>
  <c r="J370" i="84"/>
  <c r="I904" i="84"/>
  <c r="J903" i="84"/>
  <c r="J311" i="84"/>
  <c r="H204" i="83"/>
  <c r="H264" i="83" s="1"/>
  <c r="G266" i="83"/>
  <c r="I39" i="83"/>
  <c r="J226" i="83"/>
  <c r="I265" i="83"/>
  <c r="I960" i="86" s="1"/>
  <c r="J960" i="86" s="1"/>
  <c r="J257" i="83"/>
  <c r="I260" i="83"/>
  <c r="I269" i="83" s="1"/>
  <c r="J92" i="83"/>
  <c r="I204" i="83"/>
  <c r="J948" i="86" l="1"/>
  <c r="H951" i="86"/>
  <c r="J516" i="84"/>
  <c r="H943" i="84"/>
  <c r="H269" i="83"/>
  <c r="J269" i="83" s="1"/>
  <c r="H266" i="83"/>
  <c r="I612" i="84"/>
  <c r="G267" i="83"/>
  <c r="G958" i="86" s="1"/>
  <c r="J211" i="84"/>
  <c r="J390" i="84"/>
  <c r="J312" i="84"/>
  <c r="H612" i="84"/>
  <c r="J693" i="84"/>
  <c r="H267" i="83"/>
  <c r="H958" i="86" s="1"/>
  <c r="J265" i="83"/>
  <c r="I955" i="84"/>
  <c r="J955" i="84" s="1"/>
  <c r="G938" i="84"/>
  <c r="G957" i="84" s="1"/>
  <c r="J611" i="84"/>
  <c r="J904" i="84"/>
  <c r="I936" i="84"/>
  <c r="J39" i="83"/>
  <c r="I263" i="83"/>
  <c r="J204" i="83"/>
  <c r="I264" i="83"/>
  <c r="J264" i="83" s="1"/>
  <c r="J260" i="83"/>
  <c r="I266" i="83"/>
  <c r="J266" i="83" s="1"/>
  <c r="H959" i="86" l="1"/>
  <c r="H971" i="86"/>
  <c r="G959" i="86"/>
  <c r="G971" i="86"/>
  <c r="J951" i="86"/>
  <c r="H952" i="86"/>
  <c r="J952" i="86" s="1"/>
  <c r="H938" i="84"/>
  <c r="H957" i="84" s="1"/>
  <c r="G270" i="83"/>
  <c r="J943" i="84"/>
  <c r="H946" i="84"/>
  <c r="J946" i="84" s="1"/>
  <c r="H270" i="83"/>
  <c r="H953" i="84"/>
  <c r="H954" i="84" s="1"/>
  <c r="G953" i="84"/>
  <c r="G954" i="84" s="1"/>
  <c r="J612" i="84"/>
  <c r="G947" i="84"/>
  <c r="G959" i="84"/>
  <c r="I938" i="84"/>
  <c r="J936" i="84"/>
  <c r="J263" i="83"/>
  <c r="I267" i="83"/>
  <c r="I958" i="86" s="1"/>
  <c r="I959" i="86" l="1"/>
  <c r="J959" i="86" s="1"/>
  <c r="J958" i="86"/>
  <c r="I971" i="86"/>
  <c r="H947" i="84"/>
  <c r="I953" i="84"/>
  <c r="J953" i="84" s="1"/>
  <c r="G966" i="84"/>
  <c r="H959" i="84"/>
  <c r="H966" i="84"/>
  <c r="I957" i="84"/>
  <c r="J938" i="84"/>
  <c r="J267" i="83"/>
  <c r="I270" i="83"/>
  <c r="J270" i="83" s="1"/>
  <c r="I954" i="84" l="1"/>
  <c r="J954" i="84" s="1"/>
  <c r="I966" i="84"/>
  <c r="I947" i="84"/>
  <c r="J947" i="84" s="1"/>
  <c r="I959" i="84"/>
  <c r="J959" i="84" s="1"/>
  <c r="J957" i="84"/>
  <c r="H121" i="79"/>
  <c r="H117" i="79"/>
  <c r="H115" i="79"/>
  <c r="H113" i="79" s="1"/>
  <c r="I121" i="79" l="1"/>
  <c r="H102" i="79"/>
  <c r="I101" i="79"/>
  <c r="I98" i="79"/>
  <c r="G102" i="79"/>
  <c r="I100" i="79"/>
  <c r="I97" i="79"/>
  <c r="I96" i="79"/>
  <c r="I74" i="79"/>
  <c r="G64" i="79"/>
  <c r="H55" i="79"/>
  <c r="G55" i="79"/>
  <c r="H70" i="79"/>
  <c r="G70" i="79"/>
  <c r="I102" i="79" l="1"/>
  <c r="I8" i="79"/>
  <c r="I9" i="79"/>
  <c r="I11" i="79"/>
  <c r="I13" i="79"/>
  <c r="I14" i="79"/>
  <c r="I15" i="79"/>
  <c r="I16" i="79"/>
  <c r="H59" i="79" l="1"/>
  <c r="H64" i="79" s="1"/>
  <c r="H106" i="76" l="1"/>
  <c r="G106" i="76"/>
  <c r="F106" i="76"/>
  <c r="H120" i="79" l="1"/>
  <c r="H119" i="79"/>
  <c r="G119" i="79"/>
  <c r="I5" i="79"/>
  <c r="I7" i="79"/>
  <c r="G17" i="79"/>
  <c r="H17" i="79"/>
  <c r="I19" i="79"/>
  <c r="I20" i="79"/>
  <c r="I21" i="79"/>
  <c r="I22" i="79"/>
  <c r="I23" i="79"/>
  <c r="I24" i="79"/>
  <c r="I25" i="79"/>
  <c r="I26" i="79"/>
  <c r="G27" i="79"/>
  <c r="H27" i="79"/>
  <c r="I29" i="79"/>
  <c r="I30" i="79"/>
  <c r="I31" i="79"/>
  <c r="I33" i="79"/>
  <c r="I35" i="79"/>
  <c r="I36" i="79"/>
  <c r="G37" i="79"/>
  <c r="H37" i="79"/>
  <c r="I39" i="79"/>
  <c r="I40" i="79"/>
  <c r="G41" i="79"/>
  <c r="H41" i="79"/>
  <c r="I43" i="79"/>
  <c r="I45" i="79"/>
  <c r="I47" i="79"/>
  <c r="I49" i="79"/>
  <c r="I50" i="79"/>
  <c r="G51" i="79"/>
  <c r="H51" i="79"/>
  <c r="I54" i="79"/>
  <c r="I53" i="79"/>
  <c r="I57" i="79"/>
  <c r="I58" i="79"/>
  <c r="I59" i="79"/>
  <c r="I60" i="79"/>
  <c r="I61" i="79"/>
  <c r="I62" i="79"/>
  <c r="I63" i="79"/>
  <c r="I66" i="79"/>
  <c r="I69" i="79"/>
  <c r="I72" i="79"/>
  <c r="I73" i="79"/>
  <c r="I76" i="79"/>
  <c r="I78" i="79"/>
  <c r="I84" i="79"/>
  <c r="I85" i="79"/>
  <c r="I86" i="79"/>
  <c r="I87" i="79"/>
  <c r="I88" i="79"/>
  <c r="I89" i="79"/>
  <c r="I91" i="79"/>
  <c r="I92" i="79"/>
  <c r="I93" i="79"/>
  <c r="G94" i="79"/>
  <c r="H94" i="79"/>
  <c r="I99" i="79"/>
  <c r="I104" i="79"/>
  <c r="I105" i="79"/>
  <c r="I107" i="79"/>
  <c r="H116" i="79"/>
  <c r="H118" i="79"/>
  <c r="G109" i="79" l="1"/>
  <c r="H109" i="79"/>
  <c r="I116" i="79"/>
  <c r="I115" i="79"/>
  <c r="I117" i="79"/>
  <c r="I94" i="79"/>
  <c r="I120" i="79"/>
  <c r="I70" i="79"/>
  <c r="I17" i="79"/>
  <c r="I119" i="79"/>
  <c r="I41" i="79"/>
  <c r="I37" i="79"/>
  <c r="I27" i="79"/>
  <c r="I55" i="79"/>
  <c r="I51" i="79"/>
  <c r="I118" i="79"/>
  <c r="I113" i="79" l="1"/>
  <c r="H124" i="79"/>
  <c r="I5" i="78" l="1"/>
  <c r="I7" i="78"/>
  <c r="I9" i="78"/>
  <c r="I11" i="78"/>
  <c r="I13" i="78"/>
  <c r="I15" i="78"/>
  <c r="I17" i="78"/>
  <c r="I19" i="78"/>
  <c r="I21" i="78"/>
  <c r="I23" i="78"/>
  <c r="I25" i="78"/>
  <c r="I27" i="78"/>
  <c r="I29" i="78"/>
  <c r="I31" i="78"/>
  <c r="I33" i="78"/>
  <c r="I35" i="78"/>
  <c r="I37" i="78"/>
  <c r="I39" i="78"/>
  <c r="I41" i="78"/>
  <c r="I43" i="78"/>
  <c r="I45" i="78"/>
  <c r="F47" i="78"/>
  <c r="G47" i="78"/>
  <c r="H47" i="78"/>
  <c r="I47" i="78" l="1"/>
  <c r="G90" i="76" l="1"/>
  <c r="H90" i="76"/>
  <c r="F90" i="76"/>
  <c r="F108" i="76" s="1"/>
  <c r="F21" i="76"/>
  <c r="G11" i="76" l="1"/>
  <c r="H11" i="76"/>
  <c r="F11" i="76"/>
  <c r="F42" i="76" l="1"/>
  <c r="F15" i="76" l="1"/>
  <c r="F46" i="76"/>
  <c r="F47" i="76" s="1"/>
  <c r="G46" i="76"/>
  <c r="G47" i="76" s="1"/>
  <c r="H46" i="76"/>
  <c r="H47" i="76" s="1"/>
  <c r="F117" i="76"/>
  <c r="G117" i="76"/>
  <c r="H117" i="76"/>
  <c r="F81" i="76" l="1"/>
  <c r="G81" i="76"/>
  <c r="G108" i="76" s="1"/>
  <c r="G110" i="76" s="1"/>
  <c r="G119" i="76" s="1"/>
  <c r="H81" i="76"/>
  <c r="F110" i="76" l="1"/>
  <c r="F119" i="76" s="1"/>
  <c r="H108" i="76"/>
  <c r="H110" i="76" s="1"/>
  <c r="H119" i="76" s="1"/>
  <c r="I64" i="79" l="1"/>
  <c r="G124" i="79"/>
  <c r="I124" i="79" s="1"/>
  <c r="I109" i="79" l="1"/>
</calcChain>
</file>

<file path=xl/sharedStrings.xml><?xml version="1.0" encoding="utf-8"?>
<sst xmlns="http://schemas.openxmlformats.org/spreadsheetml/2006/main" count="2304" uniqueCount="1146">
  <si>
    <t>Město Týn nad Vltavou</t>
  </si>
  <si>
    <t>Třída/ skup./§</t>
  </si>
  <si>
    <t>pol.</t>
  </si>
  <si>
    <t>NZ/ÚZ</t>
  </si>
  <si>
    <t>DAŇOVÉ PŘÍJMY</t>
  </si>
  <si>
    <t>Sdílené daně</t>
  </si>
  <si>
    <t>daň z příjmů právnických osob</t>
  </si>
  <si>
    <t>daň z přidané hodnoty</t>
  </si>
  <si>
    <t>daň z nemovitých věcí</t>
  </si>
  <si>
    <t>daň z příjmů právnických osob za obce</t>
  </si>
  <si>
    <t>Celkem</t>
  </si>
  <si>
    <t>Poplatky a odvody v oblasti životního prostředí</t>
  </si>
  <si>
    <t>odvody za odnětí půdy ze zemědělského půdního fondu</t>
  </si>
  <si>
    <t>poplatky za odnětí pozemků plnění funkcí lesa</t>
  </si>
  <si>
    <t>Místní poplatky z vybraných činností a služeb</t>
  </si>
  <si>
    <t>poplatek za provoz systému shromažď., sběru,…., odstr. KO</t>
  </si>
  <si>
    <t>poplatek ze psů</t>
  </si>
  <si>
    <t>poplatek za lázeňský nebo rekreační pobyt</t>
  </si>
  <si>
    <t>poplatek za užívání veřejného prostranství</t>
  </si>
  <si>
    <t>poplatek z ubytovací kapacity</t>
  </si>
  <si>
    <t>Ostatní odvody z vybraných činností a služeb</t>
  </si>
  <si>
    <t>příjmy za zkoušky OZ od žadatelů o řidičské oprávnění</t>
  </si>
  <si>
    <t>Správní poplatky</t>
  </si>
  <si>
    <t>DAŇOVÉ PŘÍJMY CELKEM</t>
  </si>
  <si>
    <t>NEDAŇOVÉ PŘÍJMY</t>
  </si>
  <si>
    <t>Zemědělství, lesní hospodářství a rybářství</t>
  </si>
  <si>
    <t>sankční platby přijaté od jiných subjektů</t>
  </si>
  <si>
    <t>přijaté nekapitálové příspěvky a náhrady</t>
  </si>
  <si>
    <t>Rybářství</t>
  </si>
  <si>
    <t>Celkem zemědělství, lesní hospodářství a rybářství</t>
  </si>
  <si>
    <t>Průmysl, stavebnictví, obchod a služby</t>
  </si>
  <si>
    <t>náhrada nákladů řízení - ORR</t>
  </si>
  <si>
    <t>Ostatní správa v průmyslu, stavebnictví, obchodu a služ.</t>
  </si>
  <si>
    <t>Doprava</t>
  </si>
  <si>
    <t>příjmy z poskytování služeb a výrobků (parkovací automat)</t>
  </si>
  <si>
    <t>příjmy z poskytování služeb a výrobků (parkovací karty)</t>
  </si>
  <si>
    <t>Ostatní záležitosti pozemních komunikací</t>
  </si>
  <si>
    <t>přijaté nekapitálové příspěvky a náhrady  - OD (náklady řízení)</t>
  </si>
  <si>
    <t>Vodní hospodářství</t>
  </si>
  <si>
    <t>Pitná voda</t>
  </si>
  <si>
    <t>Odvádění a čistění odpadních vod</t>
  </si>
  <si>
    <t>Celkem průmyslová a ostatní odvětví hospodářství</t>
  </si>
  <si>
    <t>Vzdělávání a školské služby</t>
  </si>
  <si>
    <t>Rozvoj bydlení, bytové hospodářství</t>
  </si>
  <si>
    <t>příjmy z pronájmu ost. nem. a jejich částí (sv. Kateřina)</t>
  </si>
  <si>
    <t>ostatní nedaňové příjmy j. nezařazené (Fond rozvoje chráněného bydlení)</t>
  </si>
  <si>
    <t>Bytové hospodářství</t>
  </si>
  <si>
    <t xml:space="preserve">příjmy z pronájmu ost. nemovitostí a jejich částí </t>
  </si>
  <si>
    <t>Nebytové hospodářství</t>
  </si>
  <si>
    <t>Pohřebnictví</t>
  </si>
  <si>
    <t>Komunální služby a územní rozvoj</t>
  </si>
  <si>
    <t>příjmy z prodeje zboží (čísla popisná)</t>
  </si>
  <si>
    <t>ostatní příjmy z vlastní činnosti (příjmy z věcných břemen)</t>
  </si>
  <si>
    <t>příjmy z pronájmu pozemků</t>
  </si>
  <si>
    <t xml:space="preserve">přijaté nekapitálové příspěvky a náhrady </t>
  </si>
  <si>
    <t>Komunální služby a územní rozvoj jinde nezařazené</t>
  </si>
  <si>
    <t>Ochrana přírody a krajiny</t>
  </si>
  <si>
    <t>Sběr a svoz komunálního odpadu</t>
  </si>
  <si>
    <t>Využívání a zneškodňování komunálních odpadů</t>
  </si>
  <si>
    <t>ost. nedaňové příjmy j. nezařazené (prodej dřevní hmoty)</t>
  </si>
  <si>
    <t>Péče o vzhled obcí a veřejnou zeleň</t>
  </si>
  <si>
    <t>sankční platby přijaté od jiných subjektů (pokuty OŽP)</t>
  </si>
  <si>
    <t>přijaté nekapitálové příspěvky a náhrady (náklady řízení)</t>
  </si>
  <si>
    <t>Ostatní správa v ochraně životního prostředí</t>
  </si>
  <si>
    <t>Celkem služby pro obyvatelstvo</t>
  </si>
  <si>
    <t>Městská policie</t>
  </si>
  <si>
    <t>sankční platby přijaté od jiných subjektů (pokuty)</t>
  </si>
  <si>
    <t>Bezpečnost a veřejný pořádek</t>
  </si>
  <si>
    <t>Celkem bezpečnost státu a právní ochrana</t>
  </si>
  <si>
    <t>Státní moc, státní správa, územní samospráva</t>
  </si>
  <si>
    <t>příjmy z poskytování služeb a výrobků (svatby)</t>
  </si>
  <si>
    <t>sankční platby přijaté od jiných subjektů (KPPP, OP, CP)</t>
  </si>
  <si>
    <t>příjmy z prodeje krátk. a drobného dlouhodobého majetku</t>
  </si>
  <si>
    <t>ostatní nedaňové příjmy j. nezařazené</t>
  </si>
  <si>
    <t>Činnost místní správy</t>
  </si>
  <si>
    <t>Finanční operace</t>
  </si>
  <si>
    <t>Obecné příjmy a výdaje z finančních operací</t>
  </si>
  <si>
    <t>Celkem všeobecná veřejná správa a služby</t>
  </si>
  <si>
    <t>NEDAŇOVÉ PŘÍJMY CELKEM</t>
  </si>
  <si>
    <t>KAPITÁLOVÉ PŘÍJMY</t>
  </si>
  <si>
    <t>Komunální služby a územní rozvoj jinde nezařazený</t>
  </si>
  <si>
    <t>KAPITÁLOVÉ PŘÍJMY CELKEM</t>
  </si>
  <si>
    <t>PŘIJATÉ TRANSFERY</t>
  </si>
  <si>
    <t>PŘIJATÉ TRANSFERY CELKEM</t>
  </si>
  <si>
    <t>Rekapitulace příjmů:</t>
  </si>
  <si>
    <t xml:space="preserve">Daňové příjmy </t>
  </si>
  <si>
    <t>Nedaňové příjmy</t>
  </si>
  <si>
    <t>Kapitálové příjmy</t>
  </si>
  <si>
    <t>Přijaté transfery</t>
  </si>
  <si>
    <t>PŘÍJMY CELKEM</t>
  </si>
  <si>
    <t>ORJ</t>
  </si>
  <si>
    <t>ORG</t>
  </si>
  <si>
    <t>POPIS</t>
  </si>
  <si>
    <t>NZÚZ</t>
  </si>
  <si>
    <t>Skupina/oddíl/pododdíl/paragraf/třída/položka/akce</t>
  </si>
  <si>
    <t>ZEMĚDĚLSTVÍ, LESNÍ HOSPODÁŘSTVÍ A RYBÁŘSTVÍ</t>
  </si>
  <si>
    <t>Zemědělská a potravinářská činnost a rozvoj</t>
  </si>
  <si>
    <t>ostatní osobní výdaje</t>
  </si>
  <si>
    <t>nákup materiálu j. nezařazený - odchyt psů</t>
  </si>
  <si>
    <t>nákup ostatních služeb - odchyt psů</t>
  </si>
  <si>
    <t>nákup ostatních služeb - péče o odebraná zvířata (OŽP)</t>
  </si>
  <si>
    <t>nákup ostatních služeb (náhrada škod při výkonu stráží)</t>
  </si>
  <si>
    <t>ostatní nákupy jinde nezařazené</t>
  </si>
  <si>
    <t>nákup materiálu j. nezařazený (rybářské lístky, plomby..)</t>
  </si>
  <si>
    <t>nákup ostatních služeb (ag. honiteb, výstava trofejí aj.)</t>
  </si>
  <si>
    <t>PRŮMYSLOVÁ A OSTATNÍ ODVĚTVÍ HOSPODÁŘSTVÍ</t>
  </si>
  <si>
    <t>konzultační, poradenské a právní služby - součinnost (SZ)</t>
  </si>
  <si>
    <t>nákup ostatních služeb - § 137, § 138 SZ</t>
  </si>
  <si>
    <t>Pozemní komunikace</t>
  </si>
  <si>
    <t>nákup materiálu jinde nezařazený (posypový materiál)</t>
  </si>
  <si>
    <t>Silnice</t>
  </si>
  <si>
    <t>nákup materiálu jinde nezařazený - parkovací lístky</t>
  </si>
  <si>
    <t>opravy a udržování - parkovací automaty</t>
  </si>
  <si>
    <t>Bezpečnost silničního provozu</t>
  </si>
  <si>
    <t>Ostatní záležitosti v silniční dopravě</t>
  </si>
  <si>
    <t>konzultační, poradenské a právní služby (dle zákona o vodách)</t>
  </si>
  <si>
    <t>SLUŽBY PRO OBYVATELSTVO</t>
  </si>
  <si>
    <t>Základní školy</t>
  </si>
  <si>
    <t>povinné pojistné na sociální zabezpečení</t>
  </si>
  <si>
    <t>povinné pojistné na veřejné zdravotní pojištění</t>
  </si>
  <si>
    <t>Základní umělecké školy</t>
  </si>
  <si>
    <t>konzultační, poradenské a právní služby</t>
  </si>
  <si>
    <t>služby školení a vzdělávání</t>
  </si>
  <si>
    <t>nespecifikované rezervy</t>
  </si>
  <si>
    <t>povinné pojistné na úrazové pojištění</t>
  </si>
  <si>
    <t>nákup materiálu j. nezařazený</t>
  </si>
  <si>
    <t>poštovní služby</t>
  </si>
  <si>
    <t>pohoštění</t>
  </si>
  <si>
    <t>Celkem vzdělávání a školské služby</t>
  </si>
  <si>
    <t>Kultura, církve a sdělovací prostředky</t>
  </si>
  <si>
    <t>ostatní osobní výdaje - kronikáři</t>
  </si>
  <si>
    <t>Zachování a obnova kulturních památek</t>
  </si>
  <si>
    <t>nákup ostatních služeb - Radniční noviny, texty Vltavín</t>
  </si>
  <si>
    <t>Zájmová činnost v kultuře</t>
  </si>
  <si>
    <t>nákup ostatních služeb</t>
  </si>
  <si>
    <t xml:space="preserve">věcné dary - svatby, výročí aj. </t>
  </si>
  <si>
    <t>Celkem kultura, církve a sdělovací prostředky</t>
  </si>
  <si>
    <t>Tělovýchova a zájmová činnost</t>
  </si>
  <si>
    <r>
      <t xml:space="preserve">konzultační, porad. a právní služby </t>
    </r>
    <r>
      <rPr>
        <sz val="9"/>
        <color rgb="FF000000"/>
        <rFont val="Arial"/>
        <family val="2"/>
        <charset val="238"/>
      </rPr>
      <t>(studie, posudky aj. )</t>
    </r>
  </si>
  <si>
    <t>nákup ostatních služeb - sport. hala (mandátní odm. + SOD)</t>
  </si>
  <si>
    <t>Sportovní zařízení v majetku obce celkem</t>
  </si>
  <si>
    <t>Ostatní tělovýchovná činnost celkem</t>
  </si>
  <si>
    <t>Využití volného času dětí a mládeže</t>
  </si>
  <si>
    <t>Celkem tělovýchova a zájmová činnost</t>
  </si>
  <si>
    <t>Zdravotnictví</t>
  </si>
  <si>
    <t>Ostatní ambulantní péče</t>
  </si>
  <si>
    <t>Celkem zdravotnictví</t>
  </si>
  <si>
    <t>Bydlení, komunální služby a územní rozvoj</t>
  </si>
  <si>
    <t>nákup ostatních služeb - chráněné bydlení u sv. Kateřiny</t>
  </si>
  <si>
    <t>elektrická energie</t>
  </si>
  <si>
    <t>nákup ostatních služeb (vánoční osvětlení, el. příp. aj.)</t>
  </si>
  <si>
    <t>Veřejné osvětlení</t>
  </si>
  <si>
    <t>studená voda</t>
  </si>
  <si>
    <t>nákup materiálu j. nezařazený (ÚPO)</t>
  </si>
  <si>
    <t>zpracování dat a služby související s inf. a kom. technolog.</t>
  </si>
  <si>
    <t>nákup ostatních služeb - pořízování dat pro ÚAP</t>
  </si>
  <si>
    <t>Územní plánování</t>
  </si>
  <si>
    <t>nájemné (pozemky)</t>
  </si>
  <si>
    <r>
      <t>nákup ostatních služeb</t>
    </r>
    <r>
      <rPr>
        <sz val="9"/>
        <color theme="1"/>
        <rFont val="Arial"/>
        <family val="2"/>
        <charset val="238"/>
      </rPr>
      <t xml:space="preserve"> (geodet. práce, zaměření poz. aj. )</t>
    </r>
  </si>
  <si>
    <t>zaplacené sankce</t>
  </si>
  <si>
    <t>nákup kolků</t>
  </si>
  <si>
    <t>úhrady sankcí jiným rozpočtům</t>
  </si>
  <si>
    <t>platy zaměstnanců v pracovním poměru (2 uklizečky)</t>
  </si>
  <si>
    <t>náhrady mezd v době nemoci</t>
  </si>
  <si>
    <t>mezisoučet</t>
  </si>
  <si>
    <t>pitná voda</t>
  </si>
  <si>
    <t>teplo</t>
  </si>
  <si>
    <t xml:space="preserve">nákup zboží (za účelem dalšího prodeje) </t>
  </si>
  <si>
    <t>Celkem bydlení, komunální služby a územní rozvoj</t>
  </si>
  <si>
    <t>Ochrana životního prostředí</t>
  </si>
  <si>
    <t>nákup ostatních služeb - likvidace autovraků a NO</t>
  </si>
  <si>
    <t>nákup ostatních služeb - sběr a svoz komunál. odpadu</t>
  </si>
  <si>
    <t>DHDM - nákup plastových kontejnerů na směsný KO</t>
  </si>
  <si>
    <t xml:space="preserve">nákup materiálu j. nezařazený - barvy, štětce aj. </t>
  </si>
  <si>
    <t>nákup ostatních služeb ( bioodpady)</t>
  </si>
  <si>
    <t>nájemné (pronájem kontejnerů)</t>
  </si>
  <si>
    <t>nákup ostatních služeb - likvidace č. skládek, rozbor vod</t>
  </si>
  <si>
    <t>Celkem nakládání s odpady (OŽP)</t>
  </si>
  <si>
    <t>ostatní osobní výdaje - sečení VKP Hněvk. louka (ručně)</t>
  </si>
  <si>
    <t>nákup ostatních služeb - (památné stromy a VKP v ORP)</t>
  </si>
  <si>
    <t>nákup ostatních služeb  (KŘ)</t>
  </si>
  <si>
    <t>Protierozní, protilavinová a protipožární ochrana</t>
  </si>
  <si>
    <t xml:space="preserve">povinné poj. na soc. zabezpečení a příp. na SPZ </t>
  </si>
  <si>
    <t>platy zaměstnanců v pracovním poměru</t>
  </si>
  <si>
    <t>prádlo, oděv a obuv</t>
  </si>
  <si>
    <t>DHDM - (odpadkové koše, koše na psí exkrementry atd.)</t>
  </si>
  <si>
    <t>opravy a údržba - info. systém, mobiliář, aj.</t>
  </si>
  <si>
    <t>nákup ostatních služeb - údržba veřejné zeleně</t>
  </si>
  <si>
    <t>projektové dokumentace - rozvoj zeleně</t>
  </si>
  <si>
    <t>Celkem ochrana životního prostředí</t>
  </si>
  <si>
    <t>SOCIÁLNÍ VĚCI A POLITIKA ZAMĚSTNANOSTI</t>
  </si>
  <si>
    <t>platy zaměstnaců v pracovním poměru</t>
  </si>
  <si>
    <t>pohonné hmoty a maziva</t>
  </si>
  <si>
    <t>cestovné</t>
  </si>
  <si>
    <t>věcné dary</t>
  </si>
  <si>
    <t>Ostatní sociální péče  a pomoc dětem a mládeži</t>
  </si>
  <si>
    <t>Celkem sociální věci a politika zaměstnanosti</t>
  </si>
  <si>
    <t>BEZPEČNOST STÁTU A PRÁVNÍ OCHRANA</t>
  </si>
  <si>
    <t>Ochrana obyvatelstva</t>
  </si>
  <si>
    <t>léky a zdravotnický materiál</t>
  </si>
  <si>
    <t>knihy, učební pomůcky a tisk</t>
  </si>
  <si>
    <t>DHDM</t>
  </si>
  <si>
    <t>služby pošt</t>
  </si>
  <si>
    <t>služby telekomunikací a radiokomunikací</t>
  </si>
  <si>
    <t>Krizové řízení</t>
  </si>
  <si>
    <t>služby telekomunikací a radiokomunikací (SMS Info kanál)</t>
  </si>
  <si>
    <t>Ostatní správa v oblasti krizového řízení</t>
  </si>
  <si>
    <t>Bezpečnost a veřejný pořádek (Městská policie)</t>
  </si>
  <si>
    <t>ochranné pomůcky</t>
  </si>
  <si>
    <t xml:space="preserve">služby telekomunikací a radiokomunikací </t>
  </si>
  <si>
    <t>platby daní a poplatků (výpis z rejstříku trestů aj.)</t>
  </si>
  <si>
    <t>náhrady v době nemoci</t>
  </si>
  <si>
    <t>Celkem bezpečnost a veřejný pořádek</t>
  </si>
  <si>
    <t>Požární ochrana a integrovaný záchranný systém</t>
  </si>
  <si>
    <t>ostatní platy (refundace mezd)</t>
  </si>
  <si>
    <t>ostatní povinné pojistné placené zaměstnavatelem</t>
  </si>
  <si>
    <t>potraviny</t>
  </si>
  <si>
    <t>pohonné hmoty a maziva (DHS)</t>
  </si>
  <si>
    <t>opravy a udržování (požární technika)</t>
  </si>
  <si>
    <t>VŠEOBECNÁ VEŘEJNÁ SPRÁVA A SLUŽBY</t>
  </si>
  <si>
    <t>Státní moc, státní správa, územní samospráva a politické strany</t>
  </si>
  <si>
    <t>Zastupitelské orgány</t>
  </si>
  <si>
    <t xml:space="preserve">nákup ostatních služeb </t>
  </si>
  <si>
    <t>účastnické poplatky na konference</t>
  </si>
  <si>
    <t>ostatní nákupy jinde nezařazené (ošatné oddávajících)</t>
  </si>
  <si>
    <t>platby daní a poplatků SR - dálniční známka</t>
  </si>
  <si>
    <t>Regionální a místní správa</t>
  </si>
  <si>
    <t>platy zaměstnanců v pracovním poměru (úředníci MěÚ)</t>
  </si>
  <si>
    <t>ostatní osobní výdaje (dohody)</t>
  </si>
  <si>
    <t>služby telekomunikací a radiokomunikací (kmitočty)</t>
  </si>
  <si>
    <t>nákup ostatních služeb - (pracovně-lékařské služby)</t>
  </si>
  <si>
    <t>pohoštění  (tajemník)</t>
  </si>
  <si>
    <t>ostatní nákupy jinde nezařazené (ošatné)</t>
  </si>
  <si>
    <t>poskytnuté neinv. příspěvky a náhrady</t>
  </si>
  <si>
    <t>zpracování dat a služby související s inf. a komunik. technol.</t>
  </si>
  <si>
    <t>nájemné za nájem s právem koupě (leasing kopírek)</t>
  </si>
  <si>
    <t>ostatní nákupy jinde nezařazené (prodloužení záruk serverů)</t>
  </si>
  <si>
    <t>nákup ostatních služeb - aktualizace dig. map (ORR)</t>
  </si>
  <si>
    <t>nákup ostatních služeb - dárkový pass</t>
  </si>
  <si>
    <t>ostatní neinv. transfery obyvatelstvu (penzijní připojištění)</t>
  </si>
  <si>
    <t xml:space="preserve">služby peněžních ústavů - pojištění majetku, vozidel atd. </t>
  </si>
  <si>
    <t>platby daní a poplatků (DPPO za obce)</t>
  </si>
  <si>
    <r>
      <t xml:space="preserve">platby daní a poplatků - DPH </t>
    </r>
    <r>
      <rPr>
        <sz val="11"/>
        <color theme="1"/>
        <rFont val="Calibri"/>
        <family val="2"/>
        <charset val="238"/>
        <scheme val="minor"/>
      </rPr>
      <t/>
    </r>
  </si>
  <si>
    <t>platby daní a poplatků - silniční daň</t>
  </si>
  <si>
    <t>Celkem finanční operace</t>
  </si>
  <si>
    <t>Saldo příjmů a výdajů:</t>
  </si>
  <si>
    <t>Celkový objem příjmů:</t>
  </si>
  <si>
    <t>Celkový objem výdajů:</t>
  </si>
  <si>
    <t xml:space="preserve">z toho: </t>
  </si>
  <si>
    <t>Financování:</t>
  </si>
  <si>
    <t>Změna stavu krátk. prostředků na BÚ</t>
  </si>
  <si>
    <t>POL</t>
  </si>
  <si>
    <t>SKUPINA/ODDÍL/§</t>
  </si>
  <si>
    <t>příjmy z pronájmu ost. nemovitostí a jejich částí (DPH)</t>
  </si>
  <si>
    <t>pitná voda (srážkové vody sběrný dvůr)</t>
  </si>
  <si>
    <t>DHDM - dovybavení hřišť hracími prvky</t>
  </si>
  <si>
    <t>Běžné příjmy</t>
  </si>
  <si>
    <t>Kapitálové příjmy vč. investičních transferů</t>
  </si>
  <si>
    <t xml:space="preserve">pohoštění (jednání ZM, sekretariát aj…) </t>
  </si>
  <si>
    <t>nákup ostatních služeb (webové stránky města)</t>
  </si>
  <si>
    <t>Všeobecná veřejná správa a služby</t>
  </si>
  <si>
    <t>nákup ostatních služeb (údr. a čišt. kom. a veř. prostranství, vč. pohotovosti)</t>
  </si>
  <si>
    <t>opravy a udržování (komunikace)</t>
  </si>
  <si>
    <t>příjmy z poskytování služeb (příjmy za služby školní psycholožky)</t>
  </si>
  <si>
    <t>ostatní osobní výdaje - důvěrníci v DPS</t>
  </si>
  <si>
    <t>nákup ostatních služeb - sběr a svoz separ. odpadu, propagace třídění</t>
  </si>
  <si>
    <t xml:space="preserve">opravy a udržování chodníků </t>
  </si>
  <si>
    <t>příjmy z poskytování výrobků a služeb (BESIP na školách)</t>
  </si>
  <si>
    <t>Mateřské školy</t>
  </si>
  <si>
    <t>Ostatní záležitosti kultury, církví a sdělovacích prostředků</t>
  </si>
  <si>
    <t>Služby pro obyvatelstvo</t>
  </si>
  <si>
    <t>Bezpečnost státu a právní ochrana</t>
  </si>
  <si>
    <t>pitná voda (kašna, pítka)</t>
  </si>
  <si>
    <t>opravy a udržování - rozsáhlejší oprava světelné signalizace</t>
  </si>
  <si>
    <t>nákup materiálu j. nez. (tabulky)</t>
  </si>
  <si>
    <t>konzultační, poradenské a právní služby (psychologická vyšetření)</t>
  </si>
  <si>
    <t>DHDM - pořízení nového kotce</t>
  </si>
  <si>
    <t>nákup ostatních služeb - retenční nádrž Hlinky, vodoteč u Cihelny</t>
  </si>
  <si>
    <t>nákup ostatních služeb - bazén (mandátní odm. + SOD )</t>
  </si>
  <si>
    <t>ostatní příjmy z pronájmu majetku (plakátovací plochy)</t>
  </si>
  <si>
    <t>DHDM - běžný nákup dle požadavků</t>
  </si>
  <si>
    <t>opravy a udržování - opravy a doplnění dopravního značení</t>
  </si>
  <si>
    <t>nákup ostatních služeb (vč. podílu zaměstnavatele na stravenky)</t>
  </si>
  <si>
    <t>opravy a udržování chodníků - chodníky na hřbitově</t>
  </si>
  <si>
    <t>ostatní nákupy jinde nezařazené - Cyklostezka Lužnice (členský příspěvek)</t>
  </si>
  <si>
    <t>Kultura</t>
  </si>
  <si>
    <t>Odvádění a čištění odpadních vod a nakládání s kaly</t>
  </si>
  <si>
    <t>Převody z vlastních fondů hospodářské činnosti</t>
  </si>
  <si>
    <t>Ostatní správa ve vodním hospodářství</t>
  </si>
  <si>
    <t>Ostatní záležitosti kultury</t>
  </si>
  <si>
    <t>WC Puchmayerova</t>
  </si>
  <si>
    <t>WC u hřbitova</t>
  </si>
  <si>
    <t>Osadní výbory - hasičské zbrojnice</t>
  </si>
  <si>
    <t>Správa budov Městského úřadu</t>
  </si>
  <si>
    <t>Celkem WC u hřbitova</t>
  </si>
  <si>
    <t>Celkem WC Puchmayerova</t>
  </si>
  <si>
    <t>Celkem budovy MěÚ</t>
  </si>
  <si>
    <t>Správa majetku</t>
  </si>
  <si>
    <t>Celkem správa majetku</t>
  </si>
  <si>
    <t>Celkem správa pozemků</t>
  </si>
  <si>
    <t>Celkem osadní výbory</t>
  </si>
  <si>
    <t>Celkem ORR</t>
  </si>
  <si>
    <t>Odbor regionálního rozvoje - značení domů a ulic</t>
  </si>
  <si>
    <t>Dotace na mzdové výdaje pracovníků VPP - Úřad práce</t>
  </si>
  <si>
    <t>Veřejné prostranství</t>
  </si>
  <si>
    <t>Celkem veřejné prostranství</t>
  </si>
  <si>
    <t>Celkem veřejná zeleň</t>
  </si>
  <si>
    <t>Dotace na výkon sociálně-právní ochrany dětí</t>
  </si>
  <si>
    <t>mezisoučet - vlastní prostředky</t>
  </si>
  <si>
    <t>Sociální pomoc osobám v hmotné nouzi a nepřizpůsobivým občanům</t>
  </si>
  <si>
    <t>odměny za užití duševního vlastnictví (OSA)</t>
  </si>
  <si>
    <t>Oddělení informačních technologií</t>
  </si>
  <si>
    <t>opravy a údržba (služební auta, vnitřní vybavení kanceláří aj.)</t>
  </si>
  <si>
    <t>Celkem IT</t>
  </si>
  <si>
    <t>Celkem vnitřní správa</t>
  </si>
  <si>
    <t>Agenda starosty - členské příspěvky, webové stránky</t>
  </si>
  <si>
    <t>Celkem ostatní</t>
  </si>
  <si>
    <t>Sociální fond</t>
  </si>
  <si>
    <t xml:space="preserve">Pojištění funkčně nespecifikované </t>
  </si>
  <si>
    <r>
      <t>Správa v lesním  hospodářství</t>
    </r>
    <r>
      <rPr>
        <sz val="10"/>
        <color theme="1"/>
        <rFont val="Arial"/>
        <family val="2"/>
        <charset val="238"/>
      </rPr>
      <t xml:space="preserve"> </t>
    </r>
  </si>
  <si>
    <r>
      <t>Celospolečenské funkce lesů</t>
    </r>
    <r>
      <rPr>
        <i/>
        <sz val="10"/>
        <color theme="1"/>
        <rFont val="Arial"/>
        <family val="2"/>
        <charset val="238"/>
      </rPr>
      <t xml:space="preserve"> </t>
    </r>
  </si>
  <si>
    <r>
      <t xml:space="preserve">Ostatní záležitosti lesního hospodářství </t>
    </r>
    <r>
      <rPr>
        <i/>
        <sz val="10"/>
        <color rgb="FF000000"/>
        <rFont val="Arial"/>
        <family val="2"/>
        <charset val="238"/>
      </rPr>
      <t xml:space="preserve"> </t>
    </r>
  </si>
  <si>
    <t xml:space="preserve">Rybářství </t>
  </si>
  <si>
    <t xml:space="preserve">VÝDAJE CELKEM </t>
  </si>
  <si>
    <t>nákup materiálu j. nezařazený (osiva, cibuloviny aj.)</t>
  </si>
  <si>
    <t>Ostatní finanční operace</t>
  </si>
  <si>
    <r>
      <t>Obecné příjmy a výdaje z finančních operací</t>
    </r>
    <r>
      <rPr>
        <i/>
        <sz val="10"/>
        <color rgb="FF000000"/>
        <rFont val="Arial"/>
        <family val="2"/>
        <charset val="238"/>
      </rPr>
      <t xml:space="preserve"> </t>
    </r>
  </si>
  <si>
    <t xml:space="preserve">Sběr a svoz ostatních odpadů (jiných než NO a KO) </t>
  </si>
  <si>
    <t xml:space="preserve">Využívání a zneškodňování ostatních odpadů </t>
  </si>
  <si>
    <t xml:space="preserve">Ostatní nakládání s odpady </t>
  </si>
  <si>
    <t xml:space="preserve">Chráněné části přírody </t>
  </si>
  <si>
    <t>neinvestiční přijaté transfery od obcí - (VS - MP) - Všemyslice</t>
  </si>
  <si>
    <t>neinvestiční přijaté transfery od obcí - (VS -  MP) - Temelín</t>
  </si>
  <si>
    <t>přijaté nekapitálové příspěvky a náhrady (srážkové vody, vodné, stočné Liškárna)</t>
  </si>
  <si>
    <t>Sběr a svoz ostatních odpadů</t>
  </si>
  <si>
    <t>příjmy z úroků (běžné účty a fondy)</t>
  </si>
  <si>
    <t>Dotace na výkon sociální práce</t>
  </si>
  <si>
    <t>služby peněžních ústavů - běžné účty vč. fondů</t>
  </si>
  <si>
    <t xml:space="preserve">Ostatní správa v průmyslu, stavebnictví, obchodu a služ. </t>
  </si>
  <si>
    <t>ostatní neinvestiční transfery neziskovým apod. org. - Nadace pro Jihoč. cykl.</t>
  </si>
  <si>
    <t>neinvestiční příspěvky zřízeným příspěvkovým organizacím - MDDM</t>
  </si>
  <si>
    <t>podlimitní věcná břemena - věcná břemena do 40 tis. Kč - (město oprávněný)</t>
  </si>
  <si>
    <t>konzul., poradenské a právní služby - zprac. ŽoD "Pořízení kompostérů"</t>
  </si>
  <si>
    <t>ost. neinvestiční tranfery veř. rozpočtům územní úrovně  - SMO Vltava (DSO)</t>
  </si>
  <si>
    <t>platy zaměstnaců v pracovním poměru (9 strážníků)</t>
  </si>
  <si>
    <t xml:space="preserve">ostatní neinvestiční výdaje j. n. </t>
  </si>
  <si>
    <t>zpracování dat a služby související s inf. a komunik. technol. (web)</t>
  </si>
  <si>
    <t>ostatní nákupy jinde nezařazené - SMO ČR (členský příspěvek)</t>
  </si>
  <si>
    <t>z toho:</t>
  </si>
  <si>
    <t>transfery, dary, příspěvky, DPPO</t>
  </si>
  <si>
    <t>příjmy bez transferů,darů, DPPO</t>
  </si>
  <si>
    <t>CELKEM ZDROJE FINANCOVÁNÍ</t>
  </si>
  <si>
    <t>Operace z peněžních účtů organizace - PDP</t>
  </si>
  <si>
    <t>DPPO za obce</t>
  </si>
  <si>
    <t>dary</t>
  </si>
  <si>
    <t>Celkem cizí zdroje</t>
  </si>
  <si>
    <t>Celkem vlastní zdroje</t>
  </si>
  <si>
    <t>Zdroje financování výdajů:</t>
  </si>
  <si>
    <t>a) cizí</t>
  </si>
  <si>
    <t>b) vlastní</t>
  </si>
  <si>
    <t>programové vybavení - (OS pro virtualizační server, běžný nákup SW dle pož.)</t>
  </si>
  <si>
    <t>příjmy úhrad za dobývání nerostů a poplatků za geologické práce</t>
  </si>
  <si>
    <t>sankční platby přijaté od jiných subj. - OD (blokové pokuty)</t>
  </si>
  <si>
    <t>přijaté nekapiátlové příspěvky a náhrady</t>
  </si>
  <si>
    <t>Neinvestiční přijaté transfery od veřejných rozpočtů ústřední úrovně</t>
  </si>
  <si>
    <t>ostatní neinv. transfery obyvatelstvu (životní jubilea)</t>
  </si>
  <si>
    <t>transfery (dotace, SDV, veřejnoprávní smlouvy, převody VHČ)</t>
  </si>
  <si>
    <t>příjmy z pronájmu pozemků (bez vystavené faktury)</t>
  </si>
  <si>
    <t>příjmy z pronájmu pozemků (za reklamu)</t>
  </si>
  <si>
    <t>nákup ostatních služeb - provoz sběrného dvora Liškárna</t>
  </si>
  <si>
    <t>Veřejně prospěšné práce - náklady města</t>
  </si>
  <si>
    <t>Dotace na výkon sociální práce celkem</t>
  </si>
  <si>
    <t>náhrady mezd v době nemoci (psycholožka)</t>
  </si>
  <si>
    <t>nákup materiálu j. nezařazený (vzpomínkové akce, výročí)</t>
  </si>
  <si>
    <t>Veterinární péče</t>
  </si>
  <si>
    <t>Dotační program města</t>
  </si>
  <si>
    <t>Osobní asistenční, pečovatel. služba a podpora samostatného bydlení</t>
  </si>
  <si>
    <t>příjmy z poskytování služeb a výrobků (vjezd na hřbitov)</t>
  </si>
  <si>
    <t>příjmy z poskytování služeb a výrobků (pronájem hrobů aj.)</t>
  </si>
  <si>
    <t>nákup ostatních služeb - kašna, pítka, úklid po pouti, deratizace</t>
  </si>
  <si>
    <t>Požární ochrana - dobrovolná část celkem</t>
  </si>
  <si>
    <r>
      <t xml:space="preserve">sankční platby přijaté od jiných subj. - OŽÚ </t>
    </r>
    <r>
      <rPr>
        <sz val="9"/>
        <color theme="1"/>
        <rFont val="Arial"/>
        <family val="2"/>
        <charset val="238"/>
      </rPr>
      <t>(rozhodnutí)</t>
    </r>
  </si>
  <si>
    <r>
      <t xml:space="preserve">sankční platby přijaté od jiných subj. - OŽÚ </t>
    </r>
    <r>
      <rPr>
        <sz val="9"/>
        <color theme="1"/>
        <rFont val="Arial"/>
        <family val="2"/>
        <charset val="238"/>
      </rPr>
      <t>(blokové)</t>
    </r>
  </si>
  <si>
    <t>náhrada nákladů řízení - OŽÚ</t>
  </si>
  <si>
    <t>příjmy z poskytování služeb a výrobků - kom. odpad od práv. osob</t>
  </si>
  <si>
    <t>Domovy pro seniory</t>
  </si>
  <si>
    <t>investiční i neinvestiční výdaje kryté z dotací jsou zvýrazněny zelenou barvou</t>
  </si>
  <si>
    <t xml:space="preserve">neinvestiční výdaje na opravy a údržbu majetku jsou zvýrazněny fialovou barvou </t>
  </si>
  <si>
    <t>Poznámky:</t>
  </si>
  <si>
    <t>SALDO PŘÍJMŮ A VÝDAJŮ - schodkový rozpočet</t>
  </si>
  <si>
    <t>Celkové finanční prostředky vkládané do majetku města</t>
  </si>
  <si>
    <t>Celkem sociální fond</t>
  </si>
  <si>
    <t>nákup ostatních služeb - implementace GDPR</t>
  </si>
  <si>
    <t>Ostatní</t>
  </si>
  <si>
    <t>opravy a udržování IT</t>
  </si>
  <si>
    <t>opravy a udržování (opravy služebního automobilu aj.)</t>
  </si>
  <si>
    <t>programové vybavení</t>
  </si>
  <si>
    <t>odměny za užití počítačových programů - NAM systém a.s.    (2590,-)</t>
  </si>
  <si>
    <t>opravy a udržování - KŘ</t>
  </si>
  <si>
    <t xml:space="preserve">mezisoučet - vlastní mzdové prostředky </t>
  </si>
  <si>
    <t>nákup ostatních služeb - označení ulic</t>
  </si>
  <si>
    <t>vodné, stočné</t>
  </si>
  <si>
    <t>pitná voda (srážkové vody - garáže Budějovická ul.)</t>
  </si>
  <si>
    <t xml:space="preserve">pořízení územního plánu - ostatní nákup DNM </t>
  </si>
  <si>
    <t>územní studie - Netěchovice</t>
  </si>
  <si>
    <t>opravy a udržování - hřbitov</t>
  </si>
  <si>
    <t>nákup ostatních služeb - údržba hřbitova a likvidace opuštěných hrobů</t>
  </si>
  <si>
    <t>opravy a udržování dětských hřišť</t>
  </si>
  <si>
    <t>opravy a udržování - sakrální stavby</t>
  </si>
  <si>
    <t xml:space="preserve">nákup ostatních služeb - aktualizace plánu MPZ </t>
  </si>
  <si>
    <t>Ochrana památek a péče o kulturní dědictví, národní a historické povědomí</t>
  </si>
  <si>
    <t xml:space="preserve">platy zaměstnanců v pracovním poměru (psycholožka) </t>
  </si>
  <si>
    <t>MŠ Hlinecká - výměna podhledů - realizace - 1. etapa</t>
  </si>
  <si>
    <t>vodovod Červený vrch - projektová příprava - DUR    (DPH)</t>
  </si>
  <si>
    <t>vodovod Červený vrch - projektová příprava - DUR    (FROVM)</t>
  </si>
  <si>
    <t>vodovod Předčice - projektová příprava - DUR           (DPH)</t>
  </si>
  <si>
    <t>vodovod Předčice - projektová příprava - DUR           (FROVM)</t>
  </si>
  <si>
    <t>nákup materiálu j.n. - BESIP (prevence)</t>
  </si>
  <si>
    <t>Silniční doprava</t>
  </si>
  <si>
    <t>parkoviště pod kostelem - projektová příprava</t>
  </si>
  <si>
    <t>oprava cesty pro pěší a cyklisty Hněvkovice chaty - přehrada</t>
  </si>
  <si>
    <t>Páteřní infrastruktura ul. Průmyslová 2. etapa - projektová příprava a realizace</t>
  </si>
  <si>
    <t>Ostatní sociální péče  a pomoc rodině a manželství</t>
  </si>
  <si>
    <t>neinvestiční transfery spolkům - Potravinová banka</t>
  </si>
  <si>
    <t>Finanční vypořádání minulých let</t>
  </si>
  <si>
    <t>daň z příjmů fyzických osob placená plátci</t>
  </si>
  <si>
    <t>daň z příjmů fyzických osob placená poplatníky</t>
  </si>
  <si>
    <t>daň z příjmů fyzických osob vybíraná srážkou</t>
  </si>
  <si>
    <t>sankční platby přijaté od jiných subjektů - ORR</t>
  </si>
  <si>
    <t>neinvestiční přijaté transfery od obcí (VS - přestupky)</t>
  </si>
  <si>
    <r>
      <t>i</t>
    </r>
    <r>
      <rPr>
        <b/>
        <sz val="11"/>
        <color theme="6" tint="-0.249977111117893"/>
        <rFont val="Arial"/>
        <family val="2"/>
        <charset val="238"/>
      </rPr>
      <t>nvestiční výdaje jsou v textu zvýrazněny modře</t>
    </r>
  </si>
  <si>
    <t>přijaté pojistné náhrady</t>
  </si>
  <si>
    <t xml:space="preserve">pozemky (výkup pozemků) </t>
  </si>
  <si>
    <t xml:space="preserve">Dotační programy pro sportovní kluby z rozpočtu města </t>
  </si>
  <si>
    <t>Neinvestiční přijaté transfery od veřených rozpočtů územní úrovně</t>
  </si>
  <si>
    <t>Investiční přijaté transfery od veřejných rozpočtů ústřední úrovně</t>
  </si>
  <si>
    <t>Vnitřní obchod - Infocentrum</t>
  </si>
  <si>
    <t>Příjmy z poskytování služeb a výrobků</t>
  </si>
  <si>
    <t>Příjmy z prod. zboží (již nakoup. za úč. prodeje)</t>
  </si>
  <si>
    <t>Vnitřní obchod</t>
  </si>
  <si>
    <t>Ostatní záležitosti v dopravě</t>
  </si>
  <si>
    <t xml:space="preserve">ostatní osobní výdaje </t>
  </si>
  <si>
    <t>neinvestiční příspěvky zřízeným příspěvkovým organizacím - Městská poliklinika</t>
  </si>
  <si>
    <t>Ostatní služby a činnosti v oblasti sociální prevence</t>
  </si>
  <si>
    <t>neinvestiční přijaté transfery ze SR v rámci souhrnného dotačního vztahu</t>
  </si>
  <si>
    <t>nákup elektronických komunikací (pevné linky)</t>
  </si>
  <si>
    <t>nákup elektronických komunikací (mobilní zařízení)</t>
  </si>
  <si>
    <t>nákup elektronických komunikací (navigace do vozidel hasičů)</t>
  </si>
  <si>
    <t>DHDM-prům.vysavač, rozdělovač, plechová garáž</t>
  </si>
  <si>
    <t xml:space="preserve">GDPR </t>
  </si>
  <si>
    <t>Celkem GDPR</t>
  </si>
  <si>
    <t>ZŠ Malá Strana</t>
  </si>
  <si>
    <t>ZŠ Hlinecká</t>
  </si>
  <si>
    <t>celkem ZŠ Malá Strana</t>
  </si>
  <si>
    <t>celkem ZŠ Hlinecká</t>
  </si>
  <si>
    <t>příjmy z poskytování služeb a výrobků - PCO</t>
  </si>
  <si>
    <t>přijaté nekapitálové příspěvky a náhrady (Eko-kom,Asekol,Elektrowin)</t>
  </si>
  <si>
    <t xml:space="preserve">nákup ostatních služeb (agenda správy lesů )  </t>
  </si>
  <si>
    <t>DHDM (mikrovlnka, fotoaparát)</t>
  </si>
  <si>
    <t>nákup materiálu j. nezařazený (vizitky, letáčky)</t>
  </si>
  <si>
    <t>neinvestiční přijaté transfery od obcí - (VS -  MP) - Olešník</t>
  </si>
  <si>
    <t>příjmy z pronájmu pozemků (reklama - hřbitov)</t>
  </si>
  <si>
    <t>opravy a udržování (údržba majetku,věžní hodiny, výtah Ke Hradu, výtah Semenec)</t>
  </si>
  <si>
    <t>Celkem dotační programy pro sportovní kluby z rozpočtu města</t>
  </si>
  <si>
    <t>Celkem VPP - náklady města</t>
  </si>
  <si>
    <t xml:space="preserve"> Celkem dotace na výkon sociálně-právní ochrany dětí celkem</t>
  </si>
  <si>
    <t>Celkem dotační program města</t>
  </si>
  <si>
    <t>Celkem agenda starosty</t>
  </si>
  <si>
    <t>nákup ostatních služeb - stavební dozor - fasáda Muzeum</t>
  </si>
  <si>
    <t>konzultační, poradenské a právní služby - poradenská činnost BOZP, KŘ</t>
  </si>
  <si>
    <t>Lokální zásobování teplem</t>
  </si>
  <si>
    <t>páteřní infrastruktura ul. Průmyslová - 2. etapa realizace</t>
  </si>
  <si>
    <t>a) běžné výdaje</t>
  </si>
  <si>
    <t>b) kapitálové výdaje</t>
  </si>
  <si>
    <t>Základní školy celkem</t>
  </si>
  <si>
    <t>Zastupitelstva obcí celkem</t>
  </si>
  <si>
    <t>zpracování dat a služby související s informačními a komunikačními technologiemi</t>
  </si>
  <si>
    <t>příjmy z pronájmu movitých věcí (startovací molo)</t>
  </si>
  <si>
    <t>příjmy z poskytování služeb a výrobků (vyhotovení smluv, geodetické práce...)</t>
  </si>
  <si>
    <t>konzultační, poradenské a právní služby (znalecké posudky)</t>
  </si>
  <si>
    <t xml:space="preserve">Veřejná zeleň   </t>
  </si>
  <si>
    <t xml:space="preserve">příjmy z prodeje pozemků </t>
  </si>
  <si>
    <t>Ekologická výchova a osvěta</t>
  </si>
  <si>
    <t>neinvestiční transfery o.p.s. - Přírodovědné muzeum Semenec (příspěvek na údržbu)</t>
  </si>
  <si>
    <t>mezisoučet - ostatní nehrazeno z dotace</t>
  </si>
  <si>
    <t>dětský psycholog</t>
  </si>
  <si>
    <t>splátky půjčených prostředků od příspěvkových organizací - ZŠ Hlinecká</t>
  </si>
  <si>
    <t>splátky půjčených prostředků od příspěvkových org. - ZŠ Malá Strana</t>
  </si>
  <si>
    <t>MŠ Hlinecká - výměna podhledů - realizace - 2. etapa</t>
  </si>
  <si>
    <t>Páteřní infrastruktura ul. Průmyslová -  semafory II/105</t>
  </si>
  <si>
    <t>Páteřní infrastruktura ul. Průmyslová 2. etapa - DPS, část 5.</t>
  </si>
  <si>
    <t>budovy, haly a stavby - předpolí železného mostu - DUR</t>
  </si>
  <si>
    <t>Přírodovědné muzeum Semenec - výuková zahrada - projekt a relizace</t>
  </si>
  <si>
    <t>Přírodovědné muzeum Semenec - výuková zahrada celkem</t>
  </si>
  <si>
    <t>Přírodovědné muzeum Semenec - výuková zahrada - výsadbový materiál</t>
  </si>
  <si>
    <t>protipovodňová opatření (KŘ)</t>
  </si>
  <si>
    <t>výměna konstrukcí na skateparku a zpevnění svahu</t>
  </si>
  <si>
    <t xml:space="preserve">kanalizace u gymnázia                                               (FROVM)      </t>
  </si>
  <si>
    <t>kanalizace u gymnázia                                               (DPH)</t>
  </si>
  <si>
    <t>MŠ Hlinecká - rekonstrukce umýváren 1. a 2.  třídy</t>
  </si>
  <si>
    <t>Páteřní infrastruktura ul. Průmyslová - 2. etapa teplofikace</t>
  </si>
  <si>
    <t>DHDM - 2 florbalové branky sportovní hala</t>
  </si>
  <si>
    <t>příjmy z pronájmu ost. nemovitostí a jejich částí - Fond obnovy VHM</t>
  </si>
  <si>
    <t>ostatní příjmy jinde nezařazené (za kolky)</t>
  </si>
  <si>
    <t>Celkem neinvestiční transfery přijaté od obcí</t>
  </si>
  <si>
    <t>CELKEM NEINVESTIČNÍ PŘIJATÉ TRANSFERY</t>
  </si>
  <si>
    <t>Celkem ostatní investiční transfery přijaté ze státního rozpočtu</t>
  </si>
  <si>
    <t>Celkem ostatní investiční transfery přijaté ze státních fondů</t>
  </si>
  <si>
    <t>CELKEM INVESTIČNÍ PŘIJATÉ TRANSFERY</t>
  </si>
  <si>
    <t>platby daní a poplatků - ostatní daně (náhradní plnění)</t>
  </si>
  <si>
    <t>neinv. transfery spolkům - fin. dar na provoz dětské kriz.linky -Linka bezpečí,z.s.</t>
  </si>
  <si>
    <t>odměny členů zastupitelstev obcí a krajů + komise</t>
  </si>
  <si>
    <t xml:space="preserve">náhrady mezd v době nemoci </t>
  </si>
  <si>
    <t>MŠ Hlinecká - budova Dewetterova - oprava bazénu</t>
  </si>
  <si>
    <t>Most v Bedřichových sadech (mostek bývalého hradu) - projekt. příprava na opravu</t>
  </si>
  <si>
    <t>sankční platby přijaté od jiných subj. - OD (Z. č. 250/2016 Sb.)</t>
  </si>
  <si>
    <r>
      <t xml:space="preserve">příjmy z poskytování služeb a výrobků </t>
    </r>
    <r>
      <rPr>
        <sz val="10"/>
        <color rgb="FFFF0000"/>
        <rFont val="Arial"/>
        <family val="2"/>
        <charset val="238"/>
      </rPr>
      <t>(doplatek Oranžový rok 2018)</t>
    </r>
  </si>
  <si>
    <t>odměny za užití duševního vlastnictví (licence mapy + foto)</t>
  </si>
  <si>
    <t>Rekonstrukce ul. Orlická (PDPS - projektová příprava 2. etapa)</t>
  </si>
  <si>
    <t>Dusíků strouha - spoluúčast (celkem s dotací 1,4 mil. Kč)</t>
  </si>
  <si>
    <t>Páteřní infrastruktura ul. Průmyslová 2. etapa - realizace, část 5. (FROVM)</t>
  </si>
  <si>
    <t xml:space="preserve">nákup materiálu j. nezařazený </t>
  </si>
  <si>
    <t>ZŠ Hlinecká - kotel do školní kuchyně</t>
  </si>
  <si>
    <t>MŠ U Lípy - opravy chodníků a dopadových ploch</t>
  </si>
  <si>
    <t>projektová dokumentace - jízdní pruhy cyklostezka</t>
  </si>
  <si>
    <t>opravy a udržování - bariéry u chodníiku ul. Veselská</t>
  </si>
  <si>
    <t>oprava komunikace v přidružených obcích - Koloděje nad Lužnicí (směr chaty - asfalt)</t>
  </si>
  <si>
    <t>ZŠ Malá Strana - rekonstrukce ploché střechy nad přístavkem tělocvičny</t>
  </si>
  <si>
    <t>Rekonstrukce ul. Orlická (realizace, TDS, AD)</t>
  </si>
  <si>
    <t>Hotspoty do veřejných prostor - pouze spoluúčast k dotaci</t>
  </si>
  <si>
    <t>členský příspěvek (dříve platilo MCKV)</t>
  </si>
  <si>
    <t>ZŠ Malá Strana - aktualizace PD na zateplení budovy</t>
  </si>
  <si>
    <t>investiční příspěvky zřízeným příspěvkovým organizacím - MDDM</t>
  </si>
  <si>
    <t>opravy a udržování - stavební úpravy nebytových prostor na kanceláře čp. 24</t>
  </si>
  <si>
    <t>opravy a udržování - oprava chodníku u benzínky Shell (sdružená akce)</t>
  </si>
  <si>
    <t>opravy a udržování (základní údržba, vč. mytí a čištění lamp)</t>
  </si>
  <si>
    <t>Zpracovala: Ing. Hedvika Svobodná</t>
  </si>
  <si>
    <t xml:space="preserve">opravy a udržování HZ Předčice (výměna vrat skladu obecního materiálu) </t>
  </si>
  <si>
    <t xml:space="preserve">opravy a udržování HZ Předčice (oprava izolace základů skladu obec.materiálu) </t>
  </si>
  <si>
    <t xml:space="preserve">opravy a udržování HZ Netěchovice (výmalba interiéru HZ) </t>
  </si>
  <si>
    <t xml:space="preserve">opravy a udržování HZ Nuzice (oprava a nátěr fasády zadní části HZ) </t>
  </si>
  <si>
    <t xml:space="preserve"> - z toho: opravy a udržování</t>
  </si>
  <si>
    <t xml:space="preserve">                příspěvky zřízeným příspěvkovým organizacím - neinv.</t>
  </si>
  <si>
    <t>DHDM - dovybavení měst. letní plovárny - automatické světelné řízení tobogánu</t>
  </si>
  <si>
    <t xml:space="preserve"> - z toho: příspěvky zřízeným příspěvkovým organizacím - invest.</t>
  </si>
  <si>
    <t xml:space="preserve">Centrum pro seniory </t>
  </si>
  <si>
    <t xml:space="preserve">podlimitní TZ -  HZ Předčice (připojení k pultu EZS k pultu CO) </t>
  </si>
  <si>
    <t xml:space="preserve">podlimitní TZ - HZ Netěchovice (připojení EZS na pult CO) </t>
  </si>
  <si>
    <t xml:space="preserve">podlimitní TZ - HZ Nuzice (připojení EZS na pult CO) </t>
  </si>
  <si>
    <t xml:space="preserve">podlimitní TZ -  HZ Nuzice (oprava EZS výměnným způsobem) </t>
  </si>
  <si>
    <t xml:space="preserve">podlimitní TZ - HZ Koloděje nad Lužnicí (připojení EZS na pult CO) </t>
  </si>
  <si>
    <t xml:space="preserve">podlimitní TZ - HZ Koloděje nad Lužnicí (oprava EZS výměnným způsobem) </t>
  </si>
  <si>
    <t xml:space="preserve">nákup elektronických komunikací - pevná linka starosty </t>
  </si>
  <si>
    <t>ostatní osobní výdaje (komise + výbory)</t>
  </si>
  <si>
    <t>refundace mzdy neuvolněného člena RM</t>
  </si>
  <si>
    <t>ostatní povinné pojistné placené zaměstnavatelem (k refundaci mzdy)</t>
  </si>
  <si>
    <t>nespecifikované rezervy pro osadní výbory</t>
  </si>
  <si>
    <t>konzultační, poradenské a právní služby - supervize pro psycholožku</t>
  </si>
  <si>
    <t>Celkem správní poplatky</t>
  </si>
  <si>
    <t>OŽÚ, OVV</t>
  </si>
  <si>
    <t>CZECH POINT - ostatní</t>
  </si>
  <si>
    <t>OVV</t>
  </si>
  <si>
    <t>ostatní, poskytnutí informací</t>
  </si>
  <si>
    <t>OD</t>
  </si>
  <si>
    <t>poplatek za povolení splátek</t>
  </si>
  <si>
    <t>matrika</t>
  </si>
  <si>
    <t>OŽÚ</t>
  </si>
  <si>
    <t>CZECH POINT - živnostenský rejstřík</t>
  </si>
  <si>
    <t>CZECH POINT - veřejný rejstřík</t>
  </si>
  <si>
    <t>CZECH POINT - rejstřík trestů</t>
  </si>
  <si>
    <t>zvláštní užívání komunikace</t>
  </si>
  <si>
    <t>CZECH POINT - katastr nemovitostí</t>
  </si>
  <si>
    <t>ORR, OŽP</t>
  </si>
  <si>
    <t>ostatní, vyhledávání v archivu</t>
  </si>
  <si>
    <t>OŽP</t>
  </si>
  <si>
    <t>stavební povolení vodoprávní řízení</t>
  </si>
  <si>
    <t>kancelář starosty</t>
  </si>
  <si>
    <t>VHP - žádosti o povolení, změny</t>
  </si>
  <si>
    <t>trvalý pobyt, poskytnutí údajů z IS</t>
  </si>
  <si>
    <t>cestovní doklady</t>
  </si>
  <si>
    <t>občanské průkazy</t>
  </si>
  <si>
    <t>doprava</t>
  </si>
  <si>
    <t>lovecké lístky</t>
  </si>
  <si>
    <t>rybářské lístky</t>
  </si>
  <si>
    <t>matrika - ověřování</t>
  </si>
  <si>
    <t>živnostenské oprávnění</t>
  </si>
  <si>
    <t>ORR</t>
  </si>
  <si>
    <t>stavební</t>
  </si>
  <si>
    <t>Zodpovídá</t>
  </si>
  <si>
    <t>Položka</t>
  </si>
  <si>
    <t xml:space="preserve">Město Týn nad Vltavou </t>
  </si>
  <si>
    <t xml:space="preserve">Příjmy z poskytování služeb a výrobků - Prodej vstupenek MCKV </t>
  </si>
  <si>
    <t xml:space="preserve">Příjmy z poskytování služeb a výrobků - Prodej vstupenek CB systém </t>
  </si>
  <si>
    <t xml:space="preserve">Páteřní infrastruktura ul. Průmyslová - 2. etapa teplofikace Vltavot. teplárenská </t>
  </si>
  <si>
    <t>rekonstrukce oplocení fotbalového hřiště Vodňanská (OŠK)</t>
  </si>
  <si>
    <t xml:space="preserve">Bytové hospodářství </t>
  </si>
  <si>
    <t>Zpracovala:   Ing. Hedvika Svobodná</t>
  </si>
  <si>
    <t>Krizová opatření</t>
  </si>
  <si>
    <t>platby daní a poplatků (dálniční známka) + 7 výpisů z rejstříků trestů</t>
  </si>
  <si>
    <t xml:space="preserve">vodovod Páteřní infrastruktura ul. Průmyslová 2. etapa - realizace     </t>
  </si>
  <si>
    <t>služby školení a vzdělávání - tajemník</t>
  </si>
  <si>
    <t>cestovné - tajemník</t>
  </si>
  <si>
    <t>nákup materiálu jinde nezařazený - projektová příprava chodník u benzínky Shell</t>
  </si>
  <si>
    <t xml:space="preserve">DHDM - lavičky </t>
  </si>
  <si>
    <t>dílčí daň z technických her</t>
  </si>
  <si>
    <t>daň z hazardních her s vyjímkou dílčí daně z technických her</t>
  </si>
  <si>
    <t>zprac.dat a služby související s informač.a komunikač.technologiemi + kvalif.certifikát</t>
  </si>
  <si>
    <t>Generel kanalizací - pozastávka r. 2017 Sweco Hydroprojekt a.s. (FROVM)</t>
  </si>
  <si>
    <t>změna územního plánu Týn n. Vlt. -  Iveta König+Reweka s.r.o. (úhrada nákladů)</t>
  </si>
  <si>
    <t>Ing. Hedvika Svobodná</t>
  </si>
  <si>
    <t>Zpracovala:</t>
  </si>
  <si>
    <t>CELKEM KAPITÁLOVÉ VÝDAJE</t>
  </si>
  <si>
    <t>Páteřní infrastruktura ul. Průmyslová - 2. etapa projekt. přípr.+ realizace</t>
  </si>
  <si>
    <t>OdPa</t>
  </si>
  <si>
    <t>Přírodovědné muzeum Semenec - výuková zahrada - dotace SFŽP 85%, IV</t>
  </si>
  <si>
    <t>Přírodovědné muzeum Semenec - výuková zahrada - dotace SFŽP 85%, NIV</t>
  </si>
  <si>
    <t>Parkoviště pod kostelem - projektová příprava</t>
  </si>
  <si>
    <t>nákup ostatních služeb - prodej vstupenek MCKV</t>
  </si>
  <si>
    <t>nákup ostatních služeb - prodej vstupenek CB systém</t>
  </si>
  <si>
    <t>vodovod Předčice - projektová příprava - DUR celkem</t>
  </si>
  <si>
    <t>vodovod Červený vrch - projektová příprava - DUR celkem</t>
  </si>
  <si>
    <t>Předpolí železného mostu - DUR</t>
  </si>
  <si>
    <t>Mateřské školy celkem</t>
  </si>
  <si>
    <t>platy zaměstnanců v pracovním poměru - SR - národní prostředky</t>
  </si>
  <si>
    <t>povinné poj. na soc. zabezpečení a příp. na SPZ  - SR  - národní prostředky</t>
  </si>
  <si>
    <t>povinné pojistné na veřejné zdravotní pojištění - SR  - národní prostředky</t>
  </si>
  <si>
    <t>Upravený rozpočet v tis. Kč</t>
  </si>
  <si>
    <t>Skutečnost v tis. Kč</t>
  </si>
  <si>
    <t>Čerpání      v %</t>
  </si>
  <si>
    <t>Plnění v %</t>
  </si>
  <si>
    <t>Upravený rozpočet        v tis. Kč</t>
  </si>
  <si>
    <t>Skutečnost          v tis. Kč</t>
  </si>
  <si>
    <t>Schválený rozpočet      v tis. Kč</t>
  </si>
  <si>
    <t>Plnění          v %</t>
  </si>
  <si>
    <t xml:space="preserve">Celkem přijaté investiční transfery </t>
  </si>
  <si>
    <t xml:space="preserve">Celkem </t>
  </si>
  <si>
    <t>EU</t>
  </si>
  <si>
    <t>Ostatní investiční přijaté transfery ze SR</t>
  </si>
  <si>
    <t>SR</t>
  </si>
  <si>
    <t>Investiční přijaté transfery ze státních fondů</t>
  </si>
  <si>
    <t>Přijaté investiční transfery</t>
  </si>
  <si>
    <t xml:space="preserve">Celkem přijaté neinvestiční transfery </t>
  </si>
  <si>
    <t>Převody vlastních fondů HČ - § 6330</t>
  </si>
  <si>
    <t>Převody vlastních fondů hospodářské činnosti</t>
  </si>
  <si>
    <t>Celkem neinvestiční transfery od krajů</t>
  </si>
  <si>
    <t>Neinvestiční přijaté transfery od obcí</t>
  </si>
  <si>
    <t>Celkem přijaté ostatní transfery ze SR</t>
  </si>
  <si>
    <t>Celkem VPP</t>
  </si>
  <si>
    <t>Dotace na veřejně prospěšné práce</t>
  </si>
  <si>
    <t>Mezisoučet</t>
  </si>
  <si>
    <t xml:space="preserve">Ostatní neinvestiční přijaté transfery ze státního rozpočtu </t>
  </si>
  <si>
    <t>Neinvestiční přijaté transfery ze státního rozpočtu v rámci souhrnného dotačního vztahu</t>
  </si>
  <si>
    <t>Přijaté neinvestiční transfery</t>
  </si>
  <si>
    <t>v Kč</t>
  </si>
  <si>
    <t>transferů</t>
  </si>
  <si>
    <t>příjem</t>
  </si>
  <si>
    <t xml:space="preserve">rozpočet </t>
  </si>
  <si>
    <t>org.</t>
  </si>
  <si>
    <t xml:space="preserve">ÚZ </t>
  </si>
  <si>
    <t>Čerpání transferů</t>
  </si>
  <si>
    <t>Skutečnost</t>
  </si>
  <si>
    <t>Upravený rozpočet</t>
  </si>
  <si>
    <t>Text</t>
  </si>
  <si>
    <t xml:space="preserve"> Město Týn nad Vltavou</t>
  </si>
  <si>
    <t>Schválený rozpočet          v tis. Kč</t>
  </si>
  <si>
    <t>Čerpání           v %</t>
  </si>
  <si>
    <t>Schválený rozpočet                                         v  Kč</t>
  </si>
  <si>
    <t>ostatní odvody z vybraných činností a služeb jinde neuvedené</t>
  </si>
  <si>
    <t>x</t>
  </si>
  <si>
    <t>ostatní neinvestiční přijaté transfery ze státního rozpočtu</t>
  </si>
  <si>
    <t xml:space="preserve">neinvestiční přijaté transfery od krajů </t>
  </si>
  <si>
    <t>Výstavba a údržba místních inženýrských sítí</t>
  </si>
  <si>
    <t>Požární ochrana - dobrovolná část</t>
  </si>
  <si>
    <t>Ostatní činnosti</t>
  </si>
  <si>
    <t>ZŠ Malá Strana - návrat. fin. výpomoc,"Jazyková laboratoř" IROP</t>
  </si>
  <si>
    <t>ZŠ Hlinecká - návrat. fin. výpomoc,"Žákovská cvičná kuchyně a PC učebna" IROP</t>
  </si>
  <si>
    <t>územní studie – zóna sever</t>
  </si>
  <si>
    <t>územní studie – Hněvkovice- levý břeh</t>
  </si>
  <si>
    <t>hlasovací zařízení</t>
  </si>
  <si>
    <t>"Odstranění dvou panelových domů, kasárna" - demoliční práce</t>
  </si>
  <si>
    <t>zabezpečení skalního svahu Podskalí celkem</t>
  </si>
  <si>
    <t>SMO Vltava - návat.fin. výpomoc,„Komunitní centrum sounáležitosti“ MMR</t>
  </si>
  <si>
    <t>"Doprovodná infrastruktura cyklistické a vodní cesty TNV" - projekt</t>
  </si>
  <si>
    <t>kanalizace u gymnázia celkem</t>
  </si>
  <si>
    <t xml:space="preserve">Páteřní infrastruktura ul. Průmyslová - 2. etapa - celkem </t>
  </si>
  <si>
    <t xml:space="preserve">Rekonstrukce ul. Orlická 1. etapa - celkem </t>
  </si>
  <si>
    <t>Skutečnost                           v Kč</t>
  </si>
  <si>
    <t>Upravený rozpočet         v Kč</t>
  </si>
  <si>
    <t>6402/5364</t>
  </si>
  <si>
    <t>Finanční vypořádání transferů za rok 2018</t>
  </si>
  <si>
    <t>účstnické poplatky na konference</t>
  </si>
  <si>
    <t>neinvestiční  příspěvky zřízeným PO - ZŠ Malá Strana</t>
  </si>
  <si>
    <t>neinvestiční půjčené prostředky zřízeným PO</t>
  </si>
  <si>
    <t>investiční půjčené prostředky zřízeným PO</t>
  </si>
  <si>
    <t>doprovodná infrastruktura cyklistické a vodní cesty Týn n. Vlt. - projekt</t>
  </si>
  <si>
    <t xml:space="preserve">TJ Jiskra Týn nad Vltavou, z. s.  </t>
  </si>
  <si>
    <t>Lékařská služba první pomoci</t>
  </si>
  <si>
    <t>rekonstrukce veřejného osvětlení v Týně nad Vltavou - III. etapa</t>
  </si>
  <si>
    <t>územní studie - zóna sever</t>
  </si>
  <si>
    <t>územní studie - Hněvkovice levý břeh</t>
  </si>
  <si>
    <t>návat.fin. výpomoc SMO Vltava „Komunitní centrum sounáležitosti“ MMR, neinvestice</t>
  </si>
  <si>
    <t>stroje, přístroje a zažízení - hlasovací zařízení</t>
  </si>
  <si>
    <t>nákup ostatních služeb - flexi pass</t>
  </si>
  <si>
    <t>poskytnuté zálohy vnitřním organizačním jednotkám</t>
  </si>
  <si>
    <t>poskytované zálohy vlastní pokladně</t>
  </si>
  <si>
    <t>Ostatní záležitosti vzdělávání</t>
  </si>
  <si>
    <t xml:space="preserve">nákup ostatních služeb - projekt pro provádění stavby na akci Poliklinika rehabilitace </t>
  </si>
  <si>
    <t>Upravený rozpočet                                 v Kč</t>
  </si>
  <si>
    <t>Skutečnost                       v Kč</t>
  </si>
  <si>
    <r>
      <t xml:space="preserve">opravy a udržování (opravy plošin aj.) </t>
    </r>
    <r>
      <rPr>
        <b/>
        <i/>
        <sz val="10"/>
        <color rgb="FF7030A0"/>
        <rFont val="Arial"/>
        <family val="2"/>
        <charset val="238"/>
      </rPr>
      <t>- KŘ, BOZP</t>
    </r>
  </si>
  <si>
    <t>Celkem neinvestiční transfery od veřejných rozpočtů ústřední úrovně</t>
  </si>
  <si>
    <t>Celkem neinvestiční transfery přijaté od krajů</t>
  </si>
  <si>
    <t>Zdroje financování kapitálových výdajů:</t>
  </si>
  <si>
    <t>cizí prostředky:</t>
  </si>
  <si>
    <t>Dotace od Ministerstva životního prostředí</t>
  </si>
  <si>
    <t>Dotace od Státního zemědělského intervenčního fondu</t>
  </si>
  <si>
    <t>Dar od ČEZu</t>
  </si>
  <si>
    <t>vlastní finanční prostředky:</t>
  </si>
  <si>
    <t>nákup ostatních služeb - stravné (30 Kč/1 stravenka)</t>
  </si>
  <si>
    <t>příjmy z poskytování služeb a výrobků - umístění loga na ples města</t>
  </si>
  <si>
    <r>
      <t>Úpravy drobných vodních toků</t>
    </r>
    <r>
      <rPr>
        <i/>
        <sz val="10"/>
        <rFont val="Arial"/>
        <family val="2"/>
        <charset val="238"/>
      </rPr>
      <t xml:space="preserve"> </t>
    </r>
  </si>
  <si>
    <t>ostatní neinv.transfery nezisk.a pod.organiz. - dar nad. fondu Gaudeamus - děj.soutěž</t>
  </si>
  <si>
    <t xml:space="preserve">Ostatní záležitosti sdělovacích prostředků </t>
  </si>
  <si>
    <r>
      <t>studená voda (voda + srážkové vody)</t>
    </r>
    <r>
      <rPr>
        <i/>
        <sz val="10"/>
        <rFont val="Arial"/>
        <family val="2"/>
        <charset val="238"/>
      </rPr>
      <t xml:space="preserve"> - tajemník</t>
    </r>
  </si>
  <si>
    <r>
      <t xml:space="preserve">teplo </t>
    </r>
    <r>
      <rPr>
        <i/>
        <sz val="10"/>
        <rFont val="Arial"/>
        <family val="2"/>
        <charset val="238"/>
      </rPr>
      <t xml:space="preserve"> - tajemník</t>
    </r>
  </si>
  <si>
    <t>elektrická energie - tajemník</t>
  </si>
  <si>
    <r>
      <t xml:space="preserve">elektrická energie - garáže Sakařova - </t>
    </r>
    <r>
      <rPr>
        <b/>
        <sz val="10"/>
        <rFont val="Arial"/>
        <family val="2"/>
        <charset val="238"/>
      </rPr>
      <t xml:space="preserve">OHS </t>
    </r>
  </si>
  <si>
    <r>
      <t>nákup ostatních služeb (revize,plošiny, atd.)</t>
    </r>
    <r>
      <rPr>
        <i/>
        <sz val="10"/>
        <rFont val="Arial"/>
        <family val="2"/>
        <charset val="238"/>
      </rPr>
      <t xml:space="preserve"> - </t>
    </r>
    <r>
      <rPr>
        <b/>
        <i/>
        <sz val="10"/>
        <rFont val="Arial"/>
        <family val="2"/>
        <charset val="238"/>
      </rPr>
      <t>KŘ, BOZP</t>
    </r>
  </si>
  <si>
    <t xml:space="preserve">Sběr a svoz komunálních odpadů </t>
  </si>
  <si>
    <t>Využívání a zneškodňování komunálních odpadů - (běžné výdaje)</t>
  </si>
  <si>
    <t xml:space="preserve">Sběr a svoz nebezpečených odpadů </t>
  </si>
  <si>
    <t>Celkem dotace na mzdy VPP</t>
  </si>
  <si>
    <r>
      <t xml:space="preserve">nákup ostatních služeb - </t>
    </r>
    <r>
      <rPr>
        <sz val="8"/>
        <rFont val="Arial"/>
        <family val="2"/>
        <charset val="238"/>
      </rPr>
      <t>lékařské prohlídky aj.</t>
    </r>
  </si>
  <si>
    <r>
      <rPr>
        <sz val="10"/>
        <rFont val="Arial"/>
        <family val="2"/>
        <charset val="238"/>
      </rPr>
      <t>rezerva na krizová opatření</t>
    </r>
    <r>
      <rPr>
        <i/>
        <sz val="10"/>
        <color rgb="FF7030A0"/>
        <rFont val="Arial"/>
        <family val="2"/>
        <charset val="238"/>
      </rPr>
      <t xml:space="preserve"> </t>
    </r>
    <r>
      <rPr>
        <sz val="10"/>
        <color rgb="FFFF0000"/>
        <rFont val="Arial"/>
        <family val="2"/>
        <charset val="238"/>
      </rPr>
      <t>(novela zákona o rozpočtové skladbě od 1.1. 2019)</t>
    </r>
  </si>
  <si>
    <r>
      <t xml:space="preserve">nákup ostatních služeb </t>
    </r>
    <r>
      <rPr>
        <sz val="9"/>
        <rFont val="Arial"/>
        <family val="2"/>
        <charset val="238"/>
      </rPr>
      <t>(lékař. prohl., STK a emise, revize)</t>
    </r>
  </si>
  <si>
    <r>
      <t xml:space="preserve">opravy a udržování (běžné opravy v budovách radnice, výtah) </t>
    </r>
    <r>
      <rPr>
        <b/>
        <i/>
        <sz val="10"/>
        <color rgb="FF7030A0"/>
        <rFont val="Arial"/>
        <family val="2"/>
        <charset val="238"/>
      </rPr>
      <t>- OHS</t>
    </r>
  </si>
  <si>
    <t>nákup ostatních služeb - PD nebytové prostory kanceláře č. 24</t>
  </si>
  <si>
    <t>opravy a udržování (oprava stroje Holder)</t>
  </si>
  <si>
    <t>poskytnuté náhrady (za poškozený kontejner)</t>
  </si>
  <si>
    <t>rekonstrukce Duhového hřiště na sídlišti Malá Strana - spoluúčast k dotaci</t>
  </si>
  <si>
    <t>ostatní neinvestiční přijaté transfery ze státních fondů</t>
  </si>
  <si>
    <t>investiční přijaté transfery ze státních fondů</t>
  </si>
  <si>
    <t>ostatní investiční přijaté transfery ze státního rozpočtu</t>
  </si>
  <si>
    <t>Celkem investiční přijaté transfery od krajů</t>
  </si>
  <si>
    <t>ostatní investiční přijaté transfery od krajů</t>
  </si>
  <si>
    <t>ostatní přijaté vratky transferů - od MCKV z roku 2018 dle usnesení RM</t>
  </si>
  <si>
    <r>
      <t xml:space="preserve">příjmy z poskytování služeb a výrobků </t>
    </r>
    <r>
      <rPr>
        <sz val="10"/>
        <color rgb="FFFF0000"/>
        <rFont val="Arial"/>
        <family val="2"/>
        <charset val="238"/>
      </rPr>
      <t>(záloha na Oranžový rok 2019)</t>
    </r>
  </si>
  <si>
    <t>přijaté příspěvky na pořízení dlouhodobého majetku</t>
  </si>
  <si>
    <t>přijaté dary dle rámcové smlouvy s ČEZ - rekonstrukce ulice Orlická</t>
  </si>
  <si>
    <t>Ostatní činnosti k ochrně přírody a krajiny</t>
  </si>
  <si>
    <t xml:space="preserve">sankční platby přijaté od jiných subjektů </t>
  </si>
  <si>
    <t>přijaté neinvestiční dary od Nadace ČEZ - stromořadí Přední Kohout</t>
  </si>
  <si>
    <t>sankční platby přijaté od státu, obcí a krajů (obec Všemyslice)</t>
  </si>
  <si>
    <t>Rekonstrukce ul. Orlická 1. etapa - chodníky (dar ČEZ)</t>
  </si>
  <si>
    <t>Rekonstrukce ul. Orlická 1. etapa - veřejné osvětlení (dar ČEZ)</t>
  </si>
  <si>
    <t>Rekonstrukce ul. Orlická 1. etapa - signalizace (dar ČEZ)</t>
  </si>
  <si>
    <t>vodovod Přední Kohout</t>
  </si>
  <si>
    <t>autobusová čekárna Jarošovice</t>
  </si>
  <si>
    <t xml:space="preserve">MCKV - "Výstavní mobiliář Městs. muzea"- DP Podpora muzeí a galerií </t>
  </si>
  <si>
    <t>Průtokový transfer pro MCKV od KÚ Jčk</t>
  </si>
  <si>
    <t xml:space="preserve">Páteřní infrastruktura ul. Průmyslová 2. etapa </t>
  </si>
  <si>
    <t xml:space="preserve">Rekonstrukce ul. Orlická - signalizace - dar ČEZ dle rámcové smlouvy </t>
  </si>
  <si>
    <t xml:space="preserve">Rekonstrukce ul. Orlická - chodníky - dar ČEZ dle rámcové smlouvy </t>
  </si>
  <si>
    <t xml:space="preserve">Rekonstrukce ul. Orlická - veřejné osvětlení - dar ČEZ dle rámcové smlouvy </t>
  </si>
  <si>
    <t>návat.fin. výpomoc SMO Vltava „Komunitní centrum sounáležitosti“ MMR, inv.</t>
  </si>
  <si>
    <t>Cestovní ruch</t>
  </si>
  <si>
    <t>nákup ostatních služeb  - dopravně-inženýrské značení</t>
  </si>
  <si>
    <t>zpracování projektu pasportu dopravního značení</t>
  </si>
  <si>
    <t>programové vybavení - turistický web</t>
  </si>
  <si>
    <t>členský poplatek ve spolku Českobudějovicko - Hlubocko, z.s.</t>
  </si>
  <si>
    <t>výtisk brožury Kalendář akcí Oranžový rok 2019</t>
  </si>
  <si>
    <t>projekt ČOV Hněvkovice</t>
  </si>
  <si>
    <t>Celkem silniční doprava</t>
  </si>
  <si>
    <t>Provoz veřejné silniční dopravy</t>
  </si>
  <si>
    <t>Nuzice - zpevnění plochy pod kontejnery</t>
  </si>
  <si>
    <t>oprava komunikace Předčice</t>
  </si>
  <si>
    <t>komzultační, poradenské a právní služby</t>
  </si>
  <si>
    <r>
      <t xml:space="preserve">neinvestiční  příspěvky zřízeným PO - ZŠ Malá Strana - </t>
    </r>
    <r>
      <rPr>
        <b/>
        <sz val="10"/>
        <color rgb="FFFF9900"/>
        <rFont val="Arial"/>
        <family val="2"/>
        <charset val="238"/>
      </rPr>
      <t>Oranžový rok</t>
    </r>
  </si>
  <si>
    <t>neinvestiční příspěvky zřízeným PO - ZŠ Hlinecká</t>
  </si>
  <si>
    <r>
      <t xml:space="preserve">neinvestiční příspěvky zřízeným PO - ZŠ Hlinecká - </t>
    </r>
    <r>
      <rPr>
        <b/>
        <sz val="10"/>
        <color rgb="FFFF9900"/>
        <rFont val="Arial"/>
        <family val="2"/>
        <charset val="238"/>
      </rPr>
      <t>Oranžový rok</t>
    </r>
  </si>
  <si>
    <t>Činnosti muzeí a galerií</t>
  </si>
  <si>
    <t xml:space="preserve">MCKV - "Nové propagační materiály Měst. muzea"- DP Podpora muzeí a galerií </t>
  </si>
  <si>
    <t>Oranžový rok 2019</t>
  </si>
  <si>
    <t>Vltavotýnská struna z.s.</t>
  </si>
  <si>
    <t>Lenka Valková</t>
  </si>
  <si>
    <t>Myslivecký spolek Koloděje nad Lužnicí</t>
  </si>
  <si>
    <t>Vltavotýnská lokálka, z.s.</t>
  </si>
  <si>
    <t>IN REGIO o.p.s.</t>
  </si>
  <si>
    <t>Gymnázium Týn n. Vlt.</t>
  </si>
  <si>
    <t>SOŠ a SOU Hněvkovice</t>
  </si>
  <si>
    <t>SDH Koloděje nad Lužnicí</t>
  </si>
  <si>
    <t>Veteráni - spolek býv. vojáků</t>
  </si>
  <si>
    <t>Český svaz chovatelů - Z. O. Týn</t>
  </si>
  <si>
    <t>Junák - Český skaut</t>
  </si>
  <si>
    <t>TÝNA, spolek</t>
  </si>
  <si>
    <t>Farní charita</t>
  </si>
  <si>
    <t>Activ, z.s.</t>
  </si>
  <si>
    <t>SDH Nuzice</t>
  </si>
  <si>
    <t>Nuzický zvonek, z.s.</t>
  </si>
  <si>
    <t>PRO Týn Music, o.s.</t>
  </si>
  <si>
    <t>ČTU - T.K.: Brontové p.s.</t>
  </si>
  <si>
    <t>Jihočeské zemědělské muzeum, o.p.s.</t>
  </si>
  <si>
    <t>Art centrum Záhoří, z.s.</t>
  </si>
  <si>
    <t>ZO AVZO-TSČ-ČR, Týn nad Vltavou</t>
  </si>
  <si>
    <t>Svaz vodáků ČR - RK Týn nad Vltavou, z.s.</t>
  </si>
  <si>
    <t>SH ČMS SDH Týn nad Vltavou</t>
  </si>
  <si>
    <t>SH ČMS SDH Předčice</t>
  </si>
  <si>
    <t>Obec Baráčníků Týn nad Vltavou (OB Vitoraz Týn n. Vltavou)</t>
  </si>
  <si>
    <r>
      <t xml:space="preserve">Divadelní spolek Vltavan - </t>
    </r>
    <r>
      <rPr>
        <b/>
        <sz val="10"/>
        <color rgb="FFFF9900"/>
        <rFont val="Arial"/>
        <family val="2"/>
        <charset val="238"/>
      </rPr>
      <t>Oranžový rok 2019</t>
    </r>
  </si>
  <si>
    <t>Divadelní činnost</t>
  </si>
  <si>
    <t>neinvestiční příspěvky zřízeným PO - MCKV</t>
  </si>
  <si>
    <r>
      <t xml:space="preserve">neinvestiční příspěvky zřízeným PO - MCKV - </t>
    </r>
    <r>
      <rPr>
        <b/>
        <sz val="10"/>
        <color rgb="FFFF9900"/>
        <rFont val="Arial"/>
        <family val="2"/>
        <charset val="238"/>
      </rPr>
      <t>Oranžový rok</t>
    </r>
  </si>
  <si>
    <r>
      <t xml:space="preserve">neinvestiční příspěvky zřízeným PO - MCKV - </t>
    </r>
    <r>
      <rPr>
        <b/>
        <sz val="10"/>
        <color rgb="FFFF9900"/>
        <rFont val="Arial"/>
        <family val="2"/>
        <charset val="238"/>
      </rPr>
      <t>Oranžový rok,</t>
    </r>
    <r>
      <rPr>
        <sz val="10"/>
        <rFont val="Arial"/>
        <family val="2"/>
        <charset val="238"/>
      </rPr>
      <t xml:space="preserve"> "umění ve městě"</t>
    </r>
  </si>
  <si>
    <t>neinvestiční příspěvky zřízeným PO - MŠ Hlinecká</t>
  </si>
  <si>
    <t xml:space="preserve">neinvestiční příspěvky zřízeným PO - ZUŠ </t>
  </si>
  <si>
    <t>Český svaz včelařů, z.s.</t>
  </si>
  <si>
    <t>Semenec o.p.s. (+DPH)</t>
  </si>
  <si>
    <t>Mgr. Milan Šesták (+DPH)</t>
  </si>
  <si>
    <t>Mitrowitcz, a.s. (+DPH)</t>
  </si>
  <si>
    <t>Ledax, o.p.s. (+DPH)</t>
  </si>
  <si>
    <t>POMOC Týn n. Vltavou, z.s. (+DPH)</t>
  </si>
  <si>
    <t>Domov sv. Anežky o.p.s. (+DPH)</t>
  </si>
  <si>
    <t>Klub přátel Transverzálky, z.s.</t>
  </si>
  <si>
    <t>Majáles nad Vltavou, z.s.</t>
  </si>
  <si>
    <t>Celkem Oranžový rok 2019</t>
  </si>
  <si>
    <t>Oranžový rok 2019 - sportovní kluby</t>
  </si>
  <si>
    <t>FK Olympie</t>
  </si>
  <si>
    <t>KKJ Týn nad Vltavou, z. s.</t>
  </si>
  <si>
    <t>SKST Týn z. s.</t>
  </si>
  <si>
    <t>Squash klub Týn nad Vltavou</t>
  </si>
  <si>
    <t>Šachový klub</t>
  </si>
  <si>
    <t>TJ Jiskra Týn nad Vltavou, z. s.</t>
  </si>
  <si>
    <t>SK Koloděje nad Lužnicí</t>
  </si>
  <si>
    <t>SK Pejskaři</t>
  </si>
  <si>
    <t>SK Mladých nadějí</t>
  </si>
  <si>
    <t>Český rybářský svaz</t>
  </si>
  <si>
    <t>SJK Netěchovice, z. s.</t>
  </si>
  <si>
    <t>Celkem Oranžový rok 2018</t>
  </si>
  <si>
    <r>
      <t xml:space="preserve">neinvestiční transfery spolkům - </t>
    </r>
    <r>
      <rPr>
        <sz val="10"/>
        <color theme="1"/>
        <rFont val="Arial"/>
        <family val="2"/>
        <charset val="238"/>
      </rPr>
      <t>Jezdecký oddíl Framak</t>
    </r>
  </si>
  <si>
    <t>Junák - Český skaut, stř. Týn n. Vlt.</t>
  </si>
  <si>
    <t>KKJ Týn nad Vltavou, z. s. (+DPH)</t>
  </si>
  <si>
    <t>TJ – Basketbalový klub Týn n. Vlt., z.s.</t>
  </si>
  <si>
    <t>OLDWEST, z.s.</t>
  </si>
  <si>
    <t>FK Olympie Týn nad Vltavou, z.s.</t>
  </si>
  <si>
    <t>Sport klub JUDO, z.s.</t>
  </si>
  <si>
    <t>Tenisový klub, z.s.</t>
  </si>
  <si>
    <t>SKST Týn nad Vltavou, z. s.</t>
  </si>
  <si>
    <t>Šachový klub Týn nad Vltavou</t>
  </si>
  <si>
    <t>náhrady mezd v době nemoci -  SR - národní prostředky</t>
  </si>
  <si>
    <t>úpravy pozemků u studánky Hněvkovice</t>
  </si>
  <si>
    <t>Stromořadí Přední Kohout, dar Nadace ČEZ</t>
  </si>
  <si>
    <t>neinvestiční transfery OPS - I MY, o.p.s.</t>
  </si>
  <si>
    <t>neinvestiční transfery OPS - Hospic sv. Jana N. Neumanna,o.p.s.</t>
  </si>
  <si>
    <t>neinvestiční transfery OPS - Česká maltézská pomoc ČB, o.p.s.</t>
  </si>
  <si>
    <t>neinvestiční transfery OPS - Domov sv. Anežky, o.p.s.</t>
  </si>
  <si>
    <t>neinvestiční transfery spolkům - Středisko rané péče</t>
  </si>
  <si>
    <t>neinvestiční transfery církvím a náboženským spol. - Farní charita</t>
  </si>
  <si>
    <t>ostatní neinvestiční transfery nezisk. a podob. org. - ARPIDA</t>
  </si>
  <si>
    <t>ostatní neinvestiční transfery nezisk. a podob. org. - Prevent 99, z.ú.</t>
  </si>
  <si>
    <t>neinvestiční transfery OPS - Ledax, o.p.s.</t>
  </si>
  <si>
    <t>neinvestiční transfery OPS - Auticentrum, o.p.s.</t>
  </si>
  <si>
    <t>neinvestiční transfery církvím a náboženským spol. - Domácí hospic Athelas</t>
  </si>
  <si>
    <r>
      <t xml:space="preserve">opravy a udržování (oprava garáží Sakařova) </t>
    </r>
    <r>
      <rPr>
        <b/>
        <i/>
        <sz val="10"/>
        <color rgb="FF7030A0"/>
        <rFont val="Arial"/>
        <family val="2"/>
        <charset val="238"/>
      </rPr>
      <t>- OHS</t>
    </r>
  </si>
  <si>
    <r>
      <t xml:space="preserve">věcné dary - </t>
    </r>
    <r>
      <rPr>
        <b/>
        <sz val="10"/>
        <color rgb="FFFF9900"/>
        <rFont val="Arial"/>
        <family val="2"/>
        <charset val="238"/>
      </rPr>
      <t>Oranžový rok</t>
    </r>
  </si>
  <si>
    <r>
      <t xml:space="preserve">převody vlastním fondům hospodářské činnosti - </t>
    </r>
    <r>
      <rPr>
        <b/>
        <sz val="10"/>
        <color rgb="FFFF9900"/>
        <rFont val="Arial"/>
        <family val="2"/>
        <charset val="238"/>
      </rPr>
      <t>Oranžový rok</t>
    </r>
  </si>
  <si>
    <t>Převody vlastním fondům v rozpočtech územní úroně</t>
  </si>
  <si>
    <t>platby daní a poplatků - daň z nemovitých věcí za rok 2019</t>
  </si>
  <si>
    <r>
      <t xml:space="preserve">platby daní a poplatků - DPH  - </t>
    </r>
    <r>
      <rPr>
        <b/>
        <sz val="10"/>
        <color rgb="FFFF9900"/>
        <rFont val="Arial"/>
        <family val="2"/>
        <charset val="238"/>
      </rPr>
      <t xml:space="preserve">Oranžový rok </t>
    </r>
  </si>
  <si>
    <t>MCKV- Nové propag.materiály Měst.muzea,DP Podpora muzeí a galerií</t>
  </si>
  <si>
    <t>MCKV- Výstavní mobiliář Měst.muzea, DP Podpora muzeí a galerií</t>
  </si>
  <si>
    <t>Neinvestiční přijaté transfery ze státních fondů</t>
  </si>
  <si>
    <t>Neinvestiční přijaté transfery z všeobecné pokladní správy státního rozpočtu</t>
  </si>
  <si>
    <t>Celkem příjem a čerpání transferů v roce 2019</t>
  </si>
  <si>
    <t>Přijaté transfery a jejich čerpání v roce 2019</t>
  </si>
  <si>
    <t>Páteřní infrastruktura ul. Průmyslová - 2. etapa - semafory II/105</t>
  </si>
  <si>
    <t xml:space="preserve">Páteřní infrastruktura ul. Průmyslová - 2. etapa - vodovod   </t>
  </si>
  <si>
    <t>Páteřní infrastruktura ul. Průmyslová - 2. etapa - veřejné osvětlení</t>
  </si>
  <si>
    <t>Páteřní infrastruktura ul. Průmyslová - 2. etapa - teplofikace</t>
  </si>
  <si>
    <t>Páteřní infrastruktura ul. Průmyslová - 2. etapa  - DPS, část 5.</t>
  </si>
  <si>
    <t>Rekonstrukce ul. Orlická 1. etapa - realizace, TDS, AD</t>
  </si>
  <si>
    <t>MDDM- investiční příspěvky zřízeným příspěvkovým organizacím</t>
  </si>
  <si>
    <t xml:space="preserve">ZŠ Malá Strana - rekonstrukce soc. zařízení v 2. patře </t>
  </si>
  <si>
    <r>
      <t>ZŠ Malá Strana - rekonstrukce soc. zařízení v 1. patře ,</t>
    </r>
    <r>
      <rPr>
        <sz val="9"/>
        <rFont val="Arial"/>
        <family val="2"/>
        <charset val="238"/>
      </rPr>
      <t>realizace v r. 2018</t>
    </r>
  </si>
  <si>
    <t>ZŠ Malá Strana - rekonstrukce sociálního zařízení 2. patro</t>
  </si>
  <si>
    <t>ZŠ Malá Strana - rekonstrukce sociálního zařízení 1. patro, realizace v roce 2018</t>
  </si>
  <si>
    <r>
      <rPr>
        <b/>
        <sz val="10"/>
        <color theme="5"/>
        <rFont val="Arial"/>
        <family val="2"/>
        <charset val="238"/>
      </rPr>
      <t>programové vybavení - turistický web</t>
    </r>
    <r>
      <rPr>
        <sz val="10"/>
        <color rgb="FF000000"/>
        <rFont val="Arial"/>
        <family val="2"/>
        <charset val="238"/>
      </rPr>
      <t xml:space="preserve"> - </t>
    </r>
    <r>
      <rPr>
        <b/>
        <sz val="10"/>
        <color rgb="FFFF9900"/>
        <rFont val="Arial"/>
        <family val="2"/>
        <charset val="238"/>
      </rPr>
      <t>Oranžový rok</t>
    </r>
  </si>
  <si>
    <t>neinvestiční přijaté transfery z všeobecné pokladní správy</t>
  </si>
  <si>
    <t>ostatní přijaté vratky transferů - MCKV</t>
  </si>
  <si>
    <t xml:space="preserve">sankční platby přijaté od státu, obcí a krajů </t>
  </si>
  <si>
    <t>Rekonstrukce ul. Orlická 1. etapa - kanalizace</t>
  </si>
  <si>
    <t>Dotace KÚ Jčk pro JSDH</t>
  </si>
  <si>
    <t>MDDM - Zabezpečení pravidel. vzdělávání, Podpora práce s dětmi a mládeží</t>
  </si>
  <si>
    <t>MDDM - Soutěž Vltavotýnský střep, Podpora práce s dětmi a mládeží</t>
  </si>
  <si>
    <t>MDDM - Obnova vybavení sportovišť, Podpora sportu</t>
  </si>
  <si>
    <t>MCKV- Léto pod zlatým sluncem 2019, GP Podpora kultury</t>
  </si>
  <si>
    <t>MDDM - Dívánky - grafická dílna, GP Podpora kultury</t>
  </si>
  <si>
    <t>Rekonstrukce ul. Orlická 1. etapa -  PDPS - projektová příprava 2. etapa</t>
  </si>
  <si>
    <r>
      <t xml:space="preserve">neinvestiční příspěvky zřízeným PO - ZUŠ - </t>
    </r>
    <r>
      <rPr>
        <b/>
        <sz val="10"/>
        <color rgb="FFFF9900"/>
        <rFont val="Arial"/>
        <family val="2"/>
        <charset val="238"/>
      </rPr>
      <t>Oranžový rok</t>
    </r>
  </si>
  <si>
    <t xml:space="preserve">MCKV - Vltavotýnské symposium drobné grafiky, DP Kulturní akce </t>
  </si>
  <si>
    <t>MCKV - Jubilejní výstavní program Městské galerie, DP Kulturní akce</t>
  </si>
  <si>
    <t>111</t>
  </si>
  <si>
    <t>Činnosti knihovnické</t>
  </si>
  <si>
    <t>MCKV - Harmonizace jmenných autorit v Měk , Rozvoj inf. sítě věřejných knih.</t>
  </si>
  <si>
    <t>Ostatní sociální péče a pomoc ostatním skupinám obyvatelstva</t>
  </si>
  <si>
    <t xml:space="preserve">ostatní platy </t>
  </si>
  <si>
    <t>ostatní platby za provedenou práci j. n.</t>
  </si>
  <si>
    <t>nákup materiálu j.n.</t>
  </si>
  <si>
    <t>Volby do Evropského parlamentu</t>
  </si>
  <si>
    <t>Pořízení, zachování a obnova hodnot místního kult., národ. a histor. povědomí</t>
  </si>
  <si>
    <r>
      <t xml:space="preserve">neinvestiční příspěvky zřízeným příspěvkovým organizacím - MDDM - </t>
    </r>
    <r>
      <rPr>
        <b/>
        <sz val="9"/>
        <color rgb="FFFF9900"/>
        <rFont val="Arial"/>
        <family val="2"/>
        <charset val="238"/>
      </rPr>
      <t>Oranžový rok</t>
    </r>
  </si>
  <si>
    <t>nákup ostatních služeb - dopl. povrchů hřišť a písku na beachvolejb.hřiště Na Valše</t>
  </si>
  <si>
    <t>MŠ Hlinecká - budova Dewetterova -revitalizace zahrady, herní prvky,dopad.plochy</t>
  </si>
  <si>
    <t>MŠ Hlinecká - budova Dewetterova - probourání zdi ve 3. patře (stav. povolení)</t>
  </si>
  <si>
    <t>ostatní neinv. transfery nezisk. a podob. org. - Asistence Pomoc a Péče Slunečnice, z.ú.</t>
  </si>
  <si>
    <t>ostatní neinv. transfery nezisk. a podob. org. - Centrum sociální pomoci Vodňany</t>
  </si>
  <si>
    <t>vratky veřej.rozpoč. ústřední úrovně transferů poskyt.v min.rozpočt. obdobích- zaokrouhlení</t>
  </si>
  <si>
    <t>vratky veřej.rozpoč. ústřední úrovně transferů poskyt.v min.rozpočt. obdobích - vratka dotace na kultur.akce</t>
  </si>
  <si>
    <t>vratky veřej.rozpoč. ústřední úrovně transferů poskyt.v min.rozpočt. obdobích - vratka dotace volby prezidenta</t>
  </si>
  <si>
    <t>vratky veřej.rozpoč. ústřední úrovně transferů poskyt.v min.rozpočt. obdobích- vratka dotace volby do ZM</t>
  </si>
  <si>
    <t>MDDM- Mladí jihočeští grafici 2019 - soutěž, GP Podpora kultury, opatření č. II</t>
  </si>
  <si>
    <t>obnova beachvolej. hřiště Na Valše - dopl. povrchů hřišť a písku, spoluúčast k dotaci</t>
  </si>
  <si>
    <t>ZŠ Malá Strana-Prevence ozbrojených útoků, DP Podpora prevence kriminality</t>
  </si>
  <si>
    <t>ZŠ Malá Strana-Prevence ozbrojených útoků, spoluúčast k dotaci</t>
  </si>
  <si>
    <t>nákup výkonné elektrocentrály,invest. dotace Jčk pro JSDH Týn n.Vlt</t>
  </si>
  <si>
    <t>oprava opony ochotnic. divadel. spolku Rozkvět -Předčice, DP Kulturní dědictví</t>
  </si>
  <si>
    <t>výdaje na náhrady za nezpůsobenou újmu - sociální pohřeb</t>
  </si>
  <si>
    <t>oprava beachvolejbalového hřiště - oprava oplocení</t>
  </si>
  <si>
    <t>E.ON Distribuce a.s. - konečné vyúčtování přeložky distribučních sítí z roku 2017</t>
  </si>
  <si>
    <t xml:space="preserve">Rekonstrukce ul. Orlická 1. etapa - chodníky </t>
  </si>
  <si>
    <t>Rekonstrukce ul. Orlická 1. etapa - teplofikace</t>
  </si>
  <si>
    <t>Základní škola  Malá Strana celkem</t>
  </si>
  <si>
    <t>Základní škola Hlinecká celkem</t>
  </si>
  <si>
    <t>multifunkční sestava na dětské hřiště v Kolodějích nad Lužnicí</t>
  </si>
  <si>
    <t>příjmy z prodeje krátkod. a drob. dlouh. majetku - prodej zbraní</t>
  </si>
  <si>
    <t xml:space="preserve">EU </t>
  </si>
  <si>
    <r>
      <t>příjmy z poskytování služeb a výrobků</t>
    </r>
    <r>
      <rPr>
        <sz val="10"/>
        <color rgb="FFCC3399"/>
        <rFont val="Arial"/>
        <family val="2"/>
        <charset val="238"/>
      </rPr>
      <t xml:space="preserve"> (reklama Bukovská voda 2019)</t>
    </r>
  </si>
  <si>
    <t>oprava střechy DsPS Sakařova 497 - DPH</t>
  </si>
  <si>
    <t>oprava střechy DsPS Sakařova 497 - FRCHB</t>
  </si>
  <si>
    <t>Rekonstrukce ul. Orlická - chodníky</t>
  </si>
  <si>
    <t>Přírodověd. muzeum Semenec - výuková zahrada - spoluúčast k dotaci, způs. výdaje</t>
  </si>
  <si>
    <t>MK - MCKV - D 2019 Janičář, Husar, DP ISO movitého kultur.dědictví</t>
  </si>
  <si>
    <t>MPSV - OSV - dotace na výkon sociálně - právní ochrany dětí</t>
  </si>
  <si>
    <t>MPSV - OSV - dotace na výkon sociální práce</t>
  </si>
  <si>
    <t xml:space="preserve">MK - MCKV - Vltavotýnské symposium drobné grafiky, Kulturní akce </t>
  </si>
  <si>
    <t>MK - MCKV - Jubilejní výstavní program Městské galerie,Kulturní akce</t>
  </si>
  <si>
    <t>MŠMT - ZŠ Malá Strana OP-VVV-PO3 neinvestice, Šablony II,  (EU)</t>
  </si>
  <si>
    <t>MŠMT - ZŠ Malá Strana - OP-VVV-PO3 neinvestice, Šablony II, (SR)</t>
  </si>
  <si>
    <t>MŽP - OŽP - Pořízení kompostérů, OP ŽP, spoluúčast města15%, zp.výdaje</t>
  </si>
  <si>
    <t>MMR - ZŠ MS-Badatel. pracoviště pro přírodní vědy, IROP SR NIV,real.2018</t>
  </si>
  <si>
    <t>MMR - ZŠ MS-Badatel. pracoviště pro přírodní vědy, IROP EU NIV,real.2018</t>
  </si>
  <si>
    <t>MMR - ZŠ Hlinecká-Vybud.učeben a kuchyně, IROP SR NIV,real.2018</t>
  </si>
  <si>
    <t>OŠK - Hřiště na plážový volejbal - obnova povrchu, DP Podpora sportu</t>
  </si>
  <si>
    <t>KŘ - Dotace pro JSDH Týn nad Vltavou</t>
  </si>
  <si>
    <t>KŘ - Dotace pro JSDH Koloděje nad Lužnicí</t>
  </si>
  <si>
    <t>KŘ - Dotace pro JSDH Předčice</t>
  </si>
  <si>
    <t>OSV - Výchovně zážitkový tábor, DP Podpora prevence kriminality</t>
  </si>
  <si>
    <t>OŠK - Korouhev cechu plavců Týn n.Vlt.,Měst.muzeum,DP Kulturní dědictví</t>
  </si>
  <si>
    <t>OHS - Opona ochotnic.divadel.spolku Rozkvět Předčice, DP Kulturní dědictví</t>
  </si>
  <si>
    <t>Městská poliklinika - Dotace na provoz lékařské pohotovostní služby</t>
  </si>
  <si>
    <t>SZIF - OHS - Cesta ke staré vodárně -investice- IV-SR 50,5% -realiz.v r.2018</t>
  </si>
  <si>
    <t>SZIF - OHS -  Cesta ke staré vodárně - investice- IV-EU 49,5%-realiz.v r. 2018</t>
  </si>
  <si>
    <t>SFŽP - OHS - Přírodovědné muzeum Semenec - výuk.zahrada, 85 % IV</t>
  </si>
  <si>
    <t>MPSV - MDDM - Příměstské tábory,OP zaměstnanost (15% SR)</t>
  </si>
  <si>
    <t>MPSV - MDDM - Příměstské tábory,OP zaměstnanost (85% EU)</t>
  </si>
  <si>
    <t xml:space="preserve">MŽP - OŽP - Pořízení kompostérů, OP ŽP,  podíl dotace 85% EU </t>
  </si>
  <si>
    <t>MK - MCKV - Harmonizace jmenných autorit,Rozvoj inf. sítě věřej. knih.</t>
  </si>
  <si>
    <r>
      <t xml:space="preserve">osadní výbor Hněvkovice - záštita z </t>
    </r>
    <r>
      <rPr>
        <b/>
        <sz val="10"/>
        <color rgb="FFFF9900"/>
        <rFont val="Arial"/>
        <family val="2"/>
        <charset val="238"/>
      </rPr>
      <t>Oranžového roku 2019</t>
    </r>
    <r>
      <rPr>
        <sz val="10"/>
        <rFont val="Arial"/>
        <family val="2"/>
        <charset val="238"/>
      </rPr>
      <t xml:space="preserve"> - místostarostka</t>
    </r>
  </si>
  <si>
    <t>nákup materiálu j.n. - JSDH Předčice, neinvestiční dotace</t>
  </si>
  <si>
    <t>nákup materiálu j.n. - JSDH Koloděje nad Lužnicí, neinvestiční dotace</t>
  </si>
  <si>
    <t>nákup materiálu j.n.- JSDH Předčice, spoluúčast k dotaci</t>
  </si>
  <si>
    <t>nákup materiálu j.n.- JSDH Koloděje nad Lužnicí, spoluúčast k dotaci</t>
  </si>
  <si>
    <t>DHDM - JSDH Předčice, neinvestiční dotace</t>
  </si>
  <si>
    <t>DHDM - JSDH Koloděje nad Lužnicí, neinvestiční dotace</t>
  </si>
  <si>
    <t>DHDM- JSDH Předčice, spoluúčast k dotaci</t>
  </si>
  <si>
    <t>DHDM- JSDH Koloděje nad Lužnicí, spoluúčast k dotaci</t>
  </si>
  <si>
    <t>ochranné pomůcky - JSDH Předčice, neinvestiční dotace</t>
  </si>
  <si>
    <t>ochranné pomůcky - JSDH Koloděje nad Lužnicí, neinvestiční dotace</t>
  </si>
  <si>
    <t>ochranné pomůcky - JSDH Týn nad Vltavou, neinvestiční dotace</t>
  </si>
  <si>
    <t>Letní preventivní terapeutický týbor, DP Podpora prevence kriminality</t>
  </si>
  <si>
    <t>Letní preventivní terapeutický týbor, DP Podpora prevence kriminality, spoluúčast města</t>
  </si>
  <si>
    <t xml:space="preserve">SK Koloděje nad Lužnicí </t>
  </si>
  <si>
    <r>
      <t xml:space="preserve">p. Řádek - DNY BORDER TERIERA - záštita z </t>
    </r>
    <r>
      <rPr>
        <b/>
        <sz val="10"/>
        <color rgb="FFFF9900"/>
        <rFont val="Arial"/>
        <family val="2"/>
        <charset val="238"/>
      </rPr>
      <t>Oranžového roku 2019</t>
    </r>
    <r>
      <rPr>
        <sz val="10"/>
        <color theme="1"/>
        <rFont val="Arial"/>
        <family val="2"/>
        <charset val="238"/>
      </rPr>
      <t xml:space="preserve"> - Rada města</t>
    </r>
  </si>
  <si>
    <t>8111</t>
  </si>
  <si>
    <r>
      <t xml:space="preserve">SK Koloděje nad Lužnicí - záštita z </t>
    </r>
    <r>
      <rPr>
        <b/>
        <sz val="10"/>
        <color rgb="FFFF9900"/>
        <rFont val="Arial"/>
        <family val="2"/>
        <charset val="238"/>
      </rPr>
      <t>Oranžového roku 2019</t>
    </r>
    <r>
      <rPr>
        <sz val="10"/>
        <color theme="1"/>
        <rFont val="Arial"/>
        <family val="2"/>
        <charset val="238"/>
      </rPr>
      <t xml:space="preserve"> - starosta</t>
    </r>
  </si>
  <si>
    <t>1111</t>
  </si>
  <si>
    <t>DHDM - dovybavení plovárny - lavičky, přebal.pult, manip.vozík, garáž</t>
  </si>
  <si>
    <t>7111</t>
  </si>
  <si>
    <t>5111</t>
  </si>
  <si>
    <t>MCKV- 790. narozeniny Týna nad Vltavou, GP Podpora kultury</t>
  </si>
  <si>
    <t>neinvestiční půjčené prostředky zřízeným PO - zateplení MŠ U Lípy</t>
  </si>
  <si>
    <t>DHDM - kola</t>
  </si>
  <si>
    <t xml:space="preserve">neninvestiční transfery spolkům - Kočka v srdci, z.s. </t>
  </si>
  <si>
    <r>
      <t>odměny za užití dušev. vlastnictví -</t>
    </r>
    <r>
      <rPr>
        <b/>
        <sz val="10"/>
        <color rgb="FFFF9900"/>
        <rFont val="Arial"/>
        <family val="2"/>
        <charset val="238"/>
      </rPr>
      <t xml:space="preserve"> Oranžový rok </t>
    </r>
    <r>
      <rPr>
        <sz val="10"/>
        <rFont val="Arial"/>
        <family val="2"/>
        <charset val="238"/>
      </rPr>
      <t>- JTV, a.s., pořad"30 let od sametu"</t>
    </r>
  </si>
  <si>
    <r>
      <t xml:space="preserve">Klub přátel Transverzálky, z.s. - záštita z </t>
    </r>
    <r>
      <rPr>
        <b/>
        <sz val="10"/>
        <color rgb="FFFF9900"/>
        <rFont val="Arial"/>
        <family val="2"/>
        <charset val="238"/>
      </rPr>
      <t xml:space="preserve">Oranžového roku  </t>
    </r>
    <r>
      <rPr>
        <sz val="10"/>
        <rFont val="Arial"/>
        <family val="2"/>
        <charset val="238"/>
      </rPr>
      <t>- Slepička David</t>
    </r>
  </si>
  <si>
    <r>
      <t xml:space="preserve">Majáles nad Vltavou, z.s. - záštita z </t>
    </r>
    <r>
      <rPr>
        <b/>
        <sz val="10"/>
        <color rgb="FFFF9900"/>
        <rFont val="Arial"/>
        <family val="2"/>
        <charset val="238"/>
      </rPr>
      <t xml:space="preserve">Oranžového roku </t>
    </r>
    <r>
      <rPr>
        <sz val="10"/>
        <color theme="1"/>
        <rFont val="Arial"/>
        <family val="2"/>
        <charset val="238"/>
      </rPr>
      <t xml:space="preserve"> - Novák Jan</t>
    </r>
  </si>
  <si>
    <r>
      <t xml:space="preserve">Obec Baráčníků Týn nad Vltavou - záštita z </t>
    </r>
    <r>
      <rPr>
        <b/>
        <sz val="10"/>
        <color rgb="FFFF9900"/>
        <rFont val="Arial"/>
        <family val="2"/>
        <charset val="238"/>
      </rPr>
      <t xml:space="preserve">Oranžového roku </t>
    </r>
    <r>
      <rPr>
        <sz val="10"/>
        <color theme="1"/>
        <rFont val="Arial"/>
        <family val="2"/>
        <charset val="238"/>
      </rPr>
      <t>- Rada města</t>
    </r>
  </si>
  <si>
    <r>
      <t xml:space="preserve">Divadelní spolek Vltavan - záštita z </t>
    </r>
    <r>
      <rPr>
        <b/>
        <sz val="10"/>
        <color rgb="FFFF9900"/>
        <rFont val="Arial"/>
        <family val="2"/>
        <charset val="238"/>
      </rPr>
      <t xml:space="preserve">Oranžového roku  </t>
    </r>
    <r>
      <rPr>
        <sz val="10"/>
        <rFont val="Arial"/>
        <family val="2"/>
        <charset val="238"/>
      </rPr>
      <t>- Rada města</t>
    </r>
  </si>
  <si>
    <t>podlimitní technické zhodnocení - instalace  lávek a šplhací rampy u nádrže Hlinky</t>
  </si>
  <si>
    <t>podlimitní technické zhodnocení - instalace 10 ks laviček</t>
  </si>
  <si>
    <t>dotační prostředky od KÚ Jčk pro Jednotky sboru dobrovolných hasiců</t>
  </si>
  <si>
    <t>celkem neinvestiční dotace pro JSDH Týn nad Vltavou</t>
  </si>
  <si>
    <t>celkem neinvestiční dotace pro JSDH Koloděje nad Lužnicí</t>
  </si>
  <si>
    <t>celkem neinvestiční dotace pro JSDH Předčice</t>
  </si>
  <si>
    <t>celkem investiční dotace pro JSDH Týn nad Vltavou</t>
  </si>
  <si>
    <r>
      <t xml:space="preserve">ochranné pomůcky - </t>
    </r>
    <r>
      <rPr>
        <b/>
        <sz val="10"/>
        <rFont val="Arial"/>
        <family val="2"/>
        <charset val="238"/>
      </rPr>
      <t>JSDH Předčice</t>
    </r>
    <r>
      <rPr>
        <sz val="10"/>
        <rFont val="Arial"/>
        <family val="2"/>
        <charset val="238"/>
      </rPr>
      <t>, spoluúčast k dotaci</t>
    </r>
  </si>
  <si>
    <r>
      <t xml:space="preserve">ochranné pomůcky - </t>
    </r>
    <r>
      <rPr>
        <b/>
        <sz val="10"/>
        <rFont val="Arial"/>
        <family val="2"/>
        <charset val="238"/>
      </rPr>
      <t>JSDH Koloděje nad Lužnicí</t>
    </r>
    <r>
      <rPr>
        <sz val="10"/>
        <rFont val="Arial"/>
        <family val="2"/>
        <charset val="238"/>
      </rPr>
      <t>, spoluúčast k dotaci</t>
    </r>
  </si>
  <si>
    <r>
      <t xml:space="preserve">ochranné pomůcky - </t>
    </r>
    <r>
      <rPr>
        <b/>
        <sz val="10"/>
        <rFont val="Arial"/>
        <family val="2"/>
        <charset val="238"/>
      </rPr>
      <t>JSDH Týn nad Vltavou</t>
    </r>
    <r>
      <rPr>
        <sz val="10"/>
        <rFont val="Arial"/>
        <family val="2"/>
        <charset val="238"/>
      </rPr>
      <t>, spoluúčast k dotaci</t>
    </r>
  </si>
  <si>
    <r>
      <rPr>
        <sz val="9"/>
        <color rgb="FF000000"/>
        <rFont val="Arial"/>
        <family val="2"/>
        <charset val="238"/>
      </rPr>
      <t>Sportovní hala - volný vstup pro MP a hasiče-</t>
    </r>
    <r>
      <rPr>
        <b/>
        <sz val="9"/>
        <color rgb="FF000000"/>
        <rFont val="Arial"/>
        <family val="2"/>
        <charset val="238"/>
      </rPr>
      <t xml:space="preserve"> záštita z </t>
    </r>
    <r>
      <rPr>
        <b/>
        <sz val="9"/>
        <color rgb="FFFF9900"/>
        <rFont val="Arial"/>
        <family val="2"/>
        <charset val="238"/>
      </rPr>
      <t xml:space="preserve">Oranžového roku 2019 </t>
    </r>
    <r>
      <rPr>
        <sz val="9"/>
        <rFont val="Arial"/>
        <family val="2"/>
        <charset val="238"/>
      </rPr>
      <t>- Rada města</t>
    </r>
  </si>
  <si>
    <t>ostatní záležitosti ochrany památek a péče o kulturní dědictví</t>
  </si>
  <si>
    <t>MCKV - MK ČR, "D 2019 Janičář, Husar MCKV",DP ISO movitého kultur.dědictvÍ</t>
  </si>
  <si>
    <t>oprava opony Předčice - spoluúčast k dotaci od KÚ Jčk</t>
  </si>
  <si>
    <t>Obnova korouhve cechu plavců Týn n. Vlt.,Městské muzeum, spoluúčast k dotaci</t>
  </si>
  <si>
    <t>Obnova korouhve cechu plavců Týn n. Vlt.,Městské muzeum, DP Kulturní dědictví</t>
  </si>
  <si>
    <t>obnova povrchu beachvolejbalového hřiště Na Valše,Podpora sportu, dotace KÚ Jčk</t>
  </si>
  <si>
    <t>ZŠ Malá Strana - MMR - IROP, SR, badatelské pracoviště, realizace 2018</t>
  </si>
  <si>
    <t>ZŠ Malá Strana - MMR - IROP, EU, badatelské pracoviště, realizace 2018</t>
  </si>
  <si>
    <t>ZŠ Hlinecká - MMR - IROP, SR, vybudování učeben a kuchyně, realizace 2018</t>
  </si>
  <si>
    <t>ZŠ Hlinecká - MMR - IROP, EU, vybudování učeben a kuchyně, realizace 2018</t>
  </si>
  <si>
    <t xml:space="preserve">MCKV - "Výstavní mobiliář Městského muzea"- DP Podpora muzeí a galerií </t>
  </si>
  <si>
    <t>zabezpečení skalního svahu Podskalí - dotace od MŽP (85% EU)</t>
  </si>
  <si>
    <t>Přírodovědné muzeum Semenec - výuková zahrada - spoluúčast města, způsobilé výdaje</t>
  </si>
  <si>
    <t xml:space="preserve">Přírodovědné muzeum Semenec - výuková zahrada </t>
  </si>
  <si>
    <t>nákup výkonné elektrocentrály,spoluúčast k dotaci od Jčk pro JSDH Týn nad Vlt.</t>
  </si>
  <si>
    <t>vodovod Předčice - projektová příprava - DUR                                           (FROVM)</t>
  </si>
  <si>
    <t>vodovod Předčice - projektová příprava - DUR                                                (DPH)</t>
  </si>
  <si>
    <r>
      <t xml:space="preserve">Generel kanalizací - pozastávka r. 2017 Sweco Hydroprojekt a.s.       </t>
    </r>
    <r>
      <rPr>
        <i/>
        <sz val="11"/>
        <rFont val="Arial"/>
        <family val="2"/>
        <charset val="238"/>
      </rPr>
      <t>(FROVM)</t>
    </r>
  </si>
  <si>
    <t xml:space="preserve">kanalizace u gymnázia                                                                                 (FROVM)      </t>
  </si>
  <si>
    <t>kanalizace u gymnázia                                                                                      (DPH)</t>
  </si>
  <si>
    <t>MMR - ZŠ MS-Badatel. pracoviště pro přírodní vědy, IROP SR INV,real.2018</t>
  </si>
  <si>
    <t>MMR - ZŠ MS-Badatel. pracoviště pro přírodní vědy, IROP EU INV,real.2018</t>
  </si>
  <si>
    <t>MMR - ZŠ Hlinecká-Vybud.učeben a kuchyně, IROP SR INV, real.2018</t>
  </si>
  <si>
    <t>MMR - ZŠ Hlinecká-Vybud.učeben a kuchyně, IROP EU INV, real.2018</t>
  </si>
  <si>
    <t xml:space="preserve">Páteřní infrastruktura ul. Průmyslová 2. etapa - realizace, část 5. </t>
  </si>
  <si>
    <t xml:space="preserve">Páteřní infrastruktura ul. Průmyslová - 2. etapa - kanalizace                          </t>
  </si>
  <si>
    <t>ZŠ Hlinecká- MMR -IROP, SR, vybud. učeben a kuchyně, real.2018</t>
  </si>
  <si>
    <t>ZŠ Hlinecká - MMR -IROP, SR, vybud. učeben a kuchyně, real.2018</t>
  </si>
  <si>
    <t>ZŠ Hlinecká - MMR -IROP, EU, vybud. učeben a kuchyně, , real.2018</t>
  </si>
  <si>
    <t>ZŠ Malá Strana - MMR -IROP, EU, badatelské pracoviště,  real.2018</t>
  </si>
  <si>
    <t>ZŠ Malá Strana - MMR -IROP, SR, badatelské pracoviště, real.2018</t>
  </si>
  <si>
    <t xml:space="preserve">zabezpečení skalního svahu Podskalí - nezpůsobilé výdaje  </t>
  </si>
  <si>
    <t>Přírodovědné muzeum Semenec - výuková zahrada - nezpůsobilé výdaje</t>
  </si>
  <si>
    <t>zabezpečení skalního svahu Podskalí  - nezpůsobilé výdaje</t>
  </si>
  <si>
    <t xml:space="preserve">zabezpečení skalního svahu Podskalí - spoluúčast města ke způs. výdajům 15% </t>
  </si>
  <si>
    <t>poskytnuté náhrady - usnesení OS v Č.B.</t>
  </si>
  <si>
    <t>neinvestiční transfery zříz. PO- OP VVV-PO3 neinvestice, ZŠ MS, podíl SR</t>
  </si>
  <si>
    <t>neinvestiční transfery zříz. PO- OP VVV-PO3 neinvestice, ZŠ MS, podíl EU</t>
  </si>
  <si>
    <t>MŠ Hlinecká - budova Dewetterova -revitaliz.zahrady,herní prvky,dopad.plochy</t>
  </si>
  <si>
    <t>ZŠ Hlinecká - MMR -IROP, EU, vybud. učeben a kuchyně,  real.2018</t>
  </si>
  <si>
    <t>dokončení fasády Městského muzea (dotace na regeneraci MPR a MPZ 2019 není)</t>
  </si>
  <si>
    <t>neinvestič.transfery zříz. PO-OP Zaměstnanost,Příměstské tábory MDDM (15%SR)</t>
  </si>
  <si>
    <t>neinvestič.transfery zříz. PO-OP Zaměstnanost,Příměstské tábory MDDM (85%EU)</t>
  </si>
  <si>
    <t>DHDM - projekt "Pořízení kompostérů"- spoluúčast města, způsobilé výdaje</t>
  </si>
  <si>
    <t>DHDM - projekt "Pořízení kompostérů"- dotace OP ŽP 2014-2020 č. 115310 z EU</t>
  </si>
  <si>
    <t>DHDM - projekt "Pořízení kompostérů", nezpůsobilé výdaje</t>
  </si>
  <si>
    <t>Přírodověd. muzeum Semenec - výuk. zahrada - mobiliář - dotace SFŽP 85% - NIV</t>
  </si>
  <si>
    <t>Přírodověd. muzeum Semenec - výuk. zahrada - spoluúčast k dotaci, způs. výdaje</t>
  </si>
  <si>
    <t>Přírodověd. muzeum Semenec - výuková zahrada -  nezpůsobilé výdaje</t>
  </si>
  <si>
    <t>neinvestiční transfery zříz. PO - dotace LSPP od KÚ Jčk pro Městskou polikliniku</t>
  </si>
  <si>
    <t>nákup výkonné elektrocentrály, spoluúčast k investiční dotaci Jčk pro JSDH Týn n.Vlt.</t>
  </si>
  <si>
    <t>nákup výkonné elektrocentrály, investiční dotace Jčk pro JSDH Týn n.Vlt</t>
  </si>
  <si>
    <t>Sloupec1</t>
  </si>
  <si>
    <t>Sloupec2</t>
  </si>
  <si>
    <t>Sloupec3</t>
  </si>
  <si>
    <t>opravy a udržování - služební automobil městské policie, aj.</t>
  </si>
  <si>
    <t>Rekonstrukce ul. Orlická 1. etapa - vodovod</t>
  </si>
  <si>
    <t xml:space="preserve"> opravy a udržování - oprava kotců pro odchyt psů (MP)</t>
  </si>
  <si>
    <t>nákup materiálu j. nezařazený -psí známky, OHS</t>
  </si>
  <si>
    <t>opravy a udržování WC Puchmayerova</t>
  </si>
  <si>
    <t>opravy a udržování WC u hřbitova</t>
  </si>
  <si>
    <t>opravy a udržování - náhradní víko ke kontejneru</t>
  </si>
  <si>
    <t>opravy a udržování - oprava silniční váhy na sběrném dvoře</t>
  </si>
  <si>
    <t>rekonstrukce VO - 2.etapa</t>
  </si>
  <si>
    <t>rekonstrukce VO - 3.etapa, spoluúčast města, způsobilé výdaje</t>
  </si>
  <si>
    <t>rekonstrukce VO - 3.etapa - nezpůsobilé výdaje</t>
  </si>
  <si>
    <t>rekonstrukce VO - 3.etapa, DP EFEKT z MPO</t>
  </si>
  <si>
    <t>rekonstrukce VO celkem</t>
  </si>
  <si>
    <t xml:space="preserve">Dotace od MPO </t>
  </si>
  <si>
    <t>ostatní přijaté vratky transferů - Základní organizace AVZO-TSČ-ČR Týn n. Vlt.</t>
  </si>
  <si>
    <t>neidentifikované příjmy</t>
  </si>
  <si>
    <t>Ostatní čiinosti j.n.</t>
  </si>
  <si>
    <t>vodovod Orlická ul. 1. etapa</t>
  </si>
  <si>
    <t>rekonstrukce veřejného osvětlení v Týně nad Vltavou - II. etapa</t>
  </si>
  <si>
    <t>rekonstrukce veřejného osvětlení v Týně nad Vltavou - III. etapa, DP EFEKT od MPO</t>
  </si>
  <si>
    <t>MDDM -  Děti a mládež ve veřej. dění a zdravý životní styl, DP Podpora mládeže</t>
  </si>
  <si>
    <t>MDDM -  Děti a mládež ve veřej. dění a zdravý životní styl, Koncepce MŠMT</t>
  </si>
  <si>
    <t>OŠK -Propag. materiály a mult.prezentace Týn n. Vlt, DP Podpora cestov. ruchu</t>
  </si>
  <si>
    <t>MCKV- Nové web.stránky Měst.muzea, DP Podpora cestovního ruchu</t>
  </si>
  <si>
    <t>MCKV- Nový prodej.systém Měst.muzea, DP Podpora cestovního ruchu</t>
  </si>
  <si>
    <t>OŠK -Obnova a rozvoj navigačního systému -I.etapa, DP Podpora cestov. ruchu</t>
  </si>
  <si>
    <t>MK - MCKV - Listopad 89 v Týně nad Vltavou, DP Podpora oslav</t>
  </si>
  <si>
    <t>Propag. materiály a multimed.prezentace města Týn n. Vlt., DP Podpora cestovního ruchu</t>
  </si>
  <si>
    <t>Obnova a rozvoj navigač.systému vTýně n. Vlt.-I.etapa, DP Podpora cestovního ruchu</t>
  </si>
  <si>
    <t xml:space="preserve">Propag. materiály a multimed.prezentace města Týn n. Vlt., spoluúčast města </t>
  </si>
  <si>
    <t>6111</t>
  </si>
  <si>
    <r>
      <t xml:space="preserve">Veteráni - spolek býv. vojáků - záštita z </t>
    </r>
    <r>
      <rPr>
        <b/>
        <sz val="10"/>
        <color rgb="FFFF9900"/>
        <rFont val="Arial"/>
        <family val="2"/>
        <charset val="238"/>
      </rPr>
      <t xml:space="preserve">Oranžového roku </t>
    </r>
    <r>
      <rPr>
        <sz val="10"/>
        <color theme="1"/>
        <rFont val="Arial"/>
        <family val="2"/>
        <charset val="238"/>
      </rPr>
      <t xml:space="preserve"> - Šálený Jiří Mgr.</t>
    </r>
  </si>
  <si>
    <t>platby daní a poplatků krajům, obcím a státním fondům</t>
  </si>
  <si>
    <r>
      <t xml:space="preserve">platby daní a poplatků - DPH  - </t>
    </r>
    <r>
      <rPr>
        <b/>
        <sz val="10"/>
        <color rgb="FFCC3399"/>
        <rFont val="Arial"/>
        <family val="2"/>
        <charset val="238"/>
      </rPr>
      <t>reklama Bukovská voda</t>
    </r>
  </si>
  <si>
    <t xml:space="preserve">  Rozbor plnění rozpočtu příjmů k 31. 8. 2019  </t>
  </si>
  <si>
    <t>Rozbor plnění příjmů ze správních poplatků k 31. 8. 2019</t>
  </si>
  <si>
    <t xml:space="preserve">   Rozbor čerpání rozpočtu výdajů k 31. 8. 2019         </t>
  </si>
  <si>
    <t>Přehled investičních výdajů k 31. 8. 2019 - dle akcí</t>
  </si>
  <si>
    <t>Přehled přijatých transferů a jejich čerpání k 31. 8. 2019</t>
  </si>
  <si>
    <t>Příjmy z poskytování služeb a výrobků - infocentrum kopírování</t>
  </si>
  <si>
    <t>Příjmy z poskytování služeb a výrobků - infocentrum úschova</t>
  </si>
  <si>
    <t>ostatní nedaňové příjmy j.n.</t>
  </si>
  <si>
    <t>MF - OVV - Dotace na volby do Evropského parlamentu</t>
  </si>
  <si>
    <t>SZIF - OHS - Cesta ke staré vodárně -NIV-SR 50,5% - realizace v r. 2018</t>
  </si>
  <si>
    <t>SZIF - OHS - Cesta ke staré vodárně -NIV-EU 49,5% - realizace v r. 2018</t>
  </si>
  <si>
    <t>SFŽP - OHS - Přírodovědné muzeum Semenec - výuk.zahrada,  85 % NIV</t>
  </si>
  <si>
    <t>MMR - OHS - chodník Milevská neinvestice</t>
  </si>
  <si>
    <t xml:space="preserve">Úřad práce (SR) - VPP - příspěvek na mzdové náklady VPP </t>
  </si>
  <si>
    <t>OŠK - Prevence ozbrojených útoků na ZŠ MS, DP Podpora prevence kriminality</t>
  </si>
  <si>
    <t>MPO - OHS - rekonstrukce VO - 3.etapa, DP EFEKT</t>
  </si>
  <si>
    <t>MŽP - OHS - zabezpečení skal. svahu Podskalí</t>
  </si>
  <si>
    <t>MŽP - OHS - zabezpečení skal. svahu Podskalí - spoluúčast města ke způsobilým výdajům</t>
  </si>
  <si>
    <t>MMR - OHS - chodník Milevská investice - realizace v r. 2018</t>
  </si>
  <si>
    <t>JSDH Týn n.Vlt. - investiční dotace JčK,nákup výkonné elektrocentrály</t>
  </si>
  <si>
    <t xml:space="preserve">MF - OVV - Dotace na volbu prezidenta ČR </t>
  </si>
  <si>
    <t xml:space="preserve">MF - OVV - Dotace na volby do Parlamentu ČR </t>
  </si>
  <si>
    <t>MK - MCKV - Pověstmi městem Týn n. Vlt., Knihovna 21. st.</t>
  </si>
  <si>
    <t>6402/2229</t>
  </si>
  <si>
    <t xml:space="preserve">Rekonstrukce ul. Orlická 1. etapa - veřejné osvětlení  </t>
  </si>
  <si>
    <t>Páteřní infrastruktura ul. Průmyslová - 2. etapa - kanalizace (FROVM)</t>
  </si>
  <si>
    <t>Rekonstrukce ul. Orlická - veřejné osvětlení</t>
  </si>
  <si>
    <t>Transfery od obcí (veřejnoprávní smlouvy)</t>
  </si>
  <si>
    <t xml:space="preserve">Dotace na výkon státní správy </t>
  </si>
  <si>
    <t>MDDM - Dívánky - grafická dílna, DP Podpora kultury</t>
  </si>
  <si>
    <t>MDDM- Mladí jihočeští grafici, DP Podpora kultury</t>
  </si>
  <si>
    <t>MCKV- Léto pod zlatým sluncem 2019, DP Podpora kultury</t>
  </si>
  <si>
    <t>MCKV- 790.narozeniny Týn nad Vltavou, DP Podpora kultury</t>
  </si>
  <si>
    <r>
      <t xml:space="preserve">nespecifikované rezervy - </t>
    </r>
    <r>
      <rPr>
        <b/>
        <sz val="10"/>
        <color rgb="FFCC3399"/>
        <rFont val="Arial"/>
        <family val="2"/>
        <charset val="238"/>
      </rPr>
      <t>reklama Bukovská voda</t>
    </r>
  </si>
  <si>
    <r>
      <t xml:space="preserve">Český rybářský svaz - zahradní slavnost - záštita z </t>
    </r>
    <r>
      <rPr>
        <b/>
        <sz val="10"/>
        <color rgb="FFFF9900"/>
        <rFont val="Arial"/>
        <family val="2"/>
        <charset val="238"/>
      </rPr>
      <t>Oranžového roku</t>
    </r>
    <r>
      <rPr>
        <sz val="10"/>
        <color theme="1"/>
        <rFont val="Arial"/>
        <family val="2"/>
        <charset val="238"/>
      </rPr>
      <t xml:space="preserve">  - Slepička David</t>
    </r>
  </si>
  <si>
    <r>
      <t xml:space="preserve">Vzdělávací centrum pí Dudková , letní dět.tábor Dreamík - </t>
    </r>
    <r>
      <rPr>
        <b/>
        <sz val="10"/>
        <color rgb="FFCC3399"/>
        <rFont val="Arial"/>
        <family val="2"/>
        <charset val="238"/>
      </rPr>
      <t>reklama Bukovská voda</t>
    </r>
  </si>
  <si>
    <r>
      <t xml:space="preserve">Občanské sdružení Týna, sektání domovů seniorů - záštita z </t>
    </r>
    <r>
      <rPr>
        <b/>
        <sz val="10"/>
        <color rgb="FFFF9900"/>
        <rFont val="Arial"/>
        <family val="2"/>
        <charset val="238"/>
      </rPr>
      <t>Oranžového roku</t>
    </r>
    <r>
      <rPr>
        <sz val="10"/>
        <color theme="1"/>
        <rFont val="Arial"/>
        <family val="2"/>
        <charset val="238"/>
      </rPr>
      <t xml:space="preserve"> - starosta Ing. Machálek Ivo</t>
    </r>
  </si>
  <si>
    <t>reklama Bukovská voda</t>
  </si>
  <si>
    <t>ostatní nedaňové příjmy j.n.  (pokuty uložené od ČIŽP)</t>
  </si>
  <si>
    <t>Neinvestiční přijaté transfery od krajů - Jihočeský kraj</t>
  </si>
  <si>
    <t>Investiční přijaté transfery od krajů - Jihočeský kraj</t>
  </si>
  <si>
    <r>
      <t>zabezpečení skalního svahu Podskalí - dotace od MŽP</t>
    </r>
    <r>
      <rPr>
        <b/>
        <sz val="8"/>
        <color theme="7"/>
        <rFont val="Arial"/>
        <family val="2"/>
        <charset val="238"/>
      </rPr>
      <t xml:space="preserve"> </t>
    </r>
    <r>
      <rPr>
        <b/>
        <i/>
        <sz val="9"/>
        <color theme="7"/>
        <rFont val="Arial"/>
        <family val="2"/>
        <charset val="238"/>
      </rPr>
      <t>(85% EU)</t>
    </r>
  </si>
  <si>
    <r>
      <t xml:space="preserve">zabezpečení skalního svahu Podskalí - spolúčast ke způsobilým výdajům </t>
    </r>
    <r>
      <rPr>
        <b/>
        <sz val="10"/>
        <color theme="7"/>
        <rFont val="Arial"/>
        <family val="2"/>
        <charset val="238"/>
      </rPr>
      <t xml:space="preserve">15% </t>
    </r>
  </si>
  <si>
    <t>OPRAVY A UDRŽOVÁNÍ CELKEM</t>
  </si>
  <si>
    <t xml:space="preserve">   Rozbor čerpání rozpočtu výdajů na opravy a udržování k 31. 8. 2019         </t>
  </si>
  <si>
    <r>
      <t xml:space="preserve">Vzdělávací centrum pí Dudková, letní dět.tábor Dreamík - </t>
    </r>
    <r>
      <rPr>
        <b/>
        <sz val="10"/>
        <color rgb="FFCC3399"/>
        <rFont val="Arial"/>
        <family val="2"/>
        <charset val="238"/>
      </rPr>
      <t>reklama Bukovská voda</t>
    </r>
  </si>
  <si>
    <t>Dotace od MMR - IROP pro ZŠ Malá Strana (realizace projektu v roce 2018)</t>
  </si>
  <si>
    <t>Dotace od MMR - IROP pro ZŠ Hlinecká      (realizace projektu v roce 2018)</t>
  </si>
  <si>
    <t>Ostatní záležitosti v silniční dopravě veřejnými službami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</si>
</sst>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K_č_-;\-* #,##0.00\ _K_č_-;_-* &quot;-&quot;??\ _K_č_-;_-@_-"/>
    <numFmt numFmtId="165" formatCode="00,000"/>
    <numFmt numFmtId="166" formatCode="00000"/>
    <numFmt numFmtId="167" formatCode="000\ 00"/>
  </numFmts>
  <fonts count="20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4"/>
      <color rgb="FFC00000"/>
      <name val="Arial"/>
      <family val="2"/>
      <charset val="238"/>
    </font>
    <font>
      <b/>
      <sz val="18"/>
      <color rgb="FF0033CC"/>
      <name val="Arial"/>
      <family val="2"/>
      <charset val="238"/>
    </font>
    <font>
      <b/>
      <sz val="10"/>
      <color rgb="FFC0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theme="1"/>
      <name val="Arial"/>
      <family val="2"/>
      <charset val="238"/>
    </font>
    <font>
      <b/>
      <i/>
      <sz val="11"/>
      <color theme="1"/>
      <name val="Tahoma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Tahoma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b/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i/>
      <sz val="11"/>
      <name val="Arial"/>
      <family val="2"/>
      <charset val="238"/>
    </font>
    <font>
      <sz val="9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Arial"/>
      <family val="2"/>
      <charset val="238"/>
    </font>
    <font>
      <sz val="11"/>
      <color rgb="FF0000FF"/>
      <name val="Calibri"/>
      <family val="2"/>
      <charset val="238"/>
      <scheme val="minor"/>
    </font>
    <font>
      <sz val="11"/>
      <color rgb="FF0033CC"/>
      <name val="Arial"/>
      <family val="2"/>
      <charset val="238"/>
    </font>
    <font>
      <sz val="11"/>
      <color rgb="FF0000FF"/>
      <name val="Arial"/>
      <family val="2"/>
      <charset val="238"/>
    </font>
    <font>
      <b/>
      <i/>
      <sz val="10"/>
      <name val="Arial"/>
      <family val="2"/>
      <charset val="238"/>
    </font>
    <font>
      <b/>
      <sz val="11"/>
      <name val="Arial"/>
      <family val="2"/>
      <charset val="238"/>
    </font>
    <font>
      <b/>
      <sz val="10"/>
      <color theme="0"/>
      <name val="Arial"/>
      <family val="2"/>
      <charset val="238"/>
    </font>
    <font>
      <sz val="12"/>
      <name val="Arial"/>
      <family val="2"/>
      <charset val="238"/>
    </font>
    <font>
      <sz val="10"/>
      <color rgb="FFD60093"/>
      <name val="Arial"/>
      <family val="2"/>
      <charset val="238"/>
    </font>
    <font>
      <i/>
      <sz val="10"/>
      <color theme="1"/>
      <name val="Arial"/>
      <family val="2"/>
      <charset val="238"/>
    </font>
    <font>
      <i/>
      <sz val="10"/>
      <color rgb="FFD60093"/>
      <name val="Arial"/>
      <family val="2"/>
      <charset val="238"/>
    </font>
    <font>
      <i/>
      <sz val="10"/>
      <name val="Arial"/>
      <family val="2"/>
      <charset val="238"/>
    </font>
    <font>
      <i/>
      <sz val="10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i/>
      <sz val="11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1"/>
      <color rgb="FF008000"/>
      <name val="Calibri"/>
      <family val="2"/>
      <charset val="238"/>
      <scheme val="minor"/>
    </font>
    <font>
      <b/>
      <sz val="11"/>
      <color theme="1"/>
      <name val="Tahoma"/>
      <family val="2"/>
      <charset val="238"/>
    </font>
    <font>
      <i/>
      <sz val="11"/>
      <color rgb="FF0000FF"/>
      <name val="Calibri"/>
      <family val="2"/>
      <charset val="238"/>
      <scheme val="minor"/>
    </font>
    <font>
      <b/>
      <i/>
      <sz val="10"/>
      <color rgb="FF000000"/>
      <name val="Arial"/>
      <family val="2"/>
      <charset val="238"/>
    </font>
    <font>
      <b/>
      <i/>
      <sz val="10"/>
      <color theme="1"/>
      <name val="Arial"/>
      <family val="2"/>
      <charset val="238"/>
    </font>
    <font>
      <b/>
      <sz val="11"/>
      <name val="Tahoma"/>
      <family val="2"/>
      <charset val="238"/>
    </font>
    <font>
      <i/>
      <sz val="11"/>
      <color rgb="FF008000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3"/>
      <color rgb="FF0033CC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rgb="FFC00000"/>
      <name val="Arial"/>
      <family val="2"/>
      <charset val="238"/>
    </font>
    <font>
      <b/>
      <sz val="12"/>
      <color rgb="FF0066CC"/>
      <name val="Arial"/>
      <family val="2"/>
      <charset val="238"/>
    </font>
    <font>
      <sz val="11"/>
      <color rgb="FF0066CC"/>
      <name val="Arial"/>
      <family val="2"/>
      <charset val="238"/>
    </font>
    <font>
      <sz val="11"/>
      <color rgb="FF0066CC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9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b/>
      <sz val="12"/>
      <color theme="0"/>
      <name val="Arial"/>
      <family val="2"/>
      <charset val="238"/>
    </font>
    <font>
      <sz val="10"/>
      <color theme="0"/>
      <name val="Arial"/>
      <family val="2"/>
      <charset val="238"/>
    </font>
    <font>
      <sz val="11"/>
      <color theme="0"/>
      <name val="Arial"/>
      <family val="2"/>
      <charset val="238"/>
    </font>
    <font>
      <b/>
      <sz val="11"/>
      <color theme="0"/>
      <name val="Tahoma"/>
      <family val="2"/>
      <charset val="238"/>
    </font>
    <font>
      <sz val="11"/>
      <color rgb="FF3399FF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color rgb="FFCC00CC"/>
      <name val="Arial"/>
      <family val="2"/>
      <charset val="238"/>
    </font>
    <font>
      <sz val="11"/>
      <color rgb="FFCC00CC"/>
      <name val="Arial"/>
      <family val="2"/>
      <charset val="238"/>
    </font>
    <font>
      <b/>
      <i/>
      <sz val="11"/>
      <color rgb="FFCC00CC"/>
      <name val="Arial"/>
      <family val="2"/>
      <charset val="238"/>
    </font>
    <font>
      <b/>
      <sz val="10"/>
      <color rgb="FFCC00CC"/>
      <name val="Arial"/>
      <family val="2"/>
      <charset val="238"/>
    </font>
    <font>
      <i/>
      <sz val="11"/>
      <color rgb="FFCC00CC"/>
      <name val="Arial"/>
      <family val="2"/>
      <charset val="238"/>
    </font>
    <font>
      <sz val="10"/>
      <color rgb="FFFF0000"/>
      <name val="Arial"/>
      <family val="2"/>
      <charset val="238"/>
    </font>
    <font>
      <sz val="11"/>
      <color theme="9" tint="-0.249977111117893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sz val="11"/>
      <color theme="9" tint="-0.249977111117893"/>
      <name val="Tahoma"/>
      <family val="2"/>
      <charset val="238"/>
    </font>
    <font>
      <i/>
      <sz val="11"/>
      <color theme="9" tint="-0.249977111117893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i/>
      <sz val="11"/>
      <color theme="9" tint="-0.249977111117893"/>
      <name val="Tahoma"/>
      <family val="2"/>
      <charset val="238"/>
    </font>
    <font>
      <b/>
      <sz val="11"/>
      <color rgb="FF0066CC"/>
      <name val="Tahoma"/>
      <family val="2"/>
      <charset val="238"/>
    </font>
    <font>
      <i/>
      <sz val="10"/>
      <color rgb="FF008000"/>
      <name val="Arial"/>
      <family val="2"/>
      <charset val="238"/>
    </font>
    <font>
      <i/>
      <sz val="11"/>
      <color rgb="FFD60093"/>
      <name val="Arial"/>
      <family val="2"/>
      <charset val="238"/>
    </font>
    <font>
      <i/>
      <sz val="11"/>
      <color rgb="FF0066CC"/>
      <name val="Calibri"/>
      <family val="2"/>
      <charset val="238"/>
      <scheme val="minor"/>
    </font>
    <font>
      <b/>
      <sz val="10"/>
      <color rgb="FFFF0000"/>
      <name val="Arial"/>
      <family val="2"/>
      <charset val="238"/>
    </font>
    <font>
      <b/>
      <sz val="20"/>
      <name val="Arial"/>
      <family val="2"/>
      <charset val="238"/>
    </font>
    <font>
      <sz val="8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rgb="FF0066CC"/>
      <name val="Arial"/>
      <family val="2"/>
      <charset val="238"/>
    </font>
    <font>
      <sz val="10"/>
      <color theme="9" tint="-0.249977111117893"/>
      <name val="Arial"/>
      <family val="2"/>
      <charset val="238"/>
    </font>
    <font>
      <sz val="12"/>
      <color rgb="FF0066CC"/>
      <name val="Arial"/>
      <family val="2"/>
      <charset val="238"/>
    </font>
    <font>
      <b/>
      <sz val="13"/>
      <color rgb="FFC00000"/>
      <name val="Arial"/>
      <family val="2"/>
      <charset val="238"/>
    </font>
    <font>
      <sz val="10"/>
      <color theme="9" tint="-0.249977111117893"/>
      <name val="Calibri"/>
      <family val="2"/>
      <charset val="238"/>
      <scheme val="minor"/>
    </font>
    <font>
      <b/>
      <i/>
      <sz val="11"/>
      <name val="Tahoma"/>
      <family val="2"/>
      <charset val="238"/>
    </font>
    <font>
      <i/>
      <sz val="11"/>
      <name val="Tahoma"/>
      <family val="2"/>
      <charset val="238"/>
    </font>
    <font>
      <sz val="8"/>
      <color rgb="FF008000"/>
      <name val="Arial"/>
      <family val="2"/>
      <charset val="238"/>
    </font>
    <font>
      <b/>
      <sz val="10"/>
      <color theme="5" tint="-0.249977111117893"/>
      <name val="Arial"/>
      <family val="2"/>
      <charset val="238"/>
    </font>
    <font>
      <sz val="10"/>
      <name val="Arial CE"/>
      <charset val="238"/>
    </font>
    <font>
      <b/>
      <sz val="10"/>
      <color theme="6" tint="-0.249977111117893"/>
      <name val="Arial"/>
      <family val="2"/>
      <charset val="238"/>
    </font>
    <font>
      <b/>
      <sz val="11"/>
      <color theme="6" tint="-0.249977111117893"/>
      <name val="Arial"/>
      <family val="2"/>
      <charset val="238"/>
    </font>
    <font>
      <sz val="11"/>
      <color theme="7" tint="-0.249977111117893"/>
      <name val="Arial"/>
      <family val="2"/>
      <charset val="238"/>
    </font>
    <font>
      <b/>
      <i/>
      <sz val="12"/>
      <color rgb="FF7030A0"/>
      <name val="Arial"/>
      <family val="2"/>
      <charset val="238"/>
    </font>
    <font>
      <b/>
      <i/>
      <sz val="11"/>
      <color rgb="FF7030A0"/>
      <name val="Arial"/>
      <family val="2"/>
      <charset val="238"/>
    </font>
    <font>
      <sz val="12"/>
      <color theme="6" tint="-0.249977111117893"/>
      <name val="Arial"/>
      <family val="2"/>
      <charset val="238"/>
    </font>
    <font>
      <sz val="11"/>
      <color theme="6" tint="-0.249977111117893"/>
      <name val="Arial"/>
      <family val="2"/>
      <charset val="238"/>
    </font>
    <font>
      <b/>
      <sz val="12"/>
      <color rgb="FF0033CC"/>
      <name val="Arial"/>
      <family val="2"/>
      <charset val="238"/>
    </font>
    <font>
      <b/>
      <sz val="12"/>
      <color theme="6" tint="-0.249977111117893"/>
      <name val="Arial"/>
      <family val="2"/>
      <charset val="238"/>
    </font>
    <font>
      <b/>
      <sz val="12"/>
      <name val="Calibri"/>
      <family val="2"/>
      <charset val="238"/>
    </font>
    <font>
      <sz val="12"/>
      <name val="Calibri"/>
      <family val="2"/>
      <charset val="238"/>
    </font>
    <font>
      <b/>
      <i/>
      <sz val="10"/>
      <color rgb="FF7030A0"/>
      <name val="Arial"/>
      <family val="2"/>
      <charset val="238"/>
    </font>
    <font>
      <b/>
      <sz val="10"/>
      <color rgb="FF0066CC"/>
      <name val="Arial"/>
      <family val="2"/>
      <charset val="238"/>
    </font>
    <font>
      <b/>
      <sz val="10"/>
      <color rgb="FFD60093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rgb="FFFF9900"/>
      <name val="Arial"/>
      <family val="2"/>
      <charset val="238"/>
    </font>
    <font>
      <b/>
      <sz val="12"/>
      <color indexed="12"/>
      <name val="Arial"/>
      <family val="2"/>
      <charset val="238"/>
    </font>
    <font>
      <b/>
      <sz val="8"/>
      <name val="Arial"/>
      <family val="2"/>
      <charset val="238"/>
    </font>
    <font>
      <b/>
      <i/>
      <sz val="11"/>
      <color rgb="FFFF9900"/>
      <name val="Arial"/>
      <family val="2"/>
      <charset val="238"/>
    </font>
    <font>
      <b/>
      <i/>
      <sz val="12"/>
      <color rgb="FFFF9900"/>
      <name val="Arial"/>
      <family val="2"/>
      <charset val="238"/>
    </font>
    <font>
      <sz val="10"/>
      <color rgb="FF7030A0"/>
      <name val="Arial"/>
      <family val="2"/>
      <charset val="238"/>
    </font>
    <font>
      <sz val="10"/>
      <color indexed="12"/>
      <name val="Arial"/>
      <family val="2"/>
      <charset val="238"/>
    </font>
    <font>
      <b/>
      <sz val="11"/>
      <color indexed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b/>
      <sz val="12"/>
      <color theme="8"/>
      <name val="Arial"/>
      <family val="2"/>
      <charset val="238"/>
    </font>
    <font>
      <b/>
      <sz val="18"/>
      <name val="Arial"/>
      <family val="2"/>
      <charset val="238"/>
    </font>
    <font>
      <b/>
      <sz val="9"/>
      <color theme="6" tint="-0.249977111117893"/>
      <name val="Arial"/>
      <family val="2"/>
      <charset val="238"/>
    </font>
    <font>
      <b/>
      <sz val="14"/>
      <color theme="0"/>
      <name val="Arial"/>
      <family val="2"/>
      <charset val="238"/>
    </font>
    <font>
      <b/>
      <sz val="20"/>
      <color theme="1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  <family val="2"/>
      <charset val="238"/>
      <scheme val="minor"/>
    </font>
    <font>
      <b/>
      <sz val="12"/>
      <color theme="5"/>
      <name val="Arial"/>
      <family val="2"/>
      <charset val="238"/>
    </font>
    <font>
      <b/>
      <sz val="14"/>
      <color theme="5"/>
      <name val="Arial"/>
      <family val="2"/>
      <charset val="238"/>
    </font>
    <font>
      <b/>
      <sz val="14"/>
      <color rgb="FF0066CC"/>
      <name val="Arial"/>
      <family val="2"/>
      <charset val="238"/>
    </font>
    <font>
      <b/>
      <i/>
      <sz val="12"/>
      <color theme="1"/>
      <name val="Arial"/>
      <family val="2"/>
      <charset val="238"/>
    </font>
    <font>
      <sz val="10"/>
      <color theme="0"/>
      <name val="Calibri"/>
      <family val="2"/>
      <charset val="238"/>
      <scheme val="minor"/>
    </font>
    <font>
      <sz val="10"/>
      <color rgb="FF0066CC"/>
      <name val="Calibri"/>
      <family val="2"/>
      <charset val="238"/>
      <scheme val="minor"/>
    </font>
    <font>
      <sz val="10"/>
      <color rgb="FF008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10"/>
      <color rgb="FF008000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i/>
      <sz val="10"/>
      <color rgb="FF0066CC"/>
      <name val="Calibri"/>
      <family val="2"/>
      <charset val="238"/>
      <scheme val="minor"/>
    </font>
    <font>
      <b/>
      <sz val="13.5"/>
      <color theme="0"/>
      <name val="Arial"/>
      <family val="2"/>
      <charset val="238"/>
    </font>
    <font>
      <sz val="11"/>
      <color rgb="FF008000"/>
      <name val="Calibri"/>
      <scheme val="minor"/>
    </font>
    <font>
      <sz val="10"/>
      <name val="Arial"/>
    </font>
    <font>
      <sz val="10"/>
      <color rgb="FF008000"/>
      <name val="Calibri"/>
      <scheme val="minor"/>
    </font>
    <font>
      <i/>
      <sz val="10"/>
      <color rgb="FF7030A0"/>
      <name val="Arial"/>
      <family val="2"/>
      <charset val="238"/>
    </font>
    <font>
      <sz val="11"/>
      <color rgb="FF7030A0"/>
      <name val="Arial"/>
      <family val="2"/>
      <charset val="238"/>
    </font>
    <font>
      <i/>
      <sz val="11"/>
      <color rgb="FF7030A0"/>
      <name val="Arial"/>
      <family val="2"/>
      <charset val="238"/>
    </font>
    <font>
      <sz val="12"/>
      <color rgb="FF008000"/>
      <name val="Arial"/>
      <family val="2"/>
      <charset val="238"/>
    </font>
    <font>
      <b/>
      <sz val="12"/>
      <color rgb="FF008000"/>
      <name val="Arial"/>
      <family val="2"/>
      <charset val="238"/>
    </font>
    <font>
      <sz val="10"/>
      <color rgb="FFCC00CC"/>
      <name val="Arial"/>
    </font>
    <font>
      <b/>
      <sz val="11"/>
      <color theme="5" tint="-0.249977111117893"/>
      <name val="Arial"/>
      <family val="2"/>
      <charset val="238"/>
    </font>
    <font>
      <sz val="10"/>
      <color theme="5" tint="-0.249977111117893"/>
      <name val="Arial"/>
      <family val="2"/>
      <charset val="238"/>
    </font>
    <font>
      <sz val="11"/>
      <color theme="5" tint="-0.249977111117893"/>
      <name val="Calibri"/>
      <family val="2"/>
      <charset val="238"/>
      <scheme val="minor"/>
    </font>
    <font>
      <sz val="11"/>
      <color theme="5" tint="-0.249977111117893"/>
      <name val="Arial"/>
      <family val="2"/>
      <charset val="238"/>
    </font>
    <font>
      <b/>
      <i/>
      <u/>
      <sz val="11"/>
      <color theme="5" tint="-0.249977111117893"/>
      <name val="Arial"/>
      <family val="2"/>
      <charset val="238"/>
    </font>
    <font>
      <b/>
      <sz val="14"/>
      <color theme="5" tint="-0.249977111117893"/>
      <name val="Arial"/>
      <family val="2"/>
      <charset val="238"/>
    </font>
    <font>
      <i/>
      <sz val="10"/>
      <color theme="7"/>
      <name val="Arial"/>
      <family val="2"/>
      <charset val="238"/>
    </font>
    <font>
      <b/>
      <i/>
      <sz val="10"/>
      <color theme="7"/>
      <name val="Arial"/>
      <family val="2"/>
      <charset val="238"/>
    </font>
    <font>
      <b/>
      <sz val="8"/>
      <color theme="7"/>
      <name val="Arial"/>
      <family val="2"/>
      <charset val="238"/>
    </font>
    <font>
      <sz val="12"/>
      <color theme="7"/>
      <name val="Arial"/>
      <family val="2"/>
      <charset val="238"/>
    </font>
    <font>
      <b/>
      <sz val="12"/>
      <color theme="7"/>
      <name val="Arial"/>
      <family val="2"/>
      <charset val="238"/>
    </font>
    <font>
      <sz val="11"/>
      <color theme="7"/>
      <name val="Arial"/>
      <family val="2"/>
      <charset val="238"/>
    </font>
    <font>
      <b/>
      <i/>
      <sz val="9"/>
      <color theme="7"/>
      <name val="Arial"/>
      <family val="2"/>
      <charset val="238"/>
    </font>
    <font>
      <sz val="9"/>
      <color rgb="FFD60093"/>
      <name val="Arial"/>
      <family val="2"/>
      <charset val="238"/>
    </font>
    <font>
      <sz val="10"/>
      <color theme="7"/>
      <name val="Arial"/>
      <family val="2"/>
      <charset val="238"/>
    </font>
    <font>
      <i/>
      <sz val="9"/>
      <color theme="7"/>
      <name val="Arial"/>
      <family val="2"/>
      <charset val="238"/>
    </font>
    <font>
      <b/>
      <i/>
      <sz val="10"/>
      <color rgb="FFFF9900"/>
      <name val="Arial"/>
      <family val="2"/>
      <charset val="238"/>
    </font>
    <font>
      <sz val="10"/>
      <color rgb="FF3366CC"/>
      <name val="Arial"/>
      <family val="2"/>
      <charset val="238"/>
    </font>
    <font>
      <b/>
      <sz val="10"/>
      <color theme="5"/>
      <name val="Arial"/>
      <family val="2"/>
      <charset val="238"/>
    </font>
    <font>
      <sz val="8"/>
      <color theme="7"/>
      <name val="Arial"/>
      <family val="2"/>
      <charset val="238"/>
    </font>
    <font>
      <sz val="10"/>
      <color rgb="FFFF9900"/>
      <name val="Arial"/>
      <family val="2"/>
      <charset val="238"/>
    </font>
    <font>
      <b/>
      <sz val="11"/>
      <color theme="9" tint="-0.249977111117893"/>
      <name val="Calibri"/>
      <family val="2"/>
      <charset val="238"/>
      <scheme val="minor"/>
    </font>
    <font>
      <sz val="11"/>
      <color theme="1"/>
      <name val="Tahoma"/>
      <family val="2"/>
      <charset val="238"/>
    </font>
    <font>
      <i/>
      <sz val="11"/>
      <color theme="7"/>
      <name val="Arial"/>
      <family val="2"/>
      <charset val="238"/>
    </font>
    <font>
      <i/>
      <sz val="11"/>
      <color theme="7"/>
      <name val="Calibri"/>
      <family val="2"/>
      <charset val="238"/>
      <scheme val="minor"/>
    </font>
    <font>
      <b/>
      <sz val="9"/>
      <color rgb="FFFF9900"/>
      <name val="Arial"/>
      <family val="2"/>
      <charset val="238"/>
    </font>
    <font>
      <i/>
      <sz val="9"/>
      <color rgb="FF7030A0"/>
      <name val="Arial"/>
      <family val="2"/>
      <charset val="238"/>
    </font>
    <font>
      <sz val="10"/>
      <color rgb="FFCC3399"/>
      <name val="Arial"/>
      <family val="2"/>
      <charset val="238"/>
    </font>
    <font>
      <sz val="11"/>
      <color indexed="8"/>
      <name val="Arial"/>
      <family val="2"/>
      <charset val="238"/>
    </font>
    <font>
      <b/>
      <i/>
      <sz val="11"/>
      <color indexed="8"/>
      <name val="Arial"/>
      <family val="2"/>
      <charset val="238"/>
    </font>
    <font>
      <b/>
      <sz val="11"/>
      <color rgb="FFFF0066"/>
      <name val="Arial"/>
      <family val="2"/>
      <charset val="238"/>
    </font>
    <font>
      <b/>
      <sz val="11"/>
      <color theme="5"/>
      <name val="Arial"/>
      <family val="2"/>
      <charset val="238"/>
    </font>
    <font>
      <b/>
      <sz val="9"/>
      <color theme="5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10"/>
      <color rgb="FF00B050"/>
      <name val="Arial"/>
      <family val="2"/>
      <charset val="238"/>
    </font>
    <font>
      <b/>
      <sz val="10"/>
      <color rgb="FF00B050"/>
      <name val="Arial"/>
      <family val="2"/>
      <charset val="238"/>
    </font>
    <font>
      <b/>
      <sz val="13"/>
      <color theme="0"/>
      <name val="Arial"/>
      <family val="2"/>
      <charset val="238"/>
    </font>
    <font>
      <b/>
      <i/>
      <u/>
      <sz val="12"/>
      <color theme="5" tint="-0.249977111117893"/>
      <name val="Arial"/>
      <family val="2"/>
      <charset val="238"/>
    </font>
    <font>
      <b/>
      <sz val="12"/>
      <color theme="5" tint="-0.249977111117893"/>
      <name val="Arial"/>
      <family val="2"/>
      <charset val="238"/>
    </font>
    <font>
      <sz val="11"/>
      <color rgb="FF00B050"/>
      <name val="Arial"/>
      <family val="2"/>
      <charset val="238"/>
    </font>
    <font>
      <b/>
      <i/>
      <sz val="11"/>
      <color rgb="FF00B050"/>
      <name val="Arial"/>
      <family val="2"/>
      <charset val="238"/>
    </font>
    <font>
      <b/>
      <sz val="12"/>
      <color rgb="FFFF0066"/>
      <name val="Arial"/>
      <family val="2"/>
      <charset val="238"/>
    </font>
    <font>
      <b/>
      <sz val="14"/>
      <color rgb="FFFF0066"/>
      <name val="Arial"/>
      <family val="2"/>
      <charset val="238"/>
    </font>
    <font>
      <i/>
      <sz val="10"/>
      <color rgb="FF00B050"/>
      <name val="Arial"/>
      <family val="2"/>
      <charset val="238"/>
    </font>
    <font>
      <b/>
      <sz val="10"/>
      <color theme="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CC3399"/>
      <name val="Arial"/>
      <family val="2"/>
      <charset val="238"/>
    </font>
    <font>
      <b/>
      <sz val="11"/>
      <color rgb="FF00B050"/>
      <name val="Arial"/>
      <family val="2"/>
      <charset val="238"/>
    </font>
    <font>
      <b/>
      <sz val="12"/>
      <color rgb="FFFF0000"/>
      <name val="Arial"/>
      <family val="2"/>
      <charset val="238"/>
    </font>
    <font>
      <b/>
      <sz val="10"/>
      <color theme="7"/>
      <name val="Arial"/>
      <family val="2"/>
      <charset val="238"/>
    </font>
    <font>
      <b/>
      <i/>
      <sz val="10"/>
      <color theme="5"/>
      <name val="Arial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-0.249977111117893"/>
        <bgColor theme="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366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64" fillId="0" borderId="0" applyFont="0" applyFill="0" applyBorder="0" applyAlignment="0" applyProtection="0"/>
    <xf numFmtId="0" fontId="94" fillId="0" borderId="0"/>
    <xf numFmtId="9" fontId="130" fillId="0" borderId="0" applyFont="0" applyFill="0" applyBorder="0" applyAlignment="0" applyProtection="0"/>
  </cellStyleXfs>
  <cellXfs count="757">
    <xf numFmtId="0" fontId="0" fillId="0" borderId="0" xfId="0"/>
    <xf numFmtId="0" fontId="3" fillId="0" borderId="1" xfId="0" applyFont="1" applyBorder="1" applyAlignment="1">
      <alignment horizontal="center"/>
    </xf>
    <xf numFmtId="0" fontId="0" fillId="2" borderId="0" xfId="0" applyFill="1"/>
    <xf numFmtId="0" fontId="10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/>
    <xf numFmtId="4" fontId="11" fillId="0" borderId="0" xfId="0" applyNumberFormat="1" applyFont="1" applyFill="1"/>
    <xf numFmtId="0" fontId="13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4" fontId="7" fillId="0" borderId="0" xfId="0" applyNumberFormat="1" applyFont="1"/>
    <xf numFmtId="0" fontId="5" fillId="0" borderId="0" xfId="0" applyFont="1" applyAlignment="1"/>
    <xf numFmtId="4" fontId="7" fillId="0" borderId="0" xfId="0" applyNumberFormat="1" applyFont="1" applyFill="1"/>
    <xf numFmtId="0" fontId="10" fillId="0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6" fillId="0" borderId="0" xfId="0" applyFont="1" applyAlignment="1"/>
    <xf numFmtId="0" fontId="12" fillId="0" borderId="0" xfId="0" applyFont="1"/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4" fontId="17" fillId="0" borderId="0" xfId="0" applyNumberFormat="1" applyFont="1" applyFill="1"/>
    <xf numFmtId="0" fontId="5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4" fontId="7" fillId="0" borderId="0" xfId="0" applyNumberFormat="1" applyFont="1" applyFill="1" applyBorder="1"/>
    <xf numFmtId="0" fontId="0" fillId="0" borderId="0" xfId="0" applyFill="1"/>
    <xf numFmtId="0" fontId="16" fillId="0" borderId="0" xfId="0" applyFont="1" applyFill="1" applyAlignment="1"/>
    <xf numFmtId="0" fontId="5" fillId="0" borderId="0" xfId="0" applyFont="1" applyFill="1" applyAlignment="1">
      <alignment horizontal="center"/>
    </xf>
    <xf numFmtId="0" fontId="10" fillId="0" borderId="0" xfId="0" applyFont="1" applyFill="1" applyAlignment="1"/>
    <xf numFmtId="4" fontId="7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left"/>
    </xf>
    <xf numFmtId="0" fontId="20" fillId="0" borderId="0" xfId="0" applyFont="1"/>
    <xf numFmtId="0" fontId="1" fillId="0" borderId="0" xfId="0" applyFont="1" applyFill="1" applyAlignment="1">
      <alignment horizontal="left"/>
    </xf>
    <xf numFmtId="4" fontId="11" fillId="0" borderId="0" xfId="0" applyNumberFormat="1" applyFont="1" applyFill="1" applyAlignment="1">
      <alignment horizontal="right"/>
    </xf>
    <xf numFmtId="0" fontId="10" fillId="0" borderId="0" xfId="0" applyFont="1" applyFill="1" applyBorder="1"/>
    <xf numFmtId="0" fontId="22" fillId="0" borderId="0" xfId="0" applyFont="1"/>
    <xf numFmtId="0" fontId="5" fillId="0" borderId="0" xfId="0" applyFont="1" applyFill="1" applyAlignment="1"/>
    <xf numFmtId="0" fontId="10" fillId="0" borderId="0" xfId="0" applyFont="1" applyFill="1" applyBorder="1" applyAlignment="1"/>
    <xf numFmtId="4" fontId="11" fillId="0" borderId="0" xfId="0" applyNumberFormat="1" applyFont="1" applyFill="1" applyBorder="1"/>
    <xf numFmtId="0" fontId="22" fillId="0" borderId="0" xfId="0" applyFont="1" applyFill="1"/>
    <xf numFmtId="0" fontId="6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Fill="1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/>
    <xf numFmtId="4" fontId="18" fillId="0" borderId="0" xfId="0" applyNumberFormat="1" applyFont="1" applyFill="1" applyBorder="1" applyAlignment="1"/>
    <xf numFmtId="0" fontId="21" fillId="0" borderId="0" xfId="0" applyFont="1" applyFill="1"/>
    <xf numFmtId="0" fontId="17" fillId="0" borderId="0" xfId="0" applyFont="1"/>
    <xf numFmtId="0" fontId="0" fillId="0" borderId="0" xfId="0" applyFont="1"/>
    <xf numFmtId="0" fontId="23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2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NumberFormat="1" applyFont="1" applyFill="1" applyAlignment="1">
      <alignment horizontal="center"/>
    </xf>
    <xf numFmtId="0" fontId="31" fillId="0" borderId="0" xfId="0" applyFont="1" applyFill="1" applyAlignment="1">
      <alignment horizontal="center"/>
    </xf>
    <xf numFmtId="0" fontId="11" fillId="0" borderId="0" xfId="0" applyNumberFormat="1" applyFont="1" applyFill="1" applyAlignment="1">
      <alignment horizontal="center"/>
    </xf>
    <xf numFmtId="4" fontId="10" fillId="0" borderId="0" xfId="0" applyNumberFormat="1" applyFont="1" applyFill="1" applyAlignment="1"/>
    <xf numFmtId="0" fontId="13" fillId="3" borderId="0" xfId="0" applyFont="1" applyFill="1"/>
    <xf numFmtId="0" fontId="31" fillId="0" borderId="0" xfId="0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5" fillId="0" borderId="0" xfId="0" applyFont="1"/>
    <xf numFmtId="0" fontId="5" fillId="0" borderId="0" xfId="0" applyFont="1" applyAlignment="1">
      <alignment wrapText="1"/>
    </xf>
    <xf numFmtId="0" fontId="14" fillId="0" borderId="0" xfId="0" applyFont="1" applyAlignment="1">
      <alignment wrapText="1"/>
    </xf>
    <xf numFmtId="3" fontId="10" fillId="0" borderId="0" xfId="0" applyNumberFormat="1" applyFont="1" applyFill="1" applyAlignment="1">
      <alignment horizontal="center"/>
    </xf>
    <xf numFmtId="4" fontId="7" fillId="0" borderId="0" xfId="0" applyNumberFormat="1" applyFont="1" applyFill="1" applyAlignment="1"/>
    <xf numFmtId="4" fontId="5" fillId="0" borderId="0" xfId="0" applyNumberFormat="1" applyFont="1" applyFill="1" applyAlignment="1"/>
    <xf numFmtId="0" fontId="36" fillId="0" borderId="0" xfId="0" applyFont="1"/>
    <xf numFmtId="4" fontId="20" fillId="0" borderId="0" xfId="0" applyNumberFormat="1" applyFont="1"/>
    <xf numFmtId="4" fontId="11" fillId="0" borderId="0" xfId="0" applyNumberFormat="1" applyFont="1" applyFill="1" applyAlignment="1"/>
    <xf numFmtId="0" fontId="32" fillId="0" borderId="0" xfId="0" applyFont="1" applyFill="1" applyAlignment="1">
      <alignment horizontal="center"/>
    </xf>
    <xf numFmtId="0" fontId="34" fillId="0" borderId="0" xfId="0" applyNumberFormat="1" applyFont="1" applyFill="1" applyAlignment="1">
      <alignment horizontal="center"/>
    </xf>
    <xf numFmtId="4" fontId="32" fillId="0" borderId="0" xfId="0" applyNumberFormat="1" applyFont="1" applyFill="1" applyAlignment="1"/>
    <xf numFmtId="0" fontId="37" fillId="0" borderId="0" xfId="0" applyFont="1"/>
    <xf numFmtId="0" fontId="13" fillId="0" borderId="0" xfId="0" applyFont="1" applyAlignment="1">
      <alignment horizontal="center"/>
    </xf>
    <xf numFmtId="0" fontId="22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40" fillId="0" borderId="0" xfId="0" applyFont="1"/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1" fillId="5" borderId="0" xfId="0" applyFont="1" applyFill="1" applyAlignment="1"/>
    <xf numFmtId="0" fontId="0" fillId="5" borderId="0" xfId="0" applyFill="1"/>
    <xf numFmtId="0" fontId="24" fillId="5" borderId="0" xfId="0" applyFont="1" applyFill="1"/>
    <xf numFmtId="0" fontId="41" fillId="5" borderId="0" xfId="0" applyFont="1" applyFill="1" applyAlignment="1">
      <alignment horizontal="center"/>
    </xf>
    <xf numFmtId="0" fontId="37" fillId="5" borderId="0" xfId="0" applyFont="1" applyFill="1" applyAlignment="1">
      <alignment horizontal="center"/>
    </xf>
    <xf numFmtId="0" fontId="9" fillId="5" borderId="0" xfId="0" applyFont="1" applyFill="1" applyAlignment="1"/>
    <xf numFmtId="0" fontId="37" fillId="5" borderId="0" xfId="0" applyFont="1" applyFill="1"/>
    <xf numFmtId="0" fontId="42" fillId="5" borderId="0" xfId="0" applyFont="1" applyFill="1"/>
    <xf numFmtId="0" fontId="9" fillId="5" borderId="0" xfId="0" applyFont="1" applyFill="1" applyAlignment="1">
      <alignment horizontal="center"/>
    </xf>
    <xf numFmtId="0" fontId="44" fillId="0" borderId="0" xfId="0" applyFont="1" applyAlignment="1"/>
    <xf numFmtId="4" fontId="18" fillId="0" borderId="0" xfId="0" applyNumberFormat="1" applyFont="1" applyFill="1"/>
    <xf numFmtId="0" fontId="40" fillId="0" borderId="0" xfId="0" applyFont="1" applyFill="1"/>
    <xf numFmtId="4" fontId="34" fillId="0" borderId="0" xfId="0" applyNumberFormat="1" applyFont="1" applyFill="1" applyAlignment="1"/>
    <xf numFmtId="0" fontId="46" fillId="0" borderId="0" xfId="0" applyFont="1"/>
    <xf numFmtId="0" fontId="37" fillId="0" borderId="0" xfId="0" applyFont="1" applyFill="1"/>
    <xf numFmtId="0" fontId="43" fillId="0" borderId="0" xfId="0" applyFont="1"/>
    <xf numFmtId="0" fontId="39" fillId="0" borderId="0" xfId="0" applyFont="1"/>
    <xf numFmtId="0" fontId="16" fillId="0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49" fillId="0" borderId="0" xfId="0" applyFont="1"/>
    <xf numFmtId="0" fontId="49" fillId="0" borderId="0" xfId="0" applyFont="1" applyAlignment="1">
      <alignment horizontal="center"/>
    </xf>
    <xf numFmtId="0" fontId="30" fillId="0" borderId="0" xfId="0" applyNumberFormat="1" applyFont="1" applyAlignment="1">
      <alignment horizontal="center"/>
    </xf>
    <xf numFmtId="0" fontId="51" fillId="0" borderId="0" xfId="0" applyFont="1"/>
    <xf numFmtId="0" fontId="7" fillId="0" borderId="0" xfId="0" applyFont="1" applyFill="1" applyAlignment="1"/>
    <xf numFmtId="0" fontId="36" fillId="0" borderId="0" xfId="0" applyFont="1" applyFill="1"/>
    <xf numFmtId="0" fontId="39" fillId="0" borderId="0" xfId="0" applyFont="1" applyFill="1"/>
    <xf numFmtId="0" fontId="50" fillId="0" borderId="0" xfId="0" applyFont="1" applyAlignment="1"/>
    <xf numFmtId="4" fontId="16" fillId="0" borderId="0" xfId="0" applyNumberFormat="1" applyFont="1" applyFill="1" applyAlignment="1"/>
    <xf numFmtId="0" fontId="20" fillId="0" borderId="0" xfId="0" applyFont="1" applyFill="1"/>
    <xf numFmtId="4" fontId="18" fillId="0" borderId="0" xfId="0" applyNumberFormat="1" applyFont="1" applyFill="1" applyAlignment="1">
      <alignment vertical="center"/>
    </xf>
    <xf numFmtId="0" fontId="24" fillId="0" borderId="0" xfId="0" applyFont="1" applyFill="1"/>
    <xf numFmtId="0" fontId="22" fillId="0" borderId="0" xfId="0" applyFont="1" applyFill="1" applyAlignment="1">
      <alignment horizontal="center"/>
    </xf>
    <xf numFmtId="0" fontId="45" fillId="0" borderId="0" xfId="0" applyFont="1" applyFill="1" applyAlignment="1"/>
    <xf numFmtId="0" fontId="45" fillId="0" borderId="0" xfId="0" applyFont="1" applyFill="1" applyAlignment="1">
      <alignment horizontal="center"/>
    </xf>
    <xf numFmtId="0" fontId="41" fillId="0" borderId="0" xfId="0" applyFont="1" applyFill="1" applyAlignment="1"/>
    <xf numFmtId="0" fontId="41" fillId="0" borderId="0" xfId="0" applyFont="1" applyFill="1" applyAlignment="1">
      <alignment horizontal="center"/>
    </xf>
    <xf numFmtId="0" fontId="48" fillId="0" borderId="0" xfId="0" applyFont="1"/>
    <xf numFmtId="0" fontId="53" fillId="0" borderId="0" xfId="0" applyFont="1"/>
    <xf numFmtId="0" fontId="53" fillId="0" borderId="0" xfId="0" applyFont="1" applyAlignment="1"/>
    <xf numFmtId="0" fontId="54" fillId="0" borderId="0" xfId="0" applyFont="1"/>
    <xf numFmtId="0" fontId="5" fillId="0" borderId="0" xfId="0" applyFont="1" applyBorder="1" applyAlignment="1">
      <alignment horizontal="center"/>
    </xf>
    <xf numFmtId="0" fontId="16" fillId="0" borderId="0" xfId="0" applyFont="1" applyFill="1"/>
    <xf numFmtId="0" fontId="18" fillId="0" borderId="0" xfId="0" applyFont="1" applyFill="1" applyAlignment="1"/>
    <xf numFmtId="0" fontId="55" fillId="0" borderId="0" xfId="0" applyFont="1" applyFill="1"/>
    <xf numFmtId="0" fontId="55" fillId="0" borderId="0" xfId="0" applyFont="1"/>
    <xf numFmtId="0" fontId="28" fillId="0" borderId="0" xfId="0" applyFont="1" applyAlignment="1"/>
    <xf numFmtId="0" fontId="59" fillId="4" borderId="0" xfId="0" applyFont="1" applyFill="1" applyAlignment="1">
      <alignment horizontal="center"/>
    </xf>
    <xf numFmtId="0" fontId="56" fillId="4" borderId="0" xfId="0" applyFont="1" applyFill="1" applyAlignment="1">
      <alignment horizontal="center"/>
    </xf>
    <xf numFmtId="0" fontId="61" fillId="4" borderId="0" xfId="0" applyFont="1" applyFill="1" applyAlignment="1">
      <alignment horizontal="center"/>
    </xf>
    <xf numFmtId="0" fontId="59" fillId="4" borderId="0" xfId="0" applyFont="1" applyFill="1" applyAlignment="1"/>
    <xf numFmtId="0" fontId="29" fillId="0" borderId="2" xfId="0" applyFont="1" applyBorder="1" applyAlignment="1">
      <alignment horizontal="center" vertical="center" wrapText="1"/>
    </xf>
    <xf numFmtId="0" fontId="56" fillId="4" borderId="0" xfId="0" applyFont="1" applyFill="1"/>
    <xf numFmtId="4" fontId="59" fillId="4" borderId="0" xfId="0" applyNumberFormat="1" applyFont="1" applyFill="1"/>
    <xf numFmtId="0" fontId="56" fillId="0" borderId="0" xfId="0" applyFont="1"/>
    <xf numFmtId="4" fontId="59" fillId="4" borderId="0" xfId="0" applyNumberFormat="1" applyFont="1" applyFill="1" applyAlignment="1"/>
    <xf numFmtId="0" fontId="61" fillId="4" borderId="0" xfId="0" applyFont="1" applyFill="1" applyBorder="1" applyAlignment="1">
      <alignment horizontal="center"/>
    </xf>
    <xf numFmtId="0" fontId="59" fillId="4" borderId="0" xfId="0" applyFont="1" applyFill="1" applyBorder="1" applyAlignment="1"/>
    <xf numFmtId="0" fontId="61" fillId="4" borderId="0" xfId="0" applyFont="1" applyFill="1" applyBorder="1"/>
    <xf numFmtId="4" fontId="59" fillId="4" borderId="0" xfId="0" applyNumberFormat="1" applyFont="1" applyFill="1" applyBorder="1" applyAlignment="1"/>
    <xf numFmtId="4" fontId="59" fillId="4" borderId="0" xfId="0" applyNumberFormat="1" applyFont="1" applyFill="1" applyBorder="1"/>
    <xf numFmtId="0" fontId="58" fillId="4" borderId="0" xfId="0" applyFont="1" applyFill="1" applyBorder="1" applyAlignment="1">
      <alignment horizontal="center" vertical="center"/>
    </xf>
    <xf numFmtId="0" fontId="58" fillId="4" borderId="0" xfId="0" applyFont="1" applyFill="1" applyAlignment="1">
      <alignment horizontal="center"/>
    </xf>
    <xf numFmtId="0" fontId="60" fillId="4" borderId="0" xfId="0" applyFont="1" applyFill="1" applyAlignment="1">
      <alignment horizontal="center"/>
    </xf>
    <xf numFmtId="0" fontId="58" fillId="4" borderId="0" xfId="0" applyFont="1" applyFill="1" applyAlignment="1"/>
    <xf numFmtId="4" fontId="58" fillId="4" borderId="0" xfId="0" applyNumberFormat="1" applyFont="1" applyFill="1"/>
    <xf numFmtId="0" fontId="61" fillId="4" borderId="0" xfId="0" applyNumberFormat="1" applyFont="1" applyFill="1" applyAlignment="1">
      <alignment horizontal="center"/>
    </xf>
    <xf numFmtId="0" fontId="62" fillId="4" borderId="0" xfId="0" applyFont="1" applyFill="1" applyAlignment="1"/>
    <xf numFmtId="0" fontId="62" fillId="4" borderId="0" xfId="0" applyFont="1" applyFill="1" applyAlignment="1">
      <alignment horizontal="center"/>
    </xf>
    <xf numFmtId="0" fontId="58" fillId="4" borderId="0" xfId="0" applyFont="1" applyFill="1" applyBorder="1" applyAlignment="1"/>
    <xf numFmtId="0" fontId="57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63" fillId="0" borderId="0" xfId="0" applyFont="1"/>
    <xf numFmtId="0" fontId="65" fillId="0" borderId="0" xfId="0" applyFont="1" applyFill="1" applyAlignment="1">
      <alignment horizontal="center"/>
    </xf>
    <xf numFmtId="0" fontId="65" fillId="0" borderId="0" xfId="0" applyFont="1" applyAlignment="1">
      <alignment horizontal="center"/>
    </xf>
    <xf numFmtId="0" fontId="65" fillId="0" borderId="0" xfId="0" applyFont="1" applyFill="1" applyBorder="1" applyAlignment="1">
      <alignment horizontal="center"/>
    </xf>
    <xf numFmtId="0" fontId="66" fillId="0" borderId="0" xfId="0" applyFont="1" applyAlignment="1">
      <alignment horizontal="center"/>
    </xf>
    <xf numFmtId="0" fontId="66" fillId="0" borderId="0" xfId="0" applyFont="1" applyFill="1" applyAlignment="1">
      <alignment horizontal="center"/>
    </xf>
    <xf numFmtId="0" fontId="66" fillId="4" borderId="0" xfId="0" applyFont="1" applyFill="1" applyAlignment="1">
      <alignment horizontal="center"/>
    </xf>
    <xf numFmtId="0" fontId="68" fillId="0" borderId="0" xfId="0" applyFont="1" applyFill="1" applyAlignment="1">
      <alignment horizontal="center"/>
    </xf>
    <xf numFmtId="0" fontId="67" fillId="0" borderId="0" xfId="0" applyFont="1" applyFill="1" applyBorder="1" applyAlignment="1">
      <alignment horizontal="center"/>
    </xf>
    <xf numFmtId="0" fontId="69" fillId="0" borderId="0" xfId="0" applyFont="1" applyFill="1" applyBorder="1" applyAlignment="1">
      <alignment horizontal="center"/>
    </xf>
    <xf numFmtId="0" fontId="66" fillId="4" borderId="0" xfId="0" applyFont="1" applyFill="1" applyBorder="1" applyAlignment="1">
      <alignment horizontal="center"/>
    </xf>
    <xf numFmtId="0" fontId="52" fillId="0" borderId="0" xfId="0" applyFont="1"/>
    <xf numFmtId="0" fontId="58" fillId="0" borderId="0" xfId="0" applyFont="1" applyFill="1" applyBorder="1" applyAlignment="1">
      <alignment horizontal="center" vertical="center"/>
    </xf>
    <xf numFmtId="0" fontId="61" fillId="0" borderId="0" xfId="0" applyFont="1" applyFill="1" applyAlignment="1">
      <alignment horizontal="center"/>
    </xf>
    <xf numFmtId="0" fontId="59" fillId="0" borderId="0" xfId="0" applyFont="1" applyFill="1" applyAlignment="1"/>
    <xf numFmtId="4" fontId="59" fillId="0" borderId="0" xfId="0" applyNumberFormat="1" applyFont="1" applyFill="1"/>
    <xf numFmtId="0" fontId="56" fillId="0" borderId="0" xfId="0" applyFont="1" applyFill="1"/>
    <xf numFmtId="0" fontId="58" fillId="0" borderId="0" xfId="0" applyFont="1" applyFill="1" applyAlignment="1">
      <alignment horizontal="center"/>
    </xf>
    <xf numFmtId="0" fontId="60" fillId="0" borderId="0" xfId="0" applyFont="1" applyFill="1" applyAlignment="1">
      <alignment horizontal="center"/>
    </xf>
    <xf numFmtId="0" fontId="61" fillId="0" borderId="0" xfId="0" applyNumberFormat="1" applyFont="1" applyFill="1" applyAlignment="1">
      <alignment horizontal="center"/>
    </xf>
    <xf numFmtId="0" fontId="58" fillId="0" borderId="0" xfId="0" applyFont="1" applyFill="1" applyAlignment="1"/>
    <xf numFmtId="0" fontId="59" fillId="0" borderId="0" xfId="0" applyFont="1" applyFill="1" applyAlignment="1">
      <alignment horizontal="center"/>
    </xf>
    <xf numFmtId="4" fontId="59" fillId="0" borderId="0" xfId="0" applyNumberFormat="1" applyFont="1" applyFill="1" applyAlignment="1"/>
    <xf numFmtId="0" fontId="71" fillId="0" borderId="0" xfId="0" applyFont="1"/>
    <xf numFmtId="0" fontId="72" fillId="0" borderId="0" xfId="0" applyFont="1"/>
    <xf numFmtId="0" fontId="71" fillId="0" borderId="0" xfId="0" applyFont="1" applyFill="1" applyAlignment="1">
      <alignment horizontal="center"/>
    </xf>
    <xf numFmtId="0" fontId="73" fillId="0" borderId="0" xfId="0" applyFont="1" applyFill="1" applyAlignment="1"/>
    <xf numFmtId="0" fontId="71" fillId="0" borderId="0" xfId="0" applyFont="1" applyFill="1"/>
    <xf numFmtId="0" fontId="73" fillId="0" borderId="0" xfId="0" applyFont="1" applyFill="1" applyAlignment="1">
      <alignment horizontal="center"/>
    </xf>
    <xf numFmtId="0" fontId="74" fillId="0" borderId="0" xfId="0" applyFont="1"/>
    <xf numFmtId="0" fontId="74" fillId="5" borderId="0" xfId="0" applyFont="1" applyFill="1" applyAlignment="1">
      <alignment horizontal="center"/>
    </xf>
    <xf numFmtId="0" fontId="76" fillId="5" borderId="0" xfId="0" applyFont="1" applyFill="1" applyAlignment="1"/>
    <xf numFmtId="0" fontId="74" fillId="5" borderId="0" xfId="0" applyFont="1" applyFill="1"/>
    <xf numFmtId="0" fontId="76" fillId="5" borderId="0" xfId="0" applyFont="1" applyFill="1" applyAlignment="1">
      <alignment horizontal="center"/>
    </xf>
    <xf numFmtId="0" fontId="55" fillId="5" borderId="0" xfId="0" applyFont="1" applyFill="1" applyAlignment="1">
      <alignment horizontal="center"/>
    </xf>
    <xf numFmtId="0" fontId="77" fillId="5" borderId="0" xfId="0" applyFont="1" applyFill="1" applyAlignment="1"/>
    <xf numFmtId="0" fontId="55" fillId="5" borderId="0" xfId="0" applyFont="1" applyFill="1"/>
    <xf numFmtId="0" fontId="77" fillId="5" borderId="0" xfId="0" applyFont="1" applyFill="1" applyAlignment="1">
      <alignment horizontal="center"/>
    </xf>
    <xf numFmtId="0" fontId="11" fillId="0" borderId="0" xfId="0" applyFont="1" applyAlignment="1"/>
    <xf numFmtId="0" fontId="79" fillId="0" borderId="0" xfId="0" applyFont="1" applyAlignment="1">
      <alignment horizontal="center"/>
    </xf>
    <xf numFmtId="0" fontId="80" fillId="0" borderId="0" xfId="0" applyFont="1"/>
    <xf numFmtId="0" fontId="29" fillId="0" borderId="2" xfId="0" applyFont="1" applyBorder="1" applyAlignment="1">
      <alignment horizontal="center" vertical="center"/>
    </xf>
    <xf numFmtId="0" fontId="30" fillId="0" borderId="0" xfId="0" applyFont="1"/>
    <xf numFmtId="0" fontId="70" fillId="0" borderId="0" xfId="0" applyFont="1" applyAlignment="1">
      <alignment horizontal="center"/>
    </xf>
    <xf numFmtId="0" fontId="70" fillId="0" borderId="0" xfId="0" applyFont="1" applyFill="1" applyAlignment="1">
      <alignment horizontal="center"/>
    </xf>
    <xf numFmtId="0" fontId="81" fillId="0" borderId="0" xfId="0" applyFont="1" applyFill="1" applyAlignment="1"/>
    <xf numFmtId="4" fontId="15" fillId="0" borderId="0" xfId="0" applyNumberFormat="1" applyFont="1"/>
    <xf numFmtId="4" fontId="15" fillId="0" borderId="0" xfId="0" applyNumberFormat="1" applyFont="1" applyFill="1"/>
    <xf numFmtId="4" fontId="61" fillId="4" borderId="0" xfId="0" applyNumberFormat="1" applyFont="1" applyFill="1"/>
    <xf numFmtId="4" fontId="24" fillId="0" borderId="0" xfId="0" applyNumberFormat="1" applyFont="1"/>
    <xf numFmtId="4" fontId="61" fillId="4" borderId="0" xfId="0" applyNumberFormat="1" applyFont="1" applyFill="1" applyBorder="1"/>
    <xf numFmtId="4" fontId="0" fillId="0" borderId="0" xfId="0" applyNumberFormat="1"/>
    <xf numFmtId="0" fontId="28" fillId="0" borderId="0" xfId="0" applyFont="1" applyAlignment="1">
      <alignment horizontal="left"/>
    </xf>
    <xf numFmtId="4" fontId="58" fillId="4" borderId="0" xfId="0" applyNumberFormat="1" applyFont="1" applyFill="1" applyBorder="1" applyAlignment="1"/>
    <xf numFmtId="4" fontId="58" fillId="4" borderId="0" xfId="0" applyNumberFormat="1" applyFont="1" applyFill="1" applyAlignment="1"/>
    <xf numFmtId="4" fontId="39" fillId="0" borderId="0" xfId="0" applyNumberFormat="1" applyFont="1" applyFill="1"/>
    <xf numFmtId="4" fontId="0" fillId="0" borderId="0" xfId="0" applyNumberFormat="1" applyFill="1"/>
    <xf numFmtId="4" fontId="20" fillId="0" borderId="0" xfId="0" applyNumberFormat="1" applyFont="1" applyFill="1"/>
    <xf numFmtId="0" fontId="15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4" fontId="85" fillId="0" borderId="0" xfId="0" applyNumberFormat="1" applyFont="1"/>
    <xf numFmtId="0" fontId="89" fillId="0" borderId="0" xfId="0" applyFont="1"/>
    <xf numFmtId="0" fontId="75" fillId="5" borderId="0" xfId="0" applyFont="1" applyFill="1" applyAlignment="1">
      <alignment horizontal="center"/>
    </xf>
    <xf numFmtId="0" fontId="90" fillId="5" borderId="0" xfId="0" applyFont="1" applyFill="1" applyAlignment="1"/>
    <xf numFmtId="0" fontId="75" fillId="5" borderId="0" xfId="0" applyFont="1" applyFill="1"/>
    <xf numFmtId="0" fontId="90" fillId="5" borderId="0" xfId="0" applyFont="1" applyFill="1" applyAlignment="1">
      <alignment horizontal="center"/>
    </xf>
    <xf numFmtId="0" fontId="75" fillId="0" borderId="0" xfId="0" applyFont="1"/>
    <xf numFmtId="0" fontId="72" fillId="5" borderId="0" xfId="0" applyFont="1" applyFill="1" applyAlignment="1">
      <alignment horizontal="center"/>
    </xf>
    <xf numFmtId="0" fontId="72" fillId="5" borderId="0" xfId="0" applyFont="1" applyFill="1"/>
    <xf numFmtId="0" fontId="91" fillId="5" borderId="0" xfId="0" applyFont="1" applyFill="1" applyAlignment="1"/>
    <xf numFmtId="0" fontId="91" fillId="5" borderId="0" xfId="0" applyFont="1" applyFill="1" applyAlignment="1">
      <alignment horizontal="center"/>
    </xf>
    <xf numFmtId="4" fontId="86" fillId="0" borderId="0" xfId="0" applyNumberFormat="1" applyFont="1" applyFill="1"/>
    <xf numFmtId="0" fontId="10" fillId="0" borderId="0" xfId="0" applyFont="1" applyAlignment="1"/>
    <xf numFmtId="0" fontId="13" fillId="0" borderId="0" xfId="0" applyFont="1" applyFill="1" applyAlignment="1">
      <alignment horizontal="center"/>
    </xf>
    <xf numFmtId="4" fontId="17" fillId="0" borderId="0" xfId="0" applyNumberFormat="1" applyFont="1" applyFill="1" applyBorder="1"/>
    <xf numFmtId="4" fontId="27" fillId="0" borderId="0" xfId="0" applyNumberFormat="1" applyFont="1" applyFill="1" applyAlignment="1"/>
    <xf numFmtId="0" fontId="43" fillId="0" borderId="0" xfId="0" applyFont="1" applyFill="1"/>
    <xf numFmtId="4" fontId="44" fillId="0" borderId="0" xfId="0" applyNumberFormat="1" applyFont="1" applyFill="1" applyAlignment="1"/>
    <xf numFmtId="4" fontId="7" fillId="0" borderId="0" xfId="0" applyNumberFormat="1" applyFont="1" applyFill="1" applyAlignment="1">
      <alignment horizontal="right"/>
    </xf>
    <xf numFmtId="4" fontId="26" fillId="0" borderId="0" xfId="0" applyNumberFormat="1" applyFont="1" applyBorder="1"/>
    <xf numFmtId="4" fontId="26" fillId="0" borderId="0" xfId="0" applyNumberFormat="1" applyFont="1"/>
    <xf numFmtId="0" fontId="86" fillId="0" borderId="0" xfId="0" applyFont="1" applyFill="1" applyAlignment="1"/>
    <xf numFmtId="0" fontId="83" fillId="0" borderId="0" xfId="0" applyFont="1" applyFill="1" applyAlignment="1">
      <alignment horizontal="center"/>
    </xf>
    <xf numFmtId="0" fontId="102" fillId="0" borderId="0" xfId="0" applyFont="1" applyAlignment="1"/>
    <xf numFmtId="0" fontId="96" fillId="0" borderId="0" xfId="0" applyFont="1" applyAlignment="1"/>
    <xf numFmtId="0" fontId="17" fillId="0" borderId="0" xfId="0" applyFont="1" applyAlignment="1">
      <alignment horizontal="left"/>
    </xf>
    <xf numFmtId="0" fontId="30" fillId="0" borderId="0" xfId="0" applyFont="1" applyAlignment="1">
      <alignment horizontal="center"/>
    </xf>
    <xf numFmtId="0" fontId="30" fillId="0" borderId="0" xfId="0" applyFont="1" applyFill="1" applyBorder="1" applyAlignment="1"/>
    <xf numFmtId="4" fontId="59" fillId="7" borderId="0" xfId="0" applyNumberFormat="1" applyFont="1" applyFill="1"/>
    <xf numFmtId="0" fontId="59" fillId="7" borderId="0" xfId="0" applyFont="1" applyFill="1" applyAlignment="1"/>
    <xf numFmtId="0" fontId="30" fillId="7" borderId="0" xfId="0" applyNumberFormat="1" applyFont="1" applyFill="1" applyAlignment="1">
      <alignment horizontal="center"/>
    </xf>
    <xf numFmtId="0" fontId="49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49" fillId="7" borderId="0" xfId="0" applyFont="1" applyFill="1"/>
    <xf numFmtId="4" fontId="95" fillId="0" borderId="0" xfId="0" applyNumberFormat="1" applyFont="1" applyFill="1" applyAlignment="1"/>
    <xf numFmtId="0" fontId="95" fillId="0" borderId="0" xfId="0" applyFont="1" applyAlignment="1">
      <alignment horizontal="center"/>
    </xf>
    <xf numFmtId="4" fontId="106" fillId="0" borderId="0" xfId="0" applyNumberFormat="1" applyFont="1" applyFill="1" applyAlignment="1"/>
    <xf numFmtId="0" fontId="95" fillId="0" borderId="0" xfId="0" applyFont="1"/>
    <xf numFmtId="0" fontId="95" fillId="0" borderId="0" xfId="0" applyFont="1" applyFill="1" applyAlignment="1"/>
    <xf numFmtId="0" fontId="107" fillId="0" borderId="0" xfId="0" applyNumberFormat="1" applyFont="1" applyFill="1" applyAlignment="1">
      <alignment horizontal="center"/>
    </xf>
    <xf numFmtId="0" fontId="107" fillId="0" borderId="0" xfId="0" applyFont="1" applyFill="1" applyAlignment="1">
      <alignment horizontal="center"/>
    </xf>
    <xf numFmtId="4" fontId="8" fillId="0" borderId="0" xfId="0" applyNumberFormat="1" applyFont="1" applyFill="1" applyAlignment="1"/>
    <xf numFmtId="0" fontId="8" fillId="0" borderId="0" xfId="0" applyFont="1" applyFill="1" applyAlignment="1"/>
    <xf numFmtId="0" fontId="6" fillId="0" borderId="0" xfId="0" applyFont="1" applyFill="1" applyAlignment="1">
      <alignment horizontal="center"/>
    </xf>
    <xf numFmtId="0" fontId="58" fillId="0" borderId="0" xfId="0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 wrapText="1"/>
    </xf>
    <xf numFmtId="3" fontId="10" fillId="0" borderId="0" xfId="0" applyNumberFormat="1" applyFont="1" applyAlignment="1">
      <alignment horizontal="center"/>
    </xf>
    <xf numFmtId="4" fontId="85" fillId="0" borderId="0" xfId="0" applyNumberFormat="1" applyFont="1" applyFill="1"/>
    <xf numFmtId="4" fontId="17" fillId="0" borderId="0" xfId="0" applyNumberFormat="1" applyFont="1" applyFill="1" applyAlignment="1"/>
    <xf numFmtId="4" fontId="52" fillId="0" borderId="0" xfId="0" applyNumberFormat="1" applyFont="1" applyFill="1" applyAlignment="1"/>
    <xf numFmtId="3" fontId="14" fillId="0" borderId="0" xfId="0" applyNumberFormat="1" applyFont="1" applyFill="1" applyAlignment="1">
      <alignment horizontal="center"/>
    </xf>
    <xf numFmtId="4" fontId="36" fillId="0" borderId="0" xfId="0" applyNumberFormat="1" applyFont="1" applyFill="1"/>
    <xf numFmtId="4" fontId="25" fillId="0" borderId="0" xfId="0" applyNumberFormat="1" applyFont="1" applyFill="1"/>
    <xf numFmtId="4" fontId="14" fillId="0" borderId="0" xfId="0" applyNumberFormat="1" applyFont="1" applyFill="1" applyAlignment="1">
      <alignment wrapText="1"/>
    </xf>
    <xf numFmtId="4" fontId="27" fillId="0" borderId="0" xfId="0" applyNumberFormat="1" applyFont="1" applyFill="1"/>
    <xf numFmtId="4" fontId="52" fillId="0" borderId="0" xfId="0" applyNumberFormat="1" applyFont="1" applyFill="1"/>
    <xf numFmtId="4" fontId="53" fillId="0" borderId="0" xfId="0" applyNumberFormat="1" applyFont="1" applyFill="1"/>
    <xf numFmtId="4" fontId="50" fillId="0" borderId="0" xfId="0" applyNumberFormat="1" applyFont="1" applyFill="1" applyAlignment="1"/>
    <xf numFmtId="0" fontId="59" fillId="0" borderId="0" xfId="0" applyFont="1" applyFill="1" applyBorder="1" applyAlignment="1"/>
    <xf numFmtId="4" fontId="12" fillId="0" borderId="0" xfId="0" applyNumberFormat="1" applyFont="1" applyFill="1"/>
    <xf numFmtId="4" fontId="36" fillId="0" borderId="0" xfId="0" applyNumberFormat="1" applyFont="1" applyFill="1" applyAlignment="1">
      <alignment horizontal="right"/>
    </xf>
    <xf numFmtId="0" fontId="110" fillId="0" borderId="0" xfId="0" applyFont="1" applyFill="1" applyAlignment="1">
      <alignment horizontal="center"/>
    </xf>
    <xf numFmtId="0" fontId="27" fillId="0" borderId="0" xfId="0" applyFont="1" applyFill="1" applyAlignment="1"/>
    <xf numFmtId="3" fontId="10" fillId="0" borderId="0" xfId="0" applyNumberFormat="1" applyFont="1" applyFill="1" applyAlignment="1">
      <alignment horizontal="left"/>
    </xf>
    <xf numFmtId="0" fontId="84" fillId="0" borderId="0" xfId="0" applyFont="1"/>
    <xf numFmtId="0" fontId="56" fillId="0" borderId="0" xfId="0" applyFont="1" applyFill="1" applyAlignment="1">
      <alignment horizontal="center"/>
    </xf>
    <xf numFmtId="0" fontId="44" fillId="0" borderId="0" xfId="0" applyFont="1" applyFill="1" applyBorder="1" applyAlignment="1"/>
    <xf numFmtId="3" fontId="78" fillId="0" borderId="0" xfId="0" applyNumberFormat="1" applyFont="1" applyAlignment="1">
      <alignment horizontal="center"/>
    </xf>
    <xf numFmtId="3" fontId="29" fillId="0" borderId="1" xfId="0" applyNumberFormat="1" applyFont="1" applyBorder="1" applyAlignment="1">
      <alignment horizontal="center" vertical="center"/>
    </xf>
    <xf numFmtId="3" fontId="29" fillId="0" borderId="0" xfId="0" applyNumberFormat="1" applyFont="1" applyBorder="1" applyAlignment="1">
      <alignment horizontal="center" vertical="center"/>
    </xf>
    <xf numFmtId="3" fontId="61" fillId="4" borderId="0" xfId="0" applyNumberFormat="1" applyFont="1" applyFill="1" applyAlignment="1">
      <alignment horizontal="center"/>
    </xf>
    <xf numFmtId="3" fontId="15" fillId="0" borderId="0" xfId="0" applyNumberFormat="1" applyFont="1" applyFill="1" applyAlignment="1">
      <alignment horizontal="center"/>
    </xf>
    <xf numFmtId="3" fontId="32" fillId="0" borderId="0" xfId="0" applyNumberFormat="1" applyFont="1" applyAlignment="1">
      <alignment horizontal="center"/>
    </xf>
    <xf numFmtId="3" fontId="32" fillId="0" borderId="0" xfId="0" applyNumberFormat="1" applyFont="1" applyFill="1" applyAlignment="1">
      <alignment horizontal="center"/>
    </xf>
    <xf numFmtId="3" fontId="14" fillId="0" borderId="0" xfId="0" applyNumberFormat="1" applyFont="1" applyAlignment="1">
      <alignment horizontal="center"/>
    </xf>
    <xf numFmtId="3" fontId="95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2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61" fillId="0" borderId="0" xfId="0" applyNumberFormat="1" applyFont="1" applyFill="1" applyAlignment="1">
      <alignment horizontal="center"/>
    </xf>
    <xf numFmtId="3" fontId="49" fillId="0" borderId="0" xfId="0" applyNumberFormat="1" applyFont="1" applyAlignment="1">
      <alignment horizontal="center"/>
    </xf>
    <xf numFmtId="3" fontId="49" fillId="7" borderId="0" xfId="0" applyNumberFormat="1" applyFont="1" applyFill="1" applyAlignment="1">
      <alignment horizontal="center"/>
    </xf>
    <xf numFmtId="3" fontId="105" fillId="0" borderId="0" xfId="0" applyNumberFormat="1" applyFont="1" applyFill="1" applyBorder="1" applyAlignment="1">
      <alignment horizontal="center"/>
    </xf>
    <xf numFmtId="3" fontId="30" fillId="0" borderId="0" xfId="0" applyNumberFormat="1" applyFont="1" applyAlignment="1">
      <alignment horizontal="center"/>
    </xf>
    <xf numFmtId="3" fontId="97" fillId="0" borderId="0" xfId="0" applyNumberFormat="1" applyFont="1" applyFill="1" applyAlignment="1">
      <alignment horizontal="left"/>
    </xf>
    <xf numFmtId="3" fontId="56" fillId="0" borderId="0" xfId="0" applyNumberFormat="1" applyFont="1" applyFill="1"/>
    <xf numFmtId="1" fontId="92" fillId="0" borderId="0" xfId="0" applyNumberFormat="1" applyFont="1" applyAlignment="1">
      <alignment horizontal="center"/>
    </xf>
    <xf numFmtId="4" fontId="29" fillId="0" borderId="1" xfId="0" applyNumberFormat="1" applyFont="1" applyBorder="1" applyAlignment="1">
      <alignment horizontal="center" vertical="center" wrapText="1"/>
    </xf>
    <xf numFmtId="4" fontId="29" fillId="6" borderId="2" xfId="0" applyNumberFormat="1" applyFont="1" applyFill="1" applyBorder="1" applyAlignment="1">
      <alignment horizontal="center" vertical="center" wrapText="1"/>
    </xf>
    <xf numFmtId="4" fontId="29" fillId="0" borderId="0" xfId="0" applyNumberFormat="1" applyFont="1" applyBorder="1" applyAlignment="1">
      <alignment horizontal="center" vertical="center" wrapText="1"/>
    </xf>
    <xf numFmtId="4" fontId="14" fillId="0" borderId="0" xfId="0" applyNumberFormat="1" applyFont="1"/>
    <xf numFmtId="0" fontId="32" fillId="0" borderId="0" xfId="0" applyFont="1" applyFill="1" applyBorder="1" applyAlignment="1">
      <alignment horizontal="center"/>
    </xf>
    <xf numFmtId="0" fontId="7" fillId="0" borderId="0" xfId="0" applyNumberFormat="1" applyFont="1" applyFill="1" applyAlignment="1">
      <alignment horizontal="center"/>
    </xf>
    <xf numFmtId="3" fontId="82" fillId="0" borderId="0" xfId="0" applyNumberFormat="1" applyFont="1" applyFill="1" applyAlignment="1">
      <alignment horizontal="center"/>
    </xf>
    <xf numFmtId="4" fontId="93" fillId="0" borderId="0" xfId="0" applyNumberFormat="1" applyFont="1" applyFill="1" applyBorder="1" applyAlignment="1">
      <alignment horizontal="center"/>
    </xf>
    <xf numFmtId="0" fontId="14" fillId="0" borderId="0" xfId="0" applyFont="1" applyAlignment="1"/>
    <xf numFmtId="0" fontId="30" fillId="0" borderId="0" xfId="0" applyNumberFormat="1" applyFont="1" applyAlignment="1"/>
    <xf numFmtId="4" fontId="58" fillId="0" borderId="0" xfId="0" applyNumberFormat="1" applyFont="1" applyFill="1"/>
    <xf numFmtId="0" fontId="113" fillId="0" borderId="0" xfId="0" applyFont="1" applyAlignment="1">
      <alignment horizontal="left"/>
    </xf>
    <xf numFmtId="4" fontId="114" fillId="0" borderId="0" xfId="0" applyNumberFormat="1" applyFont="1" applyFill="1" applyAlignment="1"/>
    <xf numFmtId="0" fontId="116" fillId="0" borderId="0" xfId="0" applyFont="1"/>
    <xf numFmtId="0" fontId="111" fillId="0" borderId="0" xfId="0" applyFont="1"/>
    <xf numFmtId="0" fontId="117" fillId="0" borderId="0" xfId="0" applyFont="1" applyAlignment="1">
      <alignment horizontal="center"/>
    </xf>
    <xf numFmtId="4" fontId="11" fillId="0" borderId="0" xfId="0" applyNumberFormat="1" applyFont="1" applyFill="1" applyAlignment="1">
      <alignment vertical="center"/>
    </xf>
    <xf numFmtId="0" fontId="112" fillId="0" borderId="0" xfId="0" applyFont="1" applyFill="1" applyAlignment="1">
      <alignment horizontal="center" vertical="center" wrapText="1"/>
    </xf>
    <xf numFmtId="0" fontId="11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12" fillId="0" borderId="0" xfId="0" applyFont="1" applyAlignment="1">
      <alignment horizontal="center" wrapText="1"/>
    </xf>
    <xf numFmtId="0" fontId="118" fillId="0" borderId="0" xfId="0" applyFont="1"/>
    <xf numFmtId="0" fontId="1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118" fillId="0" borderId="0" xfId="0" applyFont="1" applyFill="1"/>
    <xf numFmtId="0" fontId="7" fillId="0" borderId="0" xfId="0" applyFont="1" applyFill="1" applyAlignment="1">
      <alignment horizontal="center"/>
    </xf>
    <xf numFmtId="4" fontId="119" fillId="0" borderId="0" xfId="0" applyNumberFormat="1" applyFont="1" applyBorder="1" applyAlignment="1">
      <alignment horizontal="center"/>
    </xf>
    <xf numFmtId="0" fontId="1" fillId="0" borderId="0" xfId="0" applyFont="1"/>
    <xf numFmtId="0" fontId="19" fillId="0" borderId="0" xfId="0" applyFont="1" applyFill="1" applyAlignment="1"/>
    <xf numFmtId="4" fontId="10" fillId="0" borderId="0" xfId="0" applyNumberFormat="1" applyFont="1" applyFill="1"/>
    <xf numFmtId="0" fontId="11" fillId="0" borderId="0" xfId="0" applyFont="1" applyFill="1"/>
    <xf numFmtId="0" fontId="28" fillId="0" borderId="0" xfId="0" applyFont="1" applyFill="1"/>
    <xf numFmtId="4" fontId="14" fillId="0" borderId="0" xfId="0" applyNumberFormat="1" applyFont="1" applyFill="1"/>
    <xf numFmtId="0" fontId="28" fillId="0" borderId="0" xfId="0" applyFont="1" applyFill="1" applyAlignment="1"/>
    <xf numFmtId="0" fontId="6" fillId="0" borderId="0" xfId="0" applyFont="1" applyFill="1"/>
    <xf numFmtId="4" fontId="1" fillId="0" borderId="0" xfId="0" applyNumberFormat="1" applyFont="1"/>
    <xf numFmtId="0" fontId="70" fillId="0" borderId="0" xfId="0" applyFont="1" applyFill="1"/>
    <xf numFmtId="0" fontId="27" fillId="0" borderId="0" xfId="0" applyFont="1" applyFill="1"/>
    <xf numFmtId="0" fontId="19" fillId="0" borderId="0" xfId="0" applyFont="1" applyFill="1" applyAlignment="1">
      <alignment horizontal="center"/>
    </xf>
    <xf numFmtId="0" fontId="125" fillId="0" borderId="0" xfId="0" applyFont="1" applyFill="1" applyAlignment="1">
      <alignment horizontal="center"/>
    </xf>
    <xf numFmtId="0" fontId="49" fillId="0" borderId="0" xfId="0" applyFont="1" applyFill="1"/>
    <xf numFmtId="3" fontId="49" fillId="0" borderId="0" xfId="0" applyNumberFormat="1" applyFont="1" applyFill="1" applyAlignment="1">
      <alignment horizontal="center"/>
    </xf>
    <xf numFmtId="0" fontId="49" fillId="0" borderId="0" xfId="0" applyFont="1" applyFill="1" applyAlignment="1">
      <alignment horizontal="center"/>
    </xf>
    <xf numFmtId="0" fontId="30" fillId="0" borderId="0" xfId="0" applyNumberFormat="1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0" fontId="67" fillId="8" borderId="0" xfId="0" applyFont="1" applyFill="1" applyAlignment="1">
      <alignment horizontal="center"/>
    </xf>
    <xf numFmtId="0" fontId="16" fillId="8" borderId="0" xfId="0" applyFont="1" applyFill="1"/>
    <xf numFmtId="4" fontId="18" fillId="8" borderId="0" xfId="0" applyNumberFormat="1" applyFont="1" applyFill="1"/>
    <xf numFmtId="0" fontId="18" fillId="8" borderId="0" xfId="0" applyFont="1" applyFill="1" applyBorder="1" applyAlignment="1">
      <alignment horizontal="center"/>
    </xf>
    <xf numFmtId="0" fontId="18" fillId="8" borderId="0" xfId="0" applyFont="1" applyFill="1" applyBorder="1" applyAlignment="1"/>
    <xf numFmtId="4" fontId="18" fillId="8" borderId="0" xfId="0" applyNumberFormat="1" applyFont="1" applyFill="1" applyBorder="1" applyAlignment="1"/>
    <xf numFmtId="0" fontId="16" fillId="8" borderId="0" xfId="0" applyFont="1" applyFill="1" applyBorder="1" applyAlignment="1">
      <alignment horizontal="center"/>
    </xf>
    <xf numFmtId="0" fontId="23" fillId="8" borderId="0" xfId="0" applyFont="1" applyFill="1" applyBorder="1" applyAlignment="1">
      <alignment horizontal="center"/>
    </xf>
    <xf numFmtId="0" fontId="69" fillId="8" borderId="0" xfId="0" applyFont="1" applyFill="1" applyBorder="1" applyAlignment="1">
      <alignment horizontal="center"/>
    </xf>
    <xf numFmtId="0" fontId="16" fillId="8" borderId="0" xfId="0" applyFont="1" applyFill="1" applyBorder="1" applyAlignment="1">
      <alignment horizontal="left"/>
    </xf>
    <xf numFmtId="0" fontId="16" fillId="8" borderId="0" xfId="0" applyFont="1" applyFill="1" applyBorder="1" applyAlignment="1"/>
    <xf numFmtId="0" fontId="127" fillId="0" borderId="0" xfId="0" applyFont="1" applyFill="1" applyAlignment="1">
      <alignment horizontal="center"/>
    </xf>
    <xf numFmtId="3" fontId="128" fillId="0" borderId="0" xfId="0" applyNumberFormat="1" applyFont="1" applyFill="1" applyAlignment="1">
      <alignment horizontal="center"/>
    </xf>
    <xf numFmtId="0" fontId="129" fillId="0" borderId="0" xfId="0" applyNumberFormat="1" applyFont="1" applyFill="1" applyAlignment="1">
      <alignment horizontal="center"/>
    </xf>
    <xf numFmtId="0" fontId="126" fillId="0" borderId="0" xfId="0" applyFont="1" applyFill="1" applyAlignment="1"/>
    <xf numFmtId="4" fontId="11" fillId="0" borderId="0" xfId="0" applyNumberFormat="1" applyFont="1"/>
    <xf numFmtId="4" fontId="11" fillId="9" borderId="0" xfId="0" applyNumberFormat="1" applyFont="1" applyFill="1"/>
    <xf numFmtId="4" fontId="7" fillId="0" borderId="0" xfId="0" applyNumberFormat="1" applyFont="1" applyAlignment="1">
      <alignment horizontal="right"/>
    </xf>
    <xf numFmtId="0" fontId="29" fillId="6" borderId="2" xfId="0" applyFont="1" applyFill="1" applyBorder="1" applyAlignment="1">
      <alignment horizontal="center" vertical="center" wrapText="1"/>
    </xf>
    <xf numFmtId="4" fontId="11" fillId="9" borderId="0" xfId="0" applyNumberFormat="1" applyFont="1" applyFill="1" applyAlignment="1">
      <alignment vertical="center"/>
    </xf>
    <xf numFmtId="0" fontId="120" fillId="0" borderId="0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 wrapText="1"/>
    </xf>
    <xf numFmtId="0" fontId="21" fillId="0" borderId="0" xfId="0" applyFont="1"/>
    <xf numFmtId="4" fontId="29" fillId="0" borderId="2" xfId="0" applyNumberFormat="1" applyFont="1" applyBorder="1" applyAlignment="1">
      <alignment horizontal="center" vertical="center" wrapText="1"/>
    </xf>
    <xf numFmtId="4" fontId="21" fillId="0" borderId="0" xfId="0" applyNumberFormat="1" applyFont="1"/>
    <xf numFmtId="4" fontId="11" fillId="4" borderId="0" xfId="0" applyNumberFormat="1" applyFont="1" applyFill="1"/>
    <xf numFmtId="4" fontId="11" fillId="7" borderId="0" xfId="0" applyNumberFormat="1" applyFont="1" applyFill="1"/>
    <xf numFmtId="4" fontId="28" fillId="8" borderId="0" xfId="0" applyNumberFormat="1" applyFont="1" applyFill="1" applyBorder="1"/>
    <xf numFmtId="2" fontId="85" fillId="0" borderId="0" xfId="0" applyNumberFormat="1" applyFont="1"/>
    <xf numFmtId="0" fontId="61" fillId="4" borderId="0" xfId="0" applyFont="1" applyFill="1"/>
    <xf numFmtId="0" fontId="61" fillId="0" borderId="0" xfId="0" applyFont="1" applyFill="1"/>
    <xf numFmtId="0" fontId="6" fillId="0" borderId="0" xfId="0" applyFont="1" applyFill="1" applyAlignment="1">
      <alignment horizontal="left"/>
    </xf>
    <xf numFmtId="4" fontId="26" fillId="0" borderId="0" xfId="0" applyNumberFormat="1" applyFont="1" applyFill="1"/>
    <xf numFmtId="0" fontId="14" fillId="7" borderId="0" xfId="0" applyFont="1" applyFill="1"/>
    <xf numFmtId="0" fontId="14" fillId="4" borderId="0" xfId="0" applyFont="1" applyFill="1"/>
    <xf numFmtId="49" fontId="0" fillId="0" borderId="0" xfId="0" applyNumberFormat="1"/>
    <xf numFmtId="4" fontId="28" fillId="0" borderId="0" xfId="0" applyNumberFormat="1" applyFont="1" applyAlignment="1">
      <alignment horizontal="right"/>
    </xf>
    <xf numFmtId="0" fontId="85" fillId="0" borderId="0" xfId="0" applyFont="1" applyAlignment="1">
      <alignment horizontal="left"/>
    </xf>
    <xf numFmtId="3" fontId="85" fillId="0" borderId="0" xfId="0" applyNumberFormat="1" applyFont="1" applyAlignment="1">
      <alignment horizontal="left"/>
    </xf>
    <xf numFmtId="1" fontId="28" fillId="0" borderId="0" xfId="0" applyNumberFormat="1" applyFont="1" applyAlignment="1">
      <alignment horizontal="center"/>
    </xf>
    <xf numFmtId="4" fontId="131" fillId="0" borderId="0" xfId="0" applyNumberFormat="1" applyFont="1" applyFill="1" applyAlignment="1">
      <alignment horizontal="right"/>
    </xf>
    <xf numFmtId="0" fontId="132" fillId="0" borderId="0" xfId="0" applyFont="1" applyAlignment="1">
      <alignment horizontal="center"/>
    </xf>
    <xf numFmtId="4" fontId="28" fillId="0" borderId="0" xfId="0" applyNumberFormat="1" applyFont="1" applyFill="1" applyAlignment="1">
      <alignment horizontal="right"/>
    </xf>
    <xf numFmtId="0" fontId="85" fillId="0" borderId="0" xfId="0" applyFont="1" applyFill="1" applyAlignment="1">
      <alignment horizontal="left"/>
    </xf>
    <xf numFmtId="1" fontId="28" fillId="0" borderId="0" xfId="0" applyNumberFormat="1" applyFont="1" applyFill="1" applyAlignment="1">
      <alignment horizontal="center"/>
    </xf>
    <xf numFmtId="0" fontId="54" fillId="0" borderId="0" xfId="0" applyFont="1" applyFill="1" applyAlignment="1">
      <alignment horizontal="left"/>
    </xf>
    <xf numFmtId="1" fontId="15" fillId="0" borderId="0" xfId="0" applyNumberFormat="1" applyFont="1" applyFill="1" applyAlignment="1">
      <alignment horizontal="center"/>
    </xf>
    <xf numFmtId="4" fontId="6" fillId="0" borderId="0" xfId="0" applyNumberFormat="1" applyFont="1" applyFill="1" applyAlignment="1">
      <alignment horizontal="right"/>
    </xf>
    <xf numFmtId="4" fontId="10" fillId="0" borderId="0" xfId="0" applyNumberFormat="1" applyFont="1" applyFill="1" applyAlignment="1">
      <alignment horizontal="right"/>
    </xf>
    <xf numFmtId="4" fontId="109" fillId="0" borderId="0" xfId="0" applyNumberFormat="1" applyFont="1" applyFill="1" applyAlignment="1">
      <alignment horizontal="right"/>
    </xf>
    <xf numFmtId="4" fontId="14" fillId="0" borderId="0" xfId="0" applyNumberFormat="1" applyFont="1" applyFill="1" applyAlignment="1">
      <alignment horizontal="left"/>
    </xf>
    <xf numFmtId="0" fontId="14" fillId="0" borderId="0" xfId="0" applyFont="1" applyAlignment="1">
      <alignment horizontal="left"/>
    </xf>
    <xf numFmtId="4" fontId="27" fillId="0" borderId="0" xfId="0" applyNumberFormat="1" applyFont="1" applyAlignment="1">
      <alignment horizontal="right"/>
    </xf>
    <xf numFmtId="0" fontId="58" fillId="0" borderId="0" xfId="0" applyFont="1" applyFill="1" applyBorder="1" applyAlignment="1">
      <alignment horizontal="center" vertical="center" wrapText="1"/>
    </xf>
    <xf numFmtId="0" fontId="82" fillId="0" borderId="0" xfId="0" applyFont="1" applyAlignment="1"/>
    <xf numFmtId="0" fontId="4" fillId="3" borderId="0" xfId="0" applyFont="1" applyFill="1" applyAlignment="1">
      <alignment horizontal="center"/>
    </xf>
    <xf numFmtId="4" fontId="11" fillId="9" borderId="0" xfId="0" applyNumberFormat="1" applyFont="1" applyFill="1" applyAlignment="1"/>
    <xf numFmtId="0" fontId="29" fillId="8" borderId="2" xfId="0" applyFont="1" applyFill="1" applyBorder="1" applyAlignment="1">
      <alignment horizontal="center" vertical="center"/>
    </xf>
    <xf numFmtId="4" fontId="29" fillId="8" borderId="1" xfId="0" applyNumberFormat="1" applyFont="1" applyFill="1" applyBorder="1" applyAlignment="1">
      <alignment horizontal="center" vertical="center" wrapText="1"/>
    </xf>
    <xf numFmtId="0" fontId="29" fillId="10" borderId="2" xfId="0" applyFont="1" applyFill="1" applyBorder="1" applyAlignment="1">
      <alignment horizontal="center" vertical="center" wrapText="1"/>
    </xf>
    <xf numFmtId="4" fontId="17" fillId="8" borderId="5" xfId="0" applyNumberFormat="1" applyFont="1" applyFill="1" applyBorder="1" applyAlignment="1">
      <alignment horizontal="right"/>
    </xf>
    <xf numFmtId="4" fontId="17" fillId="11" borderId="5" xfId="0" applyNumberFormat="1" applyFont="1" applyFill="1" applyBorder="1"/>
    <xf numFmtId="0" fontId="112" fillId="0" borderId="0" xfId="0" applyFont="1" applyAlignment="1">
      <alignment horizontal="center"/>
    </xf>
    <xf numFmtId="4" fontId="86" fillId="0" borderId="0" xfId="0" applyNumberFormat="1" applyFont="1" applyFill="1" applyBorder="1"/>
    <xf numFmtId="4" fontId="28" fillId="8" borderId="0" xfId="0" applyNumberFormat="1" applyFont="1" applyFill="1"/>
    <xf numFmtId="2" fontId="0" fillId="0" borderId="0" xfId="0" applyNumberFormat="1" applyFill="1"/>
    <xf numFmtId="4" fontId="8" fillId="0" borderId="0" xfId="0" applyNumberFormat="1" applyFont="1" applyFill="1"/>
    <xf numFmtId="0" fontId="134" fillId="0" borderId="0" xfId="0" applyFont="1" applyFill="1" applyBorder="1" applyAlignment="1"/>
    <xf numFmtId="4" fontId="11" fillId="0" borderId="0" xfId="0" applyNumberFormat="1" applyFont="1" applyFill="1" applyBorder="1" applyAlignment="1"/>
    <xf numFmtId="2" fontId="58" fillId="4" borderId="0" xfId="0" applyNumberFormat="1" applyFont="1" applyFill="1"/>
    <xf numFmtId="0" fontId="13" fillId="4" borderId="0" xfId="0" applyFont="1" applyFill="1"/>
    <xf numFmtId="2" fontId="59" fillId="4" borderId="0" xfId="0" applyNumberFormat="1" applyFont="1" applyFill="1"/>
    <xf numFmtId="0" fontId="135" fillId="4" borderId="0" xfId="0" applyFont="1" applyFill="1"/>
    <xf numFmtId="2" fontId="10" fillId="0" borderId="0" xfId="0" applyNumberFormat="1" applyFont="1" applyFill="1"/>
    <xf numFmtId="2" fontId="32" fillId="0" borderId="0" xfId="0" applyNumberFormat="1" applyFont="1" applyFill="1"/>
    <xf numFmtId="2" fontId="10" fillId="0" borderId="0" xfId="0" applyNumberFormat="1" applyFont="1"/>
    <xf numFmtId="0" fontId="135" fillId="0" borderId="0" xfId="0" applyFont="1" applyFill="1"/>
    <xf numFmtId="0" fontId="136" fillId="0" borderId="0" xfId="0" applyFont="1" applyFill="1"/>
    <xf numFmtId="0" fontId="136" fillId="0" borderId="0" xfId="0" applyFont="1"/>
    <xf numFmtId="0" fontId="137" fillId="0" borderId="0" xfId="0" applyFont="1"/>
    <xf numFmtId="0" fontId="138" fillId="0" borderId="0" xfId="0" applyFont="1" applyFill="1"/>
    <xf numFmtId="0" fontId="89" fillId="0" borderId="0" xfId="0" applyFont="1" applyFill="1"/>
    <xf numFmtId="0" fontId="139" fillId="0" borderId="0" xfId="0" applyFont="1"/>
    <xf numFmtId="0" fontId="140" fillId="0" borderId="0" xfId="0" applyFont="1"/>
    <xf numFmtId="0" fontId="138" fillId="0" borderId="0" xfId="0" applyFont="1"/>
    <xf numFmtId="0" fontId="141" fillId="0" borderId="0" xfId="0" applyFont="1"/>
    <xf numFmtId="0" fontId="142" fillId="0" borderId="0" xfId="0" applyFont="1"/>
    <xf numFmtId="4" fontId="11" fillId="0" borderId="0" xfId="0" applyNumberFormat="1" applyFont="1" applyFill="1" applyAlignment="1">
      <alignment wrapText="1"/>
    </xf>
    <xf numFmtId="0" fontId="14" fillId="0" borderId="0" xfId="0" applyFont="1" applyFill="1" applyAlignment="1">
      <alignment horizontal="left"/>
    </xf>
    <xf numFmtId="0" fontId="123" fillId="13" borderId="0" xfId="0" applyFont="1" applyFill="1"/>
    <xf numFmtId="4" fontId="17" fillId="0" borderId="0" xfId="0" applyNumberFormat="1" applyFont="1" applyFill="1" applyAlignment="1">
      <alignment horizontal="right"/>
    </xf>
    <xf numFmtId="4" fontId="17" fillId="3" borderId="0" xfId="0" applyNumberFormat="1" applyFont="1" applyFill="1" applyAlignment="1">
      <alignment horizontal="right"/>
    </xf>
    <xf numFmtId="4" fontId="7" fillId="16" borderId="0" xfId="0" applyNumberFormat="1" applyFont="1" applyFill="1" applyAlignment="1">
      <alignment horizontal="center"/>
    </xf>
    <xf numFmtId="1" fontId="53" fillId="16" borderId="0" xfId="0" applyNumberFormat="1" applyFont="1" applyFill="1" applyAlignment="1">
      <alignment horizontal="left"/>
    </xf>
    <xf numFmtId="0" fontId="58" fillId="12" borderId="1" xfId="0" applyFont="1" applyFill="1" applyBorder="1" applyAlignment="1">
      <alignment horizontal="center" vertical="center" wrapText="1"/>
    </xf>
    <xf numFmtId="0" fontId="58" fillId="12" borderId="0" xfId="0" applyFont="1" applyFill="1" applyBorder="1" applyAlignment="1">
      <alignment horizontal="center" vertical="center" wrapText="1"/>
    </xf>
    <xf numFmtId="0" fontId="58" fillId="12" borderId="3" xfId="0" applyFont="1" applyFill="1" applyBorder="1" applyAlignment="1">
      <alignment horizontal="center" vertical="center" wrapText="1"/>
    </xf>
    <xf numFmtId="4" fontId="40" fillId="0" borderId="0" xfId="0" applyNumberFormat="1" applyFont="1"/>
    <xf numFmtId="0" fontId="137" fillId="0" borderId="0" xfId="0" applyNumberFormat="1" applyFont="1"/>
    <xf numFmtId="4" fontId="40" fillId="0" borderId="0" xfId="0" applyNumberFormat="1" applyFont="1" applyFill="1" applyAlignment="1"/>
    <xf numFmtId="0" fontId="128" fillId="0" borderId="0" xfId="0" applyFont="1" applyFill="1" applyAlignment="1">
      <alignment horizontal="center"/>
    </xf>
    <xf numFmtId="4" fontId="144" fillId="0" borderId="0" xfId="0" applyNumberFormat="1" applyFont="1" applyFill="1"/>
    <xf numFmtId="4" fontId="145" fillId="0" borderId="0" xfId="0" applyNumberFormat="1" applyFont="1" applyFill="1"/>
    <xf numFmtId="0" fontId="146" fillId="0" borderId="0" xfId="0" applyNumberFormat="1" applyFont="1"/>
    <xf numFmtId="0" fontId="147" fillId="0" borderId="0" xfId="0" applyFont="1" applyFill="1" applyAlignment="1"/>
    <xf numFmtId="0" fontId="147" fillId="0" borderId="0" xfId="0" applyFont="1" applyFill="1"/>
    <xf numFmtId="0" fontId="147" fillId="0" borderId="0" xfId="0" applyFont="1" applyFill="1" applyAlignment="1">
      <alignment horizontal="center"/>
    </xf>
    <xf numFmtId="0" fontId="147" fillId="0" borderId="0" xfId="0" applyNumberFormat="1" applyFont="1" applyFill="1" applyAlignment="1">
      <alignment horizontal="center"/>
    </xf>
    <xf numFmtId="0" fontId="115" fillId="0" borderId="0" xfId="0" applyFont="1" applyFill="1" applyAlignment="1">
      <alignment horizontal="center"/>
    </xf>
    <xf numFmtId="3" fontId="148" fillId="0" borderId="0" xfId="0" applyNumberFormat="1" applyFont="1" applyFill="1" applyAlignment="1">
      <alignment horizontal="center"/>
    </xf>
    <xf numFmtId="4" fontId="150" fillId="0" borderId="0" xfId="0" applyNumberFormat="1" applyFont="1"/>
    <xf numFmtId="10" fontId="4" fillId="0" borderId="0" xfId="3" applyNumberFormat="1" applyFont="1" applyBorder="1" applyAlignment="1">
      <alignment horizontal="center"/>
    </xf>
    <xf numFmtId="4" fontId="17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44" fillId="0" borderId="0" xfId="0" applyNumberFormat="1" applyFont="1"/>
    <xf numFmtId="10" fontId="93" fillId="0" borderId="0" xfId="0" applyNumberFormat="1" applyFont="1" applyBorder="1" applyAlignment="1">
      <alignment horizontal="center"/>
    </xf>
    <xf numFmtId="2" fontId="16" fillId="0" borderId="0" xfId="0" applyNumberFormat="1" applyFont="1"/>
    <xf numFmtId="0" fontId="152" fillId="0" borderId="0" xfId="0" applyFont="1" applyFill="1" applyAlignment="1">
      <alignment horizontal="center"/>
    </xf>
    <xf numFmtId="0" fontId="27" fillId="0" borderId="0" xfId="0" applyFont="1" applyFill="1" applyBorder="1" applyAlignment="1"/>
    <xf numFmtId="0" fontId="8" fillId="8" borderId="0" xfId="0" applyFont="1" applyFill="1" applyBorder="1" applyAlignment="1"/>
    <xf numFmtId="0" fontId="123" fillId="0" borderId="0" xfId="0" applyFont="1" applyFill="1"/>
    <xf numFmtId="4" fontId="143" fillId="0" borderId="0" xfId="0" applyNumberFormat="1" applyFont="1" applyFill="1"/>
    <xf numFmtId="10" fontId="119" fillId="0" borderId="0" xfId="0" applyNumberFormat="1" applyFont="1" applyBorder="1" applyAlignment="1">
      <alignment horizontal="center"/>
    </xf>
    <xf numFmtId="0" fontId="5" fillId="0" borderId="0" xfId="0" applyFont="1" applyFill="1"/>
    <xf numFmtId="2" fontId="11" fillId="0" borderId="0" xfId="0" applyNumberFormat="1" applyFont="1"/>
    <xf numFmtId="4" fontId="154" fillId="0" borderId="0" xfId="0" applyNumberFormat="1" applyFont="1"/>
    <xf numFmtId="2" fontId="154" fillId="0" borderId="0" xfId="0" applyNumberFormat="1" applyFont="1"/>
    <xf numFmtId="0" fontId="155" fillId="0" borderId="0" xfId="0" applyFont="1" applyAlignment="1">
      <alignment horizontal="left" vertical="top"/>
    </xf>
    <xf numFmtId="0" fontId="153" fillId="0" borderId="0" xfId="0" applyFont="1" applyAlignment="1">
      <alignment horizontal="center" vertical="top"/>
    </xf>
    <xf numFmtId="4" fontId="153" fillId="0" borderId="0" xfId="0" applyNumberFormat="1" applyFont="1"/>
    <xf numFmtId="2" fontId="156" fillId="0" borderId="0" xfId="0" applyNumberFormat="1" applyFont="1" applyAlignment="1">
      <alignment horizontal="right"/>
    </xf>
    <xf numFmtId="0" fontId="158" fillId="0" borderId="0" xfId="0" applyFont="1" applyFill="1"/>
    <xf numFmtId="0" fontId="157" fillId="0" borderId="0" xfId="0" applyNumberFormat="1" applyFont="1" applyAlignment="1">
      <alignment vertical="top"/>
    </xf>
    <xf numFmtId="0" fontId="108" fillId="0" borderId="0" xfId="0" applyFont="1" applyAlignment="1">
      <alignment horizontal="center"/>
    </xf>
    <xf numFmtId="3" fontId="149" fillId="0" borderId="0" xfId="0" applyNumberFormat="1" applyFont="1" applyFill="1" applyAlignment="1">
      <alignment horizontal="center"/>
    </xf>
    <xf numFmtId="2" fontId="32" fillId="0" borderId="0" xfId="0" applyNumberFormat="1" applyFont="1"/>
    <xf numFmtId="0" fontId="159" fillId="0" borderId="0" xfId="0" applyFont="1" applyFill="1" applyAlignment="1">
      <alignment horizontal="center"/>
    </xf>
    <xf numFmtId="0" fontId="159" fillId="0" borderId="0" xfId="0" applyNumberFormat="1" applyFont="1" applyFill="1" applyAlignment="1">
      <alignment horizontal="center"/>
    </xf>
    <xf numFmtId="0" fontId="159" fillId="0" borderId="0" xfId="0" applyFont="1" applyFill="1" applyAlignment="1"/>
    <xf numFmtId="4" fontId="160" fillId="0" borderId="0" xfId="0" applyNumberFormat="1" applyFont="1" applyFill="1" applyAlignment="1"/>
    <xf numFmtId="0" fontId="162" fillId="0" borderId="0" xfId="0" applyFont="1" applyFill="1" applyBorder="1" applyAlignment="1"/>
    <xf numFmtId="4" fontId="163" fillId="0" borderId="0" xfId="0" applyNumberFormat="1" applyFont="1"/>
    <xf numFmtId="0" fontId="160" fillId="0" borderId="0" xfId="0" applyFont="1" applyFill="1" applyAlignment="1">
      <alignment horizontal="center"/>
    </xf>
    <xf numFmtId="1" fontId="165" fillId="0" borderId="0" xfId="0" applyNumberFormat="1" applyFont="1" applyFill="1" applyAlignment="1">
      <alignment horizontal="center"/>
    </xf>
    <xf numFmtId="0" fontId="160" fillId="0" borderId="0" xfId="0" applyNumberFormat="1" applyFont="1" applyFill="1" applyAlignment="1">
      <alignment horizontal="center"/>
    </xf>
    <xf numFmtId="0" fontId="160" fillId="0" borderId="0" xfId="0" applyFont="1" applyFill="1" applyAlignment="1"/>
    <xf numFmtId="2" fontId="5" fillId="0" borderId="0" xfId="0" applyNumberFormat="1" applyFont="1" applyFill="1"/>
    <xf numFmtId="0" fontId="115" fillId="4" borderId="0" xfId="0" applyFont="1" applyFill="1" applyAlignment="1">
      <alignment horizontal="center"/>
    </xf>
    <xf numFmtId="3" fontId="148" fillId="4" borderId="0" xfId="0" applyNumberFormat="1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47" fillId="4" borderId="0" xfId="0" applyNumberFormat="1" applyFont="1" applyFill="1" applyAlignment="1">
      <alignment horizontal="center"/>
    </xf>
    <xf numFmtId="2" fontId="7" fillId="0" borderId="0" xfId="0" applyNumberFormat="1" applyFont="1"/>
    <xf numFmtId="0" fontId="107" fillId="17" borderId="0" xfId="0" applyFont="1" applyFill="1" applyAlignment="1">
      <alignment horizontal="center"/>
    </xf>
    <xf numFmtId="3" fontId="14" fillId="17" borderId="0" xfId="0" applyNumberFormat="1" applyFont="1" applyFill="1" applyAlignment="1">
      <alignment horizontal="center"/>
    </xf>
    <xf numFmtId="0" fontId="31" fillId="17" borderId="0" xfId="0" applyFont="1" applyFill="1" applyAlignment="1">
      <alignment horizontal="center"/>
    </xf>
    <xf numFmtId="0" fontId="107" fillId="17" borderId="0" xfId="0" applyNumberFormat="1" applyFont="1" applyFill="1" applyAlignment="1">
      <alignment horizontal="center"/>
    </xf>
    <xf numFmtId="0" fontId="95" fillId="17" borderId="0" xfId="0" applyFont="1" applyFill="1" applyAlignment="1"/>
    <xf numFmtId="4" fontId="95" fillId="17" borderId="0" xfId="0" applyNumberFormat="1" applyFont="1" applyFill="1" applyAlignment="1"/>
    <xf numFmtId="0" fontId="13" fillId="17" borderId="0" xfId="0" applyFont="1" applyFill="1"/>
    <xf numFmtId="2" fontId="27" fillId="0" borderId="0" xfId="0" applyNumberFormat="1" applyFont="1"/>
    <xf numFmtId="4" fontId="28" fillId="0" borderId="0" xfId="0" applyNumberFormat="1" applyFont="1" applyFill="1" applyAlignment="1"/>
    <xf numFmtId="4" fontId="18" fillId="0" borderId="0" xfId="0" applyNumberFormat="1" applyFont="1" applyFill="1" applyAlignment="1"/>
    <xf numFmtId="2" fontId="18" fillId="0" borderId="0" xfId="0" applyNumberFormat="1" applyFont="1"/>
    <xf numFmtId="3" fontId="28" fillId="0" borderId="0" xfId="0" applyNumberFormat="1" applyFont="1" applyFill="1" applyAlignment="1">
      <alignment horizontal="center"/>
    </xf>
    <xf numFmtId="3" fontId="159" fillId="0" borderId="0" xfId="0" applyNumberFormat="1" applyFont="1" applyFill="1" applyAlignment="1">
      <alignment horizontal="center"/>
    </xf>
    <xf numFmtId="4" fontId="145" fillId="0" borderId="0" xfId="0" applyNumberFormat="1" applyFont="1" applyFill="1" applyAlignment="1"/>
    <xf numFmtId="4" fontId="98" fillId="0" borderId="0" xfId="0" applyNumberFormat="1" applyFont="1" applyFill="1"/>
    <xf numFmtId="4" fontId="114" fillId="0" borderId="0" xfId="0" applyNumberFormat="1" applyFont="1" applyFill="1"/>
    <xf numFmtId="4" fontId="131" fillId="0" borderId="0" xfId="0" applyNumberFormat="1" applyFont="1" applyFill="1"/>
    <xf numFmtId="4" fontId="150" fillId="0" borderId="0" xfId="0" applyNumberFormat="1" applyFont="1" applyFill="1"/>
    <xf numFmtId="4" fontId="61" fillId="0" borderId="0" xfId="0" applyNumberFormat="1" applyFont="1" applyFill="1"/>
    <xf numFmtId="4" fontId="40" fillId="0" borderId="0" xfId="0" applyNumberFormat="1" applyFont="1" applyFill="1"/>
    <xf numFmtId="0" fontId="166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horizontal="center" vertical="center"/>
    </xf>
    <xf numFmtId="0" fontId="167" fillId="0" borderId="0" xfId="0" applyFont="1" applyFill="1" applyAlignment="1">
      <alignment horizontal="center"/>
    </xf>
    <xf numFmtId="1" fontId="168" fillId="0" borderId="0" xfId="0" applyNumberFormat="1" applyFont="1" applyFill="1" applyAlignment="1">
      <alignment horizontal="center"/>
    </xf>
    <xf numFmtId="0" fontId="34" fillId="0" borderId="0" xfId="0" applyFont="1" applyFill="1" applyAlignment="1"/>
    <xf numFmtId="49" fontId="110" fillId="0" borderId="0" xfId="0" applyNumberFormat="1" applyFont="1" applyFill="1" applyAlignment="1">
      <alignment horizontal="left"/>
    </xf>
    <xf numFmtId="49" fontId="110" fillId="0" borderId="0" xfId="0" applyNumberFormat="1" applyFont="1" applyFill="1" applyAlignment="1">
      <alignment horizontal="center"/>
    </xf>
    <xf numFmtId="0" fontId="41" fillId="18" borderId="0" xfId="0" applyFont="1" applyFill="1" applyAlignment="1"/>
    <xf numFmtId="0" fontId="0" fillId="18" borderId="0" xfId="0" applyFill="1"/>
    <xf numFmtId="0" fontId="24" fillId="18" borderId="0" xfId="0" applyFont="1" applyFill="1"/>
    <xf numFmtId="0" fontId="41" fillId="18" borderId="0" xfId="0" applyFont="1" applyFill="1" applyAlignment="1">
      <alignment horizontal="center"/>
    </xf>
    <xf numFmtId="0" fontId="0" fillId="18" borderId="0" xfId="0" applyFont="1" applyFill="1" applyAlignment="1">
      <alignment horizontal="center"/>
    </xf>
    <xf numFmtId="49" fontId="169" fillId="0" borderId="0" xfId="0" applyNumberFormat="1" applyFont="1" applyFill="1" applyAlignment="1">
      <alignment horizontal="left"/>
    </xf>
    <xf numFmtId="4" fontId="169" fillId="0" borderId="0" xfId="0" applyNumberFormat="1" applyFont="1" applyFill="1" applyAlignment="1">
      <alignment horizontal="right"/>
    </xf>
    <xf numFmtId="4" fontId="110" fillId="0" borderId="0" xfId="0" applyNumberFormat="1" applyFont="1" applyFill="1" applyAlignment="1"/>
    <xf numFmtId="4" fontId="110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2" fontId="110" fillId="0" borderId="0" xfId="0" applyNumberFormat="1" applyFont="1" applyFill="1"/>
    <xf numFmtId="0" fontId="10" fillId="0" borderId="0" xfId="0" applyFont="1" applyFill="1" applyAlignment="1">
      <alignment vertical="center" wrapText="1"/>
    </xf>
    <xf numFmtId="0" fontId="170" fillId="0" borderId="0" xfId="0" applyFont="1" applyFill="1" applyAlignment="1">
      <alignment horizontal="center"/>
    </xf>
    <xf numFmtId="2" fontId="44" fillId="0" borderId="0" xfId="0" applyNumberFormat="1" applyFont="1" applyFill="1"/>
    <xf numFmtId="4" fontId="159" fillId="0" borderId="0" xfId="0" applyNumberFormat="1" applyFont="1" applyFill="1" applyAlignment="1"/>
    <xf numFmtId="0" fontId="125" fillId="0" borderId="0" xfId="0" applyFont="1" applyFill="1" applyAlignment="1"/>
    <xf numFmtId="0" fontId="33" fillId="0" borderId="0" xfId="0" applyFont="1" applyFill="1" applyAlignment="1">
      <alignment horizontal="center"/>
    </xf>
    <xf numFmtId="0" fontId="44" fillId="0" borderId="0" xfId="0" applyFont="1" applyFill="1" applyAlignment="1"/>
    <xf numFmtId="2" fontId="10" fillId="0" borderId="0" xfId="0" applyNumberFormat="1" applyFont="1" applyAlignment="1">
      <alignment horizontal="right"/>
    </xf>
    <xf numFmtId="4" fontId="36" fillId="0" borderId="0" xfId="0" applyNumberFormat="1" applyFont="1"/>
    <xf numFmtId="2" fontId="11" fillId="0" borderId="0" xfId="0" applyNumberFormat="1" applyFont="1" applyFill="1"/>
    <xf numFmtId="2" fontId="86" fillId="0" borderId="0" xfId="0" applyNumberFormat="1" applyFont="1" applyFill="1"/>
    <xf numFmtId="0" fontId="137" fillId="0" borderId="0" xfId="0" applyNumberFormat="1" applyFont="1" applyFill="1"/>
    <xf numFmtId="2" fontId="18" fillId="0" borderId="0" xfId="0" applyNumberFormat="1" applyFont="1" applyFill="1"/>
    <xf numFmtId="2" fontId="28" fillId="0" borderId="0" xfId="0" applyNumberFormat="1" applyFont="1" applyFill="1"/>
    <xf numFmtId="2" fontId="6" fillId="0" borderId="0" xfId="0" applyNumberFormat="1" applyFont="1" applyFill="1"/>
    <xf numFmtId="2" fontId="27" fillId="0" borderId="0" xfId="0" applyNumberFormat="1" applyFont="1" applyFill="1"/>
    <xf numFmtId="4" fontId="22" fillId="0" borderId="0" xfId="0" applyNumberFormat="1" applyFont="1" applyFill="1" applyAlignment="1"/>
    <xf numFmtId="0" fontId="125" fillId="0" borderId="0" xfId="0" applyFont="1" applyFill="1"/>
    <xf numFmtId="0" fontId="153" fillId="0" borderId="0" xfId="0" applyFont="1" applyAlignment="1">
      <alignment horizontal="left" vertical="top"/>
    </xf>
    <xf numFmtId="0" fontId="156" fillId="0" borderId="0" xfId="0" applyNumberFormat="1" applyFont="1" applyAlignment="1">
      <alignment horizontal="center" vertical="top"/>
    </xf>
    <xf numFmtId="4" fontId="171" fillId="0" borderId="0" xfId="0" applyNumberFormat="1" applyFont="1" applyFill="1"/>
    <xf numFmtId="0" fontId="20" fillId="0" borderId="0" xfId="0" applyFont="1" applyFill="1" applyAlignment="1">
      <alignment horizontal="left"/>
    </xf>
    <xf numFmtId="0" fontId="12" fillId="0" borderId="0" xfId="0" applyFont="1" applyFill="1"/>
    <xf numFmtId="0" fontId="47" fillId="0" borderId="0" xfId="0" applyFont="1" applyFill="1"/>
    <xf numFmtId="0" fontId="172" fillId="0" borderId="0" xfId="0" applyFont="1" applyFill="1" applyBorder="1" applyAlignment="1">
      <alignment horizontal="center"/>
    </xf>
    <xf numFmtId="0" fontId="167" fillId="0" borderId="0" xfId="0" applyFont="1" applyFill="1"/>
    <xf numFmtId="0" fontId="173" fillId="0" borderId="0" xfId="0" applyFont="1" applyFill="1" applyAlignment="1">
      <alignment horizontal="center"/>
    </xf>
    <xf numFmtId="0" fontId="174" fillId="0" borderId="0" xfId="0" applyFont="1" applyFill="1"/>
    <xf numFmtId="0" fontId="167" fillId="0" borderId="0" xfId="0" applyFont="1" applyAlignment="1">
      <alignment horizontal="center"/>
    </xf>
    <xf numFmtId="1" fontId="159" fillId="0" borderId="0" xfId="0" applyNumberFormat="1" applyFont="1" applyFill="1" applyAlignment="1">
      <alignment horizontal="center"/>
    </xf>
    <xf numFmtId="0" fontId="175" fillId="0" borderId="0" xfId="0" applyFont="1" applyFill="1" applyAlignment="1"/>
    <xf numFmtId="0" fontId="0" fillId="0" borderId="0" xfId="0" applyFont="1" applyFill="1"/>
    <xf numFmtId="0" fontId="175" fillId="0" borderId="0" xfId="0" applyFont="1" applyFill="1" applyAlignment="1">
      <alignment horizontal="center"/>
    </xf>
    <xf numFmtId="0" fontId="176" fillId="0" borderId="0" xfId="0" applyFont="1" applyFill="1" applyAlignment="1">
      <alignment horizontal="center"/>
    </xf>
    <xf numFmtId="4" fontId="177" fillId="0" borderId="0" xfId="0" applyNumberFormat="1" applyFont="1" applyFill="1" applyAlignment="1"/>
    <xf numFmtId="0" fontId="137" fillId="0" borderId="0" xfId="0" applyNumberFormat="1" applyFont="1" applyFill="1" applyAlignment="1"/>
    <xf numFmtId="0" fontId="159" fillId="0" borderId="0" xfId="0" applyFont="1" applyFill="1"/>
    <xf numFmtId="2" fontId="159" fillId="0" borderId="0" xfId="0" applyNumberFormat="1" applyFont="1" applyFill="1" applyAlignment="1">
      <alignment horizontal="left" vertical="center" wrapText="1"/>
    </xf>
    <xf numFmtId="0" fontId="122" fillId="0" borderId="0" xfId="0" applyFont="1" applyFill="1" applyAlignment="1"/>
    <xf numFmtId="0" fontId="179" fillId="0" borderId="0" xfId="0" applyFont="1" applyFill="1" applyAlignment="1"/>
    <xf numFmtId="0" fontId="160" fillId="0" borderId="0" xfId="0" applyFont="1" applyFill="1"/>
    <xf numFmtId="4" fontId="28" fillId="0" borderId="0" xfId="0" applyNumberFormat="1" applyFont="1" applyFill="1" applyAlignment="1">
      <alignment horizontal="center"/>
    </xf>
    <xf numFmtId="0" fontId="15" fillId="0" borderId="0" xfId="0" applyFont="1" applyFill="1" applyBorder="1"/>
    <xf numFmtId="4" fontId="14" fillId="0" borderId="0" xfId="0" applyNumberFormat="1" applyFont="1" applyFill="1" applyAlignment="1">
      <alignment horizontal="right"/>
    </xf>
    <xf numFmtId="4" fontId="55" fillId="0" borderId="0" xfId="0" applyNumberFormat="1" applyFont="1"/>
    <xf numFmtId="166" fontId="28" fillId="0" borderId="0" xfId="0" applyNumberFormat="1" applyFont="1" applyFill="1" applyBorder="1" applyAlignment="1">
      <alignment horizontal="center"/>
    </xf>
    <xf numFmtId="167" fontId="28" fillId="0" borderId="0" xfId="0" applyNumberFormat="1" applyFont="1" applyFill="1" applyAlignment="1">
      <alignment horizontal="center"/>
    </xf>
    <xf numFmtId="0" fontId="15" fillId="0" borderId="0" xfId="0" applyFont="1" applyFill="1"/>
    <xf numFmtId="4" fontId="15" fillId="0" borderId="0" xfId="0" applyNumberFormat="1" applyFont="1" applyFill="1" applyAlignment="1">
      <alignment horizontal="right"/>
    </xf>
    <xf numFmtId="165" fontId="28" fillId="0" borderId="0" xfId="0" applyNumberFormat="1" applyFont="1" applyFill="1" applyAlignment="1">
      <alignment horizontal="center"/>
    </xf>
    <xf numFmtId="0" fontId="181" fillId="0" borderId="0" xfId="0" applyFont="1" applyFill="1"/>
    <xf numFmtId="3" fontId="28" fillId="0" borderId="0" xfId="0" applyNumberFormat="1" applyFont="1" applyFill="1" applyBorder="1" applyAlignment="1">
      <alignment horizontal="center"/>
    </xf>
    <xf numFmtId="0" fontId="181" fillId="0" borderId="0" xfId="0" applyFont="1" applyFill="1" applyBorder="1"/>
    <xf numFmtId="0" fontId="15" fillId="0" borderId="0" xfId="0" applyFont="1" applyFill="1" applyAlignment="1"/>
    <xf numFmtId="1" fontId="38" fillId="0" borderId="0" xfId="0" applyNumberFormat="1" applyFont="1" applyFill="1" applyAlignment="1">
      <alignment horizontal="center"/>
    </xf>
    <xf numFmtId="167" fontId="38" fillId="0" borderId="0" xfId="0" applyNumberFormat="1" applyFont="1" applyFill="1" applyAlignment="1">
      <alignment horizontal="center"/>
    </xf>
    <xf numFmtId="4" fontId="16" fillId="0" borderId="0" xfId="0" applyNumberFormat="1" applyFont="1" applyFill="1" applyAlignment="1">
      <alignment horizontal="right"/>
    </xf>
    <xf numFmtId="165" fontId="28" fillId="0" borderId="0" xfId="0" applyNumberFormat="1" applyFont="1" applyFill="1" applyBorder="1" applyAlignment="1">
      <alignment horizontal="center"/>
    </xf>
    <xf numFmtId="1" fontId="18" fillId="0" borderId="0" xfId="0" applyNumberFormat="1" applyFont="1" applyFill="1" applyAlignment="1">
      <alignment horizontal="center"/>
    </xf>
    <xf numFmtId="166" fontId="18" fillId="0" borderId="0" xfId="0" applyNumberFormat="1" applyFont="1" applyFill="1" applyBorder="1" applyAlignment="1">
      <alignment horizontal="center"/>
    </xf>
    <xf numFmtId="166" fontId="18" fillId="0" borderId="0" xfId="0" applyNumberFormat="1" applyFont="1" applyFill="1" applyAlignment="1">
      <alignment horizontal="center"/>
    </xf>
    <xf numFmtId="0" fontId="182" fillId="0" borderId="0" xfId="0" applyFont="1" applyFill="1"/>
    <xf numFmtId="4" fontId="18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/>
    <xf numFmtId="4" fontId="183" fillId="0" borderId="0" xfId="0" applyNumberFormat="1" applyFont="1" applyFill="1" applyAlignment="1">
      <alignment horizontal="right"/>
    </xf>
    <xf numFmtId="4" fontId="184" fillId="0" borderId="0" xfId="0" applyNumberFormat="1" applyFont="1" applyFill="1" applyAlignment="1">
      <alignment horizontal="right"/>
    </xf>
    <xf numFmtId="0" fontId="1" fillId="0" borderId="0" xfId="0" applyFont="1" applyFill="1"/>
    <xf numFmtId="0" fontId="184" fillId="0" borderId="0" xfId="0" applyFont="1" applyFill="1" applyAlignment="1">
      <alignment horizontal="center"/>
    </xf>
    <xf numFmtId="0" fontId="184" fillId="0" borderId="0" xfId="0" applyFont="1" applyAlignment="1">
      <alignment horizontal="center"/>
    </xf>
    <xf numFmtId="0" fontId="8" fillId="0" borderId="0" xfId="0" applyFont="1" applyBorder="1" applyAlignment="1"/>
    <xf numFmtId="0" fontId="99" fillId="0" borderId="0" xfId="0" applyFont="1" applyAlignment="1">
      <alignment horizontal="left"/>
    </xf>
    <xf numFmtId="0" fontId="164" fillId="0" borderId="0" xfId="0" applyFont="1" applyFill="1" applyAlignment="1">
      <alignment horizontal="left"/>
    </xf>
    <xf numFmtId="0" fontId="17" fillId="0" borderId="0" xfId="0" applyFont="1" applyFill="1" applyBorder="1" applyAlignment="1"/>
    <xf numFmtId="0" fontId="104" fillId="0" borderId="0" xfId="0" applyFont="1" applyFill="1" applyBorder="1" applyAlignment="1"/>
    <xf numFmtId="0" fontId="82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27" fillId="0" borderId="0" xfId="0" applyFont="1" applyFill="1" applyAlignment="1">
      <alignment horizontal="center"/>
    </xf>
    <xf numFmtId="3" fontId="27" fillId="0" borderId="0" xfId="0" applyNumberFormat="1" applyFont="1" applyFill="1" applyAlignment="1">
      <alignment horizontal="center"/>
    </xf>
    <xf numFmtId="0" fontId="185" fillId="0" borderId="0" xfId="0" applyFont="1" applyFill="1"/>
    <xf numFmtId="0" fontId="186" fillId="0" borderId="0" xfId="0" applyFont="1" applyFill="1"/>
    <xf numFmtId="4" fontId="21" fillId="0" borderId="0" xfId="0" applyNumberFormat="1" applyFont="1" applyFill="1"/>
    <xf numFmtId="2" fontId="59" fillId="0" borderId="0" xfId="0" applyNumberFormat="1" applyFont="1" applyFill="1"/>
    <xf numFmtId="2" fontId="27" fillId="0" borderId="0" xfId="0" applyNumberFormat="1" applyFont="1" applyFill="1" applyAlignment="1">
      <alignment horizontal="left" vertical="center" wrapText="1"/>
    </xf>
    <xf numFmtId="0" fontId="34" fillId="0" borderId="0" xfId="0" applyFont="1" applyFill="1" applyAlignment="1">
      <alignment horizontal="center"/>
    </xf>
    <xf numFmtId="1" fontId="34" fillId="0" borderId="0" xfId="0" applyNumberFormat="1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0" fontId="187" fillId="0" borderId="0" xfId="0" applyFont="1" applyFill="1" applyAlignment="1">
      <alignment horizontal="center"/>
    </xf>
    <xf numFmtId="0" fontId="188" fillId="0" borderId="0" xfId="0" applyFont="1" applyFill="1" applyAlignment="1">
      <alignment horizontal="center"/>
    </xf>
    <xf numFmtId="4" fontId="189" fillId="13" borderId="0" xfId="0" applyNumberFormat="1" applyFont="1" applyFill="1"/>
    <xf numFmtId="4" fontId="191" fillId="0" borderId="0" xfId="0" applyNumberFormat="1" applyFont="1"/>
    <xf numFmtId="2" fontId="191" fillId="0" borderId="0" xfId="0" applyNumberFormat="1" applyFont="1"/>
    <xf numFmtId="0" fontId="18" fillId="0" borderId="0" xfId="0" applyFont="1" applyFill="1"/>
    <xf numFmtId="0" fontId="18" fillId="0" borderId="0" xfId="0" applyFont="1" applyFill="1" applyBorder="1"/>
    <xf numFmtId="0" fontId="192" fillId="0" borderId="0" xfId="0" applyFont="1" applyFill="1"/>
    <xf numFmtId="0" fontId="193" fillId="0" borderId="0" xfId="0" applyFont="1" applyFill="1"/>
    <xf numFmtId="0" fontId="190" fillId="0" borderId="0" xfId="0" applyNumberFormat="1" applyFont="1" applyAlignment="1">
      <alignment horizontal="left"/>
    </xf>
    <xf numFmtId="4" fontId="16" fillId="0" borderId="0" xfId="0" applyNumberFormat="1" applyFont="1" applyFill="1"/>
    <xf numFmtId="4" fontId="58" fillId="0" borderId="0" xfId="0" applyNumberFormat="1" applyFont="1" applyFill="1" applyBorder="1" applyAlignment="1">
      <alignment horizontal="center" vertical="center" wrapText="1"/>
    </xf>
    <xf numFmtId="4" fontId="15" fillId="0" borderId="0" xfId="0" applyNumberFormat="1" applyFont="1" applyFill="1" applyAlignment="1"/>
    <xf numFmtId="4" fontId="192" fillId="0" borderId="0" xfId="0" applyNumberFormat="1" applyFont="1" applyFill="1"/>
    <xf numFmtId="4" fontId="193" fillId="0" borderId="0" xfId="0" applyNumberFormat="1" applyFont="1" applyFill="1"/>
    <xf numFmtId="4" fontId="194" fillId="0" borderId="0" xfId="0" applyNumberFormat="1" applyFont="1" applyFill="1" applyAlignment="1">
      <alignment horizontal="right"/>
    </xf>
    <xf numFmtId="0" fontId="196" fillId="0" borderId="0" xfId="0" applyFont="1" applyFill="1" applyAlignment="1"/>
    <xf numFmtId="4" fontId="0" fillId="3" borderId="0" xfId="0" applyNumberFormat="1" applyFill="1"/>
    <xf numFmtId="0" fontId="197" fillId="0" borderId="1" xfId="0" applyFont="1" applyBorder="1" applyAlignment="1">
      <alignment horizontal="center" vertical="center" wrapText="1"/>
    </xf>
    <xf numFmtId="4" fontId="41" fillId="5" borderId="0" xfId="0" applyNumberFormat="1" applyFont="1" applyFill="1" applyAlignment="1">
      <alignment horizontal="center"/>
    </xf>
    <xf numFmtId="4" fontId="0" fillId="5" borderId="0" xfId="0" applyNumberFormat="1" applyFont="1" applyFill="1" applyAlignment="1">
      <alignment horizontal="center"/>
    </xf>
    <xf numFmtId="4" fontId="144" fillId="0" borderId="0" xfId="0" applyNumberFormat="1" applyFont="1"/>
    <xf numFmtId="2" fontId="159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>
      <alignment horizontal="left"/>
    </xf>
    <xf numFmtId="0" fontId="38" fillId="0" borderId="0" xfId="0" applyFont="1" applyFill="1"/>
    <xf numFmtId="0" fontId="198" fillId="0" borderId="0" xfId="0" applyFont="1" applyFill="1" applyBorder="1" applyAlignment="1">
      <alignment horizontal="center"/>
    </xf>
    <xf numFmtId="0" fontId="127" fillId="0" borderId="0" xfId="0" applyFont="1" applyFill="1" applyBorder="1" applyAlignment="1">
      <alignment horizontal="center"/>
    </xf>
    <xf numFmtId="0" fontId="152" fillId="0" borderId="0" xfId="0" applyFont="1" applyFill="1" applyBorder="1" applyAlignment="1">
      <alignment horizontal="center"/>
    </xf>
    <xf numFmtId="0" fontId="198" fillId="0" borderId="0" xfId="0" applyFont="1" applyFill="1" applyBorder="1" applyAlignment="1"/>
    <xf numFmtId="4" fontId="199" fillId="0" borderId="0" xfId="0" applyNumberFormat="1" applyFont="1" applyFill="1" applyBorder="1" applyAlignment="1"/>
    <xf numFmtId="0" fontId="40" fillId="0" borderId="0" xfId="0" applyNumberFormat="1" applyFont="1"/>
    <xf numFmtId="0" fontId="40" fillId="0" borderId="0" xfId="0" applyNumberFormat="1" applyFont="1" applyFill="1" applyAlignment="1">
      <alignment horizontal="center"/>
    </xf>
    <xf numFmtId="4" fontId="40" fillId="0" borderId="0" xfId="0" applyNumberFormat="1" applyFont="1" applyFill="1" applyAlignment="1">
      <alignment horizontal="center"/>
    </xf>
    <xf numFmtId="2" fontId="40" fillId="0" borderId="0" xfId="0" applyNumberFormat="1" applyFont="1"/>
    <xf numFmtId="2" fontId="40" fillId="0" borderId="0" xfId="0" applyNumberFormat="1" applyFont="1" applyFill="1" applyAlignment="1">
      <alignment horizontal="center"/>
    </xf>
    <xf numFmtId="2" fontId="40" fillId="5" borderId="0" xfId="0" applyNumberFormat="1" applyFont="1" applyFill="1" applyAlignment="1">
      <alignment horizontal="center"/>
    </xf>
    <xf numFmtId="4" fontId="40" fillId="5" borderId="0" xfId="0" applyNumberFormat="1" applyFont="1" applyFill="1" applyAlignment="1">
      <alignment horizontal="center"/>
    </xf>
    <xf numFmtId="4" fontId="76" fillId="5" borderId="0" xfId="0" applyNumberFormat="1" applyFont="1" applyFill="1" applyAlignment="1">
      <alignment horizontal="center"/>
    </xf>
    <xf numFmtId="2" fontId="40" fillId="0" borderId="0" xfId="0" applyNumberFormat="1" applyFont="1" applyFill="1"/>
    <xf numFmtId="4" fontId="17" fillId="0" borderId="0" xfId="0" applyNumberFormat="1" applyFont="1" applyFill="1" applyAlignment="1">
      <alignment horizontal="center"/>
    </xf>
    <xf numFmtId="4" fontId="151" fillId="0" borderId="0" xfId="0" applyNumberFormat="1" applyFont="1" applyFill="1" applyAlignment="1">
      <alignment horizontal="center"/>
    </xf>
    <xf numFmtId="0" fontId="141" fillId="0" borderId="0" xfId="0" applyFont="1" applyFill="1"/>
    <xf numFmtId="4" fontId="163" fillId="0" borderId="0" xfId="0" applyNumberFormat="1" applyFont="1" applyFill="1" applyAlignment="1"/>
    <xf numFmtId="1" fontId="28" fillId="0" borderId="0" xfId="0" applyNumberFormat="1" applyFont="1" applyFill="1" applyAlignment="1">
      <alignment horizontal="left"/>
    </xf>
    <xf numFmtId="1" fontId="133" fillId="0" borderId="0" xfId="0" applyNumberFormat="1" applyFont="1" applyFill="1" applyAlignment="1">
      <alignment horizontal="left"/>
    </xf>
    <xf numFmtId="0" fontId="156" fillId="0" borderId="0" xfId="0" applyNumberFormat="1" applyFont="1" applyFill="1" applyAlignment="1">
      <alignment horizontal="left"/>
    </xf>
    <xf numFmtId="4" fontId="156" fillId="0" borderId="0" xfId="0" applyNumberFormat="1" applyFont="1" applyFill="1"/>
    <xf numFmtId="2" fontId="156" fillId="0" borderId="0" xfId="0" applyNumberFormat="1" applyFont="1" applyFill="1"/>
    <xf numFmtId="0" fontId="156" fillId="0" borderId="0" xfId="0" applyNumberFormat="1" applyFont="1" applyFill="1" applyAlignment="1"/>
    <xf numFmtId="2" fontId="156" fillId="0" borderId="0" xfId="0" applyNumberFormat="1" applyFont="1" applyFill="1" applyAlignment="1">
      <alignment horizontal="right"/>
    </xf>
    <xf numFmtId="0" fontId="156" fillId="0" borderId="0" xfId="0" applyNumberFormat="1" applyFont="1" applyFill="1" applyAlignment="1">
      <alignment vertical="top"/>
    </xf>
    <xf numFmtId="0" fontId="190" fillId="0" borderId="0" xfId="0" applyNumberFormat="1" applyFont="1" applyFill="1" applyAlignment="1"/>
    <xf numFmtId="4" fontId="191" fillId="0" borderId="0" xfId="0" applyNumberFormat="1" applyFont="1" applyFill="1"/>
    <xf numFmtId="2" fontId="191" fillId="0" borderId="0" xfId="0" applyNumberFormat="1" applyFont="1" applyFill="1" applyAlignment="1">
      <alignment horizontal="right"/>
    </xf>
    <xf numFmtId="0" fontId="157" fillId="0" borderId="0" xfId="0" applyNumberFormat="1" applyFont="1" applyFill="1" applyAlignment="1">
      <alignment vertical="top"/>
    </xf>
    <xf numFmtId="4" fontId="153" fillId="0" borderId="0" xfId="0" applyNumberFormat="1" applyFont="1" applyFill="1"/>
    <xf numFmtId="0" fontId="201" fillId="0" borderId="0" xfId="0" applyFont="1" applyFill="1"/>
    <xf numFmtId="1" fontId="160" fillId="0" borderId="0" xfId="0" applyNumberFormat="1" applyFont="1" applyFill="1" applyAlignment="1">
      <alignment horizontal="center"/>
    </xf>
    <xf numFmtId="0" fontId="99" fillId="0" borderId="0" xfId="0" applyFont="1" applyAlignment="1">
      <alignment horizontal="left"/>
    </xf>
    <xf numFmtId="0" fontId="164" fillId="0" borderId="0" xfId="0" applyFont="1" applyFill="1" applyAlignment="1">
      <alignment horizontal="left"/>
    </xf>
    <xf numFmtId="0" fontId="17" fillId="0" borderId="0" xfId="0" applyFont="1" applyFill="1" applyBorder="1" applyAlignment="1"/>
    <xf numFmtId="0" fontId="104" fillId="0" borderId="0" xfId="0" applyFont="1" applyFill="1" applyBorder="1" applyAlignment="1"/>
    <xf numFmtId="0" fontId="200" fillId="0" borderId="0" xfId="0" applyFont="1" applyFill="1" applyAlignment="1"/>
    <xf numFmtId="0" fontId="11" fillId="4" borderId="0" xfId="0" applyNumberFormat="1" applyFont="1" applyFill="1" applyAlignment="1">
      <alignment horizontal="center"/>
    </xf>
    <xf numFmtId="0" fontId="147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44" fillId="0" borderId="0" xfId="0" applyNumberFormat="1" applyFont="1" applyFill="1"/>
    <xf numFmtId="4" fontId="202" fillId="0" borderId="0" xfId="0" applyNumberFormat="1" applyFont="1" applyFill="1"/>
    <xf numFmtId="4" fontId="98" fillId="0" borderId="0" xfId="0" applyNumberFormat="1" applyFont="1" applyFill="1" applyAlignment="1"/>
    <xf numFmtId="4" fontId="103" fillId="0" borderId="0" xfId="0" applyNumberFormat="1" applyFont="1" applyFill="1" applyAlignment="1"/>
    <xf numFmtId="0" fontId="23" fillId="0" borderId="0" xfId="0" applyFont="1" applyFill="1" applyAlignment="1">
      <alignment horizontal="center"/>
    </xf>
    <xf numFmtId="4" fontId="196" fillId="0" borderId="0" xfId="0" applyNumberFormat="1" applyFont="1" applyFill="1" applyAlignment="1"/>
    <xf numFmtId="0" fontId="204" fillId="0" borderId="0" xfId="0" applyNumberFormat="1" applyFont="1" applyFill="1" applyAlignment="1">
      <alignment horizontal="center"/>
    </xf>
    <xf numFmtId="0" fontId="171" fillId="0" borderId="0" xfId="0" applyNumberFormat="1" applyFont="1" applyFill="1" applyAlignment="1">
      <alignment horizontal="center"/>
    </xf>
    <xf numFmtId="0" fontId="171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2" fontId="60" fillId="0" borderId="0" xfId="0" applyNumberFormat="1" applyFont="1" applyFill="1" applyAlignment="1">
      <alignment horizontal="centerContinuous" vertical="center" wrapText="1"/>
    </xf>
    <xf numFmtId="0" fontId="29" fillId="0" borderId="0" xfId="0" applyFont="1" applyFill="1" applyAlignment="1">
      <alignment horizontal="centerContinuous" vertical="center" wrapText="1"/>
    </xf>
    <xf numFmtId="0" fontId="60" fillId="0" borderId="0" xfId="0" applyNumberFormat="1" applyFont="1" applyFill="1" applyAlignment="1">
      <alignment horizontal="centerContinuous" vertical="center" wrapText="1"/>
    </xf>
    <xf numFmtId="0" fontId="60" fillId="0" borderId="0" xfId="0" applyFont="1" applyFill="1" applyAlignment="1">
      <alignment horizontal="centerContinuous" vertical="center" wrapText="1"/>
    </xf>
    <xf numFmtId="0" fontId="8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8" fillId="0" borderId="0" xfId="0" applyFont="1" applyBorder="1" applyAlignment="1"/>
    <xf numFmtId="0" fontId="120" fillId="0" borderId="1" xfId="0" applyFont="1" applyBorder="1" applyAlignment="1">
      <alignment horizontal="center"/>
    </xf>
    <xf numFmtId="0" fontId="121" fillId="0" borderId="0" xfId="0" applyFont="1" applyBorder="1" applyAlignment="1">
      <alignment horizontal="center"/>
    </xf>
    <xf numFmtId="0" fontId="30" fillId="0" borderId="0" xfId="0" applyNumberFormat="1" applyFont="1" applyFill="1" applyBorder="1" applyAlignment="1">
      <alignment horizontal="center"/>
    </xf>
    <xf numFmtId="0" fontId="105" fillId="0" borderId="0" xfId="0" applyFont="1" applyFill="1" applyBorder="1" applyAlignment="1">
      <alignment horizontal="center"/>
    </xf>
    <xf numFmtId="0" fontId="124" fillId="0" borderId="0" xfId="0" applyFont="1" applyBorder="1" applyAlignment="1">
      <alignment horizontal="center"/>
    </xf>
    <xf numFmtId="0" fontId="11" fillId="0" borderId="0" xfId="0" applyFont="1" applyFill="1" applyAlignment="1">
      <alignment horizontal="left"/>
    </xf>
    <xf numFmtId="0" fontId="52" fillId="0" borderId="0" xfId="0" applyFont="1" applyAlignment="1"/>
    <xf numFmtId="0" fontId="101" fillId="0" borderId="0" xfId="0" applyFont="1" applyAlignment="1">
      <alignment horizontal="left"/>
    </xf>
    <xf numFmtId="0" fontId="100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164" fillId="0" borderId="0" xfId="0" applyFont="1" applyFill="1" applyAlignment="1">
      <alignment horizontal="left"/>
    </xf>
    <xf numFmtId="0" fontId="17" fillId="0" borderId="0" xfId="0" applyFont="1" applyFill="1" applyBorder="1" applyAlignment="1"/>
    <xf numFmtId="0" fontId="104" fillId="0" borderId="0" xfId="0" applyFont="1" applyFill="1" applyBorder="1" applyAlignment="1"/>
    <xf numFmtId="0" fontId="88" fillId="0" borderId="0" xfId="0" applyFont="1" applyFill="1" applyBorder="1" applyAlignment="1"/>
    <xf numFmtId="0" fontId="0" fillId="0" borderId="0" xfId="0" applyAlignment="1">
      <alignment horizontal="left"/>
    </xf>
    <xf numFmtId="0" fontId="29" fillId="14" borderId="3" xfId="0" applyFont="1" applyFill="1" applyBorder="1" applyAlignment="1">
      <alignment horizontal="center" vertical="center" wrapText="1"/>
    </xf>
    <xf numFmtId="0" fontId="29" fillId="14" borderId="0" xfId="0" applyFont="1" applyFill="1" applyBorder="1" applyAlignment="1">
      <alignment horizontal="center" vertical="center" wrapText="1"/>
    </xf>
    <xf numFmtId="0" fontId="29" fillId="14" borderId="3" xfId="0" applyFont="1" applyFill="1" applyBorder="1" applyAlignment="1">
      <alignment horizontal="center" vertical="center"/>
    </xf>
    <xf numFmtId="0" fontId="29" fillId="14" borderId="0" xfId="0" applyFont="1" applyFill="1" applyBorder="1" applyAlignment="1">
      <alignment horizontal="center" vertical="center"/>
    </xf>
    <xf numFmtId="0" fontId="57" fillId="14" borderId="3" xfId="0" applyFont="1" applyFill="1" applyBorder="1" applyAlignment="1">
      <alignment horizontal="center" vertical="center"/>
    </xf>
    <xf numFmtId="0" fontId="57" fillId="14" borderId="0" xfId="0" applyFont="1" applyFill="1" applyBorder="1" applyAlignment="1">
      <alignment horizontal="center" vertical="center"/>
    </xf>
    <xf numFmtId="4" fontId="29" fillId="15" borderId="4" xfId="0" applyNumberFormat="1" applyFont="1" applyFill="1" applyBorder="1" applyAlignment="1">
      <alignment horizontal="center" vertical="center" wrapText="1"/>
    </xf>
    <xf numFmtId="4" fontId="29" fillId="15" borderId="0" xfId="0" applyNumberFormat="1" applyFont="1" applyFill="1" applyBorder="1" applyAlignment="1">
      <alignment horizontal="center" vertical="center" wrapText="1"/>
    </xf>
    <xf numFmtId="4" fontId="29" fillId="14" borderId="3" xfId="0" applyNumberFormat="1" applyFont="1" applyFill="1" applyBorder="1" applyAlignment="1">
      <alignment horizontal="center" vertical="center" wrapText="1"/>
    </xf>
    <xf numFmtId="4" fontId="29" fillId="14" borderId="0" xfId="0" applyNumberFormat="1" applyFont="1" applyFill="1" applyBorder="1" applyAlignment="1">
      <alignment horizontal="center" vertical="center" wrapText="1"/>
    </xf>
    <xf numFmtId="0" fontId="153" fillId="0" borderId="0" xfId="0" applyFont="1" applyAlignment="1">
      <alignment horizontal="left" vertical="top"/>
    </xf>
    <xf numFmtId="0" fontId="156" fillId="0" borderId="0" xfId="0" applyNumberFormat="1" applyFont="1" applyAlignment="1">
      <alignment horizontal="center" vertical="top"/>
    </xf>
    <xf numFmtId="1" fontId="28" fillId="0" borderId="0" xfId="0" applyNumberFormat="1" applyFont="1" applyFill="1" applyAlignment="1">
      <alignment horizontal="left"/>
    </xf>
    <xf numFmtId="1" fontId="133" fillId="16" borderId="0" xfId="0" applyNumberFormat="1" applyFont="1" applyFill="1" applyAlignment="1">
      <alignment horizontal="left"/>
    </xf>
    <xf numFmtId="0" fontId="58" fillId="12" borderId="3" xfId="0" applyFont="1" applyFill="1" applyBorder="1" applyAlignment="1">
      <alignment horizontal="center" vertical="center" wrapText="1"/>
    </xf>
    <xf numFmtId="0" fontId="58" fillId="12" borderId="0" xfId="0" applyFont="1" applyFill="1" applyBorder="1" applyAlignment="1">
      <alignment horizontal="center" vertical="center" wrapText="1"/>
    </xf>
    <xf numFmtId="0" fontId="82" fillId="0" borderId="1" xfId="0" applyFont="1" applyBorder="1" applyAlignment="1">
      <alignment horizontal="center"/>
    </xf>
    <xf numFmtId="0" fontId="58" fillId="12" borderId="1" xfId="0" applyFont="1" applyFill="1" applyBorder="1" applyAlignment="1">
      <alignment horizontal="center" vertical="center" wrapText="1"/>
    </xf>
    <xf numFmtId="0" fontId="133" fillId="0" borderId="0" xfId="0" applyFont="1" applyFill="1" applyAlignment="1">
      <alignment horizontal="left"/>
    </xf>
    <xf numFmtId="0" fontId="195" fillId="0" borderId="0" xfId="0" applyFont="1" applyFill="1" applyAlignment="1">
      <alignment horizontal="left"/>
    </xf>
    <xf numFmtId="1" fontId="133" fillId="0" borderId="0" xfId="0" applyNumberFormat="1" applyFont="1" applyFill="1" applyAlignment="1">
      <alignment horizontal="left"/>
    </xf>
  </cellXfs>
  <cellStyles count="4">
    <cellStyle name="Čárka 2 2" xfId="1"/>
    <cellStyle name="Normální" xfId="0" builtinId="0"/>
    <cellStyle name="Normální 2" xfId="2"/>
    <cellStyle name="Procenta" xfId="3" builtinId="5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8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8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8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8000"/>
        <name val="Calibri"/>
        <scheme val="minor"/>
      </font>
      <numFmt numFmtId="0" formatCode="General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</dxf>
    <dxf>
      <numFmt numFmtId="4" formatCode="#,##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border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8000"/>
        <name val="Calibri"/>
        <scheme val="minor"/>
      </font>
      <numFmt numFmtId="0" formatCode="General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</dxf>
    <dxf>
      <numFmt numFmtId="4" formatCode="#,##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border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>
          <bgColor theme="4" tint="0.59999389629810485"/>
        </patternFill>
      </fill>
    </dxf>
    <dxf>
      <font>
        <strike val="0"/>
        <outline val="0"/>
        <shadow val="0"/>
        <u val="none"/>
        <vertAlign val="baseline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CC00CC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3399"/>
      <color rgb="FFFF9900"/>
      <color rgb="FFF6BB00"/>
      <color rgb="FFFF3300"/>
      <color rgb="FFFFCC66"/>
      <color rgb="FF3366FF"/>
      <color rgb="FF33CC33"/>
      <color rgb="FFFFFF99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Svobodn&#225;\Desktop\Rozbor%20za%20unor%202019\Rozbor%20hospoda&#345;en&#237;%20k%2031.%2012.%202018%20-%20tabulk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ulka č. 1 Plnění příjmů"/>
      <sheetName val="Tabulka č. 2 Plnění SP"/>
      <sheetName val="Tabulka č. 3 Čerpání výdajů "/>
      <sheetName val="Tab. č. 4 - Přehled investic"/>
      <sheetName val="Tab. č. 5 Přehled transferů"/>
      <sheetName val="Tab. č. 6 Přehled N a V VHČ"/>
      <sheetName val="Tab. č. 7 Pohl a Záv."/>
      <sheetName val="Tab. č. 8 Dl. závazky"/>
      <sheetName val="Tab. č. 9 Rozpočet fondů"/>
      <sheetName val="Tab. č. 10 - Pohledávky"/>
      <sheetName val=" Tab. č. 11 Majetek  "/>
      <sheetName val="Tab. č. 12 Monitoring"/>
      <sheetName val="Zkratky"/>
      <sheetName val="Rozbor hospodaření k 31. 12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ables/table1.xml><?xml version="1.0" encoding="utf-8"?>
<table xmlns="http://schemas.openxmlformats.org/spreadsheetml/2006/main" id="1" name="Tabulka15" displayName="Tabulka15" ref="A4:J260" totalsRowShown="0" headerRowDxfId="65" dataDxfId="63" headerRowBorderDxfId="64" tableBorderDxfId="62">
  <autoFilter ref="A4:J260"/>
  <tableColumns count="10">
    <tableColumn id="1" name="Třída/ skup./§" dataDxfId="61"/>
    <tableColumn id="2" name="pol." dataDxfId="60"/>
    <tableColumn id="3" name="NZ/ÚZ" dataDxfId="59"/>
    <tableColumn id="4" name="ORJ" dataDxfId="58"/>
    <tableColumn id="5" name="ORG" dataDxfId="57"/>
    <tableColumn id="6" name="POPIS" dataDxfId="56"/>
    <tableColumn id="10" name="Schválený rozpočet      v tis. Kč" dataDxfId="55">
      <calculatedColumnFormula>#REF!/#REF!*100</calculatedColumnFormula>
    </tableColumn>
    <tableColumn id="7" name="Upravený rozpočet        v tis. Kč" dataDxfId="54"/>
    <tableColumn id="8" name="Skutečnost          v tis. Kč" dataDxfId="53"/>
    <tableColumn id="9" name="Plnění          v %" dataDxfId="52">
      <calculatedColumnFormula>[1]!Tabulka15[[#This Row],[Skutečnost          v tis. Kč]]/[1]!Tabulka15[[#This Row],[Upravený rozpočet        v tis. Kč]]*100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ulka42" displayName="Tabulka42" ref="A4:F47" totalsRowShown="0" headerRowDxfId="51" headerRowBorderDxfId="50" tableBorderDxfId="49">
  <autoFilter ref="A4:F47"/>
  <tableColumns count="6">
    <tableColumn id="1" name="Položka" dataDxfId="48"/>
    <tableColumn id="2" name="ORJ" dataDxfId="47"/>
    <tableColumn id="3" name="ORG" dataDxfId="46"/>
    <tableColumn id="4" name="POPIS" dataDxfId="45"/>
    <tableColumn id="5" name="Zodpovídá" dataDxfId="44"/>
    <tableColumn id="9" name="Schválený rozpočet                                         v  Kč" dataDxfId="43">
      <calculatedColumnFormula>#REF!/#REF!*100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ulka5424" displayName="Tabulka5424" ref="A4:J935" totalsRowCount="1" headerRowDxfId="42" headerRowBorderDxfId="41" tableBorderDxfId="40">
  <autoFilter ref="A4:J934"/>
  <tableColumns count="10">
    <tableColumn id="1" name="SKUPINA/ODDÍL/§" totalsRowDxfId="39"/>
    <tableColumn id="2" name="POL" dataDxfId="38" totalsRowDxfId="37"/>
    <tableColumn id="3" name="NZÚZ" dataDxfId="36" totalsRowDxfId="35"/>
    <tableColumn id="4" name="ORJ" dataDxfId="34" totalsRowDxfId="33"/>
    <tableColumn id="5" name="ORG" dataDxfId="32" totalsRowDxfId="31"/>
    <tableColumn id="6" name="Skupina/oddíl/pododdíl/paragraf/třída/položka/akce" totalsRowDxfId="30"/>
    <tableColumn id="13" name="Schválený rozpočet          v tis. Kč" dataDxfId="29" totalsRowDxfId="28"/>
    <tableColumn id="9" name="Upravený rozpočet v tis. Kč" dataDxfId="27" totalsRowDxfId="26"/>
    <tableColumn id="7" name="Skutečnost v tis. Kč" totalsRowDxfId="25"/>
    <tableColumn id="10" name="Čerpání      v %" dataDxfId="24" totalsRowDxfId="23">
      <calculatedColumnFormula>Tabulka5424[[#This Row],[Skutečnost v tis. Kč]]/Tabulka5424[[#This Row],[Upravený rozpočet v tis. Kč]]*100</calculatedColumnFormula>
    </tableColumn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5" name="Tabulka54246" displayName="Tabulka54246" ref="A4:M940" totalsRowCount="1" headerRowDxfId="22" headerRowBorderDxfId="21" tableBorderDxfId="20">
  <autoFilter ref="A4:M939">
    <filterColumn colId="1">
      <filters>
        <filter val="5171"/>
      </filters>
    </filterColumn>
  </autoFilter>
  <tableColumns count="13">
    <tableColumn id="1" name="SKUPINA/ODDÍL/§" totalsRowDxfId="19"/>
    <tableColumn id="2" name="POL" dataDxfId="18" totalsRowDxfId="17"/>
    <tableColumn id="3" name="NZÚZ" dataDxfId="16" totalsRowDxfId="15"/>
    <tableColumn id="4" name="ORJ" dataDxfId="14" totalsRowDxfId="13"/>
    <tableColumn id="5" name="ORG" dataDxfId="12" totalsRowDxfId="11"/>
    <tableColumn id="6" name="Skupina/oddíl/pododdíl/paragraf/třída/položka/akce" totalsRowDxfId="10"/>
    <tableColumn id="13" name="Schválený rozpočet          v tis. Kč" dataDxfId="9" totalsRowDxfId="8"/>
    <tableColumn id="9" name="Upravený rozpočet v tis. Kč" dataDxfId="7" totalsRowDxfId="6"/>
    <tableColumn id="7" name="Skutečnost v tis. Kč" totalsRowDxfId="5"/>
    <tableColumn id="10" name="Čerpání      v %" dataDxfId="4" totalsRowDxfId="3">
      <calculatedColumnFormula>Tabulka54246[[#This Row],[Skutečnost v tis. Kč]]/Tabulka54246[[#This Row],[Upravený rozpočet v tis. Kč]]*100</calculatedColumnFormula>
    </tableColumn>
    <tableColumn id="8" name="Sloupec1" dataDxfId="2"/>
    <tableColumn id="11" name="Sloupec2" dataDxfId="1"/>
    <tableColumn id="12" name="Sloupec3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Vlastní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678EB"/>
      </a:accent2>
      <a:accent3>
        <a:srgbClr val="48A1FA"/>
      </a:accent3>
      <a:accent4>
        <a:srgbClr val="00B05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L325"/>
  <sheetViews>
    <sheetView view="pageBreakPreview" topLeftCell="A256" zoomScaleNormal="100" zoomScaleSheetLayoutView="100" workbookViewId="0">
      <selection activeCell="D64" sqref="D64"/>
    </sheetView>
  </sheetViews>
  <sheetFormatPr defaultRowHeight="15" outlineLevelCol="1" x14ac:dyDescent="0.25"/>
  <cols>
    <col min="1" max="1" width="6.5703125" customWidth="1"/>
    <col min="2" max="2" width="7" style="21" customWidth="1"/>
    <col min="3" max="3" width="9" style="21" customWidth="1" outlineLevel="1"/>
    <col min="4" max="4" width="5.28515625" style="21" customWidth="1" outlineLevel="1"/>
    <col min="5" max="5" width="7.85546875" style="21" customWidth="1" outlineLevel="1"/>
    <col min="6" max="6" width="68.5703125" customWidth="1"/>
    <col min="7" max="7" width="13.140625" style="207" customWidth="1"/>
    <col min="8" max="9" width="13.140625" customWidth="1"/>
    <col min="10" max="10" width="10.28515625" customWidth="1"/>
    <col min="11" max="11" width="11.28515625" bestFit="1" customWidth="1"/>
    <col min="12" max="12" width="10" bestFit="1" customWidth="1"/>
  </cols>
  <sheetData>
    <row r="1" spans="1:10" ht="33" customHeight="1" x14ac:dyDescent="0.4">
      <c r="A1" s="716" t="s">
        <v>0</v>
      </c>
      <c r="B1" s="716"/>
      <c r="C1" s="716"/>
      <c r="D1" s="716"/>
      <c r="E1" s="716"/>
      <c r="F1" s="716"/>
      <c r="G1" s="716"/>
      <c r="H1" s="716"/>
      <c r="I1" s="716"/>
      <c r="J1" s="716"/>
    </row>
    <row r="2" spans="1:10" ht="26.25" x14ac:dyDescent="0.4">
      <c r="A2" s="715" t="s">
        <v>1097</v>
      </c>
      <c r="B2" s="715"/>
      <c r="C2" s="715"/>
      <c r="D2" s="715"/>
      <c r="E2" s="715"/>
      <c r="F2" s="715"/>
      <c r="G2" s="715"/>
      <c r="H2" s="715"/>
      <c r="I2" s="715"/>
      <c r="J2" s="715"/>
    </row>
    <row r="3" spans="1:10" ht="15" customHeight="1" thickBot="1" x14ac:dyDescent="0.4">
      <c r="A3" s="1"/>
      <c r="B3" s="1"/>
      <c r="C3" s="1"/>
      <c r="D3" s="1"/>
      <c r="E3" s="1"/>
      <c r="F3" s="1"/>
      <c r="J3" s="466">
        <f>8/12</f>
        <v>0.66666666666666663</v>
      </c>
    </row>
    <row r="4" spans="1:10" ht="52.5" customHeight="1" thickBot="1" x14ac:dyDescent="0.3">
      <c r="A4" s="137" t="s">
        <v>1</v>
      </c>
      <c r="B4" s="199" t="s">
        <v>2</v>
      </c>
      <c r="C4" s="199" t="s">
        <v>3</v>
      </c>
      <c r="D4" s="199" t="s">
        <v>90</v>
      </c>
      <c r="E4" s="199" t="s">
        <v>91</v>
      </c>
      <c r="F4" s="199" t="s">
        <v>92</v>
      </c>
      <c r="G4" s="307" t="s">
        <v>632</v>
      </c>
      <c r="H4" s="378" t="s">
        <v>630</v>
      </c>
      <c r="I4" s="378" t="s">
        <v>631</v>
      </c>
      <c r="J4" s="376" t="s">
        <v>633</v>
      </c>
    </row>
    <row r="5" spans="1:10" s="138" customFormat="1" ht="18" customHeight="1" x14ac:dyDescent="0.25">
      <c r="A5" s="133">
        <v>1</v>
      </c>
      <c r="B5" s="135"/>
      <c r="C5" s="135"/>
      <c r="D5" s="164"/>
      <c r="E5" s="135"/>
      <c r="F5" s="136" t="s">
        <v>4</v>
      </c>
      <c r="G5" s="206"/>
      <c r="H5" s="384"/>
      <c r="I5" s="384"/>
      <c r="J5" s="206"/>
    </row>
    <row r="6" spans="1:10" s="26" customFormat="1" x14ac:dyDescent="0.25">
      <c r="A6" s="18"/>
      <c r="B6" s="19"/>
      <c r="C6" s="19"/>
      <c r="D6" s="163"/>
      <c r="E6" s="19"/>
      <c r="F6" s="27" t="s">
        <v>5</v>
      </c>
      <c r="G6" s="272"/>
      <c r="H6" s="18"/>
      <c r="I6" s="18"/>
      <c r="J6" s="342"/>
    </row>
    <row r="7" spans="1:10" s="7" customFormat="1" ht="15" customHeight="1" x14ac:dyDescent="0.2">
      <c r="A7" s="3"/>
      <c r="B7" s="4">
        <v>1111</v>
      </c>
      <c r="C7" s="4"/>
      <c r="D7" s="159"/>
      <c r="E7" s="4"/>
      <c r="F7" s="5" t="s">
        <v>425</v>
      </c>
      <c r="G7" s="6">
        <v>28300</v>
      </c>
      <c r="H7" s="6">
        <v>28300</v>
      </c>
      <c r="I7" s="6">
        <v>20245.73</v>
      </c>
      <c r="J7" s="6">
        <f>Tabulka15[[#This Row],[Skutečnost          v tis. Kč]]/Tabulka15[[#This Row],[Upravený rozpočet        v tis. Kč]]*100</f>
        <v>71.539681978798583</v>
      </c>
    </row>
    <row r="8" spans="1:10" s="7" customFormat="1" ht="15" customHeight="1" x14ac:dyDescent="0.2">
      <c r="A8" s="3"/>
      <c r="B8" s="4">
        <v>1112</v>
      </c>
      <c r="C8" s="4"/>
      <c r="D8" s="159"/>
      <c r="E8" s="4"/>
      <c r="F8" s="5" t="s">
        <v>426</v>
      </c>
      <c r="G8" s="6">
        <v>400</v>
      </c>
      <c r="H8" s="6">
        <v>400</v>
      </c>
      <c r="I8" s="6">
        <v>354.31</v>
      </c>
      <c r="J8" s="6">
        <f>Tabulka15[[#This Row],[Skutečnost          v tis. Kč]]/Tabulka15[[#This Row],[Upravený rozpočet        v tis. Kč]]*100</f>
        <v>88.577500000000001</v>
      </c>
    </row>
    <row r="9" spans="1:10" s="7" customFormat="1" ht="15" customHeight="1" x14ac:dyDescent="0.2">
      <c r="A9" s="3"/>
      <c r="B9" s="4">
        <v>1113</v>
      </c>
      <c r="C9" s="4"/>
      <c r="D9" s="159"/>
      <c r="E9" s="4"/>
      <c r="F9" s="5" t="s">
        <v>427</v>
      </c>
      <c r="G9" s="6">
        <v>2400</v>
      </c>
      <c r="H9" s="6">
        <v>2400</v>
      </c>
      <c r="I9" s="6">
        <v>1762.57</v>
      </c>
      <c r="J9" s="6">
        <f>Tabulka15[[#This Row],[Skutečnost          v tis. Kč]]/Tabulka15[[#This Row],[Upravený rozpočet        v tis. Kč]]*100</f>
        <v>73.440416666666664</v>
      </c>
    </row>
    <row r="10" spans="1:10" s="7" customFormat="1" ht="15" customHeight="1" x14ac:dyDescent="0.2">
      <c r="A10" s="3"/>
      <c r="B10" s="4">
        <v>1121</v>
      </c>
      <c r="C10" s="4"/>
      <c r="D10" s="159"/>
      <c r="E10" s="4"/>
      <c r="F10" s="5" t="s">
        <v>6</v>
      </c>
      <c r="G10" s="6">
        <v>23000</v>
      </c>
      <c r="H10" s="6">
        <v>23000</v>
      </c>
      <c r="I10" s="6">
        <v>16462.87</v>
      </c>
      <c r="J10" s="6">
        <f>Tabulka15[[#This Row],[Skutečnost          v tis. Kč]]/Tabulka15[[#This Row],[Upravený rozpočet        v tis. Kč]]*100</f>
        <v>71.577695652173915</v>
      </c>
    </row>
    <row r="11" spans="1:10" s="7" customFormat="1" ht="15" customHeight="1" x14ac:dyDescent="0.2">
      <c r="A11" s="3"/>
      <c r="B11" s="4">
        <v>1211</v>
      </c>
      <c r="C11" s="4"/>
      <c r="D11" s="159"/>
      <c r="E11" s="4"/>
      <c r="F11" s="5" t="s">
        <v>7</v>
      </c>
      <c r="G11" s="6">
        <v>55043.040000000001</v>
      </c>
      <c r="H11" s="6">
        <v>55037.94</v>
      </c>
      <c r="I11" s="6">
        <v>37619.68</v>
      </c>
      <c r="J11" s="6">
        <f>Tabulka15[[#This Row],[Skutečnost          v tis. Kč]]/Tabulka15[[#This Row],[Upravený rozpočet        v tis. Kč]]*100</f>
        <v>68.352267544897202</v>
      </c>
    </row>
    <row r="12" spans="1:10" s="7" customFormat="1" ht="15" customHeight="1" x14ac:dyDescent="0.2">
      <c r="A12" s="3"/>
      <c r="B12" s="4">
        <v>1511</v>
      </c>
      <c r="C12" s="4"/>
      <c r="D12" s="159"/>
      <c r="E12" s="4"/>
      <c r="F12" s="5" t="s">
        <v>8</v>
      </c>
      <c r="G12" s="6">
        <v>6600</v>
      </c>
      <c r="H12" s="6">
        <v>6600</v>
      </c>
      <c r="I12" s="41">
        <v>5616.51</v>
      </c>
      <c r="J12" s="6">
        <f>Tabulka15[[#This Row],[Skutečnost          v tis. Kč]]/Tabulka15[[#This Row],[Upravený rozpočet        v tis. Kč]]*100</f>
        <v>85.098636363636373</v>
      </c>
    </row>
    <row r="13" spans="1:10" s="7" customFormat="1" ht="15" customHeight="1" x14ac:dyDescent="0.2">
      <c r="A13" s="8"/>
      <c r="B13" s="13"/>
      <c r="C13" s="13"/>
      <c r="D13" s="159"/>
      <c r="E13" s="13"/>
      <c r="F13" s="96" t="s">
        <v>164</v>
      </c>
      <c r="G13" s="10">
        <f>SUBTOTAL(109,G7:G12)</f>
        <v>115743.04000000001</v>
      </c>
      <c r="H13" s="10">
        <f>SUBTOTAL(109,H7:H12)</f>
        <v>115737.94</v>
      </c>
      <c r="I13" s="12">
        <f>SUBTOTAL(109,I7:I12)</f>
        <v>82061.67</v>
      </c>
      <c r="J13" s="12">
        <f>Tabulka15[[#This Row],[Skutečnost          v tis. Kč]]/Tabulka15[[#This Row],[Upravený rozpočet        v tis. Kč]]*100</f>
        <v>70.902998619121789</v>
      </c>
    </row>
    <row r="14" spans="1:10" s="7" customFormat="1" ht="15" customHeight="1" x14ac:dyDescent="0.2">
      <c r="A14" s="3"/>
      <c r="B14" s="13">
        <v>1122</v>
      </c>
      <c r="C14" s="13"/>
      <c r="D14" s="159"/>
      <c r="E14" s="13"/>
      <c r="F14" s="29" t="s">
        <v>9</v>
      </c>
      <c r="G14" s="6">
        <v>6284.06</v>
      </c>
      <c r="H14" s="6">
        <v>6284.06</v>
      </c>
      <c r="I14" s="6">
        <v>6284.06</v>
      </c>
      <c r="J14" s="6">
        <f>Tabulka15[[#This Row],[Skutečnost          v tis. Kč]]/Tabulka15[[#This Row],[Upravený rozpočet        v tis. Kč]]*100</f>
        <v>100</v>
      </c>
    </row>
    <row r="15" spans="1:10" s="7" customFormat="1" ht="15" customHeight="1" x14ac:dyDescent="0.2">
      <c r="A15" s="37"/>
      <c r="B15" s="24"/>
      <c r="C15" s="24"/>
      <c r="D15" s="161"/>
      <c r="E15" s="24"/>
      <c r="F15" s="31" t="s">
        <v>10</v>
      </c>
      <c r="G15" s="25">
        <f>G13+G14</f>
        <v>122027.1</v>
      </c>
      <c r="H15" s="25">
        <f>H13+H14</f>
        <v>122022</v>
      </c>
      <c r="I15" s="25">
        <f>I13+I14</f>
        <v>88345.73</v>
      </c>
      <c r="J15" s="12">
        <f>Tabulka15[[#This Row],[Skutečnost          v tis. Kč]]/Tabulka15[[#This Row],[Upravený rozpočet        v tis. Kč]]*100</f>
        <v>72.401476782875221</v>
      </c>
    </row>
    <row r="16" spans="1:10" s="48" customFormat="1" ht="15" customHeight="1" x14ac:dyDescent="0.2">
      <c r="A16" s="14"/>
      <c r="B16" s="19"/>
      <c r="C16" s="19"/>
      <c r="D16" s="163"/>
      <c r="E16" s="19"/>
      <c r="F16" s="14"/>
      <c r="G16" s="204"/>
      <c r="H16" s="3"/>
      <c r="I16" s="3"/>
      <c r="J16" s="6"/>
    </row>
    <row r="17" spans="1:10" ht="15" customHeight="1" x14ac:dyDescent="0.25">
      <c r="A17" s="14"/>
      <c r="B17" s="19"/>
      <c r="C17" s="19"/>
      <c r="D17" s="163"/>
      <c r="E17" s="19"/>
      <c r="F17" s="16" t="s">
        <v>11</v>
      </c>
      <c r="G17" s="204"/>
      <c r="H17" s="14"/>
      <c r="I17" s="14"/>
      <c r="J17" s="6"/>
    </row>
    <row r="18" spans="1:10" ht="15" customHeight="1" x14ac:dyDescent="0.25">
      <c r="A18" s="3"/>
      <c r="B18" s="13">
        <v>1334</v>
      </c>
      <c r="C18" s="13"/>
      <c r="D18" s="159"/>
      <c r="E18" s="13"/>
      <c r="F18" s="29" t="s">
        <v>12</v>
      </c>
      <c r="G18" s="6">
        <v>50</v>
      </c>
      <c r="H18" s="6">
        <v>55.1</v>
      </c>
      <c r="I18" s="6">
        <v>126.74</v>
      </c>
      <c r="J18" s="6">
        <f>Tabulka15[[#This Row],[Skutečnost          v tis. Kč]]/Tabulka15[[#This Row],[Upravený rozpočet        v tis. Kč]]*100</f>
        <v>230.01814882032664</v>
      </c>
    </row>
    <row r="19" spans="1:10" s="17" customFormat="1" ht="15" customHeight="1" x14ac:dyDescent="0.2">
      <c r="A19" s="3"/>
      <c r="B19" s="13">
        <v>1335</v>
      </c>
      <c r="C19" s="13"/>
      <c r="D19" s="159"/>
      <c r="E19" s="13"/>
      <c r="F19" s="29" t="s">
        <v>13</v>
      </c>
      <c r="G19" s="6">
        <v>1</v>
      </c>
      <c r="H19" s="6">
        <v>1</v>
      </c>
      <c r="I19" s="6">
        <v>0</v>
      </c>
      <c r="J19" s="6">
        <f>Tabulka15[[#This Row],[Skutečnost          v tis. Kč]]/Tabulka15[[#This Row],[Upravený rozpočet        v tis. Kč]]*100</f>
        <v>0</v>
      </c>
    </row>
    <row r="20" spans="1:10" s="17" customFormat="1" ht="15" customHeight="1" x14ac:dyDescent="0.2">
      <c r="A20" s="37"/>
      <c r="B20" s="24"/>
      <c r="C20" s="24"/>
      <c r="D20" s="161"/>
      <c r="E20" s="24"/>
      <c r="F20" s="31" t="s">
        <v>10</v>
      </c>
      <c r="G20" s="25">
        <f>SUM(G18:G19)</f>
        <v>51</v>
      </c>
      <c r="H20" s="25">
        <f>SUM(H18:H19)</f>
        <v>56.1</v>
      </c>
      <c r="I20" s="25">
        <f>SUM(I18:I19)</f>
        <v>126.74</v>
      </c>
      <c r="J20" s="12">
        <f>Tabulka15[[#This Row],[Skutečnost          v tis. Kč]]/Tabulka15[[#This Row],[Upravený rozpočet        v tis. Kč]]*100</f>
        <v>225.91800356506235</v>
      </c>
    </row>
    <row r="21" spans="1:10" s="26" customFormat="1" x14ac:dyDescent="0.25">
      <c r="A21" s="18"/>
      <c r="B21" s="13"/>
      <c r="C21" s="13"/>
      <c r="D21" s="159"/>
      <c r="E21" s="13"/>
      <c r="F21" s="39"/>
      <c r="G21" s="205"/>
      <c r="H21" s="205"/>
      <c r="I21" s="18"/>
      <c r="J21" s="6"/>
    </row>
    <row r="22" spans="1:10" x14ac:dyDescent="0.25">
      <c r="A22" s="18"/>
      <c r="B22" s="19"/>
      <c r="C22" s="19"/>
      <c r="D22" s="163"/>
      <c r="E22" s="19"/>
      <c r="F22" s="27" t="s">
        <v>14</v>
      </c>
      <c r="G22" s="205"/>
      <c r="H22" s="205"/>
      <c r="I22" s="14"/>
      <c r="J22" s="6"/>
    </row>
    <row r="23" spans="1:10" x14ac:dyDescent="0.25">
      <c r="A23" s="18"/>
      <c r="B23" s="13">
        <v>1340</v>
      </c>
      <c r="C23" s="13"/>
      <c r="D23" s="159"/>
      <c r="E23" s="13"/>
      <c r="F23" s="29" t="s">
        <v>15</v>
      </c>
      <c r="G23" s="6">
        <v>5350</v>
      </c>
      <c r="H23" s="6">
        <v>5350</v>
      </c>
      <c r="I23" s="6">
        <v>5472.67</v>
      </c>
      <c r="J23" s="6">
        <f>Tabulka15[[#This Row],[Skutečnost          v tis. Kč]]/Tabulka15[[#This Row],[Upravený rozpočet        v tis. Kč]]*100</f>
        <v>102.29289719626169</v>
      </c>
    </row>
    <row r="24" spans="1:10" x14ac:dyDescent="0.25">
      <c r="A24" s="18"/>
      <c r="B24" s="13">
        <v>1341</v>
      </c>
      <c r="C24" s="13"/>
      <c r="D24" s="159"/>
      <c r="E24" s="13"/>
      <c r="F24" s="29" t="s">
        <v>16</v>
      </c>
      <c r="G24" s="6">
        <v>280</v>
      </c>
      <c r="H24" s="6">
        <v>280</v>
      </c>
      <c r="I24" s="6">
        <v>276.41000000000003</v>
      </c>
      <c r="J24" s="6">
        <f>Tabulka15[[#This Row],[Skutečnost          v tis. Kč]]/Tabulka15[[#This Row],[Upravený rozpočet        v tis. Kč]]*100</f>
        <v>98.717857142857156</v>
      </c>
    </row>
    <row r="25" spans="1:10" x14ac:dyDescent="0.25">
      <c r="A25" s="18"/>
      <c r="B25" s="13">
        <v>1342</v>
      </c>
      <c r="C25" s="13"/>
      <c r="D25" s="159"/>
      <c r="E25" s="13"/>
      <c r="F25" s="29" t="s">
        <v>17</v>
      </c>
      <c r="G25" s="6">
        <v>40</v>
      </c>
      <c r="H25" s="6">
        <v>40</v>
      </c>
      <c r="I25" s="6">
        <v>9.9600000000000009</v>
      </c>
      <c r="J25" s="6">
        <f>Tabulka15[[#This Row],[Skutečnost          v tis. Kč]]/Tabulka15[[#This Row],[Upravený rozpočet        v tis. Kč]]*100</f>
        <v>24.900000000000002</v>
      </c>
    </row>
    <row r="26" spans="1:10" x14ac:dyDescent="0.25">
      <c r="A26" s="18"/>
      <c r="B26" s="13">
        <v>1343</v>
      </c>
      <c r="C26" s="13"/>
      <c r="D26" s="159"/>
      <c r="E26" s="13"/>
      <c r="F26" s="29" t="s">
        <v>18</v>
      </c>
      <c r="G26" s="6">
        <v>160</v>
      </c>
      <c r="H26" s="6">
        <v>160</v>
      </c>
      <c r="I26" s="6">
        <v>170.96</v>
      </c>
      <c r="J26" s="6">
        <f>Tabulka15[[#This Row],[Skutečnost          v tis. Kč]]/Tabulka15[[#This Row],[Upravený rozpočet        v tis. Kč]]*100</f>
        <v>106.85</v>
      </c>
    </row>
    <row r="27" spans="1:10" x14ac:dyDescent="0.25">
      <c r="A27" s="18"/>
      <c r="B27" s="13">
        <v>1345</v>
      </c>
      <c r="C27" s="13"/>
      <c r="D27" s="159"/>
      <c r="E27" s="13"/>
      <c r="F27" s="29" t="s">
        <v>19</v>
      </c>
      <c r="G27" s="6">
        <v>120</v>
      </c>
      <c r="H27" s="6">
        <v>120</v>
      </c>
      <c r="I27" s="6">
        <v>111.51</v>
      </c>
      <c r="J27" s="6">
        <f>Tabulka15[[#This Row],[Skutečnost          v tis. Kč]]/Tabulka15[[#This Row],[Upravený rozpočet        v tis. Kč]]*100</f>
        <v>92.924999999999997</v>
      </c>
    </row>
    <row r="28" spans="1:10" x14ac:dyDescent="0.25">
      <c r="A28" s="37"/>
      <c r="B28" s="24"/>
      <c r="C28" s="24"/>
      <c r="D28" s="161"/>
      <c r="E28" s="24"/>
      <c r="F28" s="31" t="s">
        <v>10</v>
      </c>
      <c r="G28" s="25">
        <f>SUM(G23:G27)</f>
        <v>5950</v>
      </c>
      <c r="H28" s="25">
        <f>SUM(H23:H27)</f>
        <v>5950</v>
      </c>
      <c r="I28" s="25">
        <f>SUM(I23:I27)</f>
        <v>6041.51</v>
      </c>
      <c r="J28" s="12">
        <f>Tabulka15[[#This Row],[Skutečnost          v tis. Kč]]/Tabulka15[[#This Row],[Upravený rozpočet        v tis. Kč]]*100</f>
        <v>101.53798319327731</v>
      </c>
    </row>
    <row r="29" spans="1:10" s="26" customFormat="1" x14ac:dyDescent="0.25">
      <c r="A29" s="18"/>
      <c r="B29" s="13"/>
      <c r="C29" s="13"/>
      <c r="D29" s="159"/>
      <c r="E29" s="13"/>
      <c r="F29" s="39"/>
      <c r="G29" s="205"/>
      <c r="H29" s="205"/>
      <c r="I29" s="18"/>
      <c r="J29" s="6"/>
    </row>
    <row r="30" spans="1:10" x14ac:dyDescent="0.25">
      <c r="A30" s="18"/>
      <c r="B30" s="19"/>
      <c r="C30" s="19"/>
      <c r="D30" s="163"/>
      <c r="E30" s="19"/>
      <c r="F30" s="27" t="s">
        <v>20</v>
      </c>
      <c r="G30" s="205"/>
      <c r="H30" s="205"/>
      <c r="I30" s="14"/>
      <c r="J30" s="6"/>
    </row>
    <row r="31" spans="1:10" x14ac:dyDescent="0.25">
      <c r="A31" s="18"/>
      <c r="B31" s="13">
        <v>1353</v>
      </c>
      <c r="C31" s="13"/>
      <c r="D31" s="159"/>
      <c r="E31" s="13"/>
      <c r="F31" s="29" t="s">
        <v>21</v>
      </c>
      <c r="G31" s="6">
        <v>200</v>
      </c>
      <c r="H31" s="6">
        <v>200</v>
      </c>
      <c r="I31" s="6">
        <v>149.30000000000001</v>
      </c>
      <c r="J31" s="6">
        <f>Tabulka15[[#This Row],[Skutečnost          v tis. Kč]]/Tabulka15[[#This Row],[Upravený rozpočet        v tis. Kč]]*100</f>
        <v>74.650000000000006</v>
      </c>
    </row>
    <row r="32" spans="1:10" x14ac:dyDescent="0.25">
      <c r="A32" s="18"/>
      <c r="B32" s="13">
        <v>1356</v>
      </c>
      <c r="C32" s="13"/>
      <c r="D32" s="159"/>
      <c r="E32" s="13"/>
      <c r="F32" s="29" t="s">
        <v>361</v>
      </c>
      <c r="G32" s="6">
        <v>0.9</v>
      </c>
      <c r="H32" s="6">
        <v>0.9</v>
      </c>
      <c r="I32" s="6">
        <v>0</v>
      </c>
      <c r="J32" s="6">
        <f>Tabulka15[[#This Row],[Skutečnost          v tis. Kč]]/Tabulka15[[#This Row],[Upravený rozpočet        v tis. Kč]]*100</f>
        <v>0</v>
      </c>
    </row>
    <row r="33" spans="1:10" x14ac:dyDescent="0.25">
      <c r="A33" s="18"/>
      <c r="B33" s="13">
        <v>1359</v>
      </c>
      <c r="C33" s="13"/>
      <c r="D33" s="159"/>
      <c r="E33" s="13"/>
      <c r="F33" s="29" t="s">
        <v>667</v>
      </c>
      <c r="G33" s="6">
        <v>0</v>
      </c>
      <c r="H33" s="6">
        <v>0</v>
      </c>
      <c r="I33" s="6">
        <v>31</v>
      </c>
      <c r="J33" s="36" t="s">
        <v>668</v>
      </c>
    </row>
    <row r="34" spans="1:10" x14ac:dyDescent="0.25">
      <c r="A34" s="18"/>
      <c r="B34" s="13">
        <v>1381</v>
      </c>
      <c r="C34" s="13"/>
      <c r="D34" s="159"/>
      <c r="E34" s="13"/>
      <c r="F34" s="29" t="s">
        <v>605</v>
      </c>
      <c r="G34" s="6">
        <v>662.4</v>
      </c>
      <c r="H34" s="6">
        <v>662.4</v>
      </c>
      <c r="I34" s="6">
        <v>493.9</v>
      </c>
      <c r="J34" s="6">
        <f>Tabulka15[[#This Row],[Skutečnost          v tis. Kč]]/Tabulka15[[#This Row],[Upravený rozpočet        v tis. Kč]]*100</f>
        <v>74.562198067632849</v>
      </c>
    </row>
    <row r="35" spans="1:10" x14ac:dyDescent="0.25">
      <c r="A35" s="18"/>
      <c r="B35" s="13">
        <v>1385</v>
      </c>
      <c r="C35" s="19"/>
      <c r="D35" s="159"/>
      <c r="E35" s="19"/>
      <c r="F35" s="29" t="s">
        <v>604</v>
      </c>
      <c r="G35" s="6">
        <v>1545.6</v>
      </c>
      <c r="H35" s="6">
        <v>1545.6</v>
      </c>
      <c r="I35" s="6">
        <v>2236.5</v>
      </c>
      <c r="J35" s="6">
        <f>Tabulka15[[#This Row],[Skutečnost          v tis. Kč]]/Tabulka15[[#This Row],[Upravený rozpočet        v tis. Kč]]*100</f>
        <v>144.70108695652175</v>
      </c>
    </row>
    <row r="36" spans="1:10" s="20" customFormat="1" x14ac:dyDescent="0.25">
      <c r="A36" s="37"/>
      <c r="B36" s="24"/>
      <c r="C36" s="24"/>
      <c r="D36" s="161"/>
      <c r="E36" s="24"/>
      <c r="F36" s="31" t="s">
        <v>10</v>
      </c>
      <c r="G36" s="25">
        <f>SUM(G31:G35)</f>
        <v>2408.8999999999996</v>
      </c>
      <c r="H36" s="25">
        <f>SUM(H31:H35)</f>
        <v>2408.8999999999996</v>
      </c>
      <c r="I36" s="25">
        <f>SUM(I30:I35)</f>
        <v>2910.7</v>
      </c>
      <c r="J36" s="12">
        <f>Tabulka15[[#This Row],[Skutečnost          v tis. Kč]]/Tabulka15[[#This Row],[Upravený rozpočet        v tis. Kč]]*100</f>
        <v>120.83108472746898</v>
      </c>
    </row>
    <row r="37" spans="1:10" s="26" customFormat="1" x14ac:dyDescent="0.25">
      <c r="A37" s="18"/>
      <c r="B37" s="13"/>
      <c r="C37" s="13"/>
      <c r="D37" s="159"/>
      <c r="E37" s="13"/>
      <c r="F37" s="203"/>
      <c r="G37" s="12"/>
      <c r="H37" s="12"/>
      <c r="I37" s="14"/>
      <c r="J37" s="6"/>
    </row>
    <row r="38" spans="1:10" x14ac:dyDescent="0.25">
      <c r="A38" s="37"/>
      <c r="B38" s="24">
        <v>1361</v>
      </c>
      <c r="C38" s="24"/>
      <c r="D38" s="161"/>
      <c r="E38" s="24"/>
      <c r="F38" s="31" t="s">
        <v>22</v>
      </c>
      <c r="G38" s="25">
        <v>3163</v>
      </c>
      <c r="H38" s="25">
        <v>3163</v>
      </c>
      <c r="I38" s="25">
        <v>2605.04</v>
      </c>
      <c r="J38" s="12">
        <f>Tabulka15[[#This Row],[Skutečnost          v tis. Kč]]/Tabulka15[[#This Row],[Upravený rozpočet        v tis. Kč]]*100</f>
        <v>82.359785014227</v>
      </c>
    </row>
    <row r="39" spans="1:10" s="26" customFormat="1" ht="15.75" x14ac:dyDescent="0.25">
      <c r="A39" s="133">
        <v>1</v>
      </c>
      <c r="B39" s="135"/>
      <c r="C39" s="135"/>
      <c r="D39" s="164"/>
      <c r="E39" s="135"/>
      <c r="F39" s="136" t="s">
        <v>23</v>
      </c>
      <c r="G39" s="139">
        <f>G38+G36+G28+G20+G15</f>
        <v>133600</v>
      </c>
      <c r="H39" s="139">
        <f>H38+H36+H28+H20+H15</f>
        <v>133600</v>
      </c>
      <c r="I39" s="139">
        <f>I38+I36+I28+I20+I15</f>
        <v>100029.72</v>
      </c>
      <c r="J39" s="139">
        <f>Tabulka15[[#This Row],[Skutečnost          v tis. Kč]]/Tabulka15[[#This Row],[Upravený rozpočet        v tis. Kč]]*100</f>
        <v>74.872544910179641</v>
      </c>
    </row>
    <row r="40" spans="1:10" s="140" customFormat="1" ht="15.75" x14ac:dyDescent="0.25">
      <c r="A40" s="179"/>
      <c r="B40" s="171"/>
      <c r="C40" s="171"/>
      <c r="D40" s="163"/>
      <c r="E40" s="171"/>
      <c r="F40" s="172"/>
      <c r="G40" s="173"/>
      <c r="H40" s="385"/>
      <c r="I40" s="385"/>
      <c r="J40" s="6"/>
    </row>
    <row r="41" spans="1:10" s="174" customFormat="1" ht="15.75" customHeight="1" x14ac:dyDescent="0.25">
      <c r="A41" s="133">
        <v>2</v>
      </c>
      <c r="B41" s="135"/>
      <c r="C41" s="135"/>
      <c r="D41" s="164"/>
      <c r="E41" s="135"/>
      <c r="F41" s="136" t="s">
        <v>24</v>
      </c>
      <c r="G41" s="206"/>
      <c r="H41" s="206"/>
      <c r="I41" s="206"/>
      <c r="J41" s="380"/>
    </row>
    <row r="42" spans="1:10" s="174" customFormat="1" ht="12.75" customHeight="1" x14ac:dyDescent="0.25">
      <c r="A42" s="179"/>
      <c r="B42" s="171"/>
      <c r="C42" s="171"/>
      <c r="D42" s="163"/>
      <c r="E42" s="171"/>
      <c r="F42" s="172"/>
      <c r="G42" s="526"/>
      <c r="H42" s="526"/>
      <c r="I42" s="526"/>
      <c r="J42" s="6"/>
    </row>
    <row r="43" spans="1:10" s="140" customFormat="1" x14ac:dyDescent="0.25">
      <c r="A43" s="9"/>
      <c r="B43" s="15"/>
      <c r="C43" s="15"/>
      <c r="D43" s="162"/>
      <c r="E43" s="15"/>
      <c r="F43" s="16" t="s">
        <v>25</v>
      </c>
      <c r="G43" s="204"/>
      <c r="H43" s="14"/>
      <c r="I43" s="14"/>
      <c r="J43" s="6"/>
    </row>
    <row r="44" spans="1:10" x14ac:dyDescent="0.25">
      <c r="A44" s="13">
        <v>1070</v>
      </c>
      <c r="B44" s="13">
        <v>2212</v>
      </c>
      <c r="C44" s="13"/>
      <c r="D44" s="159">
        <v>4</v>
      </c>
      <c r="E44" s="19"/>
      <c r="F44" s="29" t="s">
        <v>26</v>
      </c>
      <c r="G44" s="6">
        <v>10</v>
      </c>
      <c r="H44" s="6">
        <v>10</v>
      </c>
      <c r="I44" s="6">
        <v>13.8</v>
      </c>
      <c r="J44" s="6">
        <f>Tabulka15[[#This Row],[Skutečnost          v tis. Kč]]/Tabulka15[[#This Row],[Upravený rozpočet        v tis. Kč]]*100</f>
        <v>138</v>
      </c>
    </row>
    <row r="45" spans="1:10" x14ac:dyDescent="0.25">
      <c r="A45" s="13">
        <v>1070</v>
      </c>
      <c r="B45" s="13">
        <v>2324</v>
      </c>
      <c r="C45" s="13"/>
      <c r="D45" s="159">
        <v>4</v>
      </c>
      <c r="E45" s="19"/>
      <c r="F45" s="29" t="s">
        <v>27</v>
      </c>
      <c r="G45" s="6">
        <v>3</v>
      </c>
      <c r="H45" s="6">
        <v>3</v>
      </c>
      <c r="I45" s="6">
        <v>0</v>
      </c>
      <c r="J45" s="6">
        <f>Tabulka15[[#This Row],[Skutečnost          v tis. Kč]]/Tabulka15[[#This Row],[Upravený rozpočet        v tis. Kč]]*100</f>
        <v>0</v>
      </c>
    </row>
    <row r="46" spans="1:10" x14ac:dyDescent="0.25">
      <c r="A46" s="23">
        <v>1070</v>
      </c>
      <c r="B46" s="24"/>
      <c r="C46" s="24"/>
      <c r="D46" s="161"/>
      <c r="E46" s="24"/>
      <c r="F46" s="31" t="s">
        <v>28</v>
      </c>
      <c r="G46" s="25">
        <f>SUM(G44:G45)</f>
        <v>13</v>
      </c>
      <c r="H46" s="25">
        <f>SUM(H44:H45)</f>
        <v>13</v>
      </c>
      <c r="I46" s="25">
        <f>SUM(I44:I45)</f>
        <v>13.8</v>
      </c>
      <c r="J46" s="12">
        <f>Tabulka15[[#This Row],[Skutečnost          v tis. Kč]]/Tabulka15[[#This Row],[Upravený rozpočet        v tis. Kč]]*100</f>
        <v>106.15384615384616</v>
      </c>
    </row>
    <row r="47" spans="1:10" s="26" customFormat="1" x14ac:dyDescent="0.25">
      <c r="A47" s="354">
        <v>1</v>
      </c>
      <c r="B47" s="354"/>
      <c r="C47" s="354"/>
      <c r="D47" s="355"/>
      <c r="E47" s="354"/>
      <c r="F47" s="356" t="s">
        <v>29</v>
      </c>
      <c r="G47" s="357">
        <f>G46</f>
        <v>13</v>
      </c>
      <c r="H47" s="357">
        <f>H46</f>
        <v>13</v>
      </c>
      <c r="I47" s="357">
        <f>I46</f>
        <v>13.8</v>
      </c>
      <c r="J47" s="357">
        <f>Tabulka15[[#This Row],[Skutečnost          v tis. Kč]]/Tabulka15[[#This Row],[Upravený rozpočet        v tis. Kč]]*100</f>
        <v>106.15384615384616</v>
      </c>
    </row>
    <row r="48" spans="1:10" s="128" customFormat="1" ht="14.25" x14ac:dyDescent="0.2">
      <c r="A48" s="18"/>
      <c r="B48" s="19"/>
      <c r="C48" s="19"/>
      <c r="D48" s="163"/>
      <c r="E48" s="19"/>
      <c r="F48" s="18"/>
      <c r="G48" s="205"/>
      <c r="H48" s="18"/>
      <c r="I48" s="18"/>
      <c r="J48" s="274"/>
    </row>
    <row r="49" spans="1:10" s="26" customFormat="1" ht="13.5" customHeight="1" x14ac:dyDescent="0.25">
      <c r="A49" s="18"/>
      <c r="B49" s="13"/>
      <c r="C49" s="13"/>
      <c r="D49" s="159"/>
      <c r="E49" s="13"/>
      <c r="F49" s="16" t="s">
        <v>436</v>
      </c>
      <c r="G49" s="12"/>
      <c r="H49" s="18"/>
      <c r="I49" s="18"/>
      <c r="J49" s="274"/>
    </row>
    <row r="50" spans="1:10" s="26" customFormat="1" x14ac:dyDescent="0.25">
      <c r="A50" s="13">
        <v>2141</v>
      </c>
      <c r="B50" s="13">
        <v>2111</v>
      </c>
      <c r="C50" s="13"/>
      <c r="D50" s="159"/>
      <c r="E50" s="13"/>
      <c r="F50" s="29" t="s">
        <v>437</v>
      </c>
      <c r="G50" s="6">
        <v>13.6</v>
      </c>
      <c r="H50" s="6">
        <v>13.6</v>
      </c>
      <c r="I50" s="6">
        <v>16.95</v>
      </c>
      <c r="J50" s="6">
        <f>Tabulka15[[#This Row],[Skutečnost          v tis. Kč]]/Tabulka15[[#This Row],[Upravený rozpočet        v tis. Kč]]*100</f>
        <v>124.63235294117648</v>
      </c>
    </row>
    <row r="51" spans="1:10" s="26" customFormat="1" x14ac:dyDescent="0.25">
      <c r="A51" s="13">
        <v>2141</v>
      </c>
      <c r="B51" s="13">
        <v>2111</v>
      </c>
      <c r="C51" s="13"/>
      <c r="D51" s="159">
        <v>74</v>
      </c>
      <c r="E51" s="13"/>
      <c r="F51" s="29" t="s">
        <v>591</v>
      </c>
      <c r="G51" s="6">
        <v>300</v>
      </c>
      <c r="H51" s="6">
        <v>300</v>
      </c>
      <c r="I51" s="6">
        <v>413.72</v>
      </c>
      <c r="J51" s="6">
        <f>Tabulka15[[#This Row],[Skutečnost          v tis. Kč]]/Tabulka15[[#This Row],[Upravený rozpočet        v tis. Kč]]*100</f>
        <v>137.90666666666667</v>
      </c>
    </row>
    <row r="52" spans="1:10" s="26" customFormat="1" x14ac:dyDescent="0.25">
      <c r="A52" s="13">
        <v>2141</v>
      </c>
      <c r="B52" s="13">
        <v>2111</v>
      </c>
      <c r="C52" s="13"/>
      <c r="D52" s="159">
        <v>75</v>
      </c>
      <c r="E52" s="13"/>
      <c r="F52" s="29" t="s">
        <v>592</v>
      </c>
      <c r="G52" s="6">
        <v>40</v>
      </c>
      <c r="H52" s="6">
        <v>40</v>
      </c>
      <c r="I52" s="6">
        <v>52.06</v>
      </c>
      <c r="J52" s="6">
        <f>Tabulka15[[#This Row],[Skutečnost          v tis. Kč]]/Tabulka15[[#This Row],[Upravený rozpočet        v tis. Kč]]*100</f>
        <v>130.15</v>
      </c>
    </row>
    <row r="53" spans="1:10" s="26" customFormat="1" x14ac:dyDescent="0.25">
      <c r="A53" s="13">
        <v>2141</v>
      </c>
      <c r="B53" s="13">
        <v>2111</v>
      </c>
      <c r="C53" s="366"/>
      <c r="D53" s="473">
        <v>76</v>
      </c>
      <c r="E53" s="366"/>
      <c r="F53" s="29" t="s">
        <v>1102</v>
      </c>
      <c r="G53" s="6">
        <v>0</v>
      </c>
      <c r="H53" s="457">
        <v>0</v>
      </c>
      <c r="I53" s="457">
        <v>0.7</v>
      </c>
      <c r="J53" s="36" t="s">
        <v>668</v>
      </c>
    </row>
    <row r="54" spans="1:10" s="26" customFormat="1" x14ac:dyDescent="0.25">
      <c r="A54" s="13">
        <v>2141</v>
      </c>
      <c r="B54" s="13">
        <v>2111</v>
      </c>
      <c r="C54" s="366"/>
      <c r="D54" s="473">
        <v>77</v>
      </c>
      <c r="E54" s="366"/>
      <c r="F54" s="29" t="s">
        <v>1103</v>
      </c>
      <c r="G54" s="6">
        <v>0</v>
      </c>
      <c r="H54" s="457">
        <v>0</v>
      </c>
      <c r="I54" s="457">
        <v>0.24</v>
      </c>
      <c r="J54" s="36" t="s">
        <v>668</v>
      </c>
    </row>
    <row r="55" spans="1:10" s="26" customFormat="1" x14ac:dyDescent="0.25">
      <c r="A55" s="13">
        <v>2141</v>
      </c>
      <c r="B55" s="13">
        <v>2112</v>
      </c>
      <c r="C55" s="13"/>
      <c r="D55" s="159"/>
      <c r="E55" s="13"/>
      <c r="F55" s="29" t="s">
        <v>438</v>
      </c>
      <c r="G55" s="6">
        <v>100</v>
      </c>
      <c r="H55" s="6">
        <v>100</v>
      </c>
      <c r="I55" s="6">
        <v>86.91</v>
      </c>
      <c r="J55" s="6">
        <f>Tabulka15[[#This Row],[Skutečnost          v tis. Kč]]/Tabulka15[[#This Row],[Upravený rozpočet        v tis. Kč]]*100</f>
        <v>86.91</v>
      </c>
    </row>
    <row r="56" spans="1:10" s="26" customFormat="1" x14ac:dyDescent="0.25">
      <c r="A56" s="23">
        <v>2141</v>
      </c>
      <c r="B56" s="13"/>
      <c r="C56" s="13"/>
      <c r="D56" s="159"/>
      <c r="E56" s="13"/>
      <c r="F56" s="31" t="s">
        <v>439</v>
      </c>
      <c r="G56" s="25">
        <f>SUBTOTAL(109,G50:G55)</f>
        <v>453.6</v>
      </c>
      <c r="H56" s="25">
        <f>SUBTOTAL(109,H50:H55)</f>
        <v>453.6</v>
      </c>
      <c r="I56" s="25">
        <f>SUBTOTAL(109,I50:I55)</f>
        <v>570.58000000000004</v>
      </c>
      <c r="J56" s="12">
        <f>Tabulka15[[#This Row],[Skutečnost          v tis. Kč]]/Tabulka15[[#This Row],[Upravený rozpočet        v tis. Kč]]*100</f>
        <v>125.78924162257496</v>
      </c>
    </row>
    <row r="57" spans="1:10" s="26" customFormat="1" x14ac:dyDescent="0.25">
      <c r="A57" s="18"/>
      <c r="B57" s="13"/>
      <c r="C57" s="13"/>
      <c r="D57" s="159"/>
      <c r="E57" s="13"/>
      <c r="F57" s="18"/>
      <c r="G57" s="12"/>
      <c r="H57" s="12"/>
      <c r="I57" s="18"/>
      <c r="J57" s="274"/>
    </row>
    <row r="58" spans="1:10" s="26" customFormat="1" x14ac:dyDescent="0.25">
      <c r="A58" s="9"/>
      <c r="B58" s="15"/>
      <c r="C58" s="19"/>
      <c r="D58" s="163"/>
      <c r="E58" s="19"/>
      <c r="F58" s="104" t="s">
        <v>30</v>
      </c>
      <c r="G58" s="205"/>
      <c r="H58" s="205"/>
      <c r="I58" s="18"/>
      <c r="J58" s="274"/>
    </row>
    <row r="59" spans="1:10" s="26" customFormat="1" x14ac:dyDescent="0.25">
      <c r="A59" s="9">
        <v>2169</v>
      </c>
      <c r="B59" s="9">
        <v>2211</v>
      </c>
      <c r="C59" s="19"/>
      <c r="D59" s="163">
        <v>7</v>
      </c>
      <c r="E59" s="19"/>
      <c r="F59" s="624" t="s">
        <v>752</v>
      </c>
      <c r="G59" s="6">
        <v>0</v>
      </c>
      <c r="H59" s="6">
        <v>10</v>
      </c>
      <c r="I59" s="6">
        <v>10</v>
      </c>
      <c r="J59" s="6">
        <f>Tabulka15[[#This Row],[Skutečnost          v tis. Kč]]/Tabulka15[[#This Row],[Upravený rozpočet        v tis. Kč]]*100</f>
        <v>100</v>
      </c>
    </row>
    <row r="60" spans="1:10" s="26" customFormat="1" x14ac:dyDescent="0.25">
      <c r="A60" s="13">
        <v>2169</v>
      </c>
      <c r="B60" s="13">
        <v>2212</v>
      </c>
      <c r="C60" s="13"/>
      <c r="D60" s="159">
        <v>7</v>
      </c>
      <c r="E60" s="13"/>
      <c r="F60" s="29" t="s">
        <v>428</v>
      </c>
      <c r="G60" s="6">
        <v>100</v>
      </c>
      <c r="H60" s="6">
        <v>90</v>
      </c>
      <c r="I60" s="6">
        <v>18.5</v>
      </c>
      <c r="J60" s="6">
        <f>Tabulka15[[#This Row],[Skutečnost          v tis. Kč]]/Tabulka15[[#This Row],[Upravený rozpočet        v tis. Kč]]*100</f>
        <v>20.555555555555554</v>
      </c>
    </row>
    <row r="61" spans="1:10" x14ac:dyDescent="0.25">
      <c r="A61" s="13">
        <v>2169</v>
      </c>
      <c r="B61" s="13">
        <v>2212</v>
      </c>
      <c r="C61" s="13"/>
      <c r="D61" s="159">
        <v>11</v>
      </c>
      <c r="E61" s="13"/>
      <c r="F61" s="29" t="s">
        <v>381</v>
      </c>
      <c r="G61" s="6">
        <v>10</v>
      </c>
      <c r="H61" s="6">
        <v>10</v>
      </c>
      <c r="I61" s="6">
        <v>1.5</v>
      </c>
      <c r="J61" s="6">
        <f>Tabulka15[[#This Row],[Skutečnost          v tis. Kč]]/Tabulka15[[#This Row],[Upravený rozpočet        v tis. Kč]]*100</f>
        <v>15</v>
      </c>
    </row>
    <row r="62" spans="1:10" x14ac:dyDescent="0.25">
      <c r="A62" s="13">
        <v>2169</v>
      </c>
      <c r="B62" s="13">
        <v>2212</v>
      </c>
      <c r="C62" s="13"/>
      <c r="D62" s="159">
        <v>11</v>
      </c>
      <c r="E62" s="13">
        <v>190</v>
      </c>
      <c r="F62" s="29" t="s">
        <v>382</v>
      </c>
      <c r="G62" s="6">
        <v>5</v>
      </c>
      <c r="H62" s="6">
        <v>5</v>
      </c>
      <c r="I62" s="6">
        <v>0</v>
      </c>
      <c r="J62" s="6">
        <f>Tabulka15[[#This Row],[Skutečnost          v tis. Kč]]/Tabulka15[[#This Row],[Upravený rozpočet        v tis. Kč]]*100</f>
        <v>0</v>
      </c>
    </row>
    <row r="63" spans="1:10" x14ac:dyDescent="0.25">
      <c r="A63" s="13">
        <v>2169</v>
      </c>
      <c r="B63" s="13">
        <v>2324</v>
      </c>
      <c r="C63" s="13"/>
      <c r="D63" s="159">
        <v>7</v>
      </c>
      <c r="E63" s="13"/>
      <c r="F63" s="29" t="s">
        <v>31</v>
      </c>
      <c r="G63" s="6">
        <v>20</v>
      </c>
      <c r="H63" s="6">
        <v>20</v>
      </c>
      <c r="I63" s="6">
        <v>3</v>
      </c>
      <c r="J63" s="6">
        <f>Tabulka15[[#This Row],[Skutečnost          v tis. Kč]]/Tabulka15[[#This Row],[Upravený rozpočet        v tis. Kč]]*100</f>
        <v>15</v>
      </c>
    </row>
    <row r="64" spans="1:10" x14ac:dyDescent="0.25">
      <c r="A64" s="13">
        <v>2169</v>
      </c>
      <c r="B64" s="13">
        <v>2324</v>
      </c>
      <c r="C64" s="13"/>
      <c r="D64" s="159">
        <v>11</v>
      </c>
      <c r="E64" s="13"/>
      <c r="F64" s="29" t="s">
        <v>383</v>
      </c>
      <c r="G64" s="6">
        <v>3</v>
      </c>
      <c r="H64" s="6">
        <v>3</v>
      </c>
      <c r="I64" s="6">
        <v>3.34</v>
      </c>
      <c r="J64" s="6">
        <f>Tabulka15[[#This Row],[Skutečnost          v tis. Kč]]/Tabulka15[[#This Row],[Upravený rozpočet        v tis. Kč]]*100</f>
        <v>111.33333333333333</v>
      </c>
    </row>
    <row r="65" spans="1:10" x14ac:dyDescent="0.25">
      <c r="A65" s="23">
        <v>2169</v>
      </c>
      <c r="B65" s="24"/>
      <c r="C65" s="24"/>
      <c r="D65" s="161"/>
      <c r="E65" s="24"/>
      <c r="F65" s="31" t="s">
        <v>32</v>
      </c>
      <c r="G65" s="30">
        <f>SUBTOTAL(109,G59:G64)</f>
        <v>138</v>
      </c>
      <c r="H65" s="30">
        <f>SUBTOTAL(109,H59:H64)</f>
        <v>138</v>
      </c>
      <c r="I65" s="30">
        <f>SUBTOTAL(109,I59:I64)</f>
        <v>36.340000000000003</v>
      </c>
      <c r="J65" s="12">
        <f>Tabulka15[[#This Row],[Skutečnost          v tis. Kč]]/Tabulka15[[#This Row],[Upravený rozpočet        v tis. Kč]]*100</f>
        <v>26.333333333333336</v>
      </c>
    </row>
    <row r="66" spans="1:10" x14ac:dyDescent="0.25">
      <c r="A66" s="23"/>
      <c r="B66" s="24"/>
      <c r="C66" s="24"/>
      <c r="D66" s="161"/>
      <c r="E66" s="24"/>
      <c r="F66" s="31"/>
      <c r="G66" s="30"/>
      <c r="H66" s="30"/>
      <c r="I66" s="14"/>
      <c r="J66" s="6"/>
    </row>
    <row r="67" spans="1:10" x14ac:dyDescent="0.25">
      <c r="A67" s="13"/>
      <c r="B67" s="19"/>
      <c r="C67" s="19"/>
      <c r="D67" s="163"/>
      <c r="E67" s="19"/>
      <c r="F67" s="27" t="s">
        <v>33</v>
      </c>
      <c r="G67" s="6"/>
      <c r="H67" s="6"/>
      <c r="I67" s="18"/>
      <c r="J67" s="6"/>
    </row>
    <row r="68" spans="1:10" s="26" customFormat="1" x14ac:dyDescent="0.25">
      <c r="A68" s="13">
        <v>2219</v>
      </c>
      <c r="B68" s="13">
        <v>2111</v>
      </c>
      <c r="C68" s="13"/>
      <c r="D68" s="159"/>
      <c r="E68" s="13">
        <v>32</v>
      </c>
      <c r="F68" s="29" t="s">
        <v>34</v>
      </c>
      <c r="G68" s="6">
        <v>250</v>
      </c>
      <c r="H68" s="6">
        <v>250</v>
      </c>
      <c r="I68" s="6">
        <v>212.78</v>
      </c>
      <c r="J68" s="6">
        <f>Tabulka15[[#This Row],[Skutečnost          v tis. Kč]]/Tabulka15[[#This Row],[Upravený rozpočet        v tis. Kč]]*100</f>
        <v>85.111999999999995</v>
      </c>
    </row>
    <row r="69" spans="1:10" s="26" customFormat="1" x14ac:dyDescent="0.25">
      <c r="A69" s="13">
        <v>2219</v>
      </c>
      <c r="B69" s="13">
        <v>2111</v>
      </c>
      <c r="C69" s="13"/>
      <c r="D69" s="159"/>
      <c r="E69" s="13">
        <v>58</v>
      </c>
      <c r="F69" s="29" t="s">
        <v>35</v>
      </c>
      <c r="G69" s="6">
        <v>70</v>
      </c>
      <c r="H69" s="6">
        <v>70</v>
      </c>
      <c r="I69" s="6">
        <v>75</v>
      </c>
      <c r="J69" s="6">
        <f>Tabulka15[[#This Row],[Skutečnost          v tis. Kč]]/Tabulka15[[#This Row],[Upravený rozpočet        v tis. Kč]]*100</f>
        <v>107.14285714285714</v>
      </c>
    </row>
    <row r="70" spans="1:10" s="26" customFormat="1" x14ac:dyDescent="0.25">
      <c r="A70" s="28">
        <v>2219</v>
      </c>
      <c r="B70" s="28"/>
      <c r="C70" s="28"/>
      <c r="D70" s="165"/>
      <c r="E70" s="28"/>
      <c r="F70" s="33" t="s">
        <v>36</v>
      </c>
      <c r="G70" s="12">
        <f>SUBTOTAL(109,G68:G69)</f>
        <v>320</v>
      </c>
      <c r="H70" s="12">
        <f>SUBTOTAL(109,H68:H69)</f>
        <v>320</v>
      </c>
      <c r="I70" s="12">
        <f>SUBTOTAL(109,I68:I69)</f>
        <v>287.77999999999997</v>
      </c>
      <c r="J70" s="12">
        <f>Tabulka15[[#This Row],[Skutečnost          v tis. Kč]]/Tabulka15[[#This Row],[Upravený rozpočet        v tis. Kč]]*100</f>
        <v>89.931249999999991</v>
      </c>
    </row>
    <row r="71" spans="1:10" x14ac:dyDescent="0.25">
      <c r="A71" s="28"/>
      <c r="B71" s="13"/>
      <c r="C71" s="13"/>
      <c r="D71" s="159"/>
      <c r="E71" s="13"/>
      <c r="F71" s="33"/>
      <c r="G71" s="12"/>
      <c r="H71" s="12"/>
      <c r="I71" s="12"/>
      <c r="J71" s="6"/>
    </row>
    <row r="72" spans="1:10" x14ac:dyDescent="0.25">
      <c r="A72" s="13">
        <v>2223</v>
      </c>
      <c r="B72" s="13">
        <v>2111</v>
      </c>
      <c r="C72" s="13"/>
      <c r="D72" s="159"/>
      <c r="E72" s="13"/>
      <c r="F72" s="29" t="s">
        <v>267</v>
      </c>
      <c r="G72" s="6">
        <v>17</v>
      </c>
      <c r="H72" s="6">
        <v>17</v>
      </c>
      <c r="I72" s="6">
        <v>19.8</v>
      </c>
      <c r="J72" s="6">
        <f>Tabulka15[[#This Row],[Skutečnost          v tis. Kč]]/Tabulka15[[#This Row],[Upravený rozpočet        v tis. Kč]]*100</f>
        <v>116.47058823529413</v>
      </c>
    </row>
    <row r="73" spans="1:10" x14ac:dyDescent="0.25">
      <c r="A73" s="28">
        <v>2223</v>
      </c>
      <c r="B73" s="28"/>
      <c r="C73" s="28"/>
      <c r="D73" s="165"/>
      <c r="E73" s="28"/>
      <c r="F73" s="33" t="s">
        <v>113</v>
      </c>
      <c r="G73" s="12">
        <f>G72</f>
        <v>17</v>
      </c>
      <c r="H73" s="12">
        <f>H72</f>
        <v>17</v>
      </c>
      <c r="I73" s="12">
        <f>I72</f>
        <v>19.8</v>
      </c>
      <c r="J73" s="12">
        <f>Tabulka15[[#This Row],[Skutečnost          v tis. Kč]]/Tabulka15[[#This Row],[Upravený rozpočet        v tis. Kč]]*100</f>
        <v>116.47058823529413</v>
      </c>
    </row>
    <row r="74" spans="1:10" x14ac:dyDescent="0.25">
      <c r="A74" s="28"/>
      <c r="B74" s="28"/>
      <c r="C74" s="28"/>
      <c r="D74" s="165"/>
      <c r="E74" s="28"/>
      <c r="F74" s="33"/>
      <c r="G74" s="12"/>
      <c r="H74" s="12"/>
      <c r="I74" s="12"/>
      <c r="J74" s="12"/>
    </row>
    <row r="75" spans="1:10" x14ac:dyDescent="0.25">
      <c r="A75" s="13">
        <v>2229</v>
      </c>
      <c r="B75" s="13">
        <v>2322</v>
      </c>
      <c r="C75" s="13"/>
      <c r="D75" s="159"/>
      <c r="E75" s="13"/>
      <c r="F75" s="29" t="s">
        <v>431</v>
      </c>
      <c r="G75" s="6">
        <v>0</v>
      </c>
      <c r="H75" s="6">
        <v>2.4900000000000002</v>
      </c>
      <c r="I75" s="6">
        <v>2.4900000000000002</v>
      </c>
      <c r="J75" s="6">
        <f>Tabulka15[[#This Row],[Skutečnost          v tis. Kč]]/Tabulka15[[#This Row],[Upravený rozpočet        v tis. Kč]]*100</f>
        <v>100</v>
      </c>
    </row>
    <row r="76" spans="1:10" x14ac:dyDescent="0.25">
      <c r="A76" s="28">
        <v>2229</v>
      </c>
      <c r="B76" s="28"/>
      <c r="C76" s="28"/>
      <c r="D76" s="165"/>
      <c r="E76" s="28"/>
      <c r="F76" s="31" t="s">
        <v>1145</v>
      </c>
      <c r="G76" s="12">
        <f>G75</f>
        <v>0</v>
      </c>
      <c r="H76" s="12">
        <f>H75</f>
        <v>2.4900000000000002</v>
      </c>
      <c r="I76" s="12">
        <f>I75</f>
        <v>2.4900000000000002</v>
      </c>
      <c r="J76" s="12">
        <f>Tabulka15[[#This Row],[Skutečnost          v tis. Kč]]/Tabulka15[[#This Row],[Upravený rozpočet        v tis. Kč]]*100</f>
        <v>100</v>
      </c>
    </row>
    <row r="77" spans="1:10" x14ac:dyDescent="0.25">
      <c r="A77" s="28"/>
      <c r="B77" s="13"/>
      <c r="C77" s="13"/>
      <c r="D77" s="159"/>
      <c r="E77" s="13"/>
      <c r="F77" s="33"/>
      <c r="G77" s="12"/>
      <c r="H77" s="12"/>
      <c r="I77" s="12"/>
      <c r="J77" s="12"/>
    </row>
    <row r="78" spans="1:10" x14ac:dyDescent="0.25">
      <c r="A78" s="13">
        <v>2299</v>
      </c>
      <c r="B78" s="13">
        <v>2211</v>
      </c>
      <c r="C78" s="13"/>
      <c r="D78" s="159">
        <v>2</v>
      </c>
      <c r="E78" s="13"/>
      <c r="F78" s="624" t="s">
        <v>888</v>
      </c>
      <c r="G78" s="6">
        <v>0</v>
      </c>
      <c r="H78" s="6">
        <v>2</v>
      </c>
      <c r="I78" s="6">
        <v>2</v>
      </c>
      <c r="J78" s="6">
        <f>Tabulka15[[#This Row],[Skutečnost          v tis. Kč]]/Tabulka15[[#This Row],[Upravený rozpočet        v tis. Kč]]*100</f>
        <v>100</v>
      </c>
    </row>
    <row r="79" spans="1:10" x14ac:dyDescent="0.25">
      <c r="A79" s="13">
        <v>2299</v>
      </c>
      <c r="B79" s="13">
        <v>2212</v>
      </c>
      <c r="C79" s="13"/>
      <c r="D79" s="159">
        <v>2</v>
      </c>
      <c r="E79" s="13"/>
      <c r="F79" s="29" t="s">
        <v>515</v>
      </c>
      <c r="G79" s="6">
        <v>500</v>
      </c>
      <c r="H79" s="6">
        <v>498</v>
      </c>
      <c r="I79" s="6">
        <v>442.41</v>
      </c>
      <c r="J79" s="6">
        <f>Tabulka15[[#This Row],[Skutečnost          v tis. Kč]]/Tabulka15[[#This Row],[Upravený rozpočet        v tis. Kč]]*100</f>
        <v>88.837349397590373</v>
      </c>
    </row>
    <row r="80" spans="1:10" x14ac:dyDescent="0.25">
      <c r="A80" s="13">
        <v>2299</v>
      </c>
      <c r="B80" s="13">
        <v>2212</v>
      </c>
      <c r="C80" s="13"/>
      <c r="D80" s="159">
        <v>2</v>
      </c>
      <c r="E80" s="13">
        <v>176</v>
      </c>
      <c r="F80" s="29" t="s">
        <v>362</v>
      </c>
      <c r="G80" s="6">
        <v>10</v>
      </c>
      <c r="H80" s="6">
        <v>10</v>
      </c>
      <c r="I80" s="6">
        <v>15.8</v>
      </c>
      <c r="J80" s="6">
        <f>Tabulka15[[#This Row],[Skutečnost          v tis. Kč]]/Tabulka15[[#This Row],[Upravený rozpočet        v tis. Kč]]*100</f>
        <v>158</v>
      </c>
    </row>
    <row r="81" spans="1:10" x14ac:dyDescent="0.25">
      <c r="A81" s="13">
        <v>2299</v>
      </c>
      <c r="B81" s="13">
        <v>2324</v>
      </c>
      <c r="C81" s="13"/>
      <c r="D81" s="159">
        <v>2</v>
      </c>
      <c r="E81" s="13"/>
      <c r="F81" s="29" t="s">
        <v>37</v>
      </c>
      <c r="G81" s="6">
        <v>25</v>
      </c>
      <c r="H81" s="6">
        <v>25</v>
      </c>
      <c r="I81" s="6">
        <v>18.670000000000002</v>
      </c>
      <c r="J81" s="6">
        <f>Tabulka15[[#This Row],[Skutečnost          v tis. Kč]]/Tabulka15[[#This Row],[Upravený rozpočet        v tis. Kč]]*100</f>
        <v>74.680000000000007</v>
      </c>
    </row>
    <row r="82" spans="1:10" s="26" customFormat="1" x14ac:dyDescent="0.25">
      <c r="A82" s="23">
        <v>2299</v>
      </c>
      <c r="B82" s="24"/>
      <c r="C82" s="24"/>
      <c r="D82" s="161"/>
      <c r="E82" s="24"/>
      <c r="F82" s="31" t="s">
        <v>440</v>
      </c>
      <c r="G82" s="30">
        <f>SUM(G78:G81)</f>
        <v>535</v>
      </c>
      <c r="H82" s="30">
        <f>SUM(H78:H81)</f>
        <v>535</v>
      </c>
      <c r="I82" s="30">
        <f>SUM(I78:I81)</f>
        <v>478.88000000000005</v>
      </c>
      <c r="J82" s="12">
        <f>Tabulka15[[#This Row],[Skutečnost          v tis. Kč]]/Tabulka15[[#This Row],[Upravený rozpočet        v tis. Kč]]*100</f>
        <v>89.51028037383179</v>
      </c>
    </row>
    <row r="83" spans="1:10" s="26" customFormat="1" x14ac:dyDescent="0.25">
      <c r="A83" s="23"/>
      <c r="B83" s="24"/>
      <c r="C83" s="24"/>
      <c r="D83" s="161"/>
      <c r="E83" s="24"/>
      <c r="F83" s="31"/>
      <c r="G83" s="30"/>
      <c r="H83" s="30"/>
      <c r="I83" s="30"/>
      <c r="J83" s="12"/>
    </row>
    <row r="84" spans="1:10" s="26" customFormat="1" x14ac:dyDescent="0.25">
      <c r="A84" s="18"/>
      <c r="B84" s="19"/>
      <c r="C84" s="19"/>
      <c r="D84" s="163"/>
      <c r="E84" s="13"/>
      <c r="F84" s="27" t="s">
        <v>38</v>
      </c>
      <c r="G84" s="205"/>
      <c r="H84" s="205"/>
      <c r="I84" s="18"/>
      <c r="J84" s="6"/>
    </row>
    <row r="85" spans="1:10" ht="14.25" customHeight="1" x14ac:dyDescent="0.25">
      <c r="A85" s="13">
        <v>2310</v>
      </c>
      <c r="B85" s="13">
        <v>2132</v>
      </c>
      <c r="C85" s="13"/>
      <c r="D85" s="159"/>
      <c r="E85" s="13"/>
      <c r="F85" s="29" t="s">
        <v>253</v>
      </c>
      <c r="G85" s="6">
        <v>218.4</v>
      </c>
      <c r="H85" s="6">
        <v>218.4</v>
      </c>
      <c r="I85" s="6">
        <v>109.2</v>
      </c>
      <c r="J85" s="6">
        <f>Tabulka15[[#This Row],[Skutečnost          v tis. Kč]]/Tabulka15[[#This Row],[Upravený rozpočet        v tis. Kč]]*100</f>
        <v>50</v>
      </c>
    </row>
    <row r="86" spans="1:10" ht="14.25" customHeight="1" x14ac:dyDescent="0.25">
      <c r="A86" s="13">
        <v>2310</v>
      </c>
      <c r="B86" s="13">
        <v>2132</v>
      </c>
      <c r="C86" s="13"/>
      <c r="D86" s="159"/>
      <c r="E86" s="13"/>
      <c r="F86" s="29" t="s">
        <v>502</v>
      </c>
      <c r="G86" s="6">
        <v>1040</v>
      </c>
      <c r="H86" s="6">
        <v>1040</v>
      </c>
      <c r="I86" s="6">
        <v>520</v>
      </c>
      <c r="J86" s="6">
        <f>Tabulka15[[#This Row],[Skutečnost          v tis. Kč]]/Tabulka15[[#This Row],[Upravený rozpočet        v tis. Kč]]*100</f>
        <v>50</v>
      </c>
    </row>
    <row r="87" spans="1:10" ht="14.25" customHeight="1" x14ac:dyDescent="0.25">
      <c r="A87" s="28">
        <v>2310</v>
      </c>
      <c r="B87" s="13"/>
      <c r="C87" s="13"/>
      <c r="D87" s="159"/>
      <c r="E87" s="13"/>
      <c r="F87" s="33" t="s">
        <v>39</v>
      </c>
      <c r="G87" s="12">
        <f>SUM(G85:G86)</f>
        <v>1258.4000000000001</v>
      </c>
      <c r="H87" s="12">
        <f>SUM(H85:H86)</f>
        <v>1258.4000000000001</v>
      </c>
      <c r="I87" s="12">
        <f>SUM(I85:I86)</f>
        <v>629.20000000000005</v>
      </c>
      <c r="J87" s="12">
        <f>Tabulka15[[#This Row],[Skutečnost          v tis. Kč]]/Tabulka15[[#This Row],[Upravený rozpočet        v tis. Kč]]*100</f>
        <v>50</v>
      </c>
    </row>
    <row r="88" spans="1:10" x14ac:dyDescent="0.25">
      <c r="A88" s="28"/>
      <c r="B88" s="13"/>
      <c r="C88" s="13"/>
      <c r="D88" s="159"/>
      <c r="E88" s="13"/>
      <c r="F88" s="33"/>
      <c r="G88" s="12"/>
      <c r="H88" s="12"/>
      <c r="I88" s="18"/>
      <c r="J88" s="6"/>
    </row>
    <row r="89" spans="1:10" x14ac:dyDescent="0.25">
      <c r="A89" s="13">
        <v>2321</v>
      </c>
      <c r="B89" s="13">
        <v>2132</v>
      </c>
      <c r="C89" s="13"/>
      <c r="D89" s="159"/>
      <c r="E89" s="13"/>
      <c r="F89" s="29" t="s">
        <v>253</v>
      </c>
      <c r="G89" s="6">
        <v>290.22000000000003</v>
      </c>
      <c r="H89" s="6">
        <v>290.22000000000003</v>
      </c>
      <c r="I89" s="6">
        <v>145.11000000000001</v>
      </c>
      <c r="J89" s="6">
        <f>Tabulka15[[#This Row],[Skutečnost          v tis. Kč]]/Tabulka15[[#This Row],[Upravený rozpočet        v tis. Kč]]*100</f>
        <v>50</v>
      </c>
    </row>
    <row r="90" spans="1:10" x14ac:dyDescent="0.25">
      <c r="A90" s="13">
        <v>2321</v>
      </c>
      <c r="B90" s="13">
        <v>2132</v>
      </c>
      <c r="C90" s="13"/>
      <c r="D90" s="159"/>
      <c r="E90" s="13"/>
      <c r="F90" s="29" t="s">
        <v>502</v>
      </c>
      <c r="G90" s="6">
        <v>1382</v>
      </c>
      <c r="H90" s="6">
        <v>1382</v>
      </c>
      <c r="I90" s="6">
        <v>691</v>
      </c>
      <c r="J90" s="6">
        <f>Tabulka15[[#This Row],[Skutečnost          v tis. Kč]]/Tabulka15[[#This Row],[Upravený rozpočet        v tis. Kč]]*100</f>
        <v>50</v>
      </c>
    </row>
    <row r="91" spans="1:10" x14ac:dyDescent="0.25">
      <c r="A91" s="28">
        <v>2321</v>
      </c>
      <c r="B91" s="13"/>
      <c r="C91" s="13"/>
      <c r="D91" s="159"/>
      <c r="E91" s="13"/>
      <c r="F91" s="115" t="s">
        <v>40</v>
      </c>
      <c r="G91" s="12">
        <f>SUM(G89:G90)</f>
        <v>1672.22</v>
      </c>
      <c r="H91" s="12">
        <f>SUM(H89:H90)</f>
        <v>1672.22</v>
      </c>
      <c r="I91" s="12">
        <f>SUM(I89:I90)</f>
        <v>836.11</v>
      </c>
      <c r="J91" s="12">
        <f>Tabulka15[[#This Row],[Skutečnost          v tis. Kč]]/Tabulka15[[#This Row],[Upravený rozpočet        v tis. Kč]]*100</f>
        <v>50</v>
      </c>
    </row>
    <row r="92" spans="1:10" x14ac:dyDescent="0.25">
      <c r="A92" s="358">
        <v>2</v>
      </c>
      <c r="B92" s="358"/>
      <c r="C92" s="358"/>
      <c r="D92" s="358"/>
      <c r="E92" s="358"/>
      <c r="F92" s="359" t="s">
        <v>41</v>
      </c>
      <c r="G92" s="360">
        <f>G56+G65+G70+G73+G82+G87+G91</f>
        <v>4394.22</v>
      </c>
      <c r="H92" s="360">
        <f>H56+H65+H70+H73+H76+H82+H87+H91</f>
        <v>4396.71</v>
      </c>
      <c r="I92" s="360">
        <f>I56+I65+I70+I73+I76+I82+I87+I91</f>
        <v>2861.1800000000003</v>
      </c>
      <c r="J92" s="357">
        <f>Tabulka15[[#This Row],[Skutečnost          v tis. Kč]]/Tabulka15[[#This Row],[Upravený rozpočet        v tis. Kč]]*100</f>
        <v>65.075476890675077</v>
      </c>
    </row>
    <row r="93" spans="1:10" x14ac:dyDescent="0.25">
      <c r="A93" s="49"/>
      <c r="B93" s="49"/>
      <c r="C93" s="49"/>
      <c r="D93" s="166"/>
      <c r="E93" s="49"/>
      <c r="F93" s="50"/>
      <c r="G93" s="51"/>
      <c r="H93" s="14"/>
      <c r="I93" s="14"/>
      <c r="J93" s="6"/>
    </row>
    <row r="94" spans="1:10" ht="15.75" x14ac:dyDescent="0.25">
      <c r="A94" s="49"/>
      <c r="B94" s="49"/>
      <c r="C94" s="49"/>
      <c r="D94" s="166"/>
      <c r="E94" s="49"/>
      <c r="F94" s="422" t="s">
        <v>270</v>
      </c>
      <c r="G94" s="51"/>
      <c r="H94" s="14"/>
      <c r="I94" s="14"/>
      <c r="J94" s="6"/>
    </row>
    <row r="95" spans="1:10" s="52" customFormat="1" x14ac:dyDescent="0.25">
      <c r="A95" s="13"/>
      <c r="B95" s="13"/>
      <c r="C95" s="13"/>
      <c r="D95" s="159"/>
      <c r="E95" s="13"/>
      <c r="F95" s="27" t="s">
        <v>42</v>
      </c>
      <c r="G95" s="205"/>
      <c r="H95" s="18"/>
      <c r="I95" s="18"/>
      <c r="J95" s="6"/>
    </row>
    <row r="96" spans="1:10" x14ac:dyDescent="0.25">
      <c r="A96" s="13">
        <v>3113</v>
      </c>
      <c r="B96" s="13">
        <v>2111</v>
      </c>
      <c r="C96" s="13"/>
      <c r="D96" s="159"/>
      <c r="E96" s="13"/>
      <c r="F96" s="29" t="s">
        <v>263</v>
      </c>
      <c r="G96" s="6">
        <v>60</v>
      </c>
      <c r="H96" s="6">
        <v>60</v>
      </c>
      <c r="I96" s="6">
        <v>42.01</v>
      </c>
      <c r="J96" s="6">
        <f>Tabulka15[[#This Row],[Skutečnost          v tis. Kč]]/Tabulka15[[#This Row],[Upravený rozpočet        v tis. Kč]]*100</f>
        <v>70.016666666666666</v>
      </c>
    </row>
    <row r="97" spans="1:10" x14ac:dyDescent="0.25">
      <c r="A97" s="13">
        <v>3113</v>
      </c>
      <c r="B97" s="13">
        <v>2212</v>
      </c>
      <c r="C97" s="13"/>
      <c r="D97" s="159"/>
      <c r="E97" s="13"/>
      <c r="F97" s="29" t="s">
        <v>26</v>
      </c>
      <c r="G97" s="6">
        <v>0</v>
      </c>
      <c r="H97" s="6">
        <v>0</v>
      </c>
      <c r="I97" s="6">
        <v>0.2</v>
      </c>
      <c r="J97" s="36" t="s">
        <v>668</v>
      </c>
    </row>
    <row r="98" spans="1:10" x14ac:dyDescent="0.25">
      <c r="A98" s="28">
        <v>3113</v>
      </c>
      <c r="B98" s="13"/>
      <c r="C98" s="13"/>
      <c r="D98" s="159"/>
      <c r="E98" s="13"/>
      <c r="F98" s="39" t="s">
        <v>117</v>
      </c>
      <c r="G98" s="12">
        <f>SUBTOTAL(109,G96:G97)</f>
        <v>60</v>
      </c>
      <c r="H98" s="12">
        <f t="shared" ref="H98:I98" si="0">SUBTOTAL(109,H96:H97)</f>
        <v>60</v>
      </c>
      <c r="I98" s="12">
        <f t="shared" si="0"/>
        <v>42.21</v>
      </c>
      <c r="J98" s="12">
        <f>Tabulka15[[#This Row],[Skutečnost          v tis. Kč]]/Tabulka15[[#This Row],[Upravený rozpočet        v tis. Kč]]*100</f>
        <v>70.349999999999994</v>
      </c>
    </row>
    <row r="99" spans="1:10" x14ac:dyDescent="0.25">
      <c r="A99" s="13"/>
      <c r="B99" s="13"/>
      <c r="C99" s="13"/>
      <c r="D99" s="159"/>
      <c r="E99" s="13"/>
      <c r="F99" s="39"/>
      <c r="G99" s="6"/>
      <c r="H99" s="6"/>
      <c r="I99" s="18"/>
      <c r="J99" s="12"/>
    </row>
    <row r="100" spans="1:10" x14ac:dyDescent="0.25">
      <c r="A100" s="13"/>
      <c r="B100" s="13"/>
      <c r="C100" s="13"/>
      <c r="D100" s="159"/>
      <c r="E100" s="13"/>
      <c r="F100" s="27" t="s">
        <v>129</v>
      </c>
      <c r="G100" s="6"/>
      <c r="H100" s="6"/>
      <c r="I100" s="18"/>
      <c r="J100" s="12"/>
    </row>
    <row r="101" spans="1:10" s="35" customFormat="1" x14ac:dyDescent="0.25">
      <c r="A101" s="13">
        <v>3392</v>
      </c>
      <c r="B101" s="13">
        <v>2229</v>
      </c>
      <c r="C101" s="13"/>
      <c r="D101" s="159"/>
      <c r="E101" s="13">
        <v>242</v>
      </c>
      <c r="F101" s="29" t="s">
        <v>745</v>
      </c>
      <c r="G101" s="6">
        <v>0</v>
      </c>
      <c r="H101" s="6">
        <v>38.86</v>
      </c>
      <c r="I101" s="6">
        <v>38.86</v>
      </c>
      <c r="J101" s="6">
        <f>Tabulka15[[#This Row],[Skutečnost          v tis. Kč]]/Tabulka15[[#This Row],[Upravený rozpočet        v tis. Kč]]*100</f>
        <v>100</v>
      </c>
    </row>
    <row r="102" spans="1:10" s="35" customFormat="1" x14ac:dyDescent="0.25">
      <c r="A102" s="28">
        <v>3399</v>
      </c>
      <c r="B102" s="13"/>
      <c r="C102" s="13"/>
      <c r="D102" s="159"/>
      <c r="E102" s="13"/>
      <c r="F102" s="31" t="s">
        <v>269</v>
      </c>
      <c r="G102" s="12">
        <f>SUBTOTAL(109,G100:G101)</f>
        <v>0</v>
      </c>
      <c r="H102" s="12">
        <f>SUBTOTAL(109,H100:H101)</f>
        <v>38.86</v>
      </c>
      <c r="I102" s="12">
        <f>SUBTOTAL(109,I101:I101)</f>
        <v>38.86</v>
      </c>
      <c r="J102" s="12">
        <f>Tabulka15[[#This Row],[Skutečnost          v tis. Kč]]/Tabulka15[[#This Row],[Upravený rozpočet        v tis. Kč]]*100</f>
        <v>100</v>
      </c>
    </row>
    <row r="103" spans="1:10" s="35" customFormat="1" x14ac:dyDescent="0.25">
      <c r="A103" s="13"/>
      <c r="B103" s="13"/>
      <c r="C103" s="13"/>
      <c r="D103" s="159"/>
      <c r="E103" s="13"/>
      <c r="F103" s="27"/>
      <c r="G103" s="6"/>
      <c r="H103" s="6"/>
      <c r="I103" s="14"/>
      <c r="J103" s="6"/>
    </row>
    <row r="104" spans="1:10" s="35" customFormat="1" x14ac:dyDescent="0.25">
      <c r="A104" s="13">
        <v>3399</v>
      </c>
      <c r="B104" s="13">
        <v>2111</v>
      </c>
      <c r="C104" s="366"/>
      <c r="D104" s="473"/>
      <c r="E104" s="366"/>
      <c r="F104" s="29" t="s">
        <v>719</v>
      </c>
      <c r="G104" s="6">
        <v>0</v>
      </c>
      <c r="H104" s="457">
        <v>18.149999999999999</v>
      </c>
      <c r="I104" s="457">
        <v>18.149999999999999</v>
      </c>
      <c r="J104" s="6">
        <f>Tabulka15[[#This Row],[Skutečnost          v tis. Kč]]/Tabulka15[[#This Row],[Upravený rozpočet        v tis. Kč]]*100</f>
        <v>100</v>
      </c>
    </row>
    <row r="105" spans="1:10" x14ac:dyDescent="0.25">
      <c r="A105" s="13">
        <v>3399</v>
      </c>
      <c r="B105" s="13">
        <v>2111</v>
      </c>
      <c r="C105" s="13"/>
      <c r="D105" s="202">
        <v>111</v>
      </c>
      <c r="E105" s="13"/>
      <c r="F105" s="29" t="s">
        <v>516</v>
      </c>
      <c r="G105" s="6">
        <v>605</v>
      </c>
      <c r="H105" s="6">
        <v>605</v>
      </c>
      <c r="I105" s="6">
        <v>605</v>
      </c>
      <c r="J105" s="6">
        <f>Tabulka15[[#This Row],[Skutečnost          v tis. Kč]]/Tabulka15[[#This Row],[Upravený rozpočet        v tis. Kč]]*100</f>
        <v>100</v>
      </c>
    </row>
    <row r="106" spans="1:10" x14ac:dyDescent="0.25">
      <c r="A106" s="13">
        <v>3399</v>
      </c>
      <c r="B106" s="13">
        <v>2111</v>
      </c>
      <c r="C106" s="13"/>
      <c r="D106" s="202">
        <v>111</v>
      </c>
      <c r="E106" s="13"/>
      <c r="F106" s="29" t="s">
        <v>746</v>
      </c>
      <c r="G106" s="6">
        <v>0</v>
      </c>
      <c r="H106" s="6">
        <v>1694</v>
      </c>
      <c r="I106" s="6">
        <v>1694</v>
      </c>
      <c r="J106" s="6">
        <f>Tabulka15[[#This Row],[Skutečnost          v tis. Kč]]/Tabulka15[[#This Row],[Upravený rozpočet        v tis. Kč]]*100</f>
        <v>100</v>
      </c>
    </row>
    <row r="107" spans="1:10" x14ac:dyDescent="0.25">
      <c r="A107" s="366">
        <v>3399</v>
      </c>
      <c r="B107" s="366">
        <v>2111</v>
      </c>
      <c r="C107" s="366"/>
      <c r="D107" s="473">
        <v>112</v>
      </c>
      <c r="E107" s="366"/>
      <c r="F107" s="29" t="s">
        <v>935</v>
      </c>
      <c r="G107" s="6">
        <v>0</v>
      </c>
      <c r="H107" s="457">
        <v>54</v>
      </c>
      <c r="I107" s="457">
        <v>54</v>
      </c>
      <c r="J107" s="6">
        <f>Tabulka15[[#This Row],[Skutečnost          v tis. Kč]]/Tabulka15[[#This Row],[Upravený rozpočet        v tis. Kč]]*100</f>
        <v>100</v>
      </c>
    </row>
    <row r="108" spans="1:10" x14ac:dyDescent="0.25">
      <c r="A108" s="28">
        <v>3399</v>
      </c>
      <c r="B108" s="13"/>
      <c r="C108" s="13"/>
      <c r="D108" s="159"/>
      <c r="E108" s="13"/>
      <c r="F108" s="31" t="s">
        <v>269</v>
      </c>
      <c r="G108" s="12">
        <f>SUBTOTAL(109,G104:G107)</f>
        <v>605</v>
      </c>
      <c r="H108" s="12">
        <f>SUBTOTAL(109,H104:H107)</f>
        <v>2371.15</v>
      </c>
      <c r="I108" s="12">
        <f>SUBTOTAL(109,I104:I107)</f>
        <v>2371.15</v>
      </c>
      <c r="J108" s="12">
        <f>Tabulka15[[#This Row],[Skutečnost          v tis. Kč]]/Tabulka15[[#This Row],[Upravený rozpočet        v tis. Kč]]*100</f>
        <v>100</v>
      </c>
    </row>
    <row r="109" spans="1:10" x14ac:dyDescent="0.25">
      <c r="A109" s="28"/>
      <c r="B109" s="13"/>
      <c r="C109" s="13"/>
      <c r="D109" s="159"/>
      <c r="E109" s="13"/>
      <c r="F109" s="39"/>
      <c r="G109" s="12"/>
      <c r="H109" s="12"/>
      <c r="I109" s="14"/>
      <c r="J109" s="6"/>
    </row>
    <row r="110" spans="1:10" x14ac:dyDescent="0.25">
      <c r="A110" s="13"/>
      <c r="B110" s="13"/>
      <c r="C110" s="13"/>
      <c r="D110" s="159"/>
      <c r="E110" s="13"/>
      <c r="F110" s="27" t="s">
        <v>43</v>
      </c>
      <c r="G110" s="6"/>
      <c r="H110" s="6"/>
      <c r="I110" s="18"/>
      <c r="J110" s="6"/>
    </row>
    <row r="111" spans="1:10" x14ac:dyDescent="0.25">
      <c r="A111" s="13">
        <v>3612</v>
      </c>
      <c r="B111" s="13">
        <v>2132</v>
      </c>
      <c r="C111" s="13"/>
      <c r="D111" s="159"/>
      <c r="E111" s="13"/>
      <c r="F111" s="29" t="s">
        <v>44</v>
      </c>
      <c r="G111" s="6">
        <v>31</v>
      </c>
      <c r="H111" s="6">
        <v>31</v>
      </c>
      <c r="I111" s="6">
        <v>15.42</v>
      </c>
      <c r="J111" s="6">
        <f>Tabulka15[[#This Row],[Skutečnost          v tis. Kč]]/Tabulka15[[#This Row],[Upravený rozpočet        v tis. Kč]]*100</f>
        <v>49.741935483870968</v>
      </c>
    </row>
    <row r="112" spans="1:10" x14ac:dyDescent="0.25">
      <c r="A112" s="13">
        <v>3612</v>
      </c>
      <c r="B112" s="13">
        <v>2329</v>
      </c>
      <c r="C112" s="13"/>
      <c r="D112" s="159"/>
      <c r="E112" s="13"/>
      <c r="F112" s="29" t="s">
        <v>45</v>
      </c>
      <c r="G112" s="6">
        <v>100</v>
      </c>
      <c r="H112" s="6">
        <v>100</v>
      </c>
      <c r="I112" s="6">
        <v>138</v>
      </c>
      <c r="J112" s="6">
        <f>Tabulka15[[#This Row],[Skutečnost          v tis. Kč]]/Tabulka15[[#This Row],[Upravený rozpočet        v tis. Kč]]*100</f>
        <v>138</v>
      </c>
    </row>
    <row r="113" spans="1:10" x14ac:dyDescent="0.25">
      <c r="A113" s="23">
        <v>3612</v>
      </c>
      <c r="B113" s="24"/>
      <c r="C113" s="24"/>
      <c r="D113" s="161"/>
      <c r="E113" s="24"/>
      <c r="F113" s="31" t="s">
        <v>46</v>
      </c>
      <c r="G113" s="25">
        <f>SUM(G111:G112)</f>
        <v>131</v>
      </c>
      <c r="H113" s="25">
        <f>SUM(H111:H112)</f>
        <v>131</v>
      </c>
      <c r="I113" s="25">
        <f>SUM(I111:I112)</f>
        <v>153.41999999999999</v>
      </c>
      <c r="J113" s="12">
        <f>Tabulka15[[#This Row],[Skutečnost          v tis. Kč]]/Tabulka15[[#This Row],[Upravený rozpočet        v tis. Kč]]*100</f>
        <v>117.11450381679388</v>
      </c>
    </row>
    <row r="114" spans="1:10" s="26" customFormat="1" x14ac:dyDescent="0.25">
      <c r="A114" s="37"/>
      <c r="B114" s="24"/>
      <c r="C114" s="24"/>
      <c r="D114" s="161"/>
      <c r="E114" s="24"/>
      <c r="F114" s="31"/>
      <c r="G114" s="25"/>
      <c r="H114" s="25"/>
      <c r="I114" s="18"/>
      <c r="J114" s="6"/>
    </row>
    <row r="115" spans="1:10" s="26" customFormat="1" x14ac:dyDescent="0.25">
      <c r="A115" s="13">
        <v>3613</v>
      </c>
      <c r="B115" s="13">
        <v>2132</v>
      </c>
      <c r="C115" s="13"/>
      <c r="D115" s="159"/>
      <c r="E115" s="13"/>
      <c r="F115" s="29" t="s">
        <v>47</v>
      </c>
      <c r="G115" s="6">
        <v>210</v>
      </c>
      <c r="H115" s="6">
        <v>210</v>
      </c>
      <c r="I115" s="6">
        <v>138.96</v>
      </c>
      <c r="J115" s="6">
        <f>Tabulka15[[#This Row],[Skutečnost          v tis. Kč]]/Tabulka15[[#This Row],[Upravený rozpočet        v tis. Kč]]*100</f>
        <v>66.171428571428564</v>
      </c>
    </row>
    <row r="116" spans="1:10" s="26" customFormat="1" x14ac:dyDescent="0.25">
      <c r="A116" s="23">
        <v>3613</v>
      </c>
      <c r="B116" s="24"/>
      <c r="C116" s="24"/>
      <c r="D116" s="161"/>
      <c r="E116" s="24"/>
      <c r="F116" s="31" t="s">
        <v>48</v>
      </c>
      <c r="G116" s="25">
        <f>SUM(G115)</f>
        <v>210</v>
      </c>
      <c r="H116" s="25">
        <f>SUM(H115)</f>
        <v>210</v>
      </c>
      <c r="I116" s="25">
        <f>SUM(I115)</f>
        <v>138.96</v>
      </c>
      <c r="J116" s="12">
        <f>Tabulka15[[#This Row],[Skutečnost          v tis. Kč]]/Tabulka15[[#This Row],[Upravený rozpočet        v tis. Kč]]*100</f>
        <v>66.171428571428564</v>
      </c>
    </row>
    <row r="117" spans="1:10" s="26" customFormat="1" x14ac:dyDescent="0.25">
      <c r="A117" s="23"/>
      <c r="B117" s="24"/>
      <c r="C117" s="24"/>
      <c r="D117" s="161"/>
      <c r="E117" s="24"/>
      <c r="F117" s="31"/>
      <c r="G117" s="25"/>
      <c r="H117" s="25"/>
      <c r="I117" s="25"/>
      <c r="J117" s="12"/>
    </row>
    <row r="118" spans="1:10" s="26" customFormat="1" ht="16.5" customHeight="1" x14ac:dyDescent="0.25">
      <c r="A118" s="23"/>
      <c r="B118" s="24"/>
      <c r="C118" s="24"/>
      <c r="D118" s="161"/>
      <c r="E118" s="24"/>
      <c r="F118" s="27" t="s">
        <v>50</v>
      </c>
      <c r="G118" s="25"/>
      <c r="H118" s="25"/>
      <c r="I118" s="18"/>
      <c r="J118" s="6"/>
    </row>
    <row r="119" spans="1:10" s="26" customFormat="1" x14ac:dyDescent="0.25">
      <c r="A119" s="13">
        <v>3632</v>
      </c>
      <c r="B119" s="13">
        <v>2111</v>
      </c>
      <c r="C119" s="13"/>
      <c r="D119" s="159"/>
      <c r="E119" s="13"/>
      <c r="F119" s="29" t="s">
        <v>378</v>
      </c>
      <c r="G119" s="6">
        <v>80</v>
      </c>
      <c r="H119" s="6">
        <v>80</v>
      </c>
      <c r="I119" s="6">
        <v>96.73</v>
      </c>
      <c r="J119" s="6">
        <f>Tabulka15[[#This Row],[Skutečnost          v tis. Kč]]/Tabulka15[[#This Row],[Upravený rozpočet        v tis. Kč]]*100</f>
        <v>120.91249999999999</v>
      </c>
    </row>
    <row r="120" spans="1:10" s="26" customFormat="1" x14ac:dyDescent="0.25">
      <c r="A120" s="13">
        <v>3632</v>
      </c>
      <c r="B120" s="13">
        <v>2111</v>
      </c>
      <c r="C120" s="13"/>
      <c r="D120" s="159"/>
      <c r="E120" s="13">
        <v>39</v>
      </c>
      <c r="F120" s="29" t="s">
        <v>377</v>
      </c>
      <c r="G120" s="6">
        <v>0.5</v>
      </c>
      <c r="H120" s="6">
        <v>0.5</v>
      </c>
      <c r="I120" s="6">
        <v>0.25</v>
      </c>
      <c r="J120" s="6">
        <f>Tabulka15[[#This Row],[Skutečnost          v tis. Kč]]/Tabulka15[[#This Row],[Upravený rozpočet        v tis. Kč]]*100</f>
        <v>50</v>
      </c>
    </row>
    <row r="121" spans="1:10" s="26" customFormat="1" x14ac:dyDescent="0.25">
      <c r="A121" s="13">
        <v>3632</v>
      </c>
      <c r="B121" s="13">
        <v>2324</v>
      </c>
      <c r="C121" s="13"/>
      <c r="D121" s="159"/>
      <c r="E121" s="13"/>
      <c r="F121" s="29" t="s">
        <v>363</v>
      </c>
      <c r="G121" s="6">
        <v>5</v>
      </c>
      <c r="H121" s="6">
        <v>5</v>
      </c>
      <c r="I121" s="6">
        <v>0</v>
      </c>
      <c r="J121" s="6">
        <f>Tabulka15[[#This Row],[Skutečnost          v tis. Kč]]/Tabulka15[[#This Row],[Upravený rozpočet        v tis. Kč]]*100</f>
        <v>0</v>
      </c>
    </row>
    <row r="122" spans="1:10" s="26" customFormat="1" x14ac:dyDescent="0.25">
      <c r="A122" s="23">
        <v>3632</v>
      </c>
      <c r="B122" s="24"/>
      <c r="C122" s="24"/>
      <c r="D122" s="161"/>
      <c r="E122" s="24"/>
      <c r="F122" s="31" t="s">
        <v>49</v>
      </c>
      <c r="G122" s="30">
        <f>SUM(G119:G121)</f>
        <v>85.5</v>
      </c>
      <c r="H122" s="30">
        <f>SUM(H119:H121)</f>
        <v>85.5</v>
      </c>
      <c r="I122" s="30">
        <f>SUM(I119:I121)</f>
        <v>96.98</v>
      </c>
      <c r="J122" s="12">
        <f>Tabulka15[[#This Row],[Skutečnost          v tis. Kč]]/Tabulka15[[#This Row],[Upravený rozpočet        v tis. Kč]]*100</f>
        <v>113.42690058479532</v>
      </c>
    </row>
    <row r="123" spans="1:10" s="26" customFormat="1" x14ac:dyDescent="0.25">
      <c r="A123" s="23"/>
      <c r="B123" s="24"/>
      <c r="C123" s="24"/>
      <c r="D123" s="161"/>
      <c r="E123" s="24"/>
      <c r="F123" s="31"/>
      <c r="G123" s="30"/>
      <c r="H123" s="30"/>
      <c r="I123" s="30"/>
      <c r="J123" s="12"/>
    </row>
    <row r="124" spans="1:10" s="26" customFormat="1" x14ac:dyDescent="0.25">
      <c r="A124" s="13">
        <v>3633</v>
      </c>
      <c r="B124" s="24">
        <v>2324</v>
      </c>
      <c r="C124" s="24"/>
      <c r="D124" s="161"/>
      <c r="E124" s="24">
        <v>712</v>
      </c>
      <c r="F124" s="29" t="s">
        <v>927</v>
      </c>
      <c r="G124" s="6">
        <v>0</v>
      </c>
      <c r="H124" s="6">
        <v>477.45</v>
      </c>
      <c r="I124" s="6">
        <v>477.45</v>
      </c>
      <c r="J124" s="6">
        <f>Tabulka15[[#This Row],[Skutečnost          v tis. Kč]]/Tabulka15[[#This Row],[Upravený rozpočet        v tis. Kč]]*100</f>
        <v>100</v>
      </c>
    </row>
    <row r="125" spans="1:10" s="26" customFormat="1" ht="17.25" customHeight="1" x14ac:dyDescent="0.25">
      <c r="A125" s="23">
        <v>3633</v>
      </c>
      <c r="B125" s="24"/>
      <c r="C125" s="24"/>
      <c r="D125" s="161"/>
      <c r="E125" s="24"/>
      <c r="F125" s="31" t="s">
        <v>671</v>
      </c>
      <c r="G125" s="30">
        <f>SUBTOTAL(109,G124:G124)</f>
        <v>0</v>
      </c>
      <c r="H125" s="30">
        <f>SUBTOTAL(109,H124:H124)</f>
        <v>477.45</v>
      </c>
      <c r="I125" s="30">
        <f>SUBTOTAL(109,I124:I124)</f>
        <v>477.45</v>
      </c>
      <c r="J125" s="12">
        <f>Tabulka15[[#This Row],[Skutečnost          v tis. Kč]]/Tabulka15[[#This Row],[Upravený rozpočet        v tis. Kč]]*100</f>
        <v>100</v>
      </c>
    </row>
    <row r="126" spans="1:10" s="26" customFormat="1" x14ac:dyDescent="0.25">
      <c r="A126" s="23"/>
      <c r="B126" s="24"/>
      <c r="C126" s="24"/>
      <c r="D126" s="161"/>
      <c r="E126" s="24"/>
      <c r="F126" s="31"/>
      <c r="G126" s="25"/>
      <c r="H126" s="25"/>
      <c r="I126" s="18"/>
      <c r="J126" s="6"/>
    </row>
    <row r="127" spans="1:10" s="26" customFormat="1" x14ac:dyDescent="0.25">
      <c r="A127" s="13">
        <v>3639</v>
      </c>
      <c r="B127" s="13">
        <v>2111</v>
      </c>
      <c r="C127" s="13"/>
      <c r="D127" s="159"/>
      <c r="E127" s="13"/>
      <c r="F127" s="29" t="s">
        <v>478</v>
      </c>
      <c r="G127" s="6">
        <v>100</v>
      </c>
      <c r="H127" s="6">
        <v>112</v>
      </c>
      <c r="I127" s="6">
        <v>122.2</v>
      </c>
      <c r="J127" s="6">
        <f>Tabulka15[[#This Row],[Skutečnost          v tis. Kč]]/Tabulka15[[#This Row],[Upravený rozpočet        v tis. Kč]]*100</f>
        <v>109.10714285714288</v>
      </c>
    </row>
    <row r="128" spans="1:10" s="26" customFormat="1" x14ac:dyDescent="0.25">
      <c r="A128" s="13">
        <v>3639</v>
      </c>
      <c r="B128" s="13">
        <v>2112</v>
      </c>
      <c r="C128" s="13"/>
      <c r="D128" s="159"/>
      <c r="E128" s="13"/>
      <c r="F128" s="29" t="s">
        <v>51</v>
      </c>
      <c r="G128" s="6">
        <v>3</v>
      </c>
      <c r="H128" s="6">
        <v>3</v>
      </c>
      <c r="I128" s="6">
        <v>1.73</v>
      </c>
      <c r="J128" s="6">
        <f>Tabulka15[[#This Row],[Skutečnost          v tis. Kč]]/Tabulka15[[#This Row],[Upravený rozpočet        v tis. Kč]]*100</f>
        <v>57.666666666666664</v>
      </c>
    </row>
    <row r="129" spans="1:10" s="26" customFormat="1" x14ac:dyDescent="0.25">
      <c r="A129" s="13">
        <v>3639</v>
      </c>
      <c r="B129" s="13">
        <v>2119</v>
      </c>
      <c r="C129" s="13"/>
      <c r="D129" s="159"/>
      <c r="E129" s="13"/>
      <c r="F129" s="29" t="s">
        <v>52</v>
      </c>
      <c r="G129" s="6">
        <v>150</v>
      </c>
      <c r="H129" s="6">
        <v>190</v>
      </c>
      <c r="I129" s="6">
        <v>189.24</v>
      </c>
      <c r="J129" s="6">
        <f>Tabulka15[[#This Row],[Skutečnost          v tis. Kč]]/Tabulka15[[#This Row],[Upravený rozpočet        v tis. Kč]]*100</f>
        <v>99.6</v>
      </c>
    </row>
    <row r="130" spans="1:10" s="26" customFormat="1" x14ac:dyDescent="0.25">
      <c r="A130" s="13">
        <v>3639</v>
      </c>
      <c r="B130" s="13">
        <v>2131</v>
      </c>
      <c r="C130" s="13"/>
      <c r="D130" s="159"/>
      <c r="E130" s="13"/>
      <c r="F130" s="29" t="s">
        <v>53</v>
      </c>
      <c r="G130" s="6">
        <v>729</v>
      </c>
      <c r="H130" s="6">
        <v>729</v>
      </c>
      <c r="I130" s="6">
        <v>555.96</v>
      </c>
      <c r="J130" s="6">
        <f>Tabulka15[[#This Row],[Skutečnost          v tis. Kč]]/Tabulka15[[#This Row],[Upravený rozpočet        v tis. Kč]]*100</f>
        <v>76.263374485596714</v>
      </c>
    </row>
    <row r="131" spans="1:10" s="26" customFormat="1" x14ac:dyDescent="0.25">
      <c r="A131" s="13">
        <v>3639</v>
      </c>
      <c r="B131" s="13">
        <v>2131</v>
      </c>
      <c r="C131" s="13"/>
      <c r="D131" s="159"/>
      <c r="E131" s="13">
        <v>22</v>
      </c>
      <c r="F131" s="29" t="s">
        <v>367</v>
      </c>
      <c r="G131" s="6">
        <v>50</v>
      </c>
      <c r="H131" s="6">
        <v>50</v>
      </c>
      <c r="I131" s="6">
        <v>0</v>
      </c>
      <c r="J131" s="6">
        <f>Tabulka15[[#This Row],[Skutečnost          v tis. Kč]]/Tabulka15[[#This Row],[Upravený rozpočet        v tis. Kč]]*100</f>
        <v>0</v>
      </c>
    </row>
    <row r="132" spans="1:10" x14ac:dyDescent="0.25">
      <c r="A132" s="13">
        <v>3639</v>
      </c>
      <c r="B132" s="13">
        <v>2131</v>
      </c>
      <c r="C132" s="13"/>
      <c r="D132" s="159"/>
      <c r="E132" s="13">
        <v>33</v>
      </c>
      <c r="F132" s="29" t="s">
        <v>368</v>
      </c>
      <c r="G132" s="6">
        <v>42</v>
      </c>
      <c r="H132" s="6">
        <v>42</v>
      </c>
      <c r="I132" s="6">
        <v>46.47</v>
      </c>
      <c r="J132" s="6">
        <f>Tabulka15[[#This Row],[Skutečnost          v tis. Kč]]/Tabulka15[[#This Row],[Upravený rozpočet        v tis. Kč]]*100</f>
        <v>110.64285714285714</v>
      </c>
    </row>
    <row r="133" spans="1:10" x14ac:dyDescent="0.25">
      <c r="A133" s="13">
        <v>3639</v>
      </c>
      <c r="B133" s="13">
        <v>2131</v>
      </c>
      <c r="C133" s="13"/>
      <c r="D133" s="159"/>
      <c r="E133" s="13">
        <v>45</v>
      </c>
      <c r="F133" s="29" t="s">
        <v>461</v>
      </c>
      <c r="G133" s="6">
        <v>7</v>
      </c>
      <c r="H133" s="6">
        <v>7</v>
      </c>
      <c r="I133" s="6">
        <v>1.94</v>
      </c>
      <c r="J133" s="6">
        <f>Tabulka15[[#This Row],[Skutečnost          v tis. Kč]]/Tabulka15[[#This Row],[Upravený rozpočet        v tis. Kč]]*100</f>
        <v>27.714285714285715</v>
      </c>
    </row>
    <row r="134" spans="1:10" x14ac:dyDescent="0.25">
      <c r="A134" s="13">
        <v>3639</v>
      </c>
      <c r="B134" s="13">
        <v>2133</v>
      </c>
      <c r="C134" s="13"/>
      <c r="D134" s="159"/>
      <c r="E134" s="13"/>
      <c r="F134" s="29" t="s">
        <v>477</v>
      </c>
      <c r="G134" s="6">
        <v>0.01</v>
      </c>
      <c r="H134" s="6">
        <v>0.01</v>
      </c>
      <c r="I134" s="6">
        <v>0.01</v>
      </c>
      <c r="J134" s="6">
        <f>Tabulka15[[#This Row],[Skutečnost          v tis. Kč]]/Tabulka15[[#This Row],[Upravený rozpočet        v tis. Kč]]*100</f>
        <v>100</v>
      </c>
    </row>
    <row r="135" spans="1:10" x14ac:dyDescent="0.25">
      <c r="A135" s="13">
        <v>3639</v>
      </c>
      <c r="B135" s="13">
        <v>2139</v>
      </c>
      <c r="C135" s="13"/>
      <c r="D135" s="159"/>
      <c r="E135" s="13"/>
      <c r="F135" s="29" t="s">
        <v>279</v>
      </c>
      <c r="G135" s="6">
        <v>10</v>
      </c>
      <c r="H135" s="6">
        <v>10</v>
      </c>
      <c r="I135" s="6">
        <v>3.27</v>
      </c>
      <c r="J135" s="6">
        <f>Tabulka15[[#This Row],[Skutečnost          v tis. Kč]]/Tabulka15[[#This Row],[Upravený rozpočet        v tis. Kč]]*100</f>
        <v>32.700000000000003</v>
      </c>
    </row>
    <row r="136" spans="1:10" x14ac:dyDescent="0.25">
      <c r="A136" s="13">
        <v>3639</v>
      </c>
      <c r="B136" s="13">
        <v>2324</v>
      </c>
      <c r="C136" s="13"/>
      <c r="D136" s="159"/>
      <c r="E136" s="13"/>
      <c r="F136" s="29" t="s">
        <v>54</v>
      </c>
      <c r="G136" s="6">
        <v>167</v>
      </c>
      <c r="H136" s="6">
        <v>167</v>
      </c>
      <c r="I136" s="6">
        <v>151</v>
      </c>
      <c r="J136" s="6">
        <f>Tabulka15[[#This Row],[Skutečnost          v tis. Kč]]/Tabulka15[[#This Row],[Upravený rozpočet        v tis. Kč]]*100</f>
        <v>90.419161676646709</v>
      </c>
    </row>
    <row r="137" spans="1:10" x14ac:dyDescent="0.25">
      <c r="A137" s="13">
        <v>3639</v>
      </c>
      <c r="B137" s="13">
        <v>2329</v>
      </c>
      <c r="C137" s="13"/>
      <c r="D137" s="159"/>
      <c r="E137" s="13"/>
      <c r="F137" s="29" t="s">
        <v>503</v>
      </c>
      <c r="G137" s="6">
        <v>70</v>
      </c>
      <c r="H137" s="6">
        <v>70</v>
      </c>
      <c r="I137" s="6">
        <v>46.8</v>
      </c>
      <c r="J137" s="6">
        <f>Tabulka15[[#This Row],[Skutečnost          v tis. Kč]]/Tabulka15[[#This Row],[Upravený rozpočet        v tis. Kč]]*100</f>
        <v>66.857142857142847</v>
      </c>
    </row>
    <row r="138" spans="1:10" x14ac:dyDescent="0.25">
      <c r="A138" s="23">
        <v>3639</v>
      </c>
      <c r="B138" s="24"/>
      <c r="C138" s="24"/>
      <c r="D138" s="161"/>
      <c r="E138" s="24"/>
      <c r="F138" s="31" t="s">
        <v>55</v>
      </c>
      <c r="G138" s="25">
        <f>SUM(G127:G137)</f>
        <v>1328.01</v>
      </c>
      <c r="H138" s="25">
        <f>SUM(H127:H137)</f>
        <v>1380.01</v>
      </c>
      <c r="I138" s="25">
        <f>SUM(I127:I137)</f>
        <v>1118.6200000000001</v>
      </c>
      <c r="J138" s="12">
        <f>Tabulka15[[#This Row],[Skutečnost          v tis. Kč]]/Tabulka15[[#This Row],[Upravený rozpočet        v tis. Kč]]*100</f>
        <v>81.058832907007925</v>
      </c>
    </row>
    <row r="139" spans="1:10" x14ac:dyDescent="0.25">
      <c r="A139" s="13"/>
      <c r="B139" s="13"/>
      <c r="C139" s="13"/>
      <c r="D139" s="159"/>
      <c r="E139" s="13"/>
      <c r="F139" s="18"/>
      <c r="G139" s="205"/>
      <c r="H139" s="205"/>
      <c r="I139" s="18"/>
      <c r="J139" s="6"/>
    </row>
    <row r="140" spans="1:10" x14ac:dyDescent="0.25">
      <c r="A140" s="13"/>
      <c r="B140" s="13"/>
      <c r="C140" s="13"/>
      <c r="D140" s="159"/>
      <c r="E140" s="13"/>
      <c r="F140" s="27" t="s">
        <v>56</v>
      </c>
      <c r="G140" s="205"/>
      <c r="H140" s="205"/>
      <c r="I140" s="18"/>
      <c r="J140" s="6"/>
    </row>
    <row r="141" spans="1:10" x14ac:dyDescent="0.25">
      <c r="A141" s="13">
        <v>3722</v>
      </c>
      <c r="B141" s="13">
        <v>2111</v>
      </c>
      <c r="C141" s="13"/>
      <c r="D141" s="159"/>
      <c r="E141" s="13"/>
      <c r="F141" s="29" t="s">
        <v>384</v>
      </c>
      <c r="G141" s="6">
        <v>1102.1400000000001</v>
      </c>
      <c r="H141" s="6">
        <v>1102.1400000000001</v>
      </c>
      <c r="I141" s="6">
        <v>870.81</v>
      </c>
      <c r="J141" s="6">
        <f>Tabulka15[[#This Row],[Skutečnost          v tis. Kč]]/Tabulka15[[#This Row],[Upravený rozpočet        v tis. Kč]]*100</f>
        <v>79.010833469432185</v>
      </c>
    </row>
    <row r="142" spans="1:10" x14ac:dyDescent="0.25">
      <c r="A142" s="28">
        <v>3722</v>
      </c>
      <c r="B142" s="13"/>
      <c r="C142" s="13"/>
      <c r="D142" s="159"/>
      <c r="E142" s="13"/>
      <c r="F142" s="33" t="s">
        <v>57</v>
      </c>
      <c r="G142" s="12">
        <f>SUM(G141)</f>
        <v>1102.1400000000001</v>
      </c>
      <c r="H142" s="12">
        <f>SUM(H141)</f>
        <v>1102.1400000000001</v>
      </c>
      <c r="I142" s="12">
        <f>SUM(I141)</f>
        <v>870.81</v>
      </c>
      <c r="J142" s="12">
        <f>Tabulka15[[#This Row],[Skutečnost          v tis. Kč]]/Tabulka15[[#This Row],[Upravený rozpočet        v tis. Kč]]*100</f>
        <v>79.010833469432185</v>
      </c>
    </row>
    <row r="143" spans="1:10" x14ac:dyDescent="0.25">
      <c r="A143" s="28"/>
      <c r="B143" s="13"/>
      <c r="C143" s="13"/>
      <c r="D143" s="159"/>
      <c r="E143" s="13"/>
      <c r="F143" s="33"/>
      <c r="G143" s="12"/>
      <c r="H143" s="12"/>
      <c r="I143" s="12"/>
      <c r="J143" s="12"/>
    </row>
    <row r="144" spans="1:10" x14ac:dyDescent="0.25">
      <c r="A144" s="28"/>
      <c r="B144" s="13"/>
      <c r="C144" s="13"/>
      <c r="D144" s="159"/>
      <c r="E144" s="13"/>
      <c r="F144" s="33"/>
      <c r="G144" s="12"/>
      <c r="H144" s="12"/>
      <c r="I144" s="18"/>
      <c r="J144" s="6"/>
    </row>
    <row r="145" spans="1:10" x14ac:dyDescent="0.25">
      <c r="A145" s="13">
        <v>3723</v>
      </c>
      <c r="B145" s="13">
        <v>2324</v>
      </c>
      <c r="C145" s="13"/>
      <c r="D145" s="159"/>
      <c r="E145" s="13"/>
      <c r="F145" s="29" t="s">
        <v>333</v>
      </c>
      <c r="G145" s="6">
        <v>61.86</v>
      </c>
      <c r="H145" s="6">
        <v>61.86</v>
      </c>
      <c r="I145" s="6">
        <v>61.86</v>
      </c>
      <c r="J145" s="6">
        <f>Tabulka15[[#This Row],[Skutečnost          v tis. Kč]]/Tabulka15[[#This Row],[Upravený rozpočet        v tis. Kč]]*100</f>
        <v>100</v>
      </c>
    </row>
    <row r="146" spans="1:10" x14ac:dyDescent="0.25">
      <c r="A146" s="28">
        <v>3723</v>
      </c>
      <c r="B146" s="13"/>
      <c r="C146" s="13"/>
      <c r="D146" s="159"/>
      <c r="E146" s="13"/>
      <c r="F146" s="33" t="s">
        <v>334</v>
      </c>
      <c r="G146" s="12">
        <f>SUBTOTAL(109,G145)</f>
        <v>61.86</v>
      </c>
      <c r="H146" s="12">
        <f>SUBTOTAL(109,H145)</f>
        <v>61.86</v>
      </c>
      <c r="I146" s="12">
        <f>SUBTOTAL(109,I145)</f>
        <v>61.86</v>
      </c>
      <c r="J146" s="12">
        <f>Tabulka15[[#This Row],[Skutečnost          v tis. Kč]]/Tabulka15[[#This Row],[Upravený rozpočet        v tis. Kč]]*100</f>
        <v>100</v>
      </c>
    </row>
    <row r="147" spans="1:10" s="26" customFormat="1" x14ac:dyDescent="0.25">
      <c r="A147" s="28"/>
      <c r="B147" s="13"/>
      <c r="C147" s="13"/>
      <c r="D147" s="159"/>
      <c r="E147" s="13"/>
      <c r="F147" s="33"/>
      <c r="G147" s="12"/>
      <c r="H147" s="12"/>
      <c r="I147" s="18"/>
      <c r="J147" s="6"/>
    </row>
    <row r="148" spans="1:10" s="26" customFormat="1" x14ac:dyDescent="0.25">
      <c r="A148" s="13">
        <v>3725</v>
      </c>
      <c r="B148" s="13">
        <v>2324</v>
      </c>
      <c r="C148" s="13"/>
      <c r="D148" s="159"/>
      <c r="E148" s="13"/>
      <c r="F148" s="29" t="s">
        <v>456</v>
      </c>
      <c r="G148" s="6">
        <v>600</v>
      </c>
      <c r="H148" s="6">
        <v>600</v>
      </c>
      <c r="I148" s="6">
        <v>532.01</v>
      </c>
      <c r="J148" s="6">
        <f>Tabulka15[[#This Row],[Skutečnost          v tis. Kč]]/Tabulka15[[#This Row],[Upravený rozpočet        v tis. Kč]]*100</f>
        <v>88.668333333333322</v>
      </c>
    </row>
    <row r="149" spans="1:10" s="26" customFormat="1" x14ac:dyDescent="0.25">
      <c r="A149" s="28">
        <v>3725</v>
      </c>
      <c r="B149" s="28"/>
      <c r="C149" s="28"/>
      <c r="D149" s="165"/>
      <c r="E149" s="28"/>
      <c r="F149" s="33" t="s">
        <v>58</v>
      </c>
      <c r="G149" s="12">
        <f>SUM(G148)</f>
        <v>600</v>
      </c>
      <c r="H149" s="12">
        <f>SUM(H148)</f>
        <v>600</v>
      </c>
      <c r="I149" s="12">
        <f>SUM(I148)</f>
        <v>532.01</v>
      </c>
      <c r="J149" s="12">
        <f>Tabulka15[[#This Row],[Skutečnost          v tis. Kč]]/Tabulka15[[#This Row],[Upravený rozpočet        v tis. Kč]]*100</f>
        <v>88.668333333333322</v>
      </c>
    </row>
    <row r="150" spans="1:10" s="26" customFormat="1" x14ac:dyDescent="0.25">
      <c r="A150" s="28"/>
      <c r="B150" s="28"/>
      <c r="C150" s="28"/>
      <c r="D150" s="165"/>
      <c r="E150" s="28"/>
      <c r="F150" s="33"/>
      <c r="G150" s="12"/>
      <c r="H150" s="12"/>
      <c r="I150" s="18"/>
      <c r="J150" s="6"/>
    </row>
    <row r="151" spans="1:10" s="26" customFormat="1" x14ac:dyDescent="0.25">
      <c r="A151" s="13">
        <v>3745</v>
      </c>
      <c r="B151" s="13">
        <v>2321</v>
      </c>
      <c r="C151" s="13"/>
      <c r="D151" s="159">
        <v>3122</v>
      </c>
      <c r="E151" s="13">
        <v>873</v>
      </c>
      <c r="F151" s="29" t="s">
        <v>751</v>
      </c>
      <c r="G151" s="6">
        <v>0</v>
      </c>
      <c r="H151" s="6">
        <v>140</v>
      </c>
      <c r="I151" s="6">
        <v>140</v>
      </c>
      <c r="J151" s="6">
        <f>Tabulka15[[#This Row],[Skutečnost          v tis. Kč]]/Tabulka15[[#This Row],[Upravený rozpočet        v tis. Kč]]*100</f>
        <v>100</v>
      </c>
    </row>
    <row r="152" spans="1:10" s="26" customFormat="1" x14ac:dyDescent="0.25">
      <c r="A152" s="13">
        <v>3745</v>
      </c>
      <c r="B152" s="13">
        <v>2324</v>
      </c>
      <c r="C152" s="13"/>
      <c r="D152" s="159"/>
      <c r="E152" s="13"/>
      <c r="F152" s="29" t="s">
        <v>54</v>
      </c>
      <c r="G152" s="6">
        <v>0</v>
      </c>
      <c r="H152" s="6">
        <v>5.0999999999999996</v>
      </c>
      <c r="I152" s="6">
        <v>0</v>
      </c>
      <c r="J152" s="6">
        <f>Tabulka15[[#This Row],[Skutečnost          v tis. Kč]]/Tabulka15[[#This Row],[Upravený rozpočet        v tis. Kč]]*100</f>
        <v>0</v>
      </c>
    </row>
    <row r="153" spans="1:10" s="26" customFormat="1" x14ac:dyDescent="0.25">
      <c r="A153" s="13">
        <v>3745</v>
      </c>
      <c r="B153" s="13">
        <v>2329</v>
      </c>
      <c r="C153" s="13"/>
      <c r="D153" s="159"/>
      <c r="E153" s="13"/>
      <c r="F153" s="29" t="s">
        <v>59</v>
      </c>
      <c r="G153" s="6">
        <v>3</v>
      </c>
      <c r="H153" s="6">
        <v>6.2</v>
      </c>
      <c r="I153" s="6">
        <v>6.4</v>
      </c>
      <c r="J153" s="6">
        <f>Tabulka15[[#This Row],[Skutečnost          v tis. Kč]]/Tabulka15[[#This Row],[Upravený rozpočet        v tis. Kč]]*100</f>
        <v>103.2258064516129</v>
      </c>
    </row>
    <row r="154" spans="1:10" s="26" customFormat="1" x14ac:dyDescent="0.25">
      <c r="A154" s="28">
        <v>3745</v>
      </c>
      <c r="B154" s="28"/>
      <c r="C154" s="28"/>
      <c r="D154" s="165"/>
      <c r="E154" s="28"/>
      <c r="F154" s="39" t="s">
        <v>60</v>
      </c>
      <c r="G154" s="30">
        <f>SUBTOTAL(109,G151:G153)</f>
        <v>3</v>
      </c>
      <c r="H154" s="30">
        <f>SUBTOTAL(109,H151:H153)</f>
        <v>151.29999999999998</v>
      </c>
      <c r="I154" s="30">
        <f>SUBTOTAL(109,I151:I153)</f>
        <v>146.4</v>
      </c>
      <c r="J154" s="12">
        <f>Tabulka15[[#This Row],[Skutečnost          v tis. Kč]]/Tabulka15[[#This Row],[Upravený rozpočet        v tis. Kč]]*100</f>
        <v>96.76140118968938</v>
      </c>
    </row>
    <row r="155" spans="1:10" s="26" customFormat="1" x14ac:dyDescent="0.25">
      <c r="A155" s="28"/>
      <c r="B155" s="28"/>
      <c r="C155" s="28"/>
      <c r="D155" s="165"/>
      <c r="E155" s="28"/>
      <c r="F155" s="39"/>
      <c r="G155" s="30"/>
      <c r="H155" s="30"/>
      <c r="I155" s="30"/>
      <c r="J155" s="12"/>
    </row>
    <row r="156" spans="1:10" s="26" customFormat="1" x14ac:dyDescent="0.25">
      <c r="A156" s="13">
        <v>3749</v>
      </c>
      <c r="B156" s="13">
        <v>2212</v>
      </c>
      <c r="C156" s="28"/>
      <c r="D156" s="159">
        <v>4</v>
      </c>
      <c r="E156" s="28"/>
      <c r="F156" s="29" t="s">
        <v>750</v>
      </c>
      <c r="G156" s="423">
        <v>0</v>
      </c>
      <c r="H156" s="423">
        <v>6.3</v>
      </c>
      <c r="I156" s="423">
        <v>6.3</v>
      </c>
      <c r="J156" s="6">
        <f>Tabulka15[[#This Row],[Skutečnost          v tis. Kč]]/Tabulka15[[#This Row],[Upravený rozpočet        v tis. Kč]]*100</f>
        <v>100</v>
      </c>
    </row>
    <row r="157" spans="1:10" s="26" customFormat="1" x14ac:dyDescent="0.25">
      <c r="A157" s="13">
        <v>3749</v>
      </c>
      <c r="B157" s="13">
        <v>2324</v>
      </c>
      <c r="C157" s="28"/>
      <c r="D157" s="60">
        <v>4</v>
      </c>
      <c r="E157" s="28"/>
      <c r="F157" s="29" t="s">
        <v>62</v>
      </c>
      <c r="G157" s="423">
        <v>0</v>
      </c>
      <c r="H157" s="423">
        <v>1</v>
      </c>
      <c r="I157" s="423">
        <v>1</v>
      </c>
      <c r="J157" s="6">
        <f>Tabulka15[[#This Row],[Skutečnost          v tis. Kč]]/Tabulka15[[#This Row],[Upravený rozpočet        v tis. Kč]]*100</f>
        <v>100</v>
      </c>
    </row>
    <row r="158" spans="1:10" s="26" customFormat="1" x14ac:dyDescent="0.25">
      <c r="A158" s="28">
        <v>3749</v>
      </c>
      <c r="B158" s="28"/>
      <c r="C158" s="28"/>
      <c r="D158" s="165"/>
      <c r="E158" s="28"/>
      <c r="F158" s="39" t="s">
        <v>749</v>
      </c>
      <c r="G158" s="30">
        <f>SUBTOTAL(109,G156:G157)</f>
        <v>0</v>
      </c>
      <c r="H158" s="30">
        <f>SUBTOTAL(109,H156:H157)</f>
        <v>7.3</v>
      </c>
      <c r="I158" s="30">
        <f>SUBTOTAL(109,I156:I157)</f>
        <v>7.3</v>
      </c>
      <c r="J158" s="12">
        <f>Tabulka15[[#This Row],[Skutečnost          v tis. Kč]]/Tabulka15[[#This Row],[Upravený rozpočet        v tis. Kč]]*100</f>
        <v>100</v>
      </c>
    </row>
    <row r="159" spans="1:10" s="26" customFormat="1" x14ac:dyDescent="0.25">
      <c r="A159" s="28"/>
      <c r="B159" s="13"/>
      <c r="C159" s="13"/>
      <c r="D159" s="159"/>
      <c r="E159" s="13"/>
      <c r="F159" s="39"/>
      <c r="G159" s="12"/>
      <c r="H159" s="12"/>
      <c r="I159" s="14"/>
      <c r="J159" s="6"/>
    </row>
    <row r="160" spans="1:10" s="26" customFormat="1" x14ac:dyDescent="0.25">
      <c r="A160" s="13">
        <v>3769</v>
      </c>
      <c r="B160" s="13">
        <v>2212</v>
      </c>
      <c r="C160" s="13"/>
      <c r="D160" s="159">
        <v>4</v>
      </c>
      <c r="E160" s="13"/>
      <c r="F160" s="29" t="s">
        <v>61</v>
      </c>
      <c r="G160" s="6">
        <v>30</v>
      </c>
      <c r="H160" s="6">
        <v>23.7</v>
      </c>
      <c r="I160" s="6">
        <v>0</v>
      </c>
      <c r="J160" s="6">
        <f>Tabulka15[[#This Row],[Skutečnost          v tis. Kč]]/Tabulka15[[#This Row],[Upravený rozpočet        v tis. Kč]]*100</f>
        <v>0</v>
      </c>
    </row>
    <row r="161" spans="1:10" s="26" customFormat="1" x14ac:dyDescent="0.25">
      <c r="A161" s="13">
        <v>3769</v>
      </c>
      <c r="B161" s="13">
        <v>2324</v>
      </c>
      <c r="C161" s="13"/>
      <c r="D161" s="60">
        <v>4</v>
      </c>
      <c r="E161" s="13"/>
      <c r="F161" s="29" t="s">
        <v>62</v>
      </c>
      <c r="G161" s="6">
        <v>5</v>
      </c>
      <c r="H161" s="6">
        <v>4</v>
      </c>
      <c r="I161" s="6">
        <v>0</v>
      </c>
      <c r="J161" s="6">
        <f>Tabulka15[[#This Row],[Skutečnost          v tis. Kč]]/Tabulka15[[#This Row],[Upravený rozpočet        v tis. Kč]]*100</f>
        <v>0</v>
      </c>
    </row>
    <row r="162" spans="1:10" s="26" customFormat="1" x14ac:dyDescent="0.25">
      <c r="A162" s="13">
        <v>3769</v>
      </c>
      <c r="B162" s="13">
        <v>2329</v>
      </c>
      <c r="C162" s="13"/>
      <c r="D162" s="159"/>
      <c r="E162" s="13"/>
      <c r="F162" s="29" t="s">
        <v>1135</v>
      </c>
      <c r="G162" s="6">
        <v>0</v>
      </c>
      <c r="H162" s="6">
        <v>0</v>
      </c>
      <c r="I162" s="6">
        <v>10</v>
      </c>
      <c r="J162" s="36" t="s">
        <v>668</v>
      </c>
    </row>
    <row r="163" spans="1:10" s="26" customFormat="1" x14ac:dyDescent="0.25">
      <c r="A163" s="23">
        <v>3769</v>
      </c>
      <c r="B163" s="24"/>
      <c r="C163" s="24"/>
      <c r="D163" s="161"/>
      <c r="E163" s="24"/>
      <c r="F163" s="31" t="s">
        <v>63</v>
      </c>
      <c r="G163" s="30">
        <f>SUBTOTAL(109,G160:G162)</f>
        <v>35</v>
      </c>
      <c r="H163" s="30">
        <f t="shared" ref="H163:I163" si="1">SUBTOTAL(109,H160:H162)</f>
        <v>27.7</v>
      </c>
      <c r="I163" s="30">
        <f t="shared" si="1"/>
        <v>10</v>
      </c>
      <c r="J163" s="12">
        <f>Tabulka15[[#This Row],[Skutečnost          v tis. Kč]]/Tabulka15[[#This Row],[Upravený rozpočet        v tis. Kč]]*100</f>
        <v>36.101083032490976</v>
      </c>
    </row>
    <row r="164" spans="1:10" s="26" customFormat="1" x14ac:dyDescent="0.25">
      <c r="A164" s="361">
        <v>3</v>
      </c>
      <c r="B164" s="362"/>
      <c r="C164" s="362"/>
      <c r="D164" s="363"/>
      <c r="E164" s="362"/>
      <c r="F164" s="364" t="s">
        <v>64</v>
      </c>
      <c r="G164" s="360">
        <f>G98+G102+G108+G113+G116+G122+G125+G138+G142+G146+G149+G154+G158+G163</f>
        <v>4221.51</v>
      </c>
      <c r="H164" s="360">
        <f>H98+H102+H108+H113+H116+H122+H125+H138+H142+H146+H149+H154+H158+H163</f>
        <v>6704.27</v>
      </c>
      <c r="I164" s="360">
        <f>I98+I102+I108+I113+I116+I122+I125+I138+I142+I146+I149+I154+I158+I163</f>
        <v>6066.0300000000007</v>
      </c>
      <c r="J164" s="357">
        <f>Tabulka15[[#This Row],[Skutečnost          v tis. Kč]]/Tabulka15[[#This Row],[Upravený rozpočet        v tis. Kč]]*100</f>
        <v>90.480097012799305</v>
      </c>
    </row>
    <row r="165" spans="1:10" s="26" customFormat="1" x14ac:dyDescent="0.25">
      <c r="A165" s="49"/>
      <c r="B165" s="55"/>
      <c r="C165" s="55"/>
      <c r="D165" s="167"/>
      <c r="E165" s="55"/>
      <c r="F165" s="56"/>
      <c r="G165" s="51"/>
      <c r="H165" s="18"/>
      <c r="I165" s="18"/>
      <c r="J165" s="6"/>
    </row>
    <row r="166" spans="1:10" s="26" customFormat="1" x14ac:dyDescent="0.25">
      <c r="A166" s="18"/>
      <c r="B166" s="19"/>
      <c r="C166" s="19"/>
      <c r="D166" s="163"/>
      <c r="E166" s="19"/>
      <c r="F166" s="50" t="s">
        <v>271</v>
      </c>
      <c r="G166" s="387"/>
      <c r="H166" s="18"/>
      <c r="I166" s="18"/>
      <c r="J166" s="6"/>
    </row>
    <row r="167" spans="1:10" x14ac:dyDescent="0.25">
      <c r="A167" s="9"/>
      <c r="B167" s="9"/>
      <c r="C167" s="9"/>
      <c r="D167" s="160"/>
      <c r="E167" s="9"/>
      <c r="F167" s="11" t="s">
        <v>65</v>
      </c>
      <c r="G167" s="272"/>
      <c r="H167" s="14"/>
      <c r="I167" s="14"/>
      <c r="J167" s="6"/>
    </row>
    <row r="168" spans="1:10" x14ac:dyDescent="0.25">
      <c r="A168" s="13">
        <v>5311</v>
      </c>
      <c r="B168" s="13">
        <v>2111</v>
      </c>
      <c r="C168" s="13"/>
      <c r="D168" s="159"/>
      <c r="E168" s="13"/>
      <c r="F168" s="29" t="s">
        <v>455</v>
      </c>
      <c r="G168" s="6">
        <v>92.82</v>
      </c>
      <c r="H168" s="6">
        <v>92.82</v>
      </c>
      <c r="I168" s="6">
        <v>58.07</v>
      </c>
      <c r="J168" s="6">
        <f>Tabulka15[[#This Row],[Skutečnost          v tis. Kč]]/Tabulka15[[#This Row],[Upravený rozpočet        v tis. Kč]]*100</f>
        <v>62.561947856065501</v>
      </c>
    </row>
    <row r="169" spans="1:10" x14ac:dyDescent="0.25">
      <c r="A169" s="13">
        <v>5311</v>
      </c>
      <c r="B169" s="13">
        <v>2212</v>
      </c>
      <c r="C169" s="13"/>
      <c r="D169" s="159"/>
      <c r="E169" s="13"/>
      <c r="F169" s="29" t="s">
        <v>66</v>
      </c>
      <c r="G169" s="36">
        <v>299</v>
      </c>
      <c r="H169" s="36">
        <v>299</v>
      </c>
      <c r="I169" s="36">
        <v>209.07</v>
      </c>
      <c r="J169" s="6">
        <f>Tabulka15[[#This Row],[Skutečnost          v tis. Kč]]/Tabulka15[[#This Row],[Upravený rozpočet        v tis. Kč]]*100</f>
        <v>69.92307692307692</v>
      </c>
    </row>
    <row r="170" spans="1:10" x14ac:dyDescent="0.25">
      <c r="A170" s="13">
        <v>5311</v>
      </c>
      <c r="B170" s="13">
        <v>2310</v>
      </c>
      <c r="C170" s="13"/>
      <c r="D170" s="159"/>
      <c r="E170" s="13"/>
      <c r="F170" s="29" t="s">
        <v>933</v>
      </c>
      <c r="G170" s="36">
        <v>21</v>
      </c>
      <c r="H170" s="36">
        <v>21</v>
      </c>
      <c r="I170" s="36">
        <v>19.5</v>
      </c>
      <c r="J170" s="6">
        <f>Tabulka15[[#This Row],[Skutečnost          v tis. Kč]]/Tabulka15[[#This Row],[Upravený rozpočet        v tis. Kč]]*100</f>
        <v>92.857142857142861</v>
      </c>
    </row>
    <row r="171" spans="1:10" x14ac:dyDescent="0.25">
      <c r="A171" s="23">
        <v>5311</v>
      </c>
      <c r="B171" s="24"/>
      <c r="C171" s="24"/>
      <c r="D171" s="161"/>
      <c r="E171" s="24"/>
      <c r="F171" s="31" t="s">
        <v>67</v>
      </c>
      <c r="G171" s="25">
        <f>SUBTOTAL(109,G168:G170)</f>
        <v>412.82</v>
      </c>
      <c r="H171" s="25">
        <f>SUBTOTAL(109,H168:H170)</f>
        <v>412.82</v>
      </c>
      <c r="I171" s="25">
        <f>SUBTOTAL(109,I168:I170)</f>
        <v>286.64</v>
      </c>
      <c r="J171" s="12">
        <f>Tabulka15[[#This Row],[Skutečnost          v tis. Kč]]/Tabulka15[[#This Row],[Upravený rozpočet        v tis. Kč]]*100</f>
        <v>69.434620415677529</v>
      </c>
    </row>
    <row r="172" spans="1:10" s="26" customFormat="1" x14ac:dyDescent="0.25">
      <c r="A172" s="23"/>
      <c r="B172" s="24"/>
      <c r="C172" s="24"/>
      <c r="D172" s="161"/>
      <c r="E172" s="24"/>
      <c r="F172" s="31"/>
      <c r="G172" s="25"/>
      <c r="H172" s="25"/>
      <c r="I172" s="25"/>
      <c r="J172" s="12"/>
    </row>
    <row r="173" spans="1:10" s="26" customFormat="1" x14ac:dyDescent="0.25">
      <c r="A173" s="23"/>
      <c r="B173" s="24"/>
      <c r="C173" s="24"/>
      <c r="D173" s="161"/>
      <c r="E173" s="24"/>
      <c r="F173" s="16" t="s">
        <v>213</v>
      </c>
      <c r="G173" s="25"/>
      <c r="H173" s="25"/>
      <c r="I173" s="25"/>
      <c r="J173" s="12"/>
    </row>
    <row r="174" spans="1:10" x14ac:dyDescent="0.25">
      <c r="A174" s="24">
        <v>5512</v>
      </c>
      <c r="B174" s="24">
        <v>2324</v>
      </c>
      <c r="C174" s="24"/>
      <c r="D174" s="161"/>
      <c r="E174" s="24"/>
      <c r="F174" s="624" t="s">
        <v>27</v>
      </c>
      <c r="G174" s="41">
        <v>0</v>
      </c>
      <c r="H174" s="41">
        <v>11.7</v>
      </c>
      <c r="I174" s="41">
        <v>11.7</v>
      </c>
      <c r="J174" s="6">
        <f>Tabulka15[[#This Row],[Skutečnost          v tis. Kč]]/Tabulka15[[#This Row],[Upravený rozpočet        v tis. Kč]]*100</f>
        <v>100</v>
      </c>
    </row>
    <row r="175" spans="1:10" x14ac:dyDescent="0.25">
      <c r="A175" s="23">
        <v>5512</v>
      </c>
      <c r="B175" s="24"/>
      <c r="C175" s="24"/>
      <c r="D175" s="161"/>
      <c r="E175" s="24"/>
      <c r="F175" s="31" t="s">
        <v>672</v>
      </c>
      <c r="G175" s="25">
        <f>SUBTOTAL(109,G174:G174)</f>
        <v>0</v>
      </c>
      <c r="H175" s="25">
        <f>SUBTOTAL(109,H174:H174)</f>
        <v>11.7</v>
      </c>
      <c r="I175" s="25">
        <f>SUBTOTAL(109,I174:I174)</f>
        <v>11.7</v>
      </c>
      <c r="J175" s="12">
        <f>Tabulka15[[#This Row],[Skutečnost          v tis. Kč]]/Tabulka15[[#This Row],[Upravený rozpočet        v tis. Kč]]*100</f>
        <v>100</v>
      </c>
    </row>
    <row r="176" spans="1:10" x14ac:dyDescent="0.25">
      <c r="A176" s="361">
        <v>5</v>
      </c>
      <c r="B176" s="362"/>
      <c r="C176" s="362"/>
      <c r="D176" s="363"/>
      <c r="E176" s="362"/>
      <c r="F176" s="365" t="s">
        <v>68</v>
      </c>
      <c r="G176" s="360">
        <f>G171+G175</f>
        <v>412.82</v>
      </c>
      <c r="H176" s="360">
        <f>H171+H175</f>
        <v>424.52</v>
      </c>
      <c r="I176" s="360">
        <f>I171+I175</f>
        <v>298.33999999999997</v>
      </c>
      <c r="J176" s="357">
        <f>Tabulka15[[#This Row],[Skutečnost          v tis. Kč]]/Tabulka15[[#This Row],[Upravený rozpočet        v tis. Kč]]*100</f>
        <v>70.277018750588894</v>
      </c>
    </row>
    <row r="177" spans="1:10" x14ac:dyDescent="0.25">
      <c r="A177" s="49"/>
      <c r="B177" s="55"/>
      <c r="C177" s="55"/>
      <c r="D177" s="167"/>
      <c r="E177" s="55"/>
      <c r="F177" s="50"/>
      <c r="G177" s="51"/>
      <c r="H177" s="51"/>
      <c r="I177" s="14"/>
      <c r="J177" s="6"/>
    </row>
    <row r="178" spans="1:10" x14ac:dyDescent="0.25">
      <c r="A178" s="9"/>
      <c r="B178" s="9"/>
      <c r="C178" s="9"/>
      <c r="D178" s="160"/>
      <c r="E178" s="9"/>
      <c r="F178" s="16" t="s">
        <v>69</v>
      </c>
      <c r="G178" s="205"/>
      <c r="H178" s="205"/>
      <c r="I178" s="14"/>
      <c r="J178" s="6"/>
    </row>
    <row r="179" spans="1:10" x14ac:dyDescent="0.25">
      <c r="A179" s="13">
        <v>6171</v>
      </c>
      <c r="B179" s="13">
        <v>2111</v>
      </c>
      <c r="C179" s="13"/>
      <c r="D179" s="159"/>
      <c r="E179" s="13"/>
      <c r="F179" s="29" t="s">
        <v>70</v>
      </c>
      <c r="G179" s="6">
        <v>1</v>
      </c>
      <c r="H179" s="6">
        <v>1</v>
      </c>
      <c r="I179" s="6">
        <v>0</v>
      </c>
      <c r="J179" s="6">
        <f>Tabulka15[[#This Row],[Skutečnost          v tis. Kč]]/Tabulka15[[#This Row],[Upravený rozpočet        v tis. Kč]]*100</f>
        <v>0</v>
      </c>
    </row>
    <row r="180" spans="1:10" x14ac:dyDescent="0.25">
      <c r="A180" s="13">
        <v>6171</v>
      </c>
      <c r="B180" s="13">
        <v>2212</v>
      </c>
      <c r="C180" s="13"/>
      <c r="D180" s="159">
        <v>6</v>
      </c>
      <c r="E180" s="13"/>
      <c r="F180" s="29" t="s">
        <v>71</v>
      </c>
      <c r="G180" s="6">
        <v>40</v>
      </c>
      <c r="H180" s="6">
        <v>40</v>
      </c>
      <c r="I180" s="6">
        <v>29.16</v>
      </c>
      <c r="J180" s="6">
        <f>Tabulka15[[#This Row],[Skutečnost          v tis. Kč]]/Tabulka15[[#This Row],[Upravený rozpočet        v tis. Kč]]*100</f>
        <v>72.899999999999991</v>
      </c>
    </row>
    <row r="181" spans="1:10" x14ac:dyDescent="0.25">
      <c r="A181" s="13">
        <v>6171</v>
      </c>
      <c r="B181" s="13">
        <v>2310</v>
      </c>
      <c r="C181" s="13"/>
      <c r="D181" s="159"/>
      <c r="E181" s="13"/>
      <c r="F181" s="29" t="s">
        <v>72</v>
      </c>
      <c r="G181" s="6">
        <v>5</v>
      </c>
      <c r="H181" s="6">
        <v>5</v>
      </c>
      <c r="I181" s="6">
        <v>1.46</v>
      </c>
      <c r="J181" s="6">
        <f>Tabulka15[[#This Row],[Skutečnost          v tis. Kč]]/Tabulka15[[#This Row],[Upravený rozpočet        v tis. Kč]]*100</f>
        <v>29.2</v>
      </c>
    </row>
    <row r="182" spans="1:10" x14ac:dyDescent="0.25">
      <c r="A182" s="13">
        <v>6171</v>
      </c>
      <c r="B182" s="13">
        <v>2322</v>
      </c>
      <c r="C182" s="13"/>
      <c r="D182" s="159"/>
      <c r="E182" s="13"/>
      <c r="F182" s="29" t="s">
        <v>431</v>
      </c>
      <c r="G182" s="6">
        <v>100</v>
      </c>
      <c r="H182" s="6">
        <v>34.799999999999997</v>
      </c>
      <c r="I182" s="6">
        <v>6.27</v>
      </c>
      <c r="J182" s="6">
        <f>Tabulka15[[#This Row],[Skutečnost          v tis. Kč]]/Tabulka15[[#This Row],[Upravený rozpočet        v tis. Kč]]*100</f>
        <v>18.017241379310345</v>
      </c>
    </row>
    <row r="183" spans="1:10" x14ac:dyDescent="0.25">
      <c r="A183" s="13">
        <v>6171</v>
      </c>
      <c r="B183" s="13">
        <v>2324</v>
      </c>
      <c r="C183" s="13"/>
      <c r="D183" s="159"/>
      <c r="E183" s="13"/>
      <c r="F183" s="29" t="s">
        <v>54</v>
      </c>
      <c r="G183" s="6">
        <v>0</v>
      </c>
      <c r="H183" s="6">
        <v>7.51</v>
      </c>
      <c r="I183" s="6">
        <v>3.58</v>
      </c>
      <c r="J183" s="6">
        <f>Tabulka15[[#This Row],[Skutečnost          v tis. Kč]]/Tabulka15[[#This Row],[Upravený rozpočet        v tis. Kč]]*100</f>
        <v>47.669773635153128</v>
      </c>
    </row>
    <row r="184" spans="1:10" x14ac:dyDescent="0.25">
      <c r="A184" s="13">
        <v>6171</v>
      </c>
      <c r="B184" s="13">
        <v>2324</v>
      </c>
      <c r="C184" s="13"/>
      <c r="D184" s="159">
        <v>6</v>
      </c>
      <c r="E184" s="13">
        <v>40</v>
      </c>
      <c r="F184" s="29" t="s">
        <v>62</v>
      </c>
      <c r="G184" s="6">
        <v>10</v>
      </c>
      <c r="H184" s="6">
        <v>10</v>
      </c>
      <c r="I184" s="6">
        <v>10.4</v>
      </c>
      <c r="J184" s="6">
        <f>Tabulka15[[#This Row],[Skutečnost          v tis. Kč]]/Tabulka15[[#This Row],[Upravený rozpočet        v tis. Kč]]*100</f>
        <v>104</v>
      </c>
    </row>
    <row r="185" spans="1:10" x14ac:dyDescent="0.25">
      <c r="A185" s="13">
        <v>6171</v>
      </c>
      <c r="B185" s="13">
        <v>2329</v>
      </c>
      <c r="C185" s="13"/>
      <c r="D185" s="159"/>
      <c r="E185" s="13"/>
      <c r="F185" s="29" t="s">
        <v>73</v>
      </c>
      <c r="G185" s="6">
        <v>25</v>
      </c>
      <c r="H185" s="6">
        <v>25</v>
      </c>
      <c r="I185" s="6">
        <v>21.29</v>
      </c>
      <c r="J185" s="6">
        <f>Tabulka15[[#This Row],[Skutečnost          v tis. Kč]]/Tabulka15[[#This Row],[Upravený rozpočet        v tis. Kč]]*100</f>
        <v>85.16</v>
      </c>
    </row>
    <row r="186" spans="1:10" x14ac:dyDescent="0.25">
      <c r="A186" s="23">
        <v>6171</v>
      </c>
      <c r="B186" s="24"/>
      <c r="C186" s="24"/>
      <c r="D186" s="161"/>
      <c r="E186" s="24"/>
      <c r="F186" s="31" t="s">
        <v>74</v>
      </c>
      <c r="G186" s="25">
        <f>SUM(G179:G185)</f>
        <v>181</v>
      </c>
      <c r="H186" s="25">
        <f>SUM(H179:H185)</f>
        <v>123.31</v>
      </c>
      <c r="I186" s="25">
        <f>SUM(I179:I185)</f>
        <v>72.16</v>
      </c>
      <c r="J186" s="12">
        <f>Tabulka15[[#This Row],[Skutečnost          v tis. Kč]]/Tabulka15[[#This Row],[Upravený rozpočet        v tis. Kč]]*100</f>
        <v>58.519179304192683</v>
      </c>
    </row>
    <row r="187" spans="1:10" x14ac:dyDescent="0.25">
      <c r="A187" s="13"/>
      <c r="B187" s="13"/>
      <c r="C187" s="13"/>
      <c r="D187" s="159"/>
      <c r="E187" s="13"/>
      <c r="F187" s="39"/>
      <c r="G187" s="12"/>
      <c r="H187" s="12"/>
      <c r="I187" s="14"/>
      <c r="J187" s="6"/>
    </row>
    <row r="188" spans="1:10" x14ac:dyDescent="0.25">
      <c r="A188" s="13"/>
      <c r="B188" s="13"/>
      <c r="C188" s="13"/>
      <c r="D188" s="159"/>
      <c r="E188" s="13"/>
      <c r="F188" s="27" t="s">
        <v>75</v>
      </c>
      <c r="G188" s="6"/>
      <c r="H188" s="6"/>
      <c r="I188" s="14"/>
      <c r="J188" s="6"/>
    </row>
    <row r="189" spans="1:10" x14ac:dyDescent="0.25">
      <c r="A189" s="13">
        <v>6310</v>
      </c>
      <c r="B189" s="13">
        <v>2141</v>
      </c>
      <c r="C189" s="13"/>
      <c r="D189" s="159"/>
      <c r="E189" s="13"/>
      <c r="F189" s="29" t="s">
        <v>335</v>
      </c>
      <c r="G189" s="6">
        <v>156.63</v>
      </c>
      <c r="H189" s="6">
        <v>156.63</v>
      </c>
      <c r="I189" s="6">
        <v>484.74</v>
      </c>
      <c r="J189" s="6">
        <f>Tabulka15[[#This Row],[Skutečnost          v tis. Kč]]/Tabulka15[[#This Row],[Upravený rozpočet        v tis. Kč]]*100</f>
        <v>309.48094234820917</v>
      </c>
    </row>
    <row r="190" spans="1:10" x14ac:dyDescent="0.25">
      <c r="A190" s="23">
        <v>6310</v>
      </c>
      <c r="B190" s="24"/>
      <c r="C190" s="24"/>
      <c r="D190" s="161"/>
      <c r="E190" s="24"/>
      <c r="F190" s="31" t="s">
        <v>76</v>
      </c>
      <c r="G190" s="30">
        <f>SUBTOTAL(109,G189:G189)</f>
        <v>156.63</v>
      </c>
      <c r="H190" s="30">
        <f>SUBTOTAL(109,H189:H189)</f>
        <v>156.63</v>
      </c>
      <c r="I190" s="30">
        <f>SUBTOTAL(109,I189:I189)</f>
        <v>484.74</v>
      </c>
      <c r="J190" s="12">
        <f>Tabulka15[[#This Row],[Skutečnost          v tis. Kč]]/Tabulka15[[#This Row],[Upravený rozpočet        v tis. Kč]]*100</f>
        <v>309.48094234820917</v>
      </c>
    </row>
    <row r="191" spans="1:10" x14ac:dyDescent="0.25">
      <c r="A191" s="23"/>
      <c r="B191" s="24"/>
      <c r="C191" s="24"/>
      <c r="D191" s="161"/>
      <c r="E191" s="24"/>
      <c r="F191" s="31"/>
      <c r="G191" s="30"/>
      <c r="H191" s="30"/>
      <c r="I191" s="30"/>
      <c r="J191" s="12"/>
    </row>
    <row r="192" spans="1:10" x14ac:dyDescent="0.25">
      <c r="A192" s="23"/>
      <c r="B192" s="24"/>
      <c r="C192" s="24"/>
      <c r="D192" s="161"/>
      <c r="E192" s="24"/>
      <c r="F192" s="27" t="s">
        <v>673</v>
      </c>
      <c r="G192" s="30"/>
      <c r="H192" s="30"/>
      <c r="I192" s="30"/>
      <c r="J192" s="12"/>
    </row>
    <row r="193" spans="1:10" x14ac:dyDescent="0.25">
      <c r="A193" s="24">
        <v>6402</v>
      </c>
      <c r="B193" s="24">
        <v>2229</v>
      </c>
      <c r="C193" s="24"/>
      <c r="D193" s="573"/>
      <c r="E193" s="24"/>
      <c r="F193" s="40" t="s">
        <v>1077</v>
      </c>
      <c r="G193" s="423">
        <v>0</v>
      </c>
      <c r="H193" s="423">
        <v>0</v>
      </c>
      <c r="I193" s="423">
        <v>2.4500000000000002</v>
      </c>
      <c r="J193" s="36" t="s">
        <v>668</v>
      </c>
    </row>
    <row r="194" spans="1:10" x14ac:dyDescent="0.25">
      <c r="A194" s="24">
        <v>6402</v>
      </c>
      <c r="B194" s="24">
        <v>2229</v>
      </c>
      <c r="C194" s="24"/>
      <c r="D194" s="573">
        <v>34070</v>
      </c>
      <c r="E194" s="24">
        <v>242</v>
      </c>
      <c r="F194" s="40" t="s">
        <v>887</v>
      </c>
      <c r="G194" s="423">
        <v>0</v>
      </c>
      <c r="H194" s="423">
        <v>2.4500000000000002</v>
      </c>
      <c r="I194" s="423">
        <v>2.4500000000000002</v>
      </c>
      <c r="J194" s="6">
        <f>Tabulka15[[#This Row],[Skutečnost          v tis. Kč]]/Tabulka15[[#This Row],[Upravený rozpočet        v tis. Kč]]*100</f>
        <v>100</v>
      </c>
    </row>
    <row r="195" spans="1:10" x14ac:dyDescent="0.25">
      <c r="A195" s="23">
        <v>6402</v>
      </c>
      <c r="B195" s="24"/>
      <c r="C195" s="24"/>
      <c r="D195" s="161"/>
      <c r="E195" s="24"/>
      <c r="F195" s="31" t="s">
        <v>424</v>
      </c>
      <c r="G195" s="30">
        <f>SUBTOTAL(109,G193:G194)</f>
        <v>0</v>
      </c>
      <c r="H195" s="30">
        <f>SUBTOTAL(109,H193:H194)</f>
        <v>2.4500000000000002</v>
      </c>
      <c r="I195" s="30">
        <f>SUBTOTAL(109,I193:I194)</f>
        <v>4.9000000000000004</v>
      </c>
      <c r="J195" s="12">
        <f>Tabulka15[[#This Row],[Skutečnost          v tis. Kč]]/Tabulka15[[#This Row],[Upravený rozpočet        v tis. Kč]]*100</f>
        <v>200</v>
      </c>
    </row>
    <row r="196" spans="1:10" x14ac:dyDescent="0.25">
      <c r="A196" s="660"/>
      <c r="B196" s="661"/>
      <c r="C196" s="661"/>
      <c r="D196" s="662"/>
      <c r="E196" s="661"/>
      <c r="F196" s="663"/>
      <c r="G196" s="664"/>
      <c r="H196" s="664"/>
      <c r="I196" s="664"/>
      <c r="J196" s="6"/>
    </row>
    <row r="197" spans="1:10" x14ac:dyDescent="0.25">
      <c r="A197" s="24">
        <v>6409</v>
      </c>
      <c r="B197" s="661">
        <v>2328</v>
      </c>
      <c r="C197" s="661"/>
      <c r="D197" s="662"/>
      <c r="E197" s="661"/>
      <c r="F197" s="40" t="s">
        <v>1078</v>
      </c>
      <c r="G197" s="423">
        <v>0</v>
      </c>
      <c r="H197" s="423">
        <v>0</v>
      </c>
      <c r="I197" s="423">
        <v>9.15</v>
      </c>
      <c r="J197" s="36" t="s">
        <v>668</v>
      </c>
    </row>
    <row r="198" spans="1:10" x14ac:dyDescent="0.25">
      <c r="A198" s="24">
        <v>6409</v>
      </c>
      <c r="B198" s="24">
        <v>2329</v>
      </c>
      <c r="C198" s="24"/>
      <c r="D198" s="161"/>
      <c r="E198" s="24"/>
      <c r="F198" s="40" t="s">
        <v>1104</v>
      </c>
      <c r="G198" s="423">
        <v>0</v>
      </c>
      <c r="H198" s="423">
        <v>0</v>
      </c>
      <c r="I198" s="423">
        <v>10.050000000000001</v>
      </c>
      <c r="J198" s="36" t="s">
        <v>668</v>
      </c>
    </row>
    <row r="199" spans="1:10" x14ac:dyDescent="0.25">
      <c r="A199" s="660">
        <v>6409</v>
      </c>
      <c r="B199" s="661"/>
      <c r="C199" s="661"/>
      <c r="D199" s="662"/>
      <c r="E199" s="661"/>
      <c r="F199" s="31" t="s">
        <v>1079</v>
      </c>
      <c r="G199" s="664">
        <f>SUBTOTAL(109,G197:G198)</f>
        <v>0</v>
      </c>
      <c r="H199" s="664">
        <f t="shared" ref="H199:I199" si="2">SUBTOTAL(109,H197:H198)</f>
        <v>0</v>
      </c>
      <c r="I199" s="664">
        <f t="shared" si="2"/>
        <v>19.200000000000003</v>
      </c>
      <c r="J199" s="36" t="s">
        <v>668</v>
      </c>
    </row>
    <row r="200" spans="1:10" x14ac:dyDescent="0.25">
      <c r="A200" s="361">
        <v>6</v>
      </c>
      <c r="B200" s="362"/>
      <c r="C200" s="362"/>
      <c r="D200" s="363"/>
      <c r="E200" s="362"/>
      <c r="F200" s="365" t="s">
        <v>77</v>
      </c>
      <c r="G200" s="360">
        <f>G186+G190+G195+G199</f>
        <v>337.63</v>
      </c>
      <c r="H200" s="360">
        <f t="shared" ref="H200:I200" si="3">H186+H190+H195+H199</f>
        <v>282.39</v>
      </c>
      <c r="I200" s="360">
        <f t="shared" si="3"/>
        <v>581</v>
      </c>
      <c r="J200" s="357">
        <f>Tabulka15[[#This Row],[Skutečnost          v tis. Kč]]/Tabulka15[[#This Row],[Upravený rozpočet        v tis. Kč]]*100</f>
        <v>205.74382945571728</v>
      </c>
    </row>
    <row r="201" spans="1:10" x14ac:dyDescent="0.25">
      <c r="A201" s="49"/>
      <c r="B201" s="55"/>
      <c r="C201" s="55"/>
      <c r="D201" s="167"/>
      <c r="E201" s="55"/>
      <c r="F201" s="50"/>
      <c r="G201" s="51"/>
      <c r="H201" s="51"/>
      <c r="I201" s="18"/>
      <c r="J201" s="6"/>
    </row>
    <row r="202" spans="1:10" x14ac:dyDescent="0.25">
      <c r="A202" s="49"/>
      <c r="B202" s="55">
        <v>2451</v>
      </c>
      <c r="C202" s="55"/>
      <c r="D202" s="159"/>
      <c r="E202" s="55">
        <v>312</v>
      </c>
      <c r="F202" s="286" t="s">
        <v>487</v>
      </c>
      <c r="G202" s="51">
        <v>4458.9799999999996</v>
      </c>
      <c r="H202" s="51">
        <v>4458.9799999999996</v>
      </c>
      <c r="I202" s="51">
        <v>4458.9799999999996</v>
      </c>
      <c r="J202" s="51">
        <f>Tabulka15[[#This Row],[Skutečnost          v tis. Kč]]/Tabulka15[[#This Row],[Upravený rozpočet        v tis. Kč]]*100</f>
        <v>100</v>
      </c>
    </row>
    <row r="203" spans="1:10" x14ac:dyDescent="0.25">
      <c r="A203" s="49"/>
      <c r="B203" s="55">
        <v>2451</v>
      </c>
      <c r="C203" s="55"/>
      <c r="D203" s="159"/>
      <c r="E203" s="55">
        <v>313</v>
      </c>
      <c r="F203" s="286" t="s">
        <v>486</v>
      </c>
      <c r="G203" s="51">
        <v>4161.84</v>
      </c>
      <c r="H203" s="51">
        <v>4161.84</v>
      </c>
      <c r="I203" s="51">
        <v>4161.84</v>
      </c>
      <c r="J203" s="51">
        <f>Tabulka15[[#This Row],[Skutečnost          v tis. Kč]]/Tabulka15[[#This Row],[Upravený rozpočet        v tis. Kč]]*100</f>
        <v>100</v>
      </c>
    </row>
    <row r="204" spans="1:10" ht="15.75" x14ac:dyDescent="0.25">
      <c r="A204" s="133">
        <v>2</v>
      </c>
      <c r="B204" s="135"/>
      <c r="C204" s="135"/>
      <c r="D204" s="164"/>
      <c r="E204" s="135"/>
      <c r="F204" s="136" t="s">
        <v>78</v>
      </c>
      <c r="G204" s="141">
        <f>G47+G92+G164+G176+G200+G202+G203</f>
        <v>18000</v>
      </c>
      <c r="H204" s="141">
        <f>H47+H92+H164+H176+H200+H202+H203</f>
        <v>20441.71</v>
      </c>
      <c r="I204" s="141">
        <f>I47+I92+I164+I176+I200+I202+I203</f>
        <v>18441.170000000002</v>
      </c>
      <c r="J204" s="139">
        <f>Tabulka15[[#This Row],[Skutečnost          v tis. Kč]]/Tabulka15[[#This Row],[Upravený rozpočet        v tis. Kč]]*100</f>
        <v>90.213441047740147</v>
      </c>
    </row>
    <row r="205" spans="1:10" ht="15.75" x14ac:dyDescent="0.25">
      <c r="A205" s="179"/>
      <c r="B205" s="171"/>
      <c r="C205" s="171"/>
      <c r="D205" s="163"/>
      <c r="E205" s="171"/>
      <c r="F205" s="172"/>
      <c r="G205" s="180"/>
      <c r="H205" s="180"/>
      <c r="I205" s="180"/>
      <c r="J205" s="173"/>
    </row>
    <row r="206" spans="1:10" ht="15.75" x14ac:dyDescent="0.25">
      <c r="A206" s="179"/>
      <c r="B206" s="171"/>
      <c r="C206" s="171"/>
      <c r="D206" s="163"/>
      <c r="E206" s="171"/>
      <c r="F206" s="172"/>
      <c r="G206" s="180"/>
      <c r="H206" s="18"/>
      <c r="I206" s="18"/>
      <c r="J206" s="6"/>
    </row>
    <row r="207" spans="1:10" ht="15.75" x14ac:dyDescent="0.25">
      <c r="A207" s="133">
        <v>3</v>
      </c>
      <c r="B207" s="142"/>
      <c r="C207" s="142"/>
      <c r="D207" s="168"/>
      <c r="E207" s="142"/>
      <c r="F207" s="143" t="s">
        <v>79</v>
      </c>
      <c r="G207" s="208"/>
      <c r="H207" s="388"/>
      <c r="I207" s="388"/>
      <c r="J207" s="381"/>
    </row>
    <row r="208" spans="1:10" x14ac:dyDescent="0.25">
      <c r="A208" s="24">
        <v>2212</v>
      </c>
      <c r="B208" s="24">
        <v>3121</v>
      </c>
      <c r="C208" s="24"/>
      <c r="D208" s="159">
        <v>3121</v>
      </c>
      <c r="E208" s="13">
        <v>602</v>
      </c>
      <c r="F208" s="40" t="s">
        <v>748</v>
      </c>
      <c r="G208" s="41">
        <v>4000</v>
      </c>
      <c r="H208" s="41">
        <v>600</v>
      </c>
      <c r="I208" s="41">
        <v>600</v>
      </c>
      <c r="J208" s="6">
        <f>Tabulka15[[#This Row],[Skutečnost          v tis. Kč]]/Tabulka15[[#This Row],[Upravený rozpočet        v tis. Kč]]*100</f>
        <v>100</v>
      </c>
    </row>
    <row r="209" spans="1:10" x14ac:dyDescent="0.25">
      <c r="A209" s="24">
        <v>2212</v>
      </c>
      <c r="B209" s="24">
        <v>3122</v>
      </c>
      <c r="C209" s="24"/>
      <c r="D209" s="159">
        <v>3121</v>
      </c>
      <c r="E209" s="13">
        <v>602</v>
      </c>
      <c r="F209" s="40" t="s">
        <v>747</v>
      </c>
      <c r="G209" s="41">
        <v>0</v>
      </c>
      <c r="H209" s="41">
        <v>629.26</v>
      </c>
      <c r="I209" s="41">
        <v>0</v>
      </c>
      <c r="J209" s="6">
        <f>Tabulka15[[#This Row],[Skutečnost          v tis. Kč]]/Tabulka15[[#This Row],[Upravený rozpočet        v tis. Kč]]*100</f>
        <v>0</v>
      </c>
    </row>
    <row r="210" spans="1:10" x14ac:dyDescent="0.25">
      <c r="A210" s="23">
        <v>2212</v>
      </c>
      <c r="B210" s="24"/>
      <c r="C210" s="24"/>
      <c r="D210" s="159"/>
      <c r="E210" s="13"/>
      <c r="F210" s="39" t="s">
        <v>110</v>
      </c>
      <c r="G210" s="25">
        <f>SUBTOTAL(109,G208:G208)</f>
        <v>4000</v>
      </c>
      <c r="H210" s="25">
        <f>SUBTOTAL(109,H208:H209)</f>
        <v>1229.26</v>
      </c>
      <c r="I210" s="25">
        <f>SUBTOTAL(109,I208:I208)</f>
        <v>600</v>
      </c>
      <c r="J210" s="12">
        <f>Tabulka15[[#This Row],[Skutečnost          v tis. Kč]]/Tabulka15[[#This Row],[Upravený rozpočet        v tis. Kč]]*100</f>
        <v>48.809853082342222</v>
      </c>
    </row>
    <row r="211" spans="1:10" s="26" customFormat="1" x14ac:dyDescent="0.25">
      <c r="A211" s="23"/>
      <c r="B211" s="24"/>
      <c r="C211" s="24"/>
      <c r="D211" s="159"/>
      <c r="E211" s="13"/>
      <c r="F211" s="39"/>
      <c r="G211" s="25"/>
      <c r="H211" s="25"/>
      <c r="I211" s="25"/>
      <c r="J211" s="12"/>
    </row>
    <row r="212" spans="1:10" s="26" customFormat="1" x14ac:dyDescent="0.25">
      <c r="A212" s="24">
        <v>2219</v>
      </c>
      <c r="B212" s="24">
        <v>3121</v>
      </c>
      <c r="C212" s="24"/>
      <c r="D212" s="159">
        <v>3121</v>
      </c>
      <c r="E212" s="13">
        <v>602</v>
      </c>
      <c r="F212" s="40" t="s">
        <v>748</v>
      </c>
      <c r="G212" s="41">
        <v>0</v>
      </c>
      <c r="H212" s="41">
        <v>1500</v>
      </c>
      <c r="I212" s="41">
        <v>1500</v>
      </c>
      <c r="J212" s="6">
        <f>Tabulka15[[#This Row],[Skutečnost          v tis. Kč]]/Tabulka15[[#This Row],[Upravený rozpočet        v tis. Kč]]*100</f>
        <v>100</v>
      </c>
    </row>
    <row r="213" spans="1:10" s="26" customFormat="1" x14ac:dyDescent="0.25">
      <c r="A213" s="23">
        <v>2219</v>
      </c>
      <c r="B213" s="24"/>
      <c r="C213" s="24"/>
      <c r="D213" s="159"/>
      <c r="E213" s="13"/>
      <c r="F213" s="39" t="s">
        <v>36</v>
      </c>
      <c r="G213" s="30">
        <f>SUBTOTAL(109,G212:G212)</f>
        <v>0</v>
      </c>
      <c r="H213" s="30">
        <f>SUBTOTAL(109,H212:H212)</f>
        <v>1500</v>
      </c>
      <c r="I213" s="30">
        <f>SUBTOTAL(109,I212:I212)</f>
        <v>1500</v>
      </c>
      <c r="J213" s="12">
        <f>Tabulka15[[#This Row],[Skutečnost          v tis. Kč]]/Tabulka15[[#This Row],[Upravený rozpočet        v tis. Kč]]*100</f>
        <v>100</v>
      </c>
    </row>
    <row r="214" spans="1:10" s="26" customFormat="1" x14ac:dyDescent="0.25">
      <c r="A214" s="23"/>
      <c r="B214" s="24"/>
      <c r="C214" s="24"/>
      <c r="D214" s="159"/>
      <c r="E214" s="13"/>
      <c r="F214" s="39"/>
      <c r="G214" s="25"/>
      <c r="H214" s="25"/>
      <c r="I214" s="25"/>
      <c r="J214" s="12"/>
    </row>
    <row r="215" spans="1:10" s="26" customFormat="1" x14ac:dyDescent="0.25">
      <c r="A215" s="24">
        <v>3631</v>
      </c>
      <c r="B215" s="24">
        <v>3121</v>
      </c>
      <c r="C215" s="24"/>
      <c r="D215" s="159">
        <v>3121</v>
      </c>
      <c r="E215" s="13">
        <v>602</v>
      </c>
      <c r="F215" s="40" t="s">
        <v>748</v>
      </c>
      <c r="G215" s="41">
        <v>0</v>
      </c>
      <c r="H215" s="41">
        <v>1900</v>
      </c>
      <c r="I215" s="41">
        <v>1900</v>
      </c>
      <c r="J215" s="6">
        <f>Tabulka15[[#This Row],[Skutečnost          v tis. Kč]]/Tabulka15[[#This Row],[Upravený rozpočet        v tis. Kč]]*100</f>
        <v>100</v>
      </c>
    </row>
    <row r="216" spans="1:10" s="26" customFormat="1" x14ac:dyDescent="0.25">
      <c r="A216" s="23">
        <v>3631</v>
      </c>
      <c r="B216" s="24"/>
      <c r="C216" s="24"/>
      <c r="D216" s="159"/>
      <c r="E216" s="13"/>
      <c r="F216" s="39" t="s">
        <v>151</v>
      </c>
      <c r="G216" s="30">
        <f>SUBTOTAL(109,G215:G215)</f>
        <v>0</v>
      </c>
      <c r="H216" s="30">
        <f>SUBTOTAL(109,H215:H215)</f>
        <v>1900</v>
      </c>
      <c r="I216" s="30">
        <f>SUBTOTAL(109,I215:I215)</f>
        <v>1900</v>
      </c>
      <c r="J216" s="12">
        <f>Tabulka15[[#This Row],[Skutečnost          v tis. Kč]]/Tabulka15[[#This Row],[Upravený rozpočet        v tis. Kč]]*100</f>
        <v>100</v>
      </c>
    </row>
    <row r="217" spans="1:10" s="26" customFormat="1" x14ac:dyDescent="0.25">
      <c r="A217" s="23"/>
      <c r="B217" s="24"/>
      <c r="C217" s="24"/>
      <c r="D217" s="159"/>
      <c r="E217" s="13"/>
      <c r="F217" s="39"/>
      <c r="G217" s="25"/>
      <c r="H217" s="25"/>
      <c r="I217" s="385"/>
      <c r="J217" s="6"/>
    </row>
    <row r="218" spans="1:10" s="26" customFormat="1" ht="12.75" customHeight="1" x14ac:dyDescent="0.25">
      <c r="A218" s="24">
        <v>3634</v>
      </c>
      <c r="B218" s="24">
        <v>3122</v>
      </c>
      <c r="C218" s="24"/>
      <c r="D218" s="159"/>
      <c r="E218" s="13">
        <v>821</v>
      </c>
      <c r="F218" s="338" t="s">
        <v>593</v>
      </c>
      <c r="G218" s="41">
        <v>1563.32</v>
      </c>
      <c r="H218" s="41">
        <v>1563.32</v>
      </c>
      <c r="I218" s="41">
        <v>0</v>
      </c>
      <c r="J218" s="6">
        <f>Tabulka15[[#This Row],[Skutečnost          v tis. Kč]]/Tabulka15[[#This Row],[Upravený rozpočet        v tis. Kč]]*100</f>
        <v>0</v>
      </c>
    </row>
    <row r="219" spans="1:10" s="26" customFormat="1" x14ac:dyDescent="0.25">
      <c r="A219" s="23">
        <v>3634</v>
      </c>
      <c r="B219" s="24"/>
      <c r="C219" s="24"/>
      <c r="D219" s="159"/>
      <c r="E219" s="13"/>
      <c r="F219" s="39" t="s">
        <v>470</v>
      </c>
      <c r="G219" s="25">
        <f>G218</f>
        <v>1563.32</v>
      </c>
      <c r="H219" s="25">
        <f>H218</f>
        <v>1563.32</v>
      </c>
      <c r="I219" s="25">
        <f>I218</f>
        <v>0</v>
      </c>
      <c r="J219" s="12">
        <f>Tabulka15[[#This Row],[Skutečnost          v tis. Kč]]/Tabulka15[[#This Row],[Upravený rozpočet        v tis. Kč]]*100</f>
        <v>0</v>
      </c>
    </row>
    <row r="220" spans="1:10" s="26" customFormat="1" x14ac:dyDescent="0.25">
      <c r="A220" s="23"/>
      <c r="B220" s="24"/>
      <c r="C220" s="24"/>
      <c r="D220" s="159"/>
      <c r="E220" s="13"/>
      <c r="F220" s="39"/>
      <c r="G220" s="25"/>
      <c r="H220" s="25"/>
      <c r="I220" s="18"/>
      <c r="J220" s="6"/>
    </row>
    <row r="221" spans="1:10" s="26" customFormat="1" x14ac:dyDescent="0.25">
      <c r="A221" s="24">
        <v>3635</v>
      </c>
      <c r="B221" s="24">
        <v>3122</v>
      </c>
      <c r="C221" s="24"/>
      <c r="D221" s="159"/>
      <c r="E221" s="13"/>
      <c r="F221" s="338" t="s">
        <v>608</v>
      </c>
      <c r="G221" s="41">
        <v>37.51</v>
      </c>
      <c r="H221" s="41">
        <v>37.51</v>
      </c>
      <c r="I221" s="41">
        <v>37.51</v>
      </c>
      <c r="J221" s="6">
        <f>Tabulka15[[#This Row],[Skutečnost          v tis. Kč]]/Tabulka15[[#This Row],[Upravený rozpočet        v tis. Kč]]*100</f>
        <v>100</v>
      </c>
    </row>
    <row r="222" spans="1:10" s="26" customFormat="1" x14ac:dyDescent="0.25">
      <c r="A222" s="23">
        <v>3635</v>
      </c>
      <c r="B222" s="24"/>
      <c r="C222" s="24"/>
      <c r="D222" s="159"/>
      <c r="E222" s="13"/>
      <c r="F222" s="39" t="s">
        <v>156</v>
      </c>
      <c r="G222" s="25">
        <f>G221</f>
        <v>37.51</v>
      </c>
      <c r="H222" s="25">
        <f>H221</f>
        <v>37.51</v>
      </c>
      <c r="I222" s="25">
        <f>I221</f>
        <v>37.51</v>
      </c>
      <c r="J222" s="12">
        <f>Tabulka15[[#This Row],[Skutečnost          v tis. Kč]]/Tabulka15[[#This Row],[Upravený rozpočet        v tis. Kč]]*100</f>
        <v>100</v>
      </c>
    </row>
    <row r="223" spans="1:10" s="26" customFormat="1" x14ac:dyDescent="0.25">
      <c r="A223" s="23"/>
      <c r="B223" s="24"/>
      <c r="C223" s="24"/>
      <c r="D223" s="159"/>
      <c r="E223" s="13"/>
      <c r="F223" s="39"/>
      <c r="G223" s="41"/>
      <c r="H223" s="41"/>
      <c r="I223" s="18"/>
      <c r="J223" s="6"/>
    </row>
    <row r="224" spans="1:10" s="26" customFormat="1" x14ac:dyDescent="0.25">
      <c r="A224" s="24">
        <v>3639</v>
      </c>
      <c r="B224" s="24">
        <v>3111</v>
      </c>
      <c r="C224" s="24"/>
      <c r="D224" s="161"/>
      <c r="E224" s="24"/>
      <c r="F224" s="40" t="s">
        <v>481</v>
      </c>
      <c r="G224" s="41">
        <v>1759.17</v>
      </c>
      <c r="H224" s="41">
        <v>2293.1</v>
      </c>
      <c r="I224" s="41">
        <v>2991.81</v>
      </c>
      <c r="J224" s="6">
        <f>Tabulka15[[#This Row],[Skutečnost          v tis. Kč]]/Tabulka15[[#This Row],[Upravený rozpočet        v tis. Kč]]*100</f>
        <v>130.47010597008418</v>
      </c>
    </row>
    <row r="225" spans="1:10" s="26" customFormat="1" x14ac:dyDescent="0.25">
      <c r="A225" s="23">
        <v>3639</v>
      </c>
      <c r="B225" s="24"/>
      <c r="C225" s="24"/>
      <c r="D225" s="161"/>
      <c r="E225" s="24"/>
      <c r="F225" s="31" t="s">
        <v>80</v>
      </c>
      <c r="G225" s="30">
        <f>SUM(G224:G224)</f>
        <v>1759.17</v>
      </c>
      <c r="H225" s="30">
        <f>SUM(H224:H224)</f>
        <v>2293.1</v>
      </c>
      <c r="I225" s="30">
        <f>SUM(I224:I224)</f>
        <v>2991.81</v>
      </c>
      <c r="J225" s="12">
        <f>Tabulka15[[#This Row],[Skutečnost          v tis. Kč]]/Tabulka15[[#This Row],[Upravený rozpočet        v tis. Kč]]*100</f>
        <v>130.47010597008418</v>
      </c>
    </row>
    <row r="226" spans="1:10" s="26" customFormat="1" ht="15" customHeight="1" x14ac:dyDescent="0.25">
      <c r="A226" s="133">
        <v>3</v>
      </c>
      <c r="B226" s="142"/>
      <c r="C226" s="142"/>
      <c r="D226" s="168"/>
      <c r="E226" s="142"/>
      <c r="F226" s="143" t="s">
        <v>81</v>
      </c>
      <c r="G226" s="145">
        <f>G210+G213+G216+G219+G222+G225</f>
        <v>7360</v>
      </c>
      <c r="H226" s="145">
        <f>H210+H213+H216+H219+H222+H225</f>
        <v>8523.19</v>
      </c>
      <c r="I226" s="145">
        <f>I210+I213+I216+I219+I222+I225</f>
        <v>7029.32</v>
      </c>
      <c r="J226" s="139">
        <f>Tabulka15[[#This Row],[Skutečnost          v tis. Kč]]/Tabulka15[[#This Row],[Upravený rozpočet        v tis. Kč]]*100</f>
        <v>82.472876939268033</v>
      </c>
    </row>
    <row r="227" spans="1:10" s="138" customFormat="1" ht="15.75" x14ac:dyDescent="0.25">
      <c r="A227" s="179"/>
      <c r="B227" s="24"/>
      <c r="C227" s="24"/>
      <c r="D227" s="161"/>
      <c r="E227" s="24"/>
      <c r="F227" s="278"/>
      <c r="G227" s="30"/>
      <c r="H227" s="14"/>
      <c r="I227" s="14"/>
      <c r="J227" s="6"/>
    </row>
    <row r="228" spans="1:10" s="138" customFormat="1" ht="16.5" customHeight="1" x14ac:dyDescent="0.25">
      <c r="A228" s="133">
        <v>4</v>
      </c>
      <c r="B228" s="135"/>
      <c r="C228" s="135"/>
      <c r="D228" s="164"/>
      <c r="E228" s="135"/>
      <c r="F228" s="136" t="s">
        <v>82</v>
      </c>
      <c r="G228" s="206"/>
      <c r="H228" s="389"/>
      <c r="I228" s="389"/>
      <c r="J228" s="381"/>
    </row>
    <row r="229" spans="1:10" ht="16.5" customHeight="1" x14ac:dyDescent="0.25">
      <c r="A229" s="14"/>
      <c r="B229" s="15"/>
      <c r="C229" s="15"/>
      <c r="D229" s="162"/>
      <c r="E229" s="15"/>
      <c r="F229" s="96" t="s">
        <v>364</v>
      </c>
      <c r="G229" s="205"/>
      <c r="H229" s="385"/>
      <c r="I229" s="385"/>
      <c r="J229" s="6"/>
    </row>
    <row r="230" spans="1:10" ht="16.5" customHeight="1" x14ac:dyDescent="0.25">
      <c r="A230" s="14"/>
      <c r="B230" s="28">
        <v>4111</v>
      </c>
      <c r="C230" s="13"/>
      <c r="D230" s="159"/>
      <c r="E230" s="13"/>
      <c r="F230" s="239" t="s">
        <v>886</v>
      </c>
      <c r="G230" s="229">
        <v>0</v>
      </c>
      <c r="H230" s="229">
        <v>360</v>
      </c>
      <c r="I230" s="229">
        <v>360</v>
      </c>
      <c r="J230" s="6">
        <f>Tabulka15[[#This Row],[Skutečnost          v tis. Kč]]/Tabulka15[[#This Row],[Upravený rozpočet        v tis. Kč]]*100</f>
        <v>100</v>
      </c>
    </row>
    <row r="231" spans="1:10" ht="16.5" customHeight="1" x14ac:dyDescent="0.25">
      <c r="A231" s="18"/>
      <c r="B231" s="28">
        <v>4112</v>
      </c>
      <c r="C231" s="13"/>
      <c r="D231" s="159"/>
      <c r="E231" s="13"/>
      <c r="F231" s="239" t="s">
        <v>444</v>
      </c>
      <c r="G231" s="229">
        <v>15040</v>
      </c>
      <c r="H231" s="229">
        <v>15788.3</v>
      </c>
      <c r="I231" s="229">
        <v>10525.53</v>
      </c>
      <c r="J231" s="6">
        <f>Tabulka15[[#This Row],[Skutečnost          v tis. Kč]]/Tabulka15[[#This Row],[Upravený rozpočet        v tis. Kč]]*100</f>
        <v>66.666645553986186</v>
      </c>
    </row>
    <row r="232" spans="1:10" ht="16.5" customHeight="1" x14ac:dyDescent="0.25">
      <c r="A232" s="18"/>
      <c r="B232" s="28">
        <v>4113</v>
      </c>
      <c r="C232" s="13"/>
      <c r="D232" s="159"/>
      <c r="E232" s="13"/>
      <c r="F232" s="239" t="s">
        <v>740</v>
      </c>
      <c r="G232" s="229">
        <v>0</v>
      </c>
      <c r="H232" s="229">
        <v>299.02999999999997</v>
      </c>
      <c r="I232" s="229">
        <v>254.1</v>
      </c>
      <c r="J232" s="6">
        <f>Tabulka15[[#This Row],[Skutečnost          v tis. Kč]]/Tabulka15[[#This Row],[Upravený rozpočet        v tis. Kč]]*100</f>
        <v>84.974751697154133</v>
      </c>
    </row>
    <row r="233" spans="1:10" ht="16.5" customHeight="1" x14ac:dyDescent="0.25">
      <c r="A233" s="18"/>
      <c r="B233" s="28">
        <v>4116</v>
      </c>
      <c r="C233" s="13"/>
      <c r="D233" s="159"/>
      <c r="E233" s="13"/>
      <c r="F233" s="239" t="s">
        <v>669</v>
      </c>
      <c r="G233" s="229">
        <v>2505.6799999999998</v>
      </c>
      <c r="H233" s="229">
        <v>7853.8</v>
      </c>
      <c r="I233" s="229">
        <v>7925.84</v>
      </c>
      <c r="J233" s="6">
        <f>Tabulka15[[#This Row],[Skutečnost          v tis. Kč]]/Tabulka15[[#This Row],[Upravený rozpočet        v tis. Kč]]*100</f>
        <v>100.91726298097737</v>
      </c>
    </row>
    <row r="234" spans="1:10" ht="16.5" customHeight="1" x14ac:dyDescent="0.25">
      <c r="A234" s="18"/>
      <c r="B234" s="13"/>
      <c r="C234" s="13"/>
      <c r="D234" s="159"/>
      <c r="E234" s="13"/>
      <c r="F234" s="474" t="s">
        <v>710</v>
      </c>
      <c r="G234" s="12">
        <f>SUBTOTAL(109,G230:G233)</f>
        <v>17545.68</v>
      </c>
      <c r="H234" s="12">
        <f>SUBTOTAL(109,H230:H233)</f>
        <v>24301.129999999997</v>
      </c>
      <c r="I234" s="12">
        <f>SUBTOTAL(109,I230:I233)</f>
        <v>19065.47</v>
      </c>
      <c r="J234" s="12">
        <f>Tabulka15[[#This Row],[Skutečnost          v tis. Kč]]/Tabulka15[[#This Row],[Upravený rozpočet        v tis. Kč]]*100</f>
        <v>78.455075957373182</v>
      </c>
    </row>
    <row r="235" spans="1:10" ht="16.5" customHeight="1" x14ac:dyDescent="0.25">
      <c r="A235" s="37"/>
      <c r="B235" s="24"/>
      <c r="C235" s="24"/>
      <c r="D235" s="161"/>
      <c r="E235" s="24"/>
      <c r="F235" s="31"/>
      <c r="G235" s="25"/>
      <c r="H235" s="25"/>
      <c r="I235" s="18"/>
      <c r="J235" s="6"/>
    </row>
    <row r="236" spans="1:10" ht="16.5" customHeight="1" x14ac:dyDescent="0.25">
      <c r="A236" s="14"/>
      <c r="B236" s="9"/>
      <c r="C236" s="9"/>
      <c r="D236" s="160"/>
      <c r="E236" s="9"/>
      <c r="F236" s="96" t="s">
        <v>434</v>
      </c>
      <c r="G236" s="204"/>
      <c r="H236" s="204"/>
      <c r="I236" s="18"/>
      <c r="J236" s="6"/>
    </row>
    <row r="237" spans="1:10" ht="16.5" customHeight="1" x14ac:dyDescent="0.25">
      <c r="A237" s="14"/>
      <c r="B237" s="9">
        <v>4121</v>
      </c>
      <c r="C237" s="9"/>
      <c r="D237" s="159"/>
      <c r="E237" s="240">
        <v>101099</v>
      </c>
      <c r="F237" s="239" t="s">
        <v>331</v>
      </c>
      <c r="G237" s="229">
        <v>200</v>
      </c>
      <c r="H237" s="229">
        <v>200</v>
      </c>
      <c r="I237" s="229">
        <v>200</v>
      </c>
      <c r="J237" s="6">
        <f>Tabulka15[[#This Row],[Skutečnost          v tis. Kč]]/Tabulka15[[#This Row],[Upravený rozpočet        v tis. Kč]]*100</f>
        <v>100</v>
      </c>
    </row>
    <row r="238" spans="1:10" ht="16.5" customHeight="1" x14ac:dyDescent="0.25">
      <c r="A238" s="14"/>
      <c r="B238" s="9">
        <v>4121</v>
      </c>
      <c r="C238" s="9"/>
      <c r="D238" s="159"/>
      <c r="E238" s="240">
        <v>101089</v>
      </c>
      <c r="F238" s="239" t="s">
        <v>332</v>
      </c>
      <c r="G238" s="229">
        <v>200</v>
      </c>
      <c r="H238" s="229">
        <v>200</v>
      </c>
      <c r="I238" s="229">
        <v>200</v>
      </c>
      <c r="J238" s="6">
        <f>Tabulka15[[#This Row],[Skutečnost          v tis. Kč]]/Tabulka15[[#This Row],[Upravený rozpočet        v tis. Kč]]*100</f>
        <v>100</v>
      </c>
    </row>
    <row r="239" spans="1:10" s="26" customFormat="1" ht="15" customHeight="1" x14ac:dyDescent="0.25">
      <c r="A239" s="14"/>
      <c r="B239" s="13">
        <v>4121</v>
      </c>
      <c r="C239" s="13"/>
      <c r="D239" s="159"/>
      <c r="E239" s="240">
        <v>101069</v>
      </c>
      <c r="F239" s="239" t="s">
        <v>460</v>
      </c>
      <c r="G239" s="229">
        <v>50</v>
      </c>
      <c r="H239" s="229">
        <v>50</v>
      </c>
      <c r="I239" s="229">
        <v>0</v>
      </c>
      <c r="J239" s="6">
        <f>Tabulka15[[#This Row],[Skutečnost          v tis. Kč]]/Tabulka15[[#This Row],[Upravený rozpočet        v tis. Kč]]*100</f>
        <v>0</v>
      </c>
    </row>
    <row r="240" spans="1:10" s="138" customFormat="1" x14ac:dyDescent="0.25">
      <c r="A240" s="18"/>
      <c r="B240" s="13">
        <v>4121</v>
      </c>
      <c r="C240" s="13"/>
      <c r="D240" s="159"/>
      <c r="E240" s="240"/>
      <c r="F240" s="239" t="s">
        <v>429</v>
      </c>
      <c r="G240" s="229">
        <v>70</v>
      </c>
      <c r="H240" s="229">
        <v>70</v>
      </c>
      <c r="I240" s="229">
        <v>62</v>
      </c>
      <c r="J240" s="6">
        <f>Tabulka15[[#This Row],[Skutečnost          v tis. Kč]]/Tabulka15[[#This Row],[Upravený rozpočet        v tis. Kč]]*100</f>
        <v>88.571428571428569</v>
      </c>
    </row>
    <row r="241" spans="1:10" s="138" customFormat="1" x14ac:dyDescent="0.25">
      <c r="A241" s="37"/>
      <c r="B241" s="23">
        <v>4121</v>
      </c>
      <c r="C241" s="24"/>
      <c r="D241" s="161"/>
      <c r="E241" s="24"/>
      <c r="F241" s="474" t="s">
        <v>504</v>
      </c>
      <c r="G241" s="25">
        <f>SUBTOTAL(109,G237:G240)</f>
        <v>520</v>
      </c>
      <c r="H241" s="25">
        <f>SUBTOTAL(109,H237:H240)</f>
        <v>520</v>
      </c>
      <c r="I241" s="25">
        <f>SUBTOTAL(109,I237:I240)</f>
        <v>462</v>
      </c>
      <c r="J241" s="12">
        <f>Tabulka15[[#This Row],[Skutečnost          v tis. Kč]]/Tabulka15[[#This Row],[Upravený rozpočet        v tis. Kč]]*100</f>
        <v>88.84615384615384</v>
      </c>
    </row>
    <row r="242" spans="1:10" s="138" customFormat="1" x14ac:dyDescent="0.25">
      <c r="A242" s="37"/>
      <c r="B242" s="24"/>
      <c r="C242" s="24"/>
      <c r="D242" s="161"/>
      <c r="E242" s="24"/>
      <c r="F242" s="31"/>
      <c r="G242" s="25"/>
      <c r="H242" s="25"/>
      <c r="I242" s="25"/>
      <c r="J242" s="6"/>
    </row>
    <row r="243" spans="1:10" s="26" customFormat="1" x14ac:dyDescent="0.25">
      <c r="A243" s="37"/>
      <c r="B243" s="23">
        <v>4122</v>
      </c>
      <c r="C243" s="24"/>
      <c r="D243" s="161"/>
      <c r="E243" s="24"/>
      <c r="F243" s="239" t="s">
        <v>670</v>
      </c>
      <c r="G243" s="418">
        <v>0</v>
      </c>
      <c r="H243" s="418">
        <v>1749</v>
      </c>
      <c r="I243" s="418">
        <v>1572.54</v>
      </c>
      <c r="J243" s="6">
        <f>Tabulka15[[#This Row],[Skutečnost          v tis. Kč]]/Tabulka15[[#This Row],[Upravený rozpočet        v tis. Kč]]*100</f>
        <v>89.910806174957116</v>
      </c>
    </row>
    <row r="244" spans="1:10" s="26" customFormat="1" x14ac:dyDescent="0.25">
      <c r="A244" s="37"/>
      <c r="B244" s="24"/>
      <c r="C244" s="24"/>
      <c r="D244" s="161"/>
      <c r="E244" s="24"/>
      <c r="F244" s="474" t="s">
        <v>711</v>
      </c>
      <c r="G244" s="12">
        <f>SUBTOTAL(109,G243)</f>
        <v>0</v>
      </c>
      <c r="H244" s="12">
        <f>SUBTOTAL(109,H243)</f>
        <v>1749</v>
      </c>
      <c r="I244" s="12">
        <f>SUBTOTAL(109,I243)</f>
        <v>1572.54</v>
      </c>
      <c r="J244" s="12">
        <f>Tabulka15[[#This Row],[Skutečnost          v tis. Kč]]/Tabulka15[[#This Row],[Upravený rozpočet        v tis. Kč]]*100</f>
        <v>89.910806174957116</v>
      </c>
    </row>
    <row r="245" spans="1:10" s="26" customFormat="1" x14ac:dyDescent="0.25">
      <c r="A245" s="37"/>
      <c r="B245" s="24"/>
      <c r="C245" s="24"/>
      <c r="D245" s="161"/>
      <c r="E245" s="24"/>
      <c r="F245" s="31"/>
      <c r="G245" s="25"/>
      <c r="H245" s="25"/>
      <c r="I245" s="25"/>
      <c r="J245" s="6"/>
    </row>
    <row r="246" spans="1:10" s="26" customFormat="1" ht="15.75" x14ac:dyDescent="0.25">
      <c r="A246" s="37"/>
      <c r="B246" s="24"/>
      <c r="C246" s="24"/>
      <c r="D246" s="161"/>
      <c r="E246" s="24"/>
      <c r="F246" s="475" t="s">
        <v>505</v>
      </c>
      <c r="G246" s="382">
        <f>G234+G241+G244</f>
        <v>18065.68</v>
      </c>
      <c r="H246" s="382">
        <f>H234+H241+H244</f>
        <v>26570.129999999997</v>
      </c>
      <c r="I246" s="382">
        <f>I234+I241+I244</f>
        <v>21100.010000000002</v>
      </c>
      <c r="J246" s="419">
        <f>Tabulka15[[#This Row],[Skutečnost          v tis. Kč]]/Tabulka15[[#This Row],[Upravený rozpočet        v tis. Kč]]*100</f>
        <v>79.412520751686216</v>
      </c>
    </row>
    <row r="247" spans="1:10" s="26" customFormat="1" x14ac:dyDescent="0.25">
      <c r="A247" s="37"/>
      <c r="B247" s="24"/>
      <c r="C247" s="24"/>
      <c r="D247" s="161"/>
      <c r="E247" s="24"/>
      <c r="F247" s="31"/>
      <c r="G247" s="25"/>
      <c r="H247" s="25"/>
      <c r="I247" s="18"/>
      <c r="J247" s="6"/>
    </row>
    <row r="248" spans="1:10" s="26" customFormat="1" x14ac:dyDescent="0.25">
      <c r="A248" s="37"/>
      <c r="B248" s="24"/>
      <c r="C248" s="24"/>
      <c r="D248" s="161"/>
      <c r="E248" s="24"/>
      <c r="F248" s="96" t="s">
        <v>435</v>
      </c>
      <c r="G248" s="229"/>
      <c r="H248" s="229"/>
      <c r="I248" s="18"/>
      <c r="J248" s="6"/>
    </row>
    <row r="249" spans="1:10" s="26" customFormat="1" x14ac:dyDescent="0.25">
      <c r="A249" s="37"/>
      <c r="B249" s="24">
        <v>4213</v>
      </c>
      <c r="C249" s="287"/>
      <c r="D249" s="161"/>
      <c r="E249" s="311"/>
      <c r="F249" s="239" t="s">
        <v>741</v>
      </c>
      <c r="G249" s="229">
        <v>498.7</v>
      </c>
      <c r="H249" s="229">
        <v>1478.08</v>
      </c>
      <c r="I249" s="418">
        <v>1024.31</v>
      </c>
      <c r="J249" s="6">
        <f>Tabulka15[[#This Row],[Skutečnost          v tis. Kč]]/Tabulka15[[#This Row],[Upravený rozpočet        v tis. Kč]]*100</f>
        <v>69.300037886988534</v>
      </c>
    </row>
    <row r="250" spans="1:10" s="26" customFormat="1" x14ac:dyDescent="0.25">
      <c r="A250" s="37"/>
      <c r="B250" s="23">
        <v>4213</v>
      </c>
      <c r="C250" s="24"/>
      <c r="D250" s="161"/>
      <c r="E250" s="24"/>
      <c r="F250" s="282" t="s">
        <v>507</v>
      </c>
      <c r="G250" s="12">
        <f>SUBTOTAL(109,G249)</f>
        <v>498.7</v>
      </c>
      <c r="H250" s="12">
        <f>SUBTOTAL(109,H249)</f>
        <v>1478.08</v>
      </c>
      <c r="I250" s="12">
        <f>SUBTOTAL(109,I249)</f>
        <v>1024.31</v>
      </c>
      <c r="J250" s="12">
        <f>Tabulka15[[#This Row],[Skutečnost          v tis. Kč]]/Tabulka15[[#This Row],[Upravený rozpočet        v tis. Kč]]*100</f>
        <v>69.300037886988534</v>
      </c>
    </row>
    <row r="251" spans="1:10" s="26" customFormat="1" x14ac:dyDescent="0.25">
      <c r="A251" s="37"/>
      <c r="B251" s="23"/>
      <c r="C251" s="24"/>
      <c r="D251" s="161"/>
      <c r="E251" s="24"/>
      <c r="F251" s="110"/>
      <c r="G251" s="229"/>
      <c r="H251" s="229"/>
      <c r="I251" s="18"/>
      <c r="J251" s="6"/>
    </row>
    <row r="252" spans="1:10" s="26" customFormat="1" x14ac:dyDescent="0.25">
      <c r="A252" s="37"/>
      <c r="B252" s="24">
        <v>4216</v>
      </c>
      <c r="C252" s="306"/>
      <c r="D252" s="161"/>
      <c r="E252" s="311"/>
      <c r="F252" s="239" t="s">
        <v>742</v>
      </c>
      <c r="G252" s="229">
        <v>19406.099999999999</v>
      </c>
      <c r="H252" s="229">
        <v>27605.68</v>
      </c>
      <c r="I252" s="418">
        <v>23698.799999999999</v>
      </c>
      <c r="J252" s="6">
        <f>Tabulka15[[#This Row],[Skutečnost          v tis. Kč]]/Tabulka15[[#This Row],[Upravený rozpočet        v tis. Kč]]*100</f>
        <v>85.847550214303723</v>
      </c>
    </row>
    <row r="253" spans="1:10" s="26" customFormat="1" x14ac:dyDescent="0.25">
      <c r="A253" s="37"/>
      <c r="B253" s="23">
        <v>4216</v>
      </c>
      <c r="C253" s="24"/>
      <c r="D253" s="161"/>
      <c r="E253" s="24"/>
      <c r="F253" s="282" t="s">
        <v>506</v>
      </c>
      <c r="G253" s="12">
        <f>SUBTOTAL(109,G252:G252)</f>
        <v>19406.099999999999</v>
      </c>
      <c r="H253" s="12">
        <f>SUBTOTAL(109,H252:H252)</f>
        <v>27605.68</v>
      </c>
      <c r="I253" s="12">
        <f>SUBTOTAL(109,I252:I252)</f>
        <v>23698.799999999999</v>
      </c>
      <c r="J253" s="12">
        <f>Tabulka15[[#This Row],[Skutečnost          v tis. Kč]]/Tabulka15[[#This Row],[Upravený rozpočet        v tis. Kč]]*100</f>
        <v>85.847550214303723</v>
      </c>
    </row>
    <row r="254" spans="1:10" s="26" customFormat="1" x14ac:dyDescent="0.25">
      <c r="A254" s="37"/>
      <c r="B254" s="23"/>
      <c r="C254" s="24"/>
      <c r="D254" s="161"/>
      <c r="E254" s="24"/>
      <c r="F254" s="282"/>
      <c r="G254" s="12"/>
      <c r="H254" s="12"/>
      <c r="I254" s="12"/>
      <c r="J254" s="12"/>
    </row>
    <row r="255" spans="1:10" s="26" customFormat="1" x14ac:dyDescent="0.25">
      <c r="A255" s="37"/>
      <c r="B255" s="24">
        <v>4222</v>
      </c>
      <c r="C255" s="306"/>
      <c r="D255" s="161"/>
      <c r="E255" s="311"/>
      <c r="F255" s="239" t="s">
        <v>744</v>
      </c>
      <c r="G255" s="229">
        <v>0</v>
      </c>
      <c r="H255" s="229">
        <v>240</v>
      </c>
      <c r="I255" s="418">
        <v>168</v>
      </c>
      <c r="J255" s="6">
        <f>Tabulka15[[#This Row],[Skutečnost          v tis. Kč]]/Tabulka15[[#This Row],[Upravený rozpočet        v tis. Kč]]*100</f>
        <v>70</v>
      </c>
    </row>
    <row r="256" spans="1:10" s="26" customFormat="1" x14ac:dyDescent="0.25">
      <c r="A256" s="37"/>
      <c r="B256" s="23">
        <v>4222</v>
      </c>
      <c r="C256" s="24"/>
      <c r="D256" s="161"/>
      <c r="E256" s="24"/>
      <c r="F256" s="282" t="s">
        <v>743</v>
      </c>
      <c r="G256" s="12">
        <f>SUBTOTAL(109,G255:G255)</f>
        <v>0</v>
      </c>
      <c r="H256" s="12">
        <f>SUBTOTAL(109,H255:H255)</f>
        <v>240</v>
      </c>
      <c r="I256" s="12">
        <f>SUBTOTAL(109,I255:I255)</f>
        <v>168</v>
      </c>
      <c r="J256" s="12">
        <f>Tabulka15[[#This Row],[Skutečnost          v tis. Kč]]/Tabulka15[[#This Row],[Upravený rozpočet        v tis. Kč]]*100</f>
        <v>70</v>
      </c>
    </row>
    <row r="257" spans="1:12" s="26" customFormat="1" ht="15.75" x14ac:dyDescent="0.25">
      <c r="A257" s="37"/>
      <c r="B257" s="24"/>
      <c r="C257" s="24"/>
      <c r="D257" s="161"/>
      <c r="E257" s="24"/>
      <c r="F257" s="475" t="s">
        <v>508</v>
      </c>
      <c r="G257" s="382">
        <f>G250+G253+G256</f>
        <v>19904.8</v>
      </c>
      <c r="H257" s="382">
        <f>H250+H253+H256</f>
        <v>29323.760000000002</v>
      </c>
      <c r="I257" s="382">
        <f>I250+I253+I256</f>
        <v>24891.11</v>
      </c>
      <c r="J257" s="419">
        <f>Tabulka15[[#This Row],[Skutečnost          v tis. Kč]]/Tabulka15[[#This Row],[Upravený rozpočet        v tis. Kč]]*100</f>
        <v>84.883759790695322</v>
      </c>
    </row>
    <row r="258" spans="1:12" s="26" customFormat="1" x14ac:dyDescent="0.25">
      <c r="A258" s="37"/>
      <c r="B258" s="24"/>
      <c r="C258" s="24"/>
      <c r="D258" s="161"/>
      <c r="E258" s="24"/>
      <c r="F258" s="31"/>
      <c r="G258" s="25"/>
      <c r="H258" s="25"/>
      <c r="I258" s="18"/>
      <c r="J258" s="6"/>
    </row>
    <row r="259" spans="1:12" s="26" customFormat="1" x14ac:dyDescent="0.25">
      <c r="A259" s="127">
        <v>6330</v>
      </c>
      <c r="B259" s="23">
        <v>4131</v>
      </c>
      <c r="C259" s="24"/>
      <c r="D259" s="161"/>
      <c r="E259" s="24"/>
      <c r="F259" s="31" t="s">
        <v>287</v>
      </c>
      <c r="G259" s="12">
        <v>1069.52</v>
      </c>
      <c r="H259" s="12">
        <v>1069.52</v>
      </c>
      <c r="I259" s="12">
        <v>1055.22</v>
      </c>
      <c r="J259" s="12">
        <f>Tabulka15[[#This Row],[Skutečnost          v tis. Kč]]/Tabulka15[[#This Row],[Upravený rozpočet        v tis. Kč]]*100</f>
        <v>98.662951604458087</v>
      </c>
    </row>
    <row r="260" spans="1:12" s="26" customFormat="1" ht="15.75" x14ac:dyDescent="0.25">
      <c r="A260" s="147">
        <v>4</v>
      </c>
      <c r="B260" s="135"/>
      <c r="C260" s="135"/>
      <c r="D260" s="164"/>
      <c r="E260" s="135"/>
      <c r="F260" s="136" t="s">
        <v>83</v>
      </c>
      <c r="G260" s="139">
        <f>G246+G257+G259</f>
        <v>39039.999999999993</v>
      </c>
      <c r="H260" s="139">
        <f>H246+H257+H259</f>
        <v>56963.409999999996</v>
      </c>
      <c r="I260" s="139">
        <f>I246+I257+I259</f>
        <v>47046.340000000004</v>
      </c>
      <c r="J260" s="139">
        <f>Tabulka15[[#This Row],[Skutečnost          v tis. Kč]]/Tabulka15[[#This Row],[Upravený rozpočet        v tis. Kč]]*100</f>
        <v>82.59045587334046</v>
      </c>
    </row>
    <row r="261" spans="1:12" s="26" customFormat="1" ht="15.75" x14ac:dyDescent="0.25">
      <c r="A261" s="170"/>
      <c r="B261" s="171"/>
      <c r="C261" s="171"/>
      <c r="D261" s="163"/>
      <c r="E261" s="171"/>
      <c r="F261" s="172"/>
      <c r="G261" s="173">
        <f>SUBTOTAL(109,Tabulka15[Schválený rozpočet      v tis. Kč])</f>
        <v>584279.93000000005</v>
      </c>
    </row>
    <row r="262" spans="1:12" s="26" customFormat="1" ht="15.75" x14ac:dyDescent="0.25">
      <c r="A262" s="719" t="s">
        <v>84</v>
      </c>
      <c r="B262" s="719"/>
      <c r="C262" s="719"/>
      <c r="D262" s="719"/>
      <c r="E262" s="719"/>
      <c r="F262" s="719"/>
      <c r="G262" s="237"/>
    </row>
    <row r="263" spans="1:12" s="26" customFormat="1" ht="15.75" x14ac:dyDescent="0.25">
      <c r="A263" s="43">
        <v>1</v>
      </c>
      <c r="B263" s="44"/>
      <c r="C263" s="44"/>
      <c r="D263" s="44"/>
      <c r="E263" s="44"/>
      <c r="F263" s="618" t="s">
        <v>85</v>
      </c>
      <c r="G263" s="232">
        <f>G39</f>
        <v>133600</v>
      </c>
      <c r="H263" s="232">
        <f>H39</f>
        <v>133600</v>
      </c>
      <c r="I263" s="232">
        <f>I39</f>
        <v>100029.72</v>
      </c>
      <c r="J263" s="421">
        <f>I263/H263*100</f>
        <v>74.872544910179641</v>
      </c>
    </row>
    <row r="264" spans="1:12" s="26" customFormat="1" ht="15.75" x14ac:dyDescent="0.25">
      <c r="A264" s="43">
        <v>2</v>
      </c>
      <c r="B264" s="44"/>
      <c r="C264" s="44"/>
      <c r="D264" s="44"/>
      <c r="E264" s="44"/>
      <c r="F264" s="618" t="s">
        <v>86</v>
      </c>
      <c r="G264" s="232">
        <f>G204</f>
        <v>18000</v>
      </c>
      <c r="H264" s="232">
        <f>H204</f>
        <v>20441.71</v>
      </c>
      <c r="I264" s="232">
        <f>I204</f>
        <v>18441.170000000002</v>
      </c>
      <c r="J264" s="421">
        <f>I264/H264*100</f>
        <v>90.213441047740147</v>
      </c>
    </row>
    <row r="265" spans="1:12" s="26" customFormat="1" ht="15.75" x14ac:dyDescent="0.25">
      <c r="A265" s="43">
        <v>3</v>
      </c>
      <c r="B265" s="44"/>
      <c r="C265" s="44"/>
      <c r="D265" s="44"/>
      <c r="E265" s="44"/>
      <c r="F265" s="618" t="s">
        <v>87</v>
      </c>
      <c r="G265" s="232">
        <f>G226</f>
        <v>7360</v>
      </c>
      <c r="H265" s="232">
        <f>H226</f>
        <v>8523.19</v>
      </c>
      <c r="I265" s="232">
        <f>I226</f>
        <v>7029.32</v>
      </c>
      <c r="J265" s="421">
        <f>I265/H265*100</f>
        <v>82.472876939268033</v>
      </c>
    </row>
    <row r="266" spans="1:12" s="26" customFormat="1" ht="15.75" x14ac:dyDescent="0.25">
      <c r="A266" s="43">
        <v>4</v>
      </c>
      <c r="B266" s="44"/>
      <c r="C266" s="44"/>
      <c r="D266" s="44"/>
      <c r="E266" s="44"/>
      <c r="F266" s="618" t="s">
        <v>88</v>
      </c>
      <c r="G266" s="232">
        <f>G260</f>
        <v>39039.999999999993</v>
      </c>
      <c r="H266" s="232">
        <f>H260</f>
        <v>56963.409999999996</v>
      </c>
      <c r="I266" s="232">
        <f>I260</f>
        <v>47046.340000000004</v>
      </c>
      <c r="J266" s="421">
        <f>I266/H266*100</f>
        <v>82.59045587334046</v>
      </c>
    </row>
    <row r="267" spans="1:12" s="26" customFormat="1" ht="15.75" x14ac:dyDescent="0.25">
      <c r="A267" s="144"/>
      <c r="B267" s="142"/>
      <c r="C267" s="142"/>
      <c r="D267" s="142"/>
      <c r="E267" s="142"/>
      <c r="F267" s="143" t="s">
        <v>89</v>
      </c>
      <c r="G267" s="146">
        <f>SUM(G263:G266)</f>
        <v>198000</v>
      </c>
      <c r="H267" s="146">
        <f>SUM(H263:H266)</f>
        <v>219528.31</v>
      </c>
      <c r="I267" s="146">
        <f>SUM(I263:I266)</f>
        <v>172546.55</v>
      </c>
      <c r="J267" s="246">
        <f>I267/H267*100</f>
        <v>78.598769334123688</v>
      </c>
    </row>
    <row r="268" spans="1:12" s="26" customFormat="1" x14ac:dyDescent="0.25">
      <c r="A268" s="14"/>
      <c r="B268" s="15"/>
      <c r="C268" s="15"/>
      <c r="D268" s="15"/>
      <c r="E268" s="15"/>
      <c r="F268" s="14"/>
      <c r="G268" s="238"/>
    </row>
    <row r="269" spans="1:12" s="26" customFormat="1" ht="15.75" x14ac:dyDescent="0.25">
      <c r="A269" s="718" t="s">
        <v>348</v>
      </c>
      <c r="B269" s="718"/>
      <c r="C269" s="125" t="s">
        <v>349</v>
      </c>
      <c r="D269" s="125"/>
      <c r="E269" s="125"/>
      <c r="F269" s="125"/>
      <c r="G269" s="267">
        <f>G260+G215+G212+G209+G208+G151+G14</f>
        <v>49324.05999999999</v>
      </c>
      <c r="H269" s="267">
        <f>H260+H215+H212+H209+H208+H151+H14</f>
        <v>68016.73</v>
      </c>
      <c r="I269" s="267">
        <f>I260+I215+I212+I209+I208+I151+I14</f>
        <v>57470.400000000001</v>
      </c>
      <c r="J269" s="383">
        <f>I269/H269*100</f>
        <v>84.494505984042462</v>
      </c>
    </row>
    <row r="270" spans="1:12" s="26" customFormat="1" ht="15.75" x14ac:dyDescent="0.25">
      <c r="A270" s="217"/>
      <c r="B270" s="217"/>
      <c r="C270" s="718" t="s">
        <v>350</v>
      </c>
      <c r="D270" s="718"/>
      <c r="E270" s="718"/>
      <c r="F270" s="718"/>
      <c r="G270" s="218">
        <f>G267-G269</f>
        <v>148675.94</v>
      </c>
      <c r="H270" s="267">
        <f>H267-H269</f>
        <v>151511.58000000002</v>
      </c>
      <c r="I270" s="267">
        <f>I267-I269</f>
        <v>115076.15</v>
      </c>
      <c r="J270" s="383">
        <f>I270/H270*100</f>
        <v>75.952049341707067</v>
      </c>
    </row>
    <row r="271" spans="1:12" s="26" customFormat="1" x14ac:dyDescent="0.25">
      <c r="A271"/>
      <c r="B271" s="21"/>
      <c r="C271" s="21"/>
      <c r="D271" s="21"/>
      <c r="E271" s="21"/>
      <c r="F271"/>
      <c r="G271" s="238"/>
      <c r="L271" s="420"/>
    </row>
    <row r="272" spans="1:12" s="26" customFormat="1" ht="15.95" customHeight="1" x14ac:dyDescent="0.25">
      <c r="A272" s="717" t="s">
        <v>536</v>
      </c>
      <c r="B272" s="717"/>
      <c r="C272" s="717"/>
      <c r="D272" s="717"/>
      <c r="E272" s="717"/>
      <c r="F272"/>
      <c r="G272" s="207"/>
    </row>
    <row r="273" spans="1:8" s="26" customFormat="1" x14ac:dyDescent="0.25">
      <c r="A273" s="717"/>
      <c r="B273" s="717"/>
      <c r="C273" s="717"/>
      <c r="D273" s="717"/>
      <c r="E273" s="717"/>
      <c r="F273"/>
      <c r="G273" s="207"/>
    </row>
    <row r="274" spans="1:8" s="26" customFormat="1" x14ac:dyDescent="0.25">
      <c r="A274"/>
      <c r="B274" s="21"/>
      <c r="C274" s="21"/>
      <c r="D274" s="21"/>
      <c r="E274" s="21"/>
      <c r="F274"/>
      <c r="G274" s="207"/>
    </row>
    <row r="275" spans="1:8" s="26" customFormat="1" x14ac:dyDescent="0.25">
      <c r="A275"/>
      <c r="B275" s="21"/>
      <c r="C275" s="21"/>
      <c r="D275" s="21"/>
      <c r="E275" s="21"/>
      <c r="F275"/>
      <c r="G275" s="207"/>
    </row>
    <row r="276" spans="1:8" s="26" customFormat="1" x14ac:dyDescent="0.25">
      <c r="A276"/>
      <c r="B276" s="21"/>
      <c r="C276" s="21"/>
      <c r="D276" s="21"/>
      <c r="E276" s="21"/>
      <c r="F276"/>
      <c r="G276" s="207"/>
    </row>
    <row r="277" spans="1:8" s="26" customFormat="1" x14ac:dyDescent="0.25">
      <c r="A277"/>
      <c r="B277" s="21"/>
      <c r="C277" s="21"/>
      <c r="D277" s="21"/>
      <c r="E277" s="21"/>
      <c r="F277"/>
      <c r="G277" s="207"/>
    </row>
    <row r="278" spans="1:8" s="26" customFormat="1" x14ac:dyDescent="0.25">
      <c r="A278"/>
      <c r="B278" s="21"/>
      <c r="C278" s="21"/>
      <c r="D278" s="21"/>
      <c r="E278" s="21"/>
      <c r="F278"/>
      <c r="G278" s="207"/>
    </row>
    <row r="279" spans="1:8" s="26" customFormat="1" x14ac:dyDescent="0.25">
      <c r="A279"/>
      <c r="B279" s="21"/>
      <c r="C279" s="21"/>
      <c r="D279" s="21"/>
      <c r="E279" s="21"/>
      <c r="F279"/>
      <c r="G279" s="207"/>
    </row>
    <row r="280" spans="1:8" s="26" customFormat="1" x14ac:dyDescent="0.25">
      <c r="A280"/>
      <c r="B280" s="21"/>
      <c r="C280" s="21"/>
      <c r="D280" s="21"/>
      <c r="E280" s="21"/>
      <c r="F280"/>
      <c r="G280" s="207"/>
    </row>
    <row r="281" spans="1:8" s="26" customFormat="1" x14ac:dyDescent="0.25">
      <c r="A281"/>
      <c r="B281" s="21"/>
      <c r="C281" s="21"/>
      <c r="D281" s="21"/>
      <c r="E281" s="21"/>
      <c r="F281"/>
      <c r="G281" s="207"/>
      <c r="H281" s="214"/>
    </row>
    <row r="282" spans="1:8" s="26" customFormat="1" x14ac:dyDescent="0.25">
      <c r="A282"/>
      <c r="B282" s="21"/>
      <c r="C282" s="21"/>
      <c r="D282" s="21"/>
      <c r="E282" s="21"/>
      <c r="F282"/>
      <c r="G282" s="207"/>
    </row>
    <row r="283" spans="1:8" s="26" customFormat="1" x14ac:dyDescent="0.25">
      <c r="A283"/>
      <c r="B283" s="21"/>
      <c r="C283" s="21"/>
      <c r="D283" s="21"/>
      <c r="E283" s="21"/>
      <c r="F283"/>
      <c r="G283" s="207"/>
    </row>
    <row r="284" spans="1:8" s="26" customFormat="1" x14ac:dyDescent="0.25">
      <c r="A284"/>
      <c r="B284" s="21"/>
      <c r="C284" s="21"/>
      <c r="D284" s="21"/>
      <c r="E284" s="21"/>
      <c r="F284"/>
      <c r="G284" s="207"/>
    </row>
    <row r="285" spans="1:8" s="26" customFormat="1" x14ac:dyDescent="0.25">
      <c r="A285"/>
      <c r="B285" s="21"/>
      <c r="C285" s="21"/>
      <c r="D285" s="21"/>
      <c r="E285" s="21"/>
      <c r="F285"/>
      <c r="G285" s="207"/>
    </row>
    <row r="286" spans="1:8" s="26" customFormat="1" x14ac:dyDescent="0.25">
      <c r="A286"/>
      <c r="B286" s="21"/>
      <c r="C286" s="21"/>
      <c r="D286" s="21"/>
      <c r="E286" s="21"/>
      <c r="F286"/>
      <c r="G286" s="207"/>
    </row>
    <row r="287" spans="1:8" s="26" customFormat="1" x14ac:dyDescent="0.25">
      <c r="A287"/>
      <c r="B287" s="21"/>
      <c r="C287" s="21"/>
      <c r="D287" s="21"/>
      <c r="E287" s="21"/>
      <c r="F287"/>
      <c r="G287" s="207"/>
    </row>
    <row r="288" spans="1:8" s="26" customFormat="1" x14ac:dyDescent="0.25">
      <c r="A288"/>
      <c r="B288" s="21"/>
      <c r="C288" s="21"/>
      <c r="D288" s="21"/>
      <c r="E288" s="21"/>
      <c r="F288"/>
      <c r="G288" s="207"/>
    </row>
    <row r="289" spans="1:10" s="26" customFormat="1" x14ac:dyDescent="0.25">
      <c r="A289"/>
      <c r="B289" s="21"/>
      <c r="C289" s="21"/>
      <c r="D289" s="21"/>
      <c r="E289" s="21"/>
      <c r="F289"/>
      <c r="G289" s="207"/>
    </row>
    <row r="290" spans="1:10" s="26" customFormat="1" x14ac:dyDescent="0.25">
      <c r="A290"/>
      <c r="B290" s="21"/>
      <c r="C290" s="21"/>
      <c r="D290" s="21"/>
      <c r="E290" s="21"/>
      <c r="F290"/>
      <c r="G290" s="207"/>
    </row>
    <row r="291" spans="1:10" s="26" customFormat="1" x14ac:dyDescent="0.25">
      <c r="A291"/>
      <c r="B291" s="21"/>
      <c r="C291" s="21"/>
      <c r="D291" s="21"/>
      <c r="E291" s="21"/>
      <c r="F291"/>
      <c r="G291" s="207"/>
    </row>
    <row r="292" spans="1:10" s="26" customFormat="1" x14ac:dyDescent="0.25">
      <c r="A292"/>
      <c r="B292" s="21"/>
      <c r="C292" s="21"/>
      <c r="D292" s="21"/>
      <c r="E292" s="21"/>
      <c r="F292"/>
      <c r="G292" s="207"/>
    </row>
    <row r="293" spans="1:10" s="26" customFormat="1" x14ac:dyDescent="0.25">
      <c r="A293"/>
      <c r="B293" s="21"/>
      <c r="C293" s="21"/>
      <c r="D293" s="21"/>
      <c r="E293" s="21"/>
      <c r="F293"/>
      <c r="G293" s="207"/>
    </row>
    <row r="294" spans="1:10" s="26" customFormat="1" x14ac:dyDescent="0.25">
      <c r="A294"/>
      <c r="B294" s="21"/>
      <c r="C294" s="21"/>
      <c r="D294" s="21"/>
      <c r="E294" s="21"/>
      <c r="F294"/>
      <c r="G294" s="207"/>
    </row>
    <row r="295" spans="1:10" s="26" customFormat="1" x14ac:dyDescent="0.25">
      <c r="A295"/>
      <c r="B295" s="21"/>
      <c r="C295" s="21"/>
      <c r="D295" s="21"/>
      <c r="E295" s="21"/>
      <c r="F295"/>
      <c r="G295" s="207"/>
    </row>
    <row r="296" spans="1:10" s="26" customFormat="1" x14ac:dyDescent="0.25">
      <c r="A296"/>
      <c r="B296" s="21"/>
      <c r="C296" s="21"/>
      <c r="D296" s="21"/>
      <c r="E296" s="21"/>
      <c r="F296"/>
      <c r="G296" s="207"/>
    </row>
    <row r="297" spans="1:10" s="26" customFormat="1" x14ac:dyDescent="0.25">
      <c r="A297"/>
      <c r="B297" s="21"/>
      <c r="C297" s="21"/>
      <c r="D297" s="21"/>
      <c r="E297" s="21"/>
      <c r="F297"/>
      <c r="G297" s="207"/>
    </row>
    <row r="298" spans="1:10" s="26" customFormat="1" x14ac:dyDescent="0.25">
      <c r="A298"/>
      <c r="B298" s="21"/>
      <c r="C298" s="21"/>
      <c r="D298" s="21"/>
      <c r="E298" s="21"/>
      <c r="F298"/>
      <c r="G298" s="207"/>
    </row>
    <row r="299" spans="1:10" s="26" customFormat="1" x14ac:dyDescent="0.25">
      <c r="A299"/>
      <c r="B299" s="21"/>
      <c r="C299" s="21"/>
      <c r="D299" s="21"/>
      <c r="E299" s="21"/>
      <c r="F299"/>
      <c r="G299" s="207"/>
    </row>
    <row r="300" spans="1:10" s="26" customFormat="1" x14ac:dyDescent="0.25">
      <c r="A300"/>
      <c r="B300" s="21"/>
      <c r="C300" s="21"/>
      <c r="D300" s="21"/>
      <c r="E300" s="21"/>
      <c r="F300"/>
      <c r="G300" s="207"/>
    </row>
    <row r="301" spans="1:10" s="26" customFormat="1" x14ac:dyDescent="0.25">
      <c r="A301"/>
      <c r="B301" s="21"/>
      <c r="C301" s="21"/>
      <c r="D301" s="21"/>
      <c r="E301" s="21"/>
      <c r="F301"/>
      <c r="G301" s="207"/>
      <c r="H301" s="138"/>
      <c r="I301" s="138"/>
      <c r="J301" s="138"/>
    </row>
    <row r="302" spans="1:10" s="26" customFormat="1" x14ac:dyDescent="0.25">
      <c r="A302"/>
      <c r="B302" s="21"/>
      <c r="C302" s="21"/>
      <c r="D302" s="21"/>
      <c r="E302" s="21"/>
      <c r="F302"/>
      <c r="G302" s="207"/>
      <c r="H302" s="138"/>
      <c r="I302" s="138"/>
      <c r="J302" s="138"/>
    </row>
    <row r="303" spans="1:10" s="26" customFormat="1" x14ac:dyDescent="0.25">
      <c r="A303"/>
      <c r="B303" s="21"/>
      <c r="C303" s="21"/>
      <c r="D303" s="21"/>
      <c r="E303" s="21"/>
      <c r="F303"/>
      <c r="G303" s="207"/>
      <c r="H303" s="138"/>
      <c r="I303" s="138"/>
      <c r="J303" s="138"/>
    </row>
    <row r="304" spans="1:10" s="26" customFormat="1" x14ac:dyDescent="0.25">
      <c r="A304"/>
      <c r="B304" s="21"/>
      <c r="C304" s="21"/>
      <c r="D304" s="21"/>
      <c r="E304" s="21"/>
      <c r="F304"/>
      <c r="G304" s="207"/>
      <c r="H304" s="138"/>
      <c r="I304" s="138"/>
      <c r="J304" s="138"/>
    </row>
    <row r="305" spans="1:11" s="26" customFormat="1" x14ac:dyDescent="0.25">
      <c r="A305"/>
      <c r="B305" s="21"/>
      <c r="C305" s="21"/>
      <c r="D305" s="21"/>
      <c r="E305" s="21"/>
      <c r="F305"/>
      <c r="G305" s="207"/>
      <c r="H305" s="138"/>
      <c r="I305" s="138"/>
      <c r="J305" s="138"/>
      <c r="K305" s="138"/>
    </row>
    <row r="306" spans="1:11" s="26" customFormat="1" x14ac:dyDescent="0.25">
      <c r="A306"/>
      <c r="B306" s="21"/>
      <c r="C306" s="21"/>
      <c r="D306" s="21"/>
      <c r="E306" s="21"/>
      <c r="F306"/>
      <c r="G306" s="207"/>
      <c r="H306" s="138"/>
      <c r="I306" s="138"/>
      <c r="J306" s="138"/>
      <c r="K306" s="138"/>
    </row>
    <row r="307" spans="1:11" s="26" customFormat="1" x14ac:dyDescent="0.25">
      <c r="A307"/>
      <c r="B307" s="21"/>
      <c r="C307" s="21"/>
      <c r="D307" s="21"/>
      <c r="E307" s="21"/>
      <c r="F307"/>
      <c r="G307" s="207"/>
      <c r="H307" s="174"/>
      <c r="I307" s="174"/>
      <c r="J307" s="174"/>
      <c r="K307" s="138"/>
    </row>
    <row r="308" spans="1:11" s="26" customFormat="1" x14ac:dyDescent="0.25">
      <c r="A308"/>
      <c r="B308" s="21"/>
      <c r="C308" s="21"/>
      <c r="D308" s="21"/>
      <c r="E308" s="21"/>
      <c r="F308"/>
      <c r="G308" s="207"/>
      <c r="H308" s="174"/>
      <c r="I308" s="174"/>
      <c r="J308" s="174"/>
      <c r="K308" s="138"/>
    </row>
    <row r="309" spans="1:11" s="26" customFormat="1" ht="13.5" customHeight="1" x14ac:dyDescent="0.25">
      <c r="A309"/>
      <c r="B309" s="21"/>
      <c r="C309" s="21"/>
      <c r="D309" s="21"/>
      <c r="E309" s="21"/>
      <c r="F309"/>
      <c r="G309" s="207"/>
      <c r="H309" s="174"/>
      <c r="I309" s="174"/>
      <c r="J309" s="174"/>
      <c r="K309" s="138"/>
    </row>
    <row r="310" spans="1:11" s="26" customFormat="1" x14ac:dyDescent="0.25">
      <c r="A310"/>
      <c r="B310" s="21"/>
      <c r="C310" s="21"/>
      <c r="D310" s="21"/>
      <c r="E310" s="21"/>
      <c r="F310"/>
      <c r="G310" s="207"/>
      <c r="H310" s="174"/>
      <c r="I310" s="174"/>
      <c r="J310" s="174"/>
      <c r="K310" s="138"/>
    </row>
    <row r="311" spans="1:11" s="138" customFormat="1" ht="12" customHeight="1" x14ac:dyDescent="0.25">
      <c r="A311"/>
      <c r="B311" s="21"/>
      <c r="C311" s="21"/>
      <c r="D311" s="21"/>
      <c r="E311" s="21"/>
      <c r="F311"/>
      <c r="G311" s="207"/>
      <c r="H311" s="174"/>
      <c r="I311" s="174"/>
      <c r="J311" s="174"/>
      <c r="K311" s="174"/>
    </row>
    <row r="312" spans="1:11" s="138" customFormat="1" x14ac:dyDescent="0.25">
      <c r="A312"/>
      <c r="B312" s="21"/>
      <c r="C312" s="21"/>
      <c r="D312" s="21"/>
      <c r="E312" s="21"/>
      <c r="F312"/>
      <c r="G312" s="207"/>
      <c r="H312" s="26"/>
      <c r="I312" s="26"/>
      <c r="J312" s="26"/>
      <c r="K312" s="174"/>
    </row>
    <row r="313" spans="1:11" s="138" customFormat="1" ht="13.5" customHeight="1" x14ac:dyDescent="0.25">
      <c r="A313"/>
      <c r="B313" s="21"/>
      <c r="C313" s="21"/>
      <c r="D313" s="21"/>
      <c r="E313" s="21"/>
      <c r="F313"/>
      <c r="G313" s="207"/>
      <c r="H313" s="26"/>
      <c r="I313" s="26"/>
      <c r="J313" s="26"/>
      <c r="K313" s="174"/>
    </row>
    <row r="314" spans="1:11" s="138" customFormat="1" x14ac:dyDescent="0.25">
      <c r="A314"/>
      <c r="B314" s="21"/>
      <c r="C314" s="21"/>
      <c r="D314" s="21"/>
      <c r="E314" s="21"/>
      <c r="F314"/>
      <c r="G314" s="207"/>
      <c r="H314" s="26"/>
      <c r="I314" s="26"/>
      <c r="J314" s="26"/>
      <c r="K314" s="174"/>
    </row>
    <row r="315" spans="1:11" s="138" customFormat="1" x14ac:dyDescent="0.25">
      <c r="A315"/>
      <c r="B315" s="21"/>
      <c r="C315" s="21"/>
      <c r="D315" s="21"/>
      <c r="E315" s="21"/>
      <c r="F315"/>
      <c r="G315" s="207"/>
      <c r="K315" s="174"/>
    </row>
    <row r="316" spans="1:11" s="138" customFormat="1" x14ac:dyDescent="0.25">
      <c r="A316"/>
      <c r="B316" s="21"/>
      <c r="C316" s="21"/>
      <c r="D316" s="21"/>
      <c r="E316" s="21"/>
      <c r="F316"/>
      <c r="G316" s="207"/>
      <c r="H316"/>
      <c r="I316"/>
      <c r="J316"/>
      <c r="K316" s="26"/>
    </row>
    <row r="317" spans="1:11" s="174" customFormat="1" x14ac:dyDescent="0.25">
      <c r="A317"/>
      <c r="B317" s="21"/>
      <c r="C317" s="21"/>
      <c r="D317" s="21"/>
      <c r="E317" s="21"/>
      <c r="F317"/>
      <c r="G317" s="207"/>
      <c r="H317"/>
      <c r="I317"/>
      <c r="J317"/>
      <c r="K317" s="26"/>
    </row>
    <row r="318" spans="1:11" s="174" customFormat="1" x14ac:dyDescent="0.25">
      <c r="A318"/>
      <c r="B318" s="21"/>
      <c r="C318" s="21"/>
      <c r="D318" s="21"/>
      <c r="E318" s="21"/>
      <c r="F318"/>
      <c r="G318" s="207"/>
      <c r="H318"/>
      <c r="I318"/>
      <c r="J318"/>
      <c r="K318" s="26"/>
    </row>
    <row r="319" spans="1:11" s="174" customFormat="1" x14ac:dyDescent="0.25">
      <c r="A319"/>
      <c r="B319" s="21"/>
      <c r="C319" s="21"/>
      <c r="D319" s="21"/>
      <c r="E319" s="21"/>
      <c r="F319"/>
      <c r="G319" s="207"/>
      <c r="H319"/>
      <c r="I319"/>
      <c r="J319"/>
      <c r="K319" s="138"/>
    </row>
    <row r="320" spans="1:11" s="174" customFormat="1" x14ac:dyDescent="0.25">
      <c r="A320"/>
      <c r="B320" s="21"/>
      <c r="C320" s="21"/>
      <c r="D320" s="21"/>
      <c r="E320" s="21"/>
      <c r="F320"/>
      <c r="G320" s="207"/>
      <c r="H320"/>
      <c r="I320"/>
      <c r="J320"/>
      <c r="K320"/>
    </row>
    <row r="321" spans="1:11" s="174" customFormat="1" x14ac:dyDescent="0.25">
      <c r="A321"/>
      <c r="B321" s="21"/>
      <c r="C321" s="21"/>
      <c r="D321" s="21"/>
      <c r="E321" s="21"/>
      <c r="F321"/>
      <c r="G321" s="207"/>
      <c r="H321"/>
      <c r="I321"/>
      <c r="J321"/>
      <c r="K321"/>
    </row>
    <row r="322" spans="1:11" s="26" customFormat="1" x14ac:dyDescent="0.25">
      <c r="A322"/>
      <c r="B322" s="21"/>
      <c r="C322" s="21"/>
      <c r="D322" s="21"/>
      <c r="E322" s="21"/>
      <c r="F322"/>
      <c r="G322" s="207"/>
      <c r="H322"/>
      <c r="I322"/>
      <c r="J322"/>
      <c r="K322"/>
    </row>
    <row r="323" spans="1:11" s="26" customFormat="1" x14ac:dyDescent="0.25">
      <c r="A323"/>
      <c r="B323" s="21"/>
      <c r="C323" s="21"/>
      <c r="D323" s="21"/>
      <c r="E323" s="21"/>
      <c r="F323"/>
      <c r="G323" s="207"/>
      <c r="H323"/>
      <c r="I323"/>
      <c r="J323"/>
      <c r="K323"/>
    </row>
    <row r="324" spans="1:11" s="26" customFormat="1" x14ac:dyDescent="0.25">
      <c r="A324"/>
      <c r="B324" s="21"/>
      <c r="C324" s="21"/>
      <c r="D324" s="21"/>
      <c r="E324" s="21"/>
      <c r="F324"/>
      <c r="G324" s="207"/>
      <c r="H324"/>
      <c r="I324"/>
      <c r="J324"/>
      <c r="K324"/>
    </row>
    <row r="325" spans="1:11" s="138" customFormat="1" x14ac:dyDescent="0.25">
      <c r="A325"/>
      <c r="B325" s="21"/>
      <c r="C325" s="21"/>
      <c r="D325" s="21"/>
      <c r="E325" s="21"/>
      <c r="F325"/>
      <c r="G325" s="207"/>
      <c r="H325"/>
      <c r="I325"/>
      <c r="J325"/>
      <c r="K325"/>
    </row>
  </sheetData>
  <mergeCells count="7">
    <mergeCell ref="A2:J2"/>
    <mergeCell ref="A1:J1"/>
    <mergeCell ref="A273:E273"/>
    <mergeCell ref="A272:E272"/>
    <mergeCell ref="A269:B269"/>
    <mergeCell ref="A262:F262"/>
    <mergeCell ref="C270:F270"/>
  </mergeCells>
  <printOptions horizontalCentered="1"/>
  <pageMargins left="0.25" right="0.25" top="0.75" bottom="0.75" header="0.3" footer="0.3"/>
  <pageSetup paperSize="9" scale="64" fitToHeight="0" orientation="portrait" r:id="rId1"/>
  <headerFooter>
    <oddHeader>&amp;R&amp;"Arial,Tučné"&amp;10Tabulka č. 1</oddHeader>
    <oddFooter>&amp;CStránka &amp;P z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view="pageBreakPreview" topLeftCell="A25" zoomScale="115" zoomScaleSheetLayoutView="115" workbookViewId="0">
      <selection activeCell="I54" sqref="I54"/>
    </sheetView>
  </sheetViews>
  <sheetFormatPr defaultRowHeight="15" x14ac:dyDescent="0.25"/>
  <cols>
    <col min="1" max="1" width="8.42578125" customWidth="1"/>
    <col min="2" max="2" width="4.140625" hidden="1" customWidth="1"/>
    <col min="3" max="3" width="5.85546875" customWidth="1"/>
    <col min="4" max="4" width="32.85546875" customWidth="1"/>
    <col min="5" max="5" width="13.28515625" customWidth="1"/>
    <col min="6" max="6" width="15.7109375" style="209" customWidth="1"/>
    <col min="7" max="8" width="15.7109375" customWidth="1"/>
    <col min="9" max="9" width="7.42578125" customWidth="1"/>
  </cols>
  <sheetData>
    <row r="1" spans="1:9" ht="30" x14ac:dyDescent="0.4">
      <c r="A1" s="716" t="s">
        <v>590</v>
      </c>
      <c r="B1" s="716"/>
      <c r="C1" s="716"/>
      <c r="D1" s="716"/>
      <c r="E1" s="716"/>
      <c r="F1" s="716"/>
      <c r="G1" s="716"/>
      <c r="H1" s="716"/>
      <c r="I1" s="716"/>
    </row>
    <row r="2" spans="1:9" ht="23.25" x14ac:dyDescent="0.35">
      <c r="A2" s="721" t="s">
        <v>1098</v>
      </c>
      <c r="B2" s="721"/>
      <c r="C2" s="721"/>
      <c r="D2" s="721"/>
      <c r="E2" s="721"/>
      <c r="F2" s="721"/>
      <c r="G2" s="721"/>
      <c r="H2" s="721"/>
      <c r="I2" s="721"/>
    </row>
    <row r="3" spans="1:9" ht="16.5" thickBot="1" x14ac:dyDescent="0.3">
      <c r="A3" s="720"/>
      <c r="B3" s="720"/>
      <c r="C3" s="720"/>
      <c r="D3" s="720"/>
      <c r="E3" s="720"/>
      <c r="F3" s="336"/>
      <c r="G3" s="375"/>
      <c r="H3" s="375"/>
      <c r="I3" s="478">
        <f>8/12</f>
        <v>0.66666666666666663</v>
      </c>
    </row>
    <row r="4" spans="1:9" ht="39" thickBot="1" x14ac:dyDescent="0.3">
      <c r="A4" s="412" t="s">
        <v>589</v>
      </c>
      <c r="B4" s="412" t="s">
        <v>90</v>
      </c>
      <c r="C4" s="412" t="s">
        <v>91</v>
      </c>
      <c r="D4" s="412" t="s">
        <v>92</v>
      </c>
      <c r="E4" s="412" t="s">
        <v>588</v>
      </c>
      <c r="F4" s="413" t="s">
        <v>666</v>
      </c>
      <c r="G4" s="414" t="s">
        <v>707</v>
      </c>
      <c r="H4" s="414" t="s">
        <v>708</v>
      </c>
      <c r="I4" s="414" t="s">
        <v>629</v>
      </c>
    </row>
    <row r="5" spans="1:9" x14ac:dyDescent="0.25">
      <c r="A5" s="335">
        <v>1361</v>
      </c>
      <c r="B5" s="202"/>
      <c r="C5" s="335">
        <v>1</v>
      </c>
      <c r="D5" s="334" t="s">
        <v>587</v>
      </c>
      <c r="E5" s="333" t="s">
        <v>586</v>
      </c>
      <c r="F5" s="6">
        <v>650000</v>
      </c>
      <c r="G5" s="371">
        <v>650000</v>
      </c>
      <c r="H5" s="371">
        <v>447200</v>
      </c>
      <c r="I5" s="371">
        <f>H5/G5*100</f>
        <v>68.8</v>
      </c>
    </row>
    <row r="6" spans="1:9" x14ac:dyDescent="0.25">
      <c r="A6" s="45"/>
      <c r="B6" s="201"/>
      <c r="C6" s="45"/>
      <c r="D6" s="14"/>
      <c r="E6" s="331"/>
      <c r="F6" s="6"/>
      <c r="G6" s="370"/>
      <c r="H6" s="370"/>
      <c r="I6" s="6"/>
    </row>
    <row r="7" spans="1:9" x14ac:dyDescent="0.25">
      <c r="A7" s="45">
        <v>1361</v>
      </c>
      <c r="B7" s="201"/>
      <c r="C7" s="45">
        <v>2</v>
      </c>
      <c r="D7" s="329" t="s">
        <v>585</v>
      </c>
      <c r="E7" s="331" t="s">
        <v>566</v>
      </c>
      <c r="F7" s="6">
        <v>100000</v>
      </c>
      <c r="G7" s="371">
        <v>100000</v>
      </c>
      <c r="H7" s="371">
        <v>82100</v>
      </c>
      <c r="I7" s="371">
        <f>H7/G7*100</f>
        <v>82.1</v>
      </c>
    </row>
    <row r="8" spans="1:9" x14ac:dyDescent="0.25">
      <c r="A8" s="45"/>
      <c r="B8" s="201"/>
      <c r="C8" s="45"/>
      <c r="D8" s="329"/>
      <c r="E8" s="331"/>
      <c r="F8" s="6"/>
      <c r="G8" s="370"/>
      <c r="H8" s="370"/>
      <c r="I8" s="6"/>
    </row>
    <row r="9" spans="1:9" x14ac:dyDescent="0.25">
      <c r="A9" s="45">
        <v>1361</v>
      </c>
      <c r="B9" s="201"/>
      <c r="C9" s="45">
        <v>3</v>
      </c>
      <c r="D9" s="329" t="s">
        <v>584</v>
      </c>
      <c r="E9" s="331" t="s">
        <v>561</v>
      </c>
      <c r="F9" s="6">
        <v>30000</v>
      </c>
      <c r="G9" s="371">
        <v>30000</v>
      </c>
      <c r="H9" s="371">
        <v>19570</v>
      </c>
      <c r="I9" s="371">
        <f>H9/G9*100</f>
        <v>65.233333333333334</v>
      </c>
    </row>
    <row r="10" spans="1:9" x14ac:dyDescent="0.25">
      <c r="A10" s="45"/>
      <c r="B10" s="201"/>
      <c r="C10" s="45"/>
      <c r="D10" s="329"/>
      <c r="E10" s="331"/>
      <c r="F10" s="6"/>
      <c r="G10" s="370"/>
      <c r="H10" s="370"/>
      <c r="I10" s="6"/>
    </row>
    <row r="11" spans="1:9" x14ac:dyDescent="0.25">
      <c r="A11" s="45">
        <v>1361</v>
      </c>
      <c r="B11" s="201"/>
      <c r="C11" s="45">
        <v>4</v>
      </c>
      <c r="D11" s="329" t="s">
        <v>583</v>
      </c>
      <c r="E11" s="331" t="s">
        <v>574</v>
      </c>
      <c r="F11" s="6">
        <v>60000</v>
      </c>
      <c r="G11" s="371">
        <v>60000</v>
      </c>
      <c r="H11" s="371">
        <v>73500</v>
      </c>
      <c r="I11" s="371">
        <f>H11/G11*100</f>
        <v>122.50000000000001</v>
      </c>
    </row>
    <row r="12" spans="1:9" x14ac:dyDescent="0.25">
      <c r="A12" s="45"/>
      <c r="B12" s="201"/>
      <c r="C12" s="45"/>
      <c r="D12" s="329"/>
      <c r="E12" s="331"/>
      <c r="F12" s="6"/>
      <c r="G12" s="370"/>
      <c r="H12" s="370"/>
      <c r="I12" s="6"/>
    </row>
    <row r="13" spans="1:9" x14ac:dyDescent="0.25">
      <c r="A13" s="45">
        <v>1361</v>
      </c>
      <c r="B13" s="201"/>
      <c r="C13" s="45">
        <v>5</v>
      </c>
      <c r="D13" s="329" t="s">
        <v>582</v>
      </c>
      <c r="E13" s="331" t="s">
        <v>574</v>
      </c>
      <c r="F13" s="6">
        <v>10000</v>
      </c>
      <c r="G13" s="371">
        <v>10000</v>
      </c>
      <c r="H13" s="371">
        <v>10800</v>
      </c>
      <c r="I13" s="371">
        <f>H13/G13*100</f>
        <v>108</v>
      </c>
    </row>
    <row r="14" spans="1:9" x14ac:dyDescent="0.25">
      <c r="A14" s="45"/>
      <c r="B14" s="201"/>
      <c r="C14" s="45"/>
      <c r="D14" s="329"/>
      <c r="E14" s="331"/>
      <c r="F14" s="6"/>
      <c r="G14" s="370"/>
      <c r="H14" s="370"/>
      <c r="I14" s="6"/>
    </row>
    <row r="15" spans="1:9" x14ac:dyDescent="0.25">
      <c r="A15" s="335">
        <v>1361</v>
      </c>
      <c r="B15" s="202"/>
      <c r="C15" s="335">
        <v>6</v>
      </c>
      <c r="D15" s="334" t="s">
        <v>581</v>
      </c>
      <c r="E15" s="333" t="s">
        <v>563</v>
      </c>
      <c r="F15" s="6">
        <v>1700000</v>
      </c>
      <c r="G15" s="371">
        <v>1700000</v>
      </c>
      <c r="H15" s="371">
        <v>1390145</v>
      </c>
      <c r="I15" s="371">
        <f>H15/G15*100</f>
        <v>81.773235294117654</v>
      </c>
    </row>
    <row r="16" spans="1:9" x14ac:dyDescent="0.25">
      <c r="A16" s="45"/>
      <c r="B16" s="201"/>
      <c r="C16" s="45"/>
      <c r="D16" s="329"/>
      <c r="E16" s="331"/>
      <c r="F16" s="6"/>
      <c r="G16" s="370"/>
      <c r="H16" s="370"/>
      <c r="I16" s="6"/>
    </row>
    <row r="17" spans="1:9" x14ac:dyDescent="0.25">
      <c r="A17" s="45">
        <v>1361</v>
      </c>
      <c r="B17" s="201"/>
      <c r="C17" s="45">
        <v>7</v>
      </c>
      <c r="D17" s="329" t="s">
        <v>580</v>
      </c>
      <c r="E17" s="331" t="s">
        <v>561</v>
      </c>
      <c r="F17" s="6">
        <v>35000</v>
      </c>
      <c r="G17" s="371">
        <v>35000</v>
      </c>
      <c r="H17" s="371">
        <v>59950</v>
      </c>
      <c r="I17" s="371">
        <f>H17/G17*100</f>
        <v>171.28571428571428</v>
      </c>
    </row>
    <row r="18" spans="1:9" x14ac:dyDescent="0.25">
      <c r="A18" s="45"/>
      <c r="B18" s="201"/>
      <c r="C18" s="45"/>
      <c r="D18" s="329"/>
      <c r="E18" s="331"/>
      <c r="F18" s="6"/>
      <c r="G18" s="370"/>
      <c r="H18" s="370"/>
      <c r="I18" s="6"/>
    </row>
    <row r="19" spans="1:9" x14ac:dyDescent="0.25">
      <c r="A19" s="45">
        <v>1361</v>
      </c>
      <c r="B19" s="201"/>
      <c r="C19" s="45">
        <v>8</v>
      </c>
      <c r="D19" s="329" t="s">
        <v>579</v>
      </c>
      <c r="E19" s="331" t="s">
        <v>561</v>
      </c>
      <c r="F19" s="6">
        <v>420000</v>
      </c>
      <c r="G19" s="371">
        <v>420000</v>
      </c>
      <c r="H19" s="371">
        <v>379750</v>
      </c>
      <c r="I19" s="371">
        <f>H19/G19*100</f>
        <v>90.416666666666671</v>
      </c>
    </row>
    <row r="20" spans="1:9" x14ac:dyDescent="0.25">
      <c r="A20" s="45"/>
      <c r="B20" s="201"/>
      <c r="C20" s="45"/>
      <c r="D20" s="329"/>
      <c r="E20" s="331"/>
      <c r="F20" s="6"/>
      <c r="G20" s="370"/>
      <c r="H20" s="370"/>
      <c r="I20" s="6"/>
    </row>
    <row r="21" spans="1:9" x14ac:dyDescent="0.25">
      <c r="A21" s="45">
        <v>1361</v>
      </c>
      <c r="B21" s="201"/>
      <c r="C21" s="45">
        <v>9</v>
      </c>
      <c r="D21" s="329" t="s">
        <v>578</v>
      </c>
      <c r="E21" s="331" t="s">
        <v>561</v>
      </c>
      <c r="F21" s="6">
        <v>16000</v>
      </c>
      <c r="G21" s="371">
        <v>16000</v>
      </c>
      <c r="H21" s="371">
        <v>10570</v>
      </c>
      <c r="I21" s="371">
        <f>H21/G21*100</f>
        <v>66.0625</v>
      </c>
    </row>
    <row r="22" spans="1:9" x14ac:dyDescent="0.25">
      <c r="A22" s="45"/>
      <c r="B22" s="201"/>
      <c r="C22" s="45"/>
      <c r="D22" s="329"/>
      <c r="E22" s="331"/>
      <c r="F22" s="6"/>
      <c r="G22" s="370"/>
      <c r="H22" s="370"/>
      <c r="I22" s="6"/>
    </row>
    <row r="23" spans="1:9" ht="18" customHeight="1" x14ac:dyDescent="0.25">
      <c r="A23" s="326">
        <v>1361</v>
      </c>
      <c r="B23" s="327"/>
      <c r="C23" s="326">
        <v>10</v>
      </c>
      <c r="D23" s="325" t="s">
        <v>577</v>
      </c>
      <c r="E23" s="324" t="s">
        <v>576</v>
      </c>
      <c r="F23" s="6">
        <v>17000</v>
      </c>
      <c r="G23" s="371">
        <v>17000</v>
      </c>
      <c r="H23" s="411">
        <v>2500</v>
      </c>
      <c r="I23" s="371">
        <f>H23/G23*100</f>
        <v>14.705882352941178</v>
      </c>
    </row>
    <row r="24" spans="1:9" x14ac:dyDescent="0.25">
      <c r="A24" s="45"/>
      <c r="B24" s="201"/>
      <c r="C24" s="45"/>
      <c r="D24" s="329"/>
      <c r="E24" s="331"/>
      <c r="F24" s="6"/>
      <c r="G24" s="370"/>
      <c r="H24" s="370"/>
      <c r="I24" s="6"/>
    </row>
    <row r="25" spans="1:9" x14ac:dyDescent="0.25">
      <c r="A25" s="45">
        <v>1361</v>
      </c>
      <c r="B25" s="201"/>
      <c r="C25" s="45">
        <v>11</v>
      </c>
      <c r="D25" s="329" t="s">
        <v>575</v>
      </c>
      <c r="E25" s="331" t="s">
        <v>574</v>
      </c>
      <c r="F25" s="6">
        <v>20000</v>
      </c>
      <c r="G25" s="371">
        <v>20000</v>
      </c>
      <c r="H25" s="371">
        <v>34650</v>
      </c>
      <c r="I25" s="371">
        <f>H25/G25*100</f>
        <v>173.25</v>
      </c>
    </row>
    <row r="26" spans="1:9" x14ac:dyDescent="0.25">
      <c r="A26" s="45"/>
      <c r="B26" s="201"/>
      <c r="C26" s="45"/>
      <c r="D26" s="329"/>
      <c r="E26" s="331"/>
      <c r="F26" s="6"/>
      <c r="G26" s="370"/>
      <c r="H26" s="370"/>
      <c r="I26" s="6"/>
    </row>
    <row r="27" spans="1:9" x14ac:dyDescent="0.25">
      <c r="A27" s="326">
        <v>1361</v>
      </c>
      <c r="B27" s="327"/>
      <c r="C27" s="326">
        <v>13</v>
      </c>
      <c r="D27" s="325" t="s">
        <v>573</v>
      </c>
      <c r="E27" s="332" t="s">
        <v>572</v>
      </c>
      <c r="F27" s="323">
        <v>5000</v>
      </c>
      <c r="G27" s="374">
        <v>5000</v>
      </c>
      <c r="H27" s="374">
        <v>1735</v>
      </c>
      <c r="I27" s="371">
        <f>H27/G27*100</f>
        <v>34.699999999999996</v>
      </c>
    </row>
    <row r="28" spans="1:9" x14ac:dyDescent="0.25">
      <c r="A28" s="45"/>
      <c r="B28" s="201"/>
      <c r="C28" s="45"/>
      <c r="D28" s="329"/>
      <c r="E28" s="331"/>
      <c r="F28" s="6"/>
      <c r="G28" s="370"/>
      <c r="H28" s="370"/>
      <c r="I28" s="6"/>
    </row>
    <row r="29" spans="1:9" x14ac:dyDescent="0.25">
      <c r="A29" s="326">
        <v>1361</v>
      </c>
      <c r="B29" s="327"/>
      <c r="C29" s="326">
        <v>14</v>
      </c>
      <c r="D29" s="325" t="s">
        <v>571</v>
      </c>
      <c r="E29" s="332" t="s">
        <v>559</v>
      </c>
      <c r="F29" s="323">
        <v>10000</v>
      </c>
      <c r="G29" s="374">
        <v>10000</v>
      </c>
      <c r="H29" s="374">
        <v>5750</v>
      </c>
      <c r="I29" s="371">
        <f>H29/G29*100</f>
        <v>57.499999999999993</v>
      </c>
    </row>
    <row r="30" spans="1:9" x14ac:dyDescent="0.25">
      <c r="A30" s="45"/>
      <c r="B30" s="201"/>
      <c r="C30" s="45"/>
      <c r="D30" s="329"/>
      <c r="E30" s="331"/>
      <c r="F30" s="6"/>
      <c r="G30" s="370"/>
      <c r="H30" s="370"/>
      <c r="I30" s="6"/>
    </row>
    <row r="31" spans="1:9" x14ac:dyDescent="0.25">
      <c r="A31" s="45">
        <v>1361</v>
      </c>
      <c r="B31" s="201"/>
      <c r="C31" s="45">
        <v>15</v>
      </c>
      <c r="D31" s="329" t="s">
        <v>570</v>
      </c>
      <c r="E31" s="331" t="s">
        <v>563</v>
      </c>
      <c r="F31" s="6">
        <v>25000</v>
      </c>
      <c r="G31" s="371">
        <v>25000</v>
      </c>
      <c r="H31" s="371">
        <v>36400</v>
      </c>
      <c r="I31" s="371">
        <f>H31/G31*100</f>
        <v>145.6</v>
      </c>
    </row>
    <row r="32" spans="1:9" x14ac:dyDescent="0.25">
      <c r="A32" s="45"/>
      <c r="B32" s="201"/>
      <c r="C32" s="45"/>
      <c r="D32" s="329"/>
      <c r="E32" s="331"/>
      <c r="F32" s="6"/>
      <c r="G32" s="370"/>
      <c r="H32" s="370"/>
      <c r="I32" s="6"/>
    </row>
    <row r="33" spans="1:9" x14ac:dyDescent="0.25">
      <c r="A33" s="45">
        <v>1361</v>
      </c>
      <c r="B33" s="201"/>
      <c r="C33" s="45">
        <v>16</v>
      </c>
      <c r="D33" s="329" t="s">
        <v>569</v>
      </c>
      <c r="E33" s="331" t="s">
        <v>559</v>
      </c>
      <c r="F33" s="6">
        <v>10000</v>
      </c>
      <c r="G33" s="371">
        <v>10000</v>
      </c>
      <c r="H33" s="371">
        <v>6300</v>
      </c>
      <c r="I33" s="371">
        <f>H33/G33*100</f>
        <v>63</v>
      </c>
    </row>
    <row r="34" spans="1:9" x14ac:dyDescent="0.25">
      <c r="A34" s="45"/>
      <c r="B34" s="201"/>
      <c r="C34" s="45"/>
      <c r="D34" s="329"/>
      <c r="E34" s="331"/>
      <c r="F34" s="6"/>
      <c r="G34" s="370"/>
      <c r="H34" s="370"/>
      <c r="I34" s="6"/>
    </row>
    <row r="35" spans="1:9" x14ac:dyDescent="0.25">
      <c r="A35" s="45">
        <v>1361</v>
      </c>
      <c r="B35" s="201"/>
      <c r="C35" s="45">
        <v>17</v>
      </c>
      <c r="D35" s="329" t="s">
        <v>568</v>
      </c>
      <c r="E35" s="331" t="s">
        <v>566</v>
      </c>
      <c r="F35" s="6">
        <v>2000</v>
      </c>
      <c r="G35" s="371">
        <v>2000</v>
      </c>
      <c r="H35" s="371">
        <v>1100</v>
      </c>
      <c r="I35" s="371">
        <f>H35/G35*100</f>
        <v>55.000000000000007</v>
      </c>
    </row>
    <row r="36" spans="1:9" x14ac:dyDescent="0.25">
      <c r="A36" s="45"/>
      <c r="B36" s="201"/>
      <c r="C36" s="45"/>
      <c r="D36" s="329"/>
      <c r="E36" s="331"/>
      <c r="F36" s="6"/>
      <c r="G36" s="370"/>
      <c r="H36" s="370"/>
      <c r="I36" s="6"/>
    </row>
    <row r="37" spans="1:9" x14ac:dyDescent="0.25">
      <c r="A37" s="45">
        <v>1361</v>
      </c>
      <c r="B37" s="201"/>
      <c r="C37" s="45">
        <v>18</v>
      </c>
      <c r="D37" s="329" t="s">
        <v>567</v>
      </c>
      <c r="E37" s="331" t="s">
        <v>566</v>
      </c>
      <c r="F37" s="6">
        <v>500</v>
      </c>
      <c r="G37" s="371">
        <v>500</v>
      </c>
      <c r="H37" s="371">
        <v>200</v>
      </c>
      <c r="I37" s="371">
        <f>H37/G37*100</f>
        <v>40</v>
      </c>
    </row>
    <row r="38" spans="1:9" x14ac:dyDescent="0.25">
      <c r="A38" s="45"/>
      <c r="B38" s="201"/>
      <c r="C38" s="45"/>
      <c r="D38" s="329"/>
      <c r="E38" s="331"/>
      <c r="F38" s="6"/>
      <c r="G38" s="370"/>
      <c r="H38" s="370"/>
      <c r="I38" s="6"/>
    </row>
    <row r="39" spans="1:9" x14ac:dyDescent="0.25">
      <c r="A39" s="45">
        <v>1361</v>
      </c>
      <c r="B39" s="201"/>
      <c r="C39" s="45">
        <v>21</v>
      </c>
      <c r="D39" s="329" t="s">
        <v>565</v>
      </c>
      <c r="E39" s="331" t="s">
        <v>561</v>
      </c>
      <c r="F39" s="6">
        <v>45000</v>
      </c>
      <c r="G39" s="371">
        <v>45000</v>
      </c>
      <c r="H39" s="371">
        <v>39540</v>
      </c>
      <c r="I39" s="371">
        <f>H39/G39*100</f>
        <v>87.866666666666674</v>
      </c>
    </row>
    <row r="40" spans="1:9" x14ac:dyDescent="0.25">
      <c r="A40" s="45"/>
      <c r="B40" s="201"/>
      <c r="C40" s="45"/>
      <c r="D40" s="329"/>
      <c r="E40" s="417"/>
      <c r="F40" s="6"/>
      <c r="G40" s="6"/>
      <c r="H40" s="6"/>
      <c r="I40" s="6"/>
    </row>
    <row r="41" spans="1:9" x14ac:dyDescent="0.25">
      <c r="A41" s="45">
        <v>1361</v>
      </c>
      <c r="B41" s="201"/>
      <c r="C41" s="45">
        <v>24</v>
      </c>
      <c r="D41" s="329" t="s">
        <v>564</v>
      </c>
      <c r="E41" s="331" t="s">
        <v>563</v>
      </c>
      <c r="F41" s="6">
        <v>5000</v>
      </c>
      <c r="G41" s="371">
        <v>5000</v>
      </c>
      <c r="H41" s="371">
        <v>1200</v>
      </c>
      <c r="I41" s="371">
        <f>H41/G41*100</f>
        <v>24</v>
      </c>
    </row>
    <row r="42" spans="1:9" x14ac:dyDescent="0.25">
      <c r="A42" s="45"/>
      <c r="B42" s="201"/>
      <c r="C42" s="45"/>
      <c r="D42" s="329"/>
      <c r="E42" s="331"/>
      <c r="F42" s="6"/>
      <c r="G42" s="370"/>
      <c r="H42" s="370"/>
      <c r="I42" s="6"/>
    </row>
    <row r="43" spans="1:9" x14ac:dyDescent="0.25">
      <c r="A43" s="45">
        <v>1361</v>
      </c>
      <c r="B43" s="201"/>
      <c r="C43" s="45">
        <v>25</v>
      </c>
      <c r="D43" s="329" t="s">
        <v>562</v>
      </c>
      <c r="E43" s="331" t="s">
        <v>561</v>
      </c>
      <c r="F43" s="6">
        <v>500</v>
      </c>
      <c r="G43" s="371">
        <v>500</v>
      </c>
      <c r="H43" s="371">
        <v>0</v>
      </c>
      <c r="I43" s="371">
        <f>H43/G43*100</f>
        <v>0</v>
      </c>
    </row>
    <row r="44" spans="1:9" x14ac:dyDescent="0.25">
      <c r="A44" s="45"/>
      <c r="B44" s="201"/>
      <c r="C44" s="45"/>
      <c r="D44" s="329"/>
      <c r="E44" s="331"/>
      <c r="F44" s="6"/>
      <c r="G44" s="370"/>
      <c r="H44" s="370"/>
      <c r="I44" s="6"/>
    </row>
    <row r="45" spans="1:9" x14ac:dyDescent="0.25">
      <c r="A45" s="326">
        <v>1361</v>
      </c>
      <c r="B45" s="327"/>
      <c r="C45" s="326">
        <v>26</v>
      </c>
      <c r="D45" s="325" t="s">
        <v>560</v>
      </c>
      <c r="E45" s="330" t="s">
        <v>559</v>
      </c>
      <c r="F45" s="323">
        <v>2000</v>
      </c>
      <c r="G45" s="374">
        <v>2000</v>
      </c>
      <c r="H45" s="374">
        <v>2080</v>
      </c>
      <c r="I45" s="371">
        <f>H45/G45*100</f>
        <v>104</v>
      </c>
    </row>
    <row r="46" spans="1:9" x14ac:dyDescent="0.25">
      <c r="A46" s="45"/>
      <c r="B46" s="201"/>
      <c r="C46" s="45"/>
      <c r="D46" s="329"/>
      <c r="E46" s="328"/>
      <c r="F46" s="6"/>
      <c r="G46" s="6"/>
      <c r="H46" s="6"/>
      <c r="I46" s="6"/>
    </row>
    <row r="47" spans="1:9" s="38" customFormat="1" ht="15.75" x14ac:dyDescent="0.25">
      <c r="A47" s="415"/>
      <c r="B47" s="415"/>
      <c r="C47" s="415"/>
      <c r="D47" s="415" t="s">
        <v>558</v>
      </c>
      <c r="E47" s="415"/>
      <c r="F47" s="415">
        <f>SUM(F5:F45)</f>
        <v>3163000</v>
      </c>
      <c r="G47" s="415">
        <f>SUM(G5:G46)</f>
        <v>3163000</v>
      </c>
      <c r="H47" s="415">
        <f>SUM(H5:H46)</f>
        <v>2605040</v>
      </c>
      <c r="I47" s="416">
        <f>H47/G47*100</f>
        <v>82.359785014227</v>
      </c>
    </row>
    <row r="48" spans="1:9" ht="15.75" x14ac:dyDescent="0.25">
      <c r="A48" s="322"/>
      <c r="B48" s="322"/>
      <c r="C48" s="322"/>
      <c r="D48" s="321"/>
      <c r="E48" s="320"/>
    </row>
    <row r="50" spans="1:4" x14ac:dyDescent="0.25">
      <c r="A50" s="8" t="s">
        <v>536</v>
      </c>
      <c r="B50" s="8"/>
      <c r="C50" s="8"/>
      <c r="D50" s="8"/>
    </row>
  </sheetData>
  <mergeCells count="3">
    <mergeCell ref="A3:E3"/>
    <mergeCell ref="A2:I2"/>
    <mergeCell ref="A1:I1"/>
  </mergeCells>
  <printOptions horizontalCentered="1"/>
  <pageMargins left="0.43307086614173229" right="0.51181102362204722" top="0.78740157480314965" bottom="0.78740157480314965" header="0.31496062992125984" footer="0.31496062992125984"/>
  <pageSetup paperSize="9" scale="80" orientation="portrait" r:id="rId1"/>
  <headerFooter>
    <oddHeader>&amp;R&amp;"Arial,Tučné"&amp;10Tabulka č. 2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XCO1407"/>
  <sheetViews>
    <sheetView view="pageBreakPreview" zoomScaleSheetLayoutView="100" workbookViewId="0">
      <pane ySplit="4" topLeftCell="A938" activePane="bottomLeft" state="frozen"/>
      <selection activeCell="L9" sqref="L9"/>
      <selection pane="bottomLeft" activeCell="D872" sqref="D872"/>
    </sheetView>
  </sheetViews>
  <sheetFormatPr defaultRowHeight="15" x14ac:dyDescent="0.25"/>
  <cols>
    <col min="1" max="1" width="8.85546875" customWidth="1"/>
    <col min="2" max="2" width="6.140625" style="81" customWidth="1"/>
    <col min="3" max="3" width="11.5703125" style="296" customWidth="1"/>
    <col min="4" max="4" width="5.28515625" style="21" customWidth="1"/>
    <col min="5" max="5" width="7.28515625" style="82" customWidth="1"/>
    <col min="6" max="6" width="75" customWidth="1"/>
    <col min="7" max="7" width="13.28515625" style="209" customWidth="1"/>
    <col min="8" max="8" width="13.7109375" style="209" customWidth="1"/>
    <col min="9" max="9" width="13.42578125" customWidth="1"/>
    <col min="10" max="10" width="9.140625" style="7" customWidth="1"/>
  </cols>
  <sheetData>
    <row r="1" spans="1:10" ht="30" x14ac:dyDescent="0.4">
      <c r="A1" s="716" t="s">
        <v>0</v>
      </c>
      <c r="B1" s="716"/>
      <c r="C1" s="716"/>
      <c r="D1" s="716"/>
      <c r="E1" s="716"/>
      <c r="F1" s="716"/>
      <c r="G1" s="716"/>
      <c r="H1" s="716"/>
      <c r="I1" s="716"/>
      <c r="J1" s="716"/>
    </row>
    <row r="2" spans="1:10" ht="26.25" x14ac:dyDescent="0.4">
      <c r="A2" s="724" t="s">
        <v>1099</v>
      </c>
      <c r="B2" s="724"/>
      <c r="C2" s="724"/>
      <c r="D2" s="724"/>
      <c r="E2" s="724"/>
      <c r="F2" s="724"/>
      <c r="G2" s="724"/>
      <c r="H2" s="724"/>
      <c r="I2" s="724"/>
      <c r="J2" s="724"/>
    </row>
    <row r="3" spans="1:10" ht="18.75" customHeight="1" thickBot="1" x14ac:dyDescent="0.45">
      <c r="A3" s="623"/>
      <c r="B3" s="623"/>
      <c r="C3" s="313"/>
      <c r="D3" s="623"/>
      <c r="E3" s="623"/>
      <c r="F3" s="623"/>
      <c r="G3" s="314"/>
      <c r="H3" s="314"/>
      <c r="J3" s="471">
        <f>8/12</f>
        <v>0.66666666666666663</v>
      </c>
    </row>
    <row r="4" spans="1:10" ht="68.099999999999994" customHeight="1" thickBot="1" x14ac:dyDescent="0.3">
      <c r="A4" s="156" t="s">
        <v>252</v>
      </c>
      <c r="B4" s="157" t="s">
        <v>251</v>
      </c>
      <c r="C4" s="288" t="s">
        <v>93</v>
      </c>
      <c r="D4" s="159" t="s">
        <v>90</v>
      </c>
      <c r="E4" s="711" t="s">
        <v>91</v>
      </c>
      <c r="F4" s="711" t="s">
        <v>94</v>
      </c>
      <c r="G4" s="308" t="s">
        <v>664</v>
      </c>
      <c r="H4" s="373" t="s">
        <v>626</v>
      </c>
      <c r="I4" s="373" t="s">
        <v>627</v>
      </c>
      <c r="J4" s="373" t="s">
        <v>628</v>
      </c>
    </row>
    <row r="5" spans="1:10" ht="15" customHeight="1" x14ac:dyDescent="0.25">
      <c r="A5" s="148">
        <v>1</v>
      </c>
      <c r="B5" s="149"/>
      <c r="C5" s="290"/>
      <c r="D5" s="135"/>
      <c r="E5" s="152"/>
      <c r="F5" s="155" t="s">
        <v>95</v>
      </c>
      <c r="G5" s="211"/>
      <c r="H5" s="211"/>
      <c r="I5" s="138"/>
      <c r="J5" s="427"/>
    </row>
    <row r="6" spans="1:10" s="138" customFormat="1" ht="15" customHeight="1" x14ac:dyDescent="0.25">
      <c r="A6" s="57"/>
      <c r="B6" s="4"/>
      <c r="C6" s="291"/>
      <c r="D6" s="58"/>
      <c r="E6" s="59"/>
      <c r="F6" s="110" t="s">
        <v>96</v>
      </c>
      <c r="G6" s="72"/>
      <c r="H6" s="72"/>
      <c r="I6"/>
      <c r="J6" s="7"/>
    </row>
    <row r="7" spans="1:10" ht="15" customHeight="1" x14ac:dyDescent="0.25">
      <c r="A7" s="13">
        <v>1014</v>
      </c>
      <c r="B7" s="13">
        <v>5021</v>
      </c>
      <c r="C7" s="71"/>
      <c r="D7" s="60"/>
      <c r="E7" s="61"/>
      <c r="F7" s="29" t="s">
        <v>97</v>
      </c>
      <c r="G7" s="62">
        <v>15</v>
      </c>
      <c r="H7" s="62">
        <v>15</v>
      </c>
      <c r="I7" s="62">
        <v>4.5199999999999996</v>
      </c>
      <c r="J7" s="428">
        <f>Tabulka5424[[#This Row],[Skutečnost v tis. Kč]]/Tabulka5424[[#This Row],[Upravený rozpočet v tis. Kč]]*100</f>
        <v>30.133333333333329</v>
      </c>
    </row>
    <row r="8" spans="1:10" s="63" customFormat="1" ht="15" customHeight="1" x14ac:dyDescent="0.2">
      <c r="A8" s="13">
        <v>1014</v>
      </c>
      <c r="B8" s="13">
        <v>5137</v>
      </c>
      <c r="C8" s="71"/>
      <c r="D8" s="60"/>
      <c r="E8" s="61"/>
      <c r="F8" s="29" t="s">
        <v>276</v>
      </c>
      <c r="G8" s="62">
        <v>10</v>
      </c>
      <c r="H8" s="62">
        <v>10</v>
      </c>
      <c r="I8" s="62">
        <v>4.6500000000000004</v>
      </c>
      <c r="J8" s="428">
        <f>Tabulka5424[[#This Row],[Skutečnost v tis. Kč]]/Tabulka5424[[#This Row],[Upravený rozpočet v tis. Kč]]*100</f>
        <v>46.5</v>
      </c>
    </row>
    <row r="9" spans="1:10" s="63" customFormat="1" ht="15" customHeight="1" x14ac:dyDescent="0.2">
      <c r="A9" s="9">
        <v>1014</v>
      </c>
      <c r="B9" s="9">
        <v>5139</v>
      </c>
      <c r="C9" s="266"/>
      <c r="D9" s="64"/>
      <c r="E9" s="65"/>
      <c r="F9" s="230" t="s">
        <v>98</v>
      </c>
      <c r="G9" s="62">
        <v>15</v>
      </c>
      <c r="H9" s="62">
        <v>10</v>
      </c>
      <c r="I9" s="62">
        <v>3.96</v>
      </c>
      <c r="J9" s="428">
        <f>Tabulka5424[[#This Row],[Skutečnost v tis. Kč]]/Tabulka5424[[#This Row],[Upravený rozpočet v tis. Kč]]*100</f>
        <v>39.6</v>
      </c>
    </row>
    <row r="10" spans="1:10" s="7" customFormat="1" ht="15" customHeight="1" x14ac:dyDescent="0.2">
      <c r="A10" s="9">
        <v>1014</v>
      </c>
      <c r="B10" s="366">
        <v>5139</v>
      </c>
      <c r="C10" s="367"/>
      <c r="D10" s="710">
        <v>3</v>
      </c>
      <c r="E10" s="368"/>
      <c r="F10" s="230" t="s">
        <v>1066</v>
      </c>
      <c r="G10" s="62">
        <v>0</v>
      </c>
      <c r="H10" s="521">
        <v>3.13</v>
      </c>
      <c r="I10" s="62">
        <v>0</v>
      </c>
      <c r="J10" s="428">
        <f>Tabulka5424[[#This Row],[Skutečnost v tis. Kč]]/Tabulka5424[[#This Row],[Upravený rozpočet v tis. Kč]]*100</f>
        <v>0</v>
      </c>
    </row>
    <row r="11" spans="1:10" s="7" customFormat="1" ht="15" customHeight="1" x14ac:dyDescent="0.2">
      <c r="A11" s="13">
        <v>1014</v>
      </c>
      <c r="B11" s="13">
        <v>5169</v>
      </c>
      <c r="C11" s="71"/>
      <c r="D11" s="4"/>
      <c r="E11" s="61"/>
      <c r="F11" s="29" t="s">
        <v>99</v>
      </c>
      <c r="G11" s="62">
        <v>35</v>
      </c>
      <c r="H11" s="62">
        <v>100</v>
      </c>
      <c r="I11" s="62">
        <v>24.88</v>
      </c>
      <c r="J11" s="428">
        <f>Tabulka5424[[#This Row],[Skutečnost v tis. Kč]]/Tabulka5424[[#This Row],[Upravený rozpočet v tis. Kč]]*100</f>
        <v>24.88</v>
      </c>
    </row>
    <row r="12" spans="1:10" s="63" customFormat="1" ht="15" customHeight="1" x14ac:dyDescent="0.2">
      <c r="A12" s="9">
        <v>1014</v>
      </c>
      <c r="B12" s="9">
        <v>5169</v>
      </c>
      <c r="C12" s="266"/>
      <c r="D12" s="710">
        <v>4</v>
      </c>
      <c r="E12" s="65"/>
      <c r="F12" s="230" t="s">
        <v>100</v>
      </c>
      <c r="G12" s="62">
        <v>20</v>
      </c>
      <c r="H12" s="62">
        <v>20</v>
      </c>
      <c r="I12" s="62">
        <v>0</v>
      </c>
      <c r="J12" s="428">
        <f>Tabulka5424[[#This Row],[Skutečnost v tis. Kč]]/Tabulka5424[[#This Row],[Upravený rozpočet v tis. Kč]]*100</f>
        <v>0</v>
      </c>
    </row>
    <row r="13" spans="1:10" s="7" customFormat="1" ht="15" customHeight="1" x14ac:dyDescent="0.2">
      <c r="A13" s="461">
        <v>1014</v>
      </c>
      <c r="B13" s="461">
        <v>5171</v>
      </c>
      <c r="C13" s="490"/>
      <c r="D13" s="64"/>
      <c r="E13" s="462"/>
      <c r="F13" s="459" t="s">
        <v>1065</v>
      </c>
      <c r="G13" s="254">
        <v>10</v>
      </c>
      <c r="H13" s="254">
        <v>10</v>
      </c>
      <c r="I13" s="254">
        <v>0</v>
      </c>
      <c r="J13" s="429">
        <f>Tabulka5424[[#This Row],[Skutečnost v tis. Kč]]/Tabulka5424[[#This Row],[Upravený rozpočet v tis. Kč]]*100</f>
        <v>0</v>
      </c>
    </row>
    <row r="14" spans="1:10" s="68" customFormat="1" ht="15" customHeight="1" x14ac:dyDescent="0.2">
      <c r="A14" s="4">
        <v>1014</v>
      </c>
      <c r="B14" s="13">
        <v>5222</v>
      </c>
      <c r="C14" s="270"/>
      <c r="D14" s="19"/>
      <c r="E14" s="59"/>
      <c r="F14" s="5" t="s">
        <v>991</v>
      </c>
      <c r="G14" s="254">
        <v>0</v>
      </c>
      <c r="H14" s="76">
        <v>15</v>
      </c>
      <c r="I14" s="76">
        <v>15</v>
      </c>
      <c r="J14" s="429">
        <f>Tabulka5424[[#This Row],[Skutečnost v tis. Kč]]/Tabulka5424[[#This Row],[Upravený rozpočet v tis. Kč]]*100</f>
        <v>100</v>
      </c>
    </row>
    <row r="15" spans="1:10" s="68" customFormat="1" ht="15" customHeight="1" x14ac:dyDescent="0.2">
      <c r="A15" s="335">
        <v>1014</v>
      </c>
      <c r="B15" s="463"/>
      <c r="C15" s="464"/>
      <c r="D15" s="64"/>
      <c r="E15" s="462"/>
      <c r="F15" s="69" t="s">
        <v>374</v>
      </c>
      <c r="G15" s="73">
        <f>SUBTOTAL(109,G7:G14)</f>
        <v>105</v>
      </c>
      <c r="H15" s="73">
        <f>SUBTOTAL(109,H7:H14)</f>
        <v>183.13</v>
      </c>
      <c r="I15" s="73">
        <f>SUBTOTAL(109,I7:I14)</f>
        <v>53.01</v>
      </c>
      <c r="J15" s="502">
        <f>Tabulka5424[[#This Row],[Skutečnost v tis. Kč]]/Tabulka5424[[#This Row],[Upravený rozpočet v tis. Kč]]*100</f>
        <v>28.946649920821276</v>
      </c>
    </row>
    <row r="16" spans="1:10" s="7" customFormat="1" ht="15" customHeight="1" x14ac:dyDescent="0.2">
      <c r="A16" s="461"/>
      <c r="B16" s="463"/>
      <c r="C16" s="464"/>
      <c r="D16" s="64"/>
      <c r="E16" s="462"/>
      <c r="F16" s="70"/>
      <c r="G16" s="273"/>
      <c r="H16" s="273"/>
      <c r="I16" s="48"/>
      <c r="J16" s="428"/>
    </row>
    <row r="17" spans="1:10" s="7" customFormat="1" ht="15" customHeight="1" x14ac:dyDescent="0.2">
      <c r="A17" s="4">
        <v>1036</v>
      </c>
      <c r="B17" s="4">
        <v>5137</v>
      </c>
      <c r="C17" s="464"/>
      <c r="D17" s="64"/>
      <c r="E17" s="462"/>
      <c r="F17" s="70" t="s">
        <v>201</v>
      </c>
      <c r="G17" s="442">
        <v>0</v>
      </c>
      <c r="H17" s="442">
        <v>18</v>
      </c>
      <c r="I17" s="442">
        <v>14.5</v>
      </c>
      <c r="J17" s="428">
        <f>Tabulka5424[[#This Row],[Skutečnost v tis. Kč]]/Tabulka5424[[#This Row],[Upravený rozpočet v tis. Kč]]*100</f>
        <v>80.555555555555557</v>
      </c>
    </row>
    <row r="18" spans="1:10" s="7" customFormat="1" ht="15" customHeight="1" x14ac:dyDescent="0.2">
      <c r="A18" s="4">
        <v>1036</v>
      </c>
      <c r="B18" s="4">
        <v>5169</v>
      </c>
      <c r="C18" s="464"/>
      <c r="D18" s="64"/>
      <c r="E18" s="462"/>
      <c r="F18" s="111" t="s">
        <v>457</v>
      </c>
      <c r="G18" s="62">
        <v>5</v>
      </c>
      <c r="H18" s="62">
        <v>5</v>
      </c>
      <c r="I18" s="442">
        <v>0</v>
      </c>
      <c r="J18" s="428">
        <f>Tabulka5424[[#This Row],[Skutečnost v tis. Kč]]/Tabulka5424[[#This Row],[Upravený rozpočet v tis. Kč]]*100</f>
        <v>0</v>
      </c>
    </row>
    <row r="19" spans="1:10" s="7" customFormat="1" ht="15" customHeight="1" x14ac:dyDescent="0.2">
      <c r="A19" s="335">
        <v>1036</v>
      </c>
      <c r="B19" s="4"/>
      <c r="C19" s="464"/>
      <c r="D19" s="64"/>
      <c r="E19" s="462"/>
      <c r="F19" s="39" t="s">
        <v>319</v>
      </c>
      <c r="G19" s="72">
        <f>SUM(G17:G18)</f>
        <v>5</v>
      </c>
      <c r="H19" s="72">
        <f>SUM(H17:H18)</f>
        <v>23</v>
      </c>
      <c r="I19" s="72">
        <f>SUM(I17:I18)</f>
        <v>14.5</v>
      </c>
      <c r="J19" s="502">
        <f>Tabulka5424[[#This Row],[Skutečnost v tis. Kč]]/Tabulka5424[[#This Row],[Upravený rozpočet v tis. Kč]]*100</f>
        <v>63.04347826086957</v>
      </c>
    </row>
    <row r="20" spans="1:10" s="7" customFormat="1" ht="15" customHeight="1" x14ac:dyDescent="0.2">
      <c r="A20" s="461"/>
      <c r="B20" s="463"/>
      <c r="C20" s="464"/>
      <c r="D20" s="64"/>
      <c r="E20" s="462"/>
      <c r="F20" s="39"/>
      <c r="G20" s="73"/>
      <c r="H20" s="73"/>
      <c r="I20" s="436"/>
      <c r="J20" s="559"/>
    </row>
    <row r="21" spans="1:10" s="219" customFormat="1" ht="15" customHeight="1" x14ac:dyDescent="0.2">
      <c r="A21" s="4">
        <v>1037</v>
      </c>
      <c r="B21" s="4">
        <v>5169</v>
      </c>
      <c r="C21" s="464"/>
      <c r="D21" s="64"/>
      <c r="E21" s="462"/>
      <c r="F21" s="111" t="s">
        <v>101</v>
      </c>
      <c r="G21" s="62">
        <v>30</v>
      </c>
      <c r="H21" s="62">
        <v>30</v>
      </c>
      <c r="I21" s="442">
        <v>0</v>
      </c>
      <c r="J21" s="558">
        <f>Tabulka5424[[#This Row],[Skutečnost v tis. Kč]]/Tabulka5424[[#This Row],[Upravený rozpočet v tis. Kč]]*100</f>
        <v>0</v>
      </c>
    </row>
    <row r="22" spans="1:10" s="219" customFormat="1" ht="15" customHeight="1" x14ac:dyDescent="0.2">
      <c r="A22" s="335">
        <v>1037</v>
      </c>
      <c r="B22" s="463"/>
      <c r="C22" s="464"/>
      <c r="D22" s="64"/>
      <c r="E22" s="462"/>
      <c r="F22" s="39" t="s">
        <v>320</v>
      </c>
      <c r="G22" s="73">
        <f>SUBTOTAL(109,G21:G21)</f>
        <v>30</v>
      </c>
      <c r="H22" s="73">
        <f>SUBTOTAL(109,H21:H21)</f>
        <v>30</v>
      </c>
      <c r="I22" s="73">
        <f>SUBTOTAL(109,I21:I21)</f>
        <v>0</v>
      </c>
      <c r="J22" s="547">
        <f>Tabulka5424[[#This Row],[Skutečnost v tis. Kč]]/Tabulka5424[[#This Row],[Upravený rozpočet v tis. Kč]]*100</f>
        <v>0</v>
      </c>
    </row>
    <row r="23" spans="1:10" s="7" customFormat="1" ht="15" customHeight="1" x14ac:dyDescent="0.2">
      <c r="A23" s="461"/>
      <c r="B23" s="463"/>
      <c r="C23" s="464"/>
      <c r="D23" s="64"/>
      <c r="E23" s="462"/>
      <c r="F23" s="111"/>
      <c r="G23" s="271"/>
      <c r="H23" s="271"/>
      <c r="I23" s="48"/>
      <c r="J23" s="428"/>
    </row>
    <row r="24" spans="1:10" s="7" customFormat="1" ht="15" customHeight="1" x14ac:dyDescent="0.2">
      <c r="A24" s="4">
        <v>1039</v>
      </c>
      <c r="B24" s="4">
        <v>5179</v>
      </c>
      <c r="C24" s="464"/>
      <c r="D24" s="64"/>
      <c r="E24" s="462"/>
      <c r="F24" s="111" t="s">
        <v>102</v>
      </c>
      <c r="G24" s="62">
        <v>10</v>
      </c>
      <c r="H24" s="62">
        <v>10</v>
      </c>
      <c r="I24" s="442">
        <v>0</v>
      </c>
      <c r="J24" s="428">
        <f>Tabulka5424[[#This Row],[Skutečnost v tis. Kč]]/Tabulka5424[[#This Row],[Upravený rozpočet v tis. Kč]]*100</f>
        <v>0</v>
      </c>
    </row>
    <row r="25" spans="1:10" s="7" customFormat="1" ht="15" customHeight="1" x14ac:dyDescent="0.2">
      <c r="A25" s="335">
        <v>1039</v>
      </c>
      <c r="B25" s="4"/>
      <c r="C25" s="464"/>
      <c r="D25" s="64"/>
      <c r="E25" s="462"/>
      <c r="F25" s="34" t="s">
        <v>321</v>
      </c>
      <c r="G25" s="215">
        <f>SUM(G24)</f>
        <v>10</v>
      </c>
      <c r="H25" s="215">
        <f>SUM(H24)</f>
        <v>10</v>
      </c>
      <c r="I25" s="215">
        <f>SUM(I24)</f>
        <v>0</v>
      </c>
      <c r="J25" s="468">
        <f>Tabulka5424[[#This Row],[Skutečnost v tis. Kč]]/Tabulka5424[[#This Row],[Upravený rozpočet v tis. Kč]]*100</f>
        <v>0</v>
      </c>
    </row>
    <row r="26" spans="1:10" s="7" customFormat="1" ht="15" customHeight="1" x14ac:dyDescent="0.2">
      <c r="A26" s="461"/>
      <c r="B26" s="463"/>
      <c r="C26" s="464"/>
      <c r="D26" s="64"/>
      <c r="E26" s="462"/>
      <c r="F26" s="34"/>
      <c r="G26" s="215"/>
      <c r="H26" s="215"/>
      <c r="J26" s="430"/>
    </row>
    <row r="27" spans="1:10" s="7" customFormat="1" ht="15" customHeight="1" x14ac:dyDescent="0.2">
      <c r="A27" s="4">
        <v>1070</v>
      </c>
      <c r="B27" s="4">
        <v>5139</v>
      </c>
      <c r="C27" s="464"/>
      <c r="D27" s="64"/>
      <c r="E27" s="462"/>
      <c r="F27" s="230" t="s">
        <v>103</v>
      </c>
      <c r="G27" s="62">
        <v>25</v>
      </c>
      <c r="H27" s="62">
        <v>25</v>
      </c>
      <c r="I27" s="442">
        <v>19.46</v>
      </c>
      <c r="J27" s="430">
        <f>Tabulka5424[[#This Row],[Skutečnost v tis. Kč]]/Tabulka5424[[#This Row],[Upravený rozpočet v tis. Kč]]*100</f>
        <v>77.84</v>
      </c>
    </row>
    <row r="28" spans="1:10" s="7" customFormat="1" ht="15" customHeight="1" x14ac:dyDescent="0.2">
      <c r="A28" s="4">
        <v>1070</v>
      </c>
      <c r="B28" s="4">
        <v>5169</v>
      </c>
      <c r="C28" s="464"/>
      <c r="D28" s="64"/>
      <c r="E28" s="462"/>
      <c r="F28" s="74" t="s">
        <v>104</v>
      </c>
      <c r="G28" s="62">
        <v>25</v>
      </c>
      <c r="H28" s="62">
        <v>25</v>
      </c>
      <c r="I28" s="442">
        <v>25</v>
      </c>
      <c r="J28" s="430">
        <f>Tabulka5424[[#This Row],[Skutečnost v tis. Kč]]/Tabulka5424[[#This Row],[Upravený rozpočet v tis. Kč]]*100</f>
        <v>100</v>
      </c>
    </row>
    <row r="29" spans="1:10" s="7" customFormat="1" ht="15" customHeight="1" x14ac:dyDescent="0.2">
      <c r="A29" s="335">
        <v>1070</v>
      </c>
      <c r="B29" s="4"/>
      <c r="C29" s="464"/>
      <c r="D29" s="64"/>
      <c r="E29" s="462"/>
      <c r="F29" s="11" t="s">
        <v>322</v>
      </c>
      <c r="G29" s="215">
        <f>SUM(G27:G28)</f>
        <v>50</v>
      </c>
      <c r="H29" s="215">
        <f>SUM(H27:H28)</f>
        <v>50</v>
      </c>
      <c r="I29" s="215">
        <f>SUM(I27:I28)</f>
        <v>44.46</v>
      </c>
      <c r="J29" s="468">
        <f>Tabulka5424[[#This Row],[Skutečnost v tis. Kč]]/Tabulka5424[[#This Row],[Upravený rozpočet v tis. Kč]]*100</f>
        <v>88.92</v>
      </c>
    </row>
    <row r="30" spans="1:10" s="7" customFormat="1" ht="15" customHeight="1" x14ac:dyDescent="0.25">
      <c r="A30" s="148">
        <v>1</v>
      </c>
      <c r="B30" s="503"/>
      <c r="C30" s="504"/>
      <c r="D30" s="505"/>
      <c r="E30" s="506"/>
      <c r="F30" s="150" t="s">
        <v>29</v>
      </c>
      <c r="G30" s="151">
        <f>G29+G25+G22+G19+G15</f>
        <v>200</v>
      </c>
      <c r="H30" s="151">
        <f>H29+H25+H22+H19+H15</f>
        <v>296.13</v>
      </c>
      <c r="I30" s="151">
        <f>I29+I25+I22+I19+I15</f>
        <v>111.97</v>
      </c>
      <c r="J30" s="424">
        <f>Tabulka5424[[#This Row],[Skutečnost v tis. Kč]]/Tabulka5424[[#This Row],[Upravený rozpočet v tis. Kč]]*100</f>
        <v>37.811096477898218</v>
      </c>
    </row>
    <row r="31" spans="1:10" s="7" customFormat="1" ht="15" customHeight="1" x14ac:dyDescent="0.25">
      <c r="A31" s="461"/>
      <c r="B31" s="463"/>
      <c r="C31" s="464"/>
      <c r="D31" s="64"/>
      <c r="E31" s="462"/>
      <c r="F31" s="260"/>
      <c r="G31" s="259"/>
      <c r="H31" s="259"/>
    </row>
    <row r="32" spans="1:10" s="7" customFormat="1" ht="15" customHeight="1" x14ac:dyDescent="0.25">
      <c r="A32" s="148">
        <v>2</v>
      </c>
      <c r="B32" s="503"/>
      <c r="C32" s="504"/>
      <c r="D32" s="505"/>
      <c r="E32" s="506"/>
      <c r="F32" s="150" t="s">
        <v>105</v>
      </c>
      <c r="G32" s="212"/>
      <c r="H32" s="212"/>
      <c r="I32" s="425"/>
      <c r="J32" s="425"/>
    </row>
    <row r="33" spans="1:10" s="7" customFormat="1" ht="15" customHeight="1" x14ac:dyDescent="0.2">
      <c r="A33" s="4">
        <v>2141</v>
      </c>
      <c r="B33" s="4">
        <v>5011</v>
      </c>
      <c r="C33" s="464"/>
      <c r="D33" s="64"/>
      <c r="E33" s="462"/>
      <c r="F33" s="74" t="s">
        <v>183</v>
      </c>
      <c r="G33" s="62">
        <v>279.89999999999998</v>
      </c>
      <c r="H33" s="62">
        <v>279.89999999999998</v>
      </c>
      <c r="I33" s="62">
        <v>172.56</v>
      </c>
      <c r="J33" s="428">
        <f>Tabulka5424[[#This Row],[Skutečnost v tis. Kč]]/Tabulka5424[[#This Row],[Upravený rozpočet v tis. Kč]]*100</f>
        <v>61.650589496248664</v>
      </c>
    </row>
    <row r="34" spans="1:10" s="7" customFormat="1" ht="15" customHeight="1" x14ac:dyDescent="0.2">
      <c r="A34" s="4">
        <v>2141</v>
      </c>
      <c r="B34" s="4">
        <v>5021</v>
      </c>
      <c r="C34" s="464"/>
      <c r="D34" s="64"/>
      <c r="E34" s="462"/>
      <c r="F34" s="29" t="s">
        <v>441</v>
      </c>
      <c r="G34" s="62">
        <v>40.6</v>
      </c>
      <c r="H34" s="62">
        <v>40.6</v>
      </c>
      <c r="I34" s="62">
        <v>21.95</v>
      </c>
      <c r="J34" s="428">
        <f>Tabulka5424[[#This Row],[Skutečnost v tis. Kč]]/Tabulka5424[[#This Row],[Upravený rozpočet v tis. Kč]]*100</f>
        <v>54.064039408866989</v>
      </c>
    </row>
    <row r="35" spans="1:10" s="7" customFormat="1" ht="15" customHeight="1" x14ac:dyDescent="0.2">
      <c r="A35" s="4">
        <v>2141</v>
      </c>
      <c r="B35" s="4">
        <v>5031</v>
      </c>
      <c r="C35" s="464"/>
      <c r="D35" s="64"/>
      <c r="E35" s="462"/>
      <c r="F35" s="196" t="s">
        <v>182</v>
      </c>
      <c r="G35" s="62">
        <v>70</v>
      </c>
      <c r="H35" s="62">
        <v>70</v>
      </c>
      <c r="I35" s="62">
        <v>43.1</v>
      </c>
      <c r="J35" s="428">
        <f>Tabulka5424[[#This Row],[Skutečnost v tis. Kč]]/Tabulka5424[[#This Row],[Upravený rozpočet v tis. Kč]]*100</f>
        <v>61.571428571428577</v>
      </c>
    </row>
    <row r="36" spans="1:10" s="7" customFormat="1" ht="15" customHeight="1" x14ac:dyDescent="0.2">
      <c r="A36" s="4">
        <v>2141</v>
      </c>
      <c r="B36" s="4">
        <v>5032</v>
      </c>
      <c r="C36" s="464"/>
      <c r="D36" s="64"/>
      <c r="E36" s="462"/>
      <c r="F36" s="196" t="s">
        <v>119</v>
      </c>
      <c r="G36" s="62">
        <v>25.2</v>
      </c>
      <c r="H36" s="62">
        <v>25.2</v>
      </c>
      <c r="I36" s="62">
        <v>15.53</v>
      </c>
      <c r="J36" s="428">
        <f>Tabulka5424[[#This Row],[Skutečnost v tis. Kč]]/Tabulka5424[[#This Row],[Upravený rozpočet v tis. Kč]]*100</f>
        <v>61.626984126984127</v>
      </c>
    </row>
    <row r="37" spans="1:10" s="7" customFormat="1" ht="15" customHeight="1" x14ac:dyDescent="0.2">
      <c r="A37" s="4">
        <v>2141</v>
      </c>
      <c r="B37" s="4">
        <v>5424</v>
      </c>
      <c r="C37" s="464"/>
      <c r="D37" s="64"/>
      <c r="E37" s="462"/>
      <c r="F37" s="196" t="s">
        <v>512</v>
      </c>
      <c r="G37" s="62">
        <v>6</v>
      </c>
      <c r="H37" s="62">
        <v>0</v>
      </c>
      <c r="I37" s="62">
        <v>0</v>
      </c>
      <c r="J37" s="428">
        <v>0</v>
      </c>
    </row>
    <row r="38" spans="1:10" s="7" customFormat="1" ht="15" customHeight="1" x14ac:dyDescent="0.2">
      <c r="A38" s="4">
        <v>2141</v>
      </c>
      <c r="B38" s="4">
        <v>5137</v>
      </c>
      <c r="C38" s="464"/>
      <c r="D38" s="64"/>
      <c r="E38" s="462"/>
      <c r="F38" s="29" t="s">
        <v>458</v>
      </c>
      <c r="G38" s="62">
        <v>5</v>
      </c>
      <c r="H38" s="62">
        <v>0</v>
      </c>
      <c r="I38" s="62">
        <v>0</v>
      </c>
      <c r="J38" s="428">
        <v>0</v>
      </c>
    </row>
    <row r="39" spans="1:10" s="7" customFormat="1" ht="15" customHeight="1" x14ac:dyDescent="0.2">
      <c r="A39" s="4">
        <v>2141</v>
      </c>
      <c r="B39" s="4">
        <v>5138</v>
      </c>
      <c r="C39" s="464"/>
      <c r="D39" s="64"/>
      <c r="E39" s="462"/>
      <c r="F39" s="230" t="s">
        <v>167</v>
      </c>
      <c r="G39" s="62">
        <v>60</v>
      </c>
      <c r="H39" s="62">
        <v>83.04</v>
      </c>
      <c r="I39" s="62">
        <v>80.12</v>
      </c>
      <c r="J39" s="428">
        <f>Tabulka5424[[#This Row],[Skutečnost v tis. Kč]]/Tabulka5424[[#This Row],[Upravený rozpočet v tis. Kč]]*100</f>
        <v>96.483622350674366</v>
      </c>
    </row>
    <row r="40" spans="1:10" s="7" customFormat="1" ht="15" customHeight="1" x14ac:dyDescent="0.2">
      <c r="A40" s="4">
        <v>2141</v>
      </c>
      <c r="B40" s="4">
        <v>5139</v>
      </c>
      <c r="C40" s="464"/>
      <c r="D40" s="64"/>
      <c r="E40" s="462"/>
      <c r="F40" s="230" t="s">
        <v>459</v>
      </c>
      <c r="G40" s="62">
        <v>42</v>
      </c>
      <c r="H40" s="62">
        <v>2.2999999999999998</v>
      </c>
      <c r="I40" s="62">
        <v>0.34</v>
      </c>
      <c r="J40" s="428">
        <f>Tabulka5424[[#This Row],[Skutečnost v tis. Kč]]/Tabulka5424[[#This Row],[Upravený rozpočet v tis. Kč]]*100</f>
        <v>14.782608695652177</v>
      </c>
    </row>
    <row r="41" spans="1:10" s="7" customFormat="1" ht="15" customHeight="1" x14ac:dyDescent="0.2">
      <c r="A41" s="4">
        <v>2141</v>
      </c>
      <c r="B41" s="4">
        <v>5041</v>
      </c>
      <c r="C41" s="464"/>
      <c r="D41" s="64"/>
      <c r="E41" s="462"/>
      <c r="F41" s="230" t="s">
        <v>517</v>
      </c>
      <c r="G41" s="62">
        <v>40.35</v>
      </c>
      <c r="H41" s="62">
        <v>28.6</v>
      </c>
      <c r="I41" s="62">
        <v>18.98</v>
      </c>
      <c r="J41" s="430">
        <f>Tabulka5424[[#This Row],[Skutečnost v tis. Kč]]/Tabulka5424[[#This Row],[Upravený rozpočet v tis. Kč]]*100</f>
        <v>66.36363636363636</v>
      </c>
    </row>
    <row r="42" spans="1:10" s="7" customFormat="1" ht="15" customHeight="1" x14ac:dyDescent="0.2">
      <c r="A42" s="4">
        <v>2141</v>
      </c>
      <c r="B42" s="4">
        <v>5167</v>
      </c>
      <c r="C42" s="464"/>
      <c r="D42" s="64"/>
      <c r="E42" s="462"/>
      <c r="F42" s="111" t="s">
        <v>122</v>
      </c>
      <c r="G42" s="62">
        <v>3.5</v>
      </c>
      <c r="H42" s="62">
        <v>0</v>
      </c>
      <c r="I42" s="62">
        <v>0</v>
      </c>
      <c r="J42" s="430">
        <v>0</v>
      </c>
    </row>
    <row r="43" spans="1:10" s="7" customFormat="1" ht="15" customHeight="1" x14ac:dyDescent="0.2">
      <c r="A43" s="4">
        <v>2141</v>
      </c>
      <c r="B43" s="4">
        <v>5169</v>
      </c>
      <c r="C43" s="464"/>
      <c r="D43" s="64"/>
      <c r="E43" s="462"/>
      <c r="F43" s="29" t="s">
        <v>134</v>
      </c>
      <c r="G43" s="62">
        <v>41</v>
      </c>
      <c r="H43" s="62">
        <v>9.07</v>
      </c>
      <c r="I43" s="62">
        <v>9.07</v>
      </c>
      <c r="J43" s="430">
        <f>Tabulka5424[[#This Row],[Skutečnost v tis. Kč]]/Tabulka5424[[#This Row],[Upravený rozpočet v tis. Kč]]*100</f>
        <v>100</v>
      </c>
    </row>
    <row r="44" spans="1:10" s="7" customFormat="1" ht="15" customHeight="1" x14ac:dyDescent="0.2">
      <c r="A44" s="4">
        <v>2141</v>
      </c>
      <c r="B44" s="4">
        <v>5169</v>
      </c>
      <c r="C44" s="464"/>
      <c r="D44" s="710">
        <v>74</v>
      </c>
      <c r="E44" s="462"/>
      <c r="F44" s="29" t="s">
        <v>617</v>
      </c>
      <c r="G44" s="62">
        <v>300</v>
      </c>
      <c r="H44" s="62">
        <v>382.39</v>
      </c>
      <c r="I44" s="62">
        <v>382.39</v>
      </c>
      <c r="J44" s="430">
        <f>Tabulka5424[[#This Row],[Skutečnost v tis. Kč]]/Tabulka5424[[#This Row],[Upravený rozpočet v tis. Kč]]*100</f>
        <v>100</v>
      </c>
    </row>
    <row r="45" spans="1:10" s="7" customFormat="1" ht="15" customHeight="1" x14ac:dyDescent="0.2">
      <c r="A45" s="4">
        <v>2141</v>
      </c>
      <c r="B45" s="4">
        <v>5169</v>
      </c>
      <c r="C45" s="464"/>
      <c r="D45" s="710">
        <v>75</v>
      </c>
      <c r="E45" s="462"/>
      <c r="F45" s="29" t="s">
        <v>618</v>
      </c>
      <c r="G45" s="62">
        <v>40</v>
      </c>
      <c r="H45" s="62">
        <v>48.9</v>
      </c>
      <c r="I45" s="62">
        <v>48.9</v>
      </c>
      <c r="J45" s="430">
        <f>Tabulka5424[[#This Row],[Skutečnost v tis. Kč]]/Tabulka5424[[#This Row],[Upravený rozpočet v tis. Kč]]*100</f>
        <v>100</v>
      </c>
    </row>
    <row r="46" spans="1:10" s="7" customFormat="1" ht="15" customHeight="1" x14ac:dyDescent="0.2">
      <c r="A46" s="4">
        <v>2141</v>
      </c>
      <c r="B46" s="4">
        <v>5173</v>
      </c>
      <c r="C46" s="464"/>
      <c r="D46" s="64"/>
      <c r="E46" s="462"/>
      <c r="F46" s="230" t="s">
        <v>193</v>
      </c>
      <c r="G46" s="62">
        <v>2</v>
      </c>
      <c r="H46" s="62">
        <v>0.59</v>
      </c>
      <c r="I46" s="62">
        <v>0.59</v>
      </c>
      <c r="J46" s="430">
        <f>Tabulka5424[[#This Row],[Skutečnost v tis. Kč]]/Tabulka5424[[#This Row],[Upravený rozpočet v tis. Kč]]*100</f>
        <v>100</v>
      </c>
    </row>
    <row r="47" spans="1:10" s="7" customFormat="1" ht="15" customHeight="1" x14ac:dyDescent="0.2">
      <c r="A47" s="4">
        <v>2141</v>
      </c>
      <c r="B47" s="4">
        <v>5176</v>
      </c>
      <c r="C47" s="464"/>
      <c r="D47" s="64"/>
      <c r="E47" s="462"/>
      <c r="F47" s="111" t="s">
        <v>223</v>
      </c>
      <c r="G47" s="62">
        <v>1.5</v>
      </c>
      <c r="H47" s="62">
        <v>1.5</v>
      </c>
      <c r="I47" s="62">
        <v>1.5</v>
      </c>
      <c r="J47" s="430">
        <f>Tabulka5424[[#This Row],[Skutečnost v tis. Kč]]/Tabulka5424[[#This Row],[Upravený rozpočet v tis. Kč]]*100</f>
        <v>100</v>
      </c>
    </row>
    <row r="48" spans="1:10" s="7" customFormat="1" ht="15" customHeight="1" x14ac:dyDescent="0.2">
      <c r="A48" s="4">
        <v>2141</v>
      </c>
      <c r="B48" s="4">
        <v>5179</v>
      </c>
      <c r="C48" s="464"/>
      <c r="D48" s="64"/>
      <c r="E48" s="462"/>
      <c r="F48" s="230" t="s">
        <v>530</v>
      </c>
      <c r="G48" s="62">
        <v>4</v>
      </c>
      <c r="H48" s="62">
        <v>4</v>
      </c>
      <c r="I48" s="62">
        <v>4</v>
      </c>
      <c r="J48" s="430">
        <f>Tabulka5424[[#This Row],[Skutečnost v tis. Kč]]/Tabulka5424[[#This Row],[Upravený rozpočet v tis. Kč]]*100</f>
        <v>100</v>
      </c>
    </row>
    <row r="49" spans="1:10" s="7" customFormat="1" ht="15" customHeight="1" x14ac:dyDescent="0.2">
      <c r="A49" s="335">
        <v>2141</v>
      </c>
      <c r="B49" s="4"/>
      <c r="C49" s="464"/>
      <c r="D49" s="64"/>
      <c r="E49" s="462"/>
      <c r="F49" s="34" t="s">
        <v>436</v>
      </c>
      <c r="G49" s="215">
        <f>SUBTOTAL(109,G33:G48)</f>
        <v>961.05000000000007</v>
      </c>
      <c r="H49" s="215">
        <f>SUBTOTAL(109,H33:H48)</f>
        <v>976.09</v>
      </c>
      <c r="I49" s="215">
        <f>SUBTOTAL(109,I33:I48)</f>
        <v>799.03</v>
      </c>
      <c r="J49" s="468">
        <f>Tabulka5424[[#This Row],[Skutečnost v tis. Kč]]/Tabulka5424[[#This Row],[Upravený rozpočet v tis. Kč]]*100</f>
        <v>81.860279277525621</v>
      </c>
    </row>
    <row r="50" spans="1:10" s="7" customFormat="1" ht="15" customHeight="1" x14ac:dyDescent="0.25">
      <c r="A50" s="335"/>
      <c r="B50" s="13"/>
      <c r="C50" s="270"/>
      <c r="D50" s="19"/>
      <c r="E50" s="59"/>
      <c r="F50" s="34"/>
      <c r="G50" s="215"/>
      <c r="H50" s="6"/>
      <c r="I50" s="527"/>
      <c r="J50" s="453"/>
    </row>
    <row r="51" spans="1:10" s="7" customFormat="1" ht="15" customHeight="1" x14ac:dyDescent="0.2">
      <c r="A51" s="4">
        <v>2143</v>
      </c>
      <c r="B51" s="13">
        <v>5041</v>
      </c>
      <c r="C51" s="270"/>
      <c r="D51" s="529">
        <v>111</v>
      </c>
      <c r="E51" s="59"/>
      <c r="F51" s="29" t="s">
        <v>992</v>
      </c>
      <c r="G51" s="271">
        <v>0</v>
      </c>
      <c r="H51" s="6">
        <v>24.08</v>
      </c>
      <c r="I51" s="6">
        <v>24.08</v>
      </c>
      <c r="J51" s="370">
        <f>Tabulka5424[[#This Row],[Skutečnost v tis. Kč]]/Tabulka5424[[#This Row],[Upravený rozpočet v tis. Kč]]*100</f>
        <v>100</v>
      </c>
    </row>
    <row r="52" spans="1:10" s="7" customFormat="1" ht="15" customHeight="1" x14ac:dyDescent="0.2">
      <c r="A52" s="4">
        <v>2143</v>
      </c>
      <c r="B52" s="13">
        <v>5041</v>
      </c>
      <c r="C52" s="270"/>
      <c r="D52" s="13">
        <v>624</v>
      </c>
      <c r="E52" s="59"/>
      <c r="F52" s="29" t="s">
        <v>1092</v>
      </c>
      <c r="G52" s="271">
        <v>0</v>
      </c>
      <c r="H52" s="6">
        <v>26.42</v>
      </c>
      <c r="I52" s="6">
        <v>26.42</v>
      </c>
      <c r="J52" s="370">
        <f>Tabulka5424[[#This Row],[Skutečnost v tis. Kč]]/Tabulka5424[[#This Row],[Upravený rozpočet v tis. Kč]]*100</f>
        <v>100</v>
      </c>
    </row>
    <row r="53" spans="1:10" s="7" customFormat="1" ht="15" customHeight="1" x14ac:dyDescent="0.2">
      <c r="A53" s="492">
        <v>2143</v>
      </c>
      <c r="B53" s="492">
        <v>5041</v>
      </c>
      <c r="C53" s="578">
        <v>433</v>
      </c>
      <c r="D53" s="578">
        <v>624</v>
      </c>
      <c r="E53" s="493"/>
      <c r="F53" s="494" t="s">
        <v>1090</v>
      </c>
      <c r="G53" s="657">
        <v>0</v>
      </c>
      <c r="H53" s="657">
        <v>9.89</v>
      </c>
      <c r="I53" s="657">
        <v>9.89</v>
      </c>
      <c r="J53" s="370">
        <f>Tabulka5424[[#This Row],[Skutečnost v tis. Kč]]/Tabulka5424[[#This Row],[Upravený rozpočet v tis. Kč]]*100</f>
        <v>100</v>
      </c>
    </row>
    <row r="54" spans="1:10" s="7" customFormat="1" ht="15" customHeight="1" x14ac:dyDescent="0.2">
      <c r="A54" s="4">
        <v>2143</v>
      </c>
      <c r="B54" s="13">
        <v>5139</v>
      </c>
      <c r="C54" s="270"/>
      <c r="D54" s="13">
        <v>624</v>
      </c>
      <c r="E54" s="59"/>
      <c r="F54" s="29" t="s">
        <v>1092</v>
      </c>
      <c r="G54" s="36">
        <v>0</v>
      </c>
      <c r="H54" s="36">
        <v>9.33</v>
      </c>
      <c r="I54" s="36">
        <v>9.33</v>
      </c>
      <c r="J54" s="370">
        <f>Tabulka5424[[#This Row],[Skutečnost v tis. Kč]]/Tabulka5424[[#This Row],[Upravený rozpočet v tis. Kč]]*100</f>
        <v>100</v>
      </c>
    </row>
    <row r="55" spans="1:10" s="7" customFormat="1" ht="15" customHeight="1" x14ac:dyDescent="0.2">
      <c r="A55" s="492">
        <v>2143</v>
      </c>
      <c r="B55" s="492">
        <v>5139</v>
      </c>
      <c r="C55" s="578">
        <v>433</v>
      </c>
      <c r="D55" s="578">
        <v>624</v>
      </c>
      <c r="E55" s="493"/>
      <c r="F55" s="494" t="s">
        <v>1090</v>
      </c>
      <c r="G55" s="657">
        <v>0</v>
      </c>
      <c r="H55" s="657">
        <v>3.49</v>
      </c>
      <c r="I55" s="657">
        <v>3.49</v>
      </c>
      <c r="J55" s="370">
        <f>Tabulka5424[[#This Row],[Skutečnost v tis. Kč]]/Tabulka5424[[#This Row],[Upravený rozpočet v tis. Kč]]*100</f>
        <v>100</v>
      </c>
    </row>
    <row r="56" spans="1:10" s="7" customFormat="1" ht="15" customHeight="1" x14ac:dyDescent="0.2">
      <c r="A56" s="4">
        <v>2143</v>
      </c>
      <c r="B56" s="13">
        <v>5169</v>
      </c>
      <c r="C56" s="270"/>
      <c r="D56" s="13">
        <v>624</v>
      </c>
      <c r="E56" s="59"/>
      <c r="F56" s="29" t="s">
        <v>1092</v>
      </c>
      <c r="G56" s="36">
        <v>0</v>
      </c>
      <c r="H56" s="36">
        <v>44.38</v>
      </c>
      <c r="I56" s="36">
        <v>44.38</v>
      </c>
      <c r="J56" s="370">
        <f>Tabulka5424[[#This Row],[Skutečnost v tis. Kč]]/Tabulka5424[[#This Row],[Upravený rozpočet v tis. Kč]]*100</f>
        <v>100</v>
      </c>
    </row>
    <row r="57" spans="1:10" s="7" customFormat="1" ht="15" customHeight="1" x14ac:dyDescent="0.2">
      <c r="A57" s="492">
        <v>2143</v>
      </c>
      <c r="B57" s="492">
        <v>5169</v>
      </c>
      <c r="C57" s="578">
        <v>433</v>
      </c>
      <c r="D57" s="578">
        <v>624</v>
      </c>
      <c r="E57" s="493"/>
      <c r="F57" s="494" t="s">
        <v>1090</v>
      </c>
      <c r="G57" s="657">
        <v>0</v>
      </c>
      <c r="H57" s="657">
        <v>16.62</v>
      </c>
      <c r="I57" s="657">
        <v>16.62</v>
      </c>
      <c r="J57" s="370">
        <f>Tabulka5424[[#This Row],[Skutečnost v tis. Kč]]/Tabulka5424[[#This Row],[Upravený rozpočet v tis. Kč]]*100</f>
        <v>100</v>
      </c>
    </row>
    <row r="58" spans="1:10" s="7" customFormat="1" ht="15" customHeight="1" x14ac:dyDescent="0.2">
      <c r="A58" s="4">
        <v>2143</v>
      </c>
      <c r="B58" s="13">
        <v>5169</v>
      </c>
      <c r="C58" s="270"/>
      <c r="D58" s="19"/>
      <c r="E58" s="59"/>
      <c r="F58" s="29" t="s">
        <v>134</v>
      </c>
      <c r="G58" s="271">
        <v>0</v>
      </c>
      <c r="H58" s="6">
        <v>1.1299999999999999</v>
      </c>
      <c r="I58" s="6">
        <v>1.1299999999999999</v>
      </c>
      <c r="J58" s="370">
        <f>Tabulka5424[[#This Row],[Skutečnost v tis. Kč]]/Tabulka5424[[#This Row],[Upravený rozpočet v tis. Kč]]*100</f>
        <v>100</v>
      </c>
    </row>
    <row r="59" spans="1:10" s="7" customFormat="1" ht="15" customHeight="1" x14ac:dyDescent="0.2">
      <c r="A59" s="4">
        <v>2143</v>
      </c>
      <c r="B59" s="13">
        <v>5169</v>
      </c>
      <c r="C59" s="270"/>
      <c r="D59" s="529">
        <v>111</v>
      </c>
      <c r="E59" s="59"/>
      <c r="F59" s="29" t="s">
        <v>770</v>
      </c>
      <c r="G59" s="271">
        <v>0</v>
      </c>
      <c r="H59" s="6">
        <v>6</v>
      </c>
      <c r="I59" s="6">
        <v>6</v>
      </c>
      <c r="J59" s="6">
        <f>Tabulka5424[[#This Row],[Skutečnost v tis. Kč]]/Tabulka5424[[#This Row],[Upravený rozpočet v tis. Kč]]*100</f>
        <v>100</v>
      </c>
    </row>
    <row r="60" spans="1:10" s="7" customFormat="1" ht="15" customHeight="1" x14ac:dyDescent="0.2">
      <c r="A60" s="492">
        <v>2143</v>
      </c>
      <c r="B60" s="492">
        <v>5171</v>
      </c>
      <c r="C60" s="578">
        <v>433</v>
      </c>
      <c r="D60" s="578">
        <v>623</v>
      </c>
      <c r="E60" s="493"/>
      <c r="F60" s="494" t="s">
        <v>1091</v>
      </c>
      <c r="G60" s="657">
        <v>0</v>
      </c>
      <c r="H60" s="657">
        <v>50</v>
      </c>
      <c r="I60" s="657">
        <v>0</v>
      </c>
      <c r="J60" s="6">
        <f>Tabulka5424[[#This Row],[Skutečnost v tis. Kč]]/Tabulka5424[[#This Row],[Upravený rozpočet v tis. Kč]]*100</f>
        <v>0</v>
      </c>
    </row>
    <row r="61" spans="1:10" s="7" customFormat="1" ht="15" customHeight="1" x14ac:dyDescent="0.2">
      <c r="A61" s="4">
        <v>2143</v>
      </c>
      <c r="B61" s="13">
        <v>5179</v>
      </c>
      <c r="C61" s="270"/>
      <c r="D61" s="64"/>
      <c r="E61" s="59"/>
      <c r="F61" s="29" t="s">
        <v>769</v>
      </c>
      <c r="G61" s="271">
        <v>0</v>
      </c>
      <c r="H61" s="6">
        <v>100</v>
      </c>
      <c r="I61" s="6">
        <v>100</v>
      </c>
      <c r="J61" s="6">
        <f>Tabulka5424[[#This Row],[Skutečnost v tis. Kč]]/Tabulka5424[[#This Row],[Upravený rozpočet v tis. Kč]]*100</f>
        <v>100</v>
      </c>
    </row>
    <row r="62" spans="1:10" s="7" customFormat="1" ht="15" customHeight="1" x14ac:dyDescent="0.2">
      <c r="A62" s="492">
        <v>2143</v>
      </c>
      <c r="B62" s="492">
        <v>5336</v>
      </c>
      <c r="C62" s="578">
        <v>433</v>
      </c>
      <c r="D62" s="578">
        <v>625</v>
      </c>
      <c r="E62" s="578">
        <v>242</v>
      </c>
      <c r="F62" s="494" t="s">
        <v>1086</v>
      </c>
      <c r="G62" s="657">
        <v>0</v>
      </c>
      <c r="H62" s="657">
        <v>20</v>
      </c>
      <c r="I62" s="657">
        <v>20</v>
      </c>
      <c r="J62" s="6">
        <f>Tabulka5424[[#This Row],[Skutečnost v tis. Kč]]/Tabulka5424[[#This Row],[Upravený rozpočet v tis. Kč]]*100</f>
        <v>100</v>
      </c>
    </row>
    <row r="63" spans="1:10" s="7" customFormat="1" ht="15" customHeight="1" x14ac:dyDescent="0.2">
      <c r="A63" s="492">
        <v>2143</v>
      </c>
      <c r="B63" s="492">
        <v>5336</v>
      </c>
      <c r="C63" s="578">
        <v>433</v>
      </c>
      <c r="D63" s="578">
        <v>626</v>
      </c>
      <c r="E63" s="578">
        <v>242</v>
      </c>
      <c r="F63" s="494" t="s">
        <v>1087</v>
      </c>
      <c r="G63" s="657">
        <v>0</v>
      </c>
      <c r="H63" s="657">
        <v>20</v>
      </c>
      <c r="I63" s="657">
        <v>20</v>
      </c>
      <c r="J63" s="6">
        <f>Tabulka5424[[#This Row],[Skutečnost v tis. Kč]]/Tabulka5424[[#This Row],[Upravený rozpočet v tis. Kč]]*100</f>
        <v>100</v>
      </c>
    </row>
    <row r="64" spans="1:10" s="7" customFormat="1" ht="15" customHeight="1" x14ac:dyDescent="0.2">
      <c r="A64" s="258">
        <v>2143</v>
      </c>
      <c r="B64" s="258">
        <v>6111</v>
      </c>
      <c r="C64" s="270"/>
      <c r="D64" s="529">
        <v>111</v>
      </c>
      <c r="E64" s="59"/>
      <c r="F64" s="111" t="s">
        <v>885</v>
      </c>
      <c r="G64" s="569">
        <v>0</v>
      </c>
      <c r="H64" s="569">
        <v>99.25</v>
      </c>
      <c r="I64" s="569">
        <v>99.22</v>
      </c>
      <c r="J64" s="6">
        <f>Tabulka5424[[#This Row],[Skutečnost v tis. Kč]]/Tabulka5424[[#This Row],[Upravený rozpočet v tis. Kč]]*100</f>
        <v>99.969773299748113</v>
      </c>
    </row>
    <row r="65" spans="1:10" s="7" customFormat="1" ht="15" customHeight="1" x14ac:dyDescent="0.2">
      <c r="A65" s="335">
        <v>2143</v>
      </c>
      <c r="B65" s="13"/>
      <c r="C65" s="270"/>
      <c r="D65" s="19"/>
      <c r="E65" s="59"/>
      <c r="F65" s="115" t="s">
        <v>765</v>
      </c>
      <c r="G65" s="215">
        <f>SUBTOTAL(109,G51:G64)</f>
        <v>0</v>
      </c>
      <c r="H65" s="215">
        <f>SUBTOTAL(109,H51:H64)</f>
        <v>430.59000000000003</v>
      </c>
      <c r="I65" s="215">
        <f>SUBTOTAL(109,I51:I64)</f>
        <v>380.56000000000006</v>
      </c>
      <c r="J65" s="12">
        <f>Tabulka5424[[#This Row],[Skutečnost v tis. Kč]]/Tabulka5424[[#This Row],[Upravený rozpočet v tis. Kč]]*100</f>
        <v>88.38105854757427</v>
      </c>
    </row>
    <row r="66" spans="1:10" s="7" customFormat="1" ht="12" customHeight="1" x14ac:dyDescent="0.2">
      <c r="A66" s="461"/>
      <c r="B66" s="463"/>
      <c r="C66" s="464"/>
      <c r="D66" s="64"/>
      <c r="E66" s="462"/>
      <c r="F66" s="115"/>
      <c r="G66" s="215"/>
      <c r="H66" s="215"/>
      <c r="I66" s="48"/>
      <c r="J66" s="48"/>
    </row>
    <row r="67" spans="1:10" s="7" customFormat="1" ht="15" customHeight="1" x14ac:dyDescent="0.2">
      <c r="A67" s="4">
        <v>2169</v>
      </c>
      <c r="B67" s="4">
        <v>5166</v>
      </c>
      <c r="C67" s="464"/>
      <c r="D67" s="64"/>
      <c r="E67" s="462"/>
      <c r="F67" s="111" t="s">
        <v>106</v>
      </c>
      <c r="G67" s="76">
        <v>10</v>
      </c>
      <c r="H67" s="76">
        <v>10</v>
      </c>
      <c r="I67" s="62">
        <v>0</v>
      </c>
      <c r="J67" s="430">
        <f>Tabulka5424[[#This Row],[Skutečnost v tis. Kč]]/Tabulka5424[[#This Row],[Upravený rozpočet v tis. Kč]]*100</f>
        <v>0</v>
      </c>
    </row>
    <row r="68" spans="1:10" s="138" customFormat="1" ht="15" customHeight="1" x14ac:dyDescent="0.25">
      <c r="A68" s="4">
        <v>2169</v>
      </c>
      <c r="B68" s="4">
        <v>5169</v>
      </c>
      <c r="C68" s="464"/>
      <c r="D68" s="64"/>
      <c r="E68" s="462"/>
      <c r="F68" s="111" t="s">
        <v>107</v>
      </c>
      <c r="G68" s="76">
        <v>6</v>
      </c>
      <c r="H68" s="76">
        <v>6</v>
      </c>
      <c r="I68" s="62">
        <v>0</v>
      </c>
      <c r="J68" s="430">
        <f>Tabulka5424[[#This Row],[Skutečnost v tis. Kč]]/Tabulka5424[[#This Row],[Upravený rozpočet v tis. Kč]]*100</f>
        <v>0</v>
      </c>
    </row>
    <row r="69" spans="1:10" s="26" customFormat="1" ht="15" customHeight="1" x14ac:dyDescent="0.25">
      <c r="A69" s="335">
        <v>2169</v>
      </c>
      <c r="B69" s="4"/>
      <c r="C69" s="464"/>
      <c r="D69" s="64"/>
      <c r="E69" s="462"/>
      <c r="F69" s="570" t="s">
        <v>338</v>
      </c>
      <c r="G69" s="72">
        <f>SUM(G67:G68)</f>
        <v>16</v>
      </c>
      <c r="H69" s="72">
        <f>SUM(H67:H68)</f>
        <v>16</v>
      </c>
      <c r="I69" s="72">
        <f>SUM(I67:I68)</f>
        <v>0</v>
      </c>
      <c r="J69" s="468">
        <f>Tabulka5424[[#This Row],[Skutečnost v tis. Kč]]/Tabulka5424[[#This Row],[Upravený rozpočet v tis. Kč]]*100</f>
        <v>0</v>
      </c>
    </row>
    <row r="70" spans="1:10" s="138" customFormat="1" ht="12" customHeight="1" x14ac:dyDescent="0.25">
      <c r="A70" s="461"/>
      <c r="B70" s="463"/>
      <c r="C70" s="464"/>
      <c r="D70" s="64"/>
      <c r="E70" s="462"/>
      <c r="F70" s="571"/>
      <c r="G70" s="279"/>
      <c r="H70" s="279"/>
      <c r="I70" s="174"/>
      <c r="J70" s="431"/>
    </row>
    <row r="71" spans="1:10" s="138" customFormat="1" ht="12" customHeight="1" x14ac:dyDescent="0.25">
      <c r="A71" s="461"/>
      <c r="B71" s="463"/>
      <c r="C71" s="464"/>
      <c r="D71" s="64"/>
      <c r="E71" s="462"/>
      <c r="F71" s="110" t="s">
        <v>108</v>
      </c>
      <c r="G71" s="72"/>
      <c r="H71" s="72"/>
      <c r="I71" s="174"/>
      <c r="J71" s="431"/>
    </row>
    <row r="72" spans="1:10" s="138" customFormat="1" ht="15" customHeight="1" x14ac:dyDescent="0.25">
      <c r="A72" s="4">
        <v>2212</v>
      </c>
      <c r="B72" s="4">
        <v>5139</v>
      </c>
      <c r="C72" s="464"/>
      <c r="D72" s="64"/>
      <c r="E72" s="462"/>
      <c r="F72" s="29" t="s">
        <v>109</v>
      </c>
      <c r="G72" s="62">
        <v>300</v>
      </c>
      <c r="H72" s="62">
        <v>361.13</v>
      </c>
      <c r="I72" s="62">
        <v>361.13</v>
      </c>
      <c r="J72" s="428">
        <f>Tabulka5424[[#This Row],[Skutečnost v tis. Kč]]/Tabulka5424[[#This Row],[Upravený rozpočet v tis. Kč]]*100</f>
        <v>100</v>
      </c>
    </row>
    <row r="73" spans="1:10" s="138" customFormat="1" ht="15" customHeight="1" x14ac:dyDescent="0.25">
      <c r="A73" s="4">
        <v>2212</v>
      </c>
      <c r="B73" s="4">
        <v>5169</v>
      </c>
      <c r="C73" s="464"/>
      <c r="D73" s="64"/>
      <c r="E73" s="462"/>
      <c r="F73" s="111" t="s">
        <v>261</v>
      </c>
      <c r="G73" s="62">
        <v>3000</v>
      </c>
      <c r="H73" s="62">
        <v>2914.87</v>
      </c>
      <c r="I73" s="62">
        <v>2261.7399999999998</v>
      </c>
      <c r="J73" s="428">
        <f>Tabulka5424[[#This Row],[Skutečnost v tis. Kč]]/Tabulka5424[[#This Row],[Upravený rozpočet v tis. Kč]]*100</f>
        <v>77.593168820564898</v>
      </c>
    </row>
    <row r="74" spans="1:10" s="138" customFormat="1" ht="15" customHeight="1" x14ac:dyDescent="0.25">
      <c r="A74" s="4">
        <v>2212</v>
      </c>
      <c r="B74" s="4">
        <v>5169</v>
      </c>
      <c r="C74" s="464"/>
      <c r="D74" s="64"/>
      <c r="E74" s="61">
        <v>864</v>
      </c>
      <c r="F74" s="111" t="s">
        <v>524</v>
      </c>
      <c r="G74" s="62">
        <v>200</v>
      </c>
      <c r="H74" s="62">
        <v>200</v>
      </c>
      <c r="I74" s="62">
        <v>0</v>
      </c>
      <c r="J74" s="428">
        <f>Tabulka5424[[#This Row],[Skutečnost v tis. Kč]]/Tabulka5424[[#This Row],[Upravený rozpočet v tis. Kč]]*100</f>
        <v>0</v>
      </c>
    </row>
    <row r="75" spans="1:10" s="26" customFormat="1" ht="15" customHeight="1" x14ac:dyDescent="0.25">
      <c r="A75" s="4">
        <v>2212</v>
      </c>
      <c r="B75" s="4">
        <v>5169</v>
      </c>
      <c r="C75" s="464"/>
      <c r="D75" s="710">
        <v>2</v>
      </c>
      <c r="E75" s="462"/>
      <c r="F75" s="111" t="s">
        <v>766</v>
      </c>
      <c r="G75" s="62">
        <v>100</v>
      </c>
      <c r="H75" s="62">
        <v>41</v>
      </c>
      <c r="I75" s="62">
        <v>11.84</v>
      </c>
      <c r="J75" s="428">
        <f>Tabulka5424[[#This Row],[Skutečnost v tis. Kč]]/Tabulka5424[[#This Row],[Upravený rozpočet v tis. Kč]]*100</f>
        <v>28.878048780487802</v>
      </c>
    </row>
    <row r="76" spans="1:10" s="26" customFormat="1" ht="15" customHeight="1" x14ac:dyDescent="0.25">
      <c r="A76" s="4">
        <v>2212</v>
      </c>
      <c r="B76" s="4">
        <v>5169</v>
      </c>
      <c r="C76" s="464"/>
      <c r="D76" s="710">
        <v>2</v>
      </c>
      <c r="E76" s="462"/>
      <c r="F76" s="572" t="s">
        <v>767</v>
      </c>
      <c r="G76" s="62">
        <v>0</v>
      </c>
      <c r="H76" s="76">
        <v>59</v>
      </c>
      <c r="I76" s="62">
        <v>0</v>
      </c>
      <c r="J76" s="428">
        <f>Tabulka5424[[#This Row],[Skutečnost v tis. Kč]]/Tabulka5424[[#This Row],[Upravený rozpočet v tis. Kč]]*100</f>
        <v>0</v>
      </c>
    </row>
    <row r="77" spans="1:10" s="26" customFormat="1" ht="15" customHeight="1" x14ac:dyDescent="0.25">
      <c r="A77" s="461">
        <v>2212</v>
      </c>
      <c r="B77" s="461">
        <v>5171</v>
      </c>
      <c r="C77" s="490"/>
      <c r="D77" s="64"/>
      <c r="E77" s="462"/>
      <c r="F77" s="459" t="s">
        <v>262</v>
      </c>
      <c r="G77" s="254">
        <v>2000</v>
      </c>
      <c r="H77" s="254">
        <v>1308</v>
      </c>
      <c r="I77" s="254">
        <v>1307.98</v>
      </c>
      <c r="J77" s="429">
        <f>Tabulka5424[[#This Row],[Skutečnost v tis. Kč]]/Tabulka5424[[#This Row],[Upravený rozpočet v tis. Kč]]*100</f>
        <v>99.998470948012226</v>
      </c>
    </row>
    <row r="78" spans="1:10" s="26" customFormat="1" ht="15" customHeight="1" x14ac:dyDescent="0.25">
      <c r="A78" s="461">
        <v>2212</v>
      </c>
      <c r="B78" s="461">
        <v>5171</v>
      </c>
      <c r="C78" s="461"/>
      <c r="D78" s="461"/>
      <c r="E78" s="461">
        <v>362</v>
      </c>
      <c r="F78" s="459" t="s">
        <v>774</v>
      </c>
      <c r="G78" s="254">
        <v>0</v>
      </c>
      <c r="H78" s="254">
        <v>30</v>
      </c>
      <c r="I78" s="254">
        <v>29.1</v>
      </c>
      <c r="J78" s="6">
        <f>Tabulka5424[[#This Row],[Skutečnost v tis. Kč]]/Tabulka5424[[#This Row],[Upravený rozpočet v tis. Kč]]*100</f>
        <v>97.000000000000014</v>
      </c>
    </row>
    <row r="79" spans="1:10" s="26" customFormat="1" ht="15" customHeight="1" x14ac:dyDescent="0.25">
      <c r="A79" s="461">
        <v>2212</v>
      </c>
      <c r="B79" s="461">
        <v>5171</v>
      </c>
      <c r="C79" s="461"/>
      <c r="D79" s="461"/>
      <c r="E79" s="461">
        <v>364</v>
      </c>
      <c r="F79" s="459" t="s">
        <v>775</v>
      </c>
      <c r="G79" s="254">
        <v>0</v>
      </c>
      <c r="H79" s="254">
        <v>110</v>
      </c>
      <c r="I79" s="254">
        <v>82.8</v>
      </c>
      <c r="J79" s="6">
        <f>Tabulka5424[[#This Row],[Skutečnost v tis. Kč]]/Tabulka5424[[#This Row],[Upravený rozpočet v tis. Kč]]*100</f>
        <v>75.272727272727266</v>
      </c>
    </row>
    <row r="80" spans="1:10" s="26" customFormat="1" ht="15" customHeight="1" x14ac:dyDescent="0.25">
      <c r="A80" s="461">
        <v>2212</v>
      </c>
      <c r="B80" s="461">
        <v>5171</v>
      </c>
      <c r="C80" s="490"/>
      <c r="D80" s="64"/>
      <c r="E80" s="462">
        <v>777</v>
      </c>
      <c r="F80" s="588" t="s">
        <v>526</v>
      </c>
      <c r="G80" s="254">
        <v>500</v>
      </c>
      <c r="H80" s="254">
        <v>1016</v>
      </c>
      <c r="I80" s="254">
        <v>0</v>
      </c>
      <c r="J80" s="429">
        <f>Tabulka5424[[#This Row],[Skutečnost v tis. Kč]]/Tabulka5424[[#This Row],[Upravený rozpočet v tis. Kč]]*100</f>
        <v>0</v>
      </c>
    </row>
    <row r="81" spans="1:10" s="17" customFormat="1" ht="15" customHeight="1" x14ac:dyDescent="0.2">
      <c r="A81" s="258">
        <v>2212</v>
      </c>
      <c r="B81" s="258">
        <v>6121</v>
      </c>
      <c r="C81" s="270"/>
      <c r="D81" s="64"/>
      <c r="E81" s="257">
        <v>602</v>
      </c>
      <c r="F81" s="256" t="s">
        <v>528</v>
      </c>
      <c r="G81" s="252">
        <v>17340</v>
      </c>
      <c r="H81" s="252">
        <v>12911.74</v>
      </c>
      <c r="I81" s="252">
        <v>2948.66</v>
      </c>
      <c r="J81" s="428">
        <f>Tabulka5424[[#This Row],[Skutečnost v tis. Kč]]/Tabulka5424[[#This Row],[Upravený rozpočet v tis. Kč]]*100</f>
        <v>22.837045975213254</v>
      </c>
    </row>
    <row r="82" spans="1:10" s="80" customFormat="1" ht="15" customHeight="1" x14ac:dyDescent="0.25">
      <c r="A82" s="258">
        <v>2212</v>
      </c>
      <c r="B82" s="258">
        <v>6121</v>
      </c>
      <c r="C82" s="270"/>
      <c r="D82" s="64"/>
      <c r="E82" s="257">
        <v>602</v>
      </c>
      <c r="F82" s="256" t="s">
        <v>518</v>
      </c>
      <c r="G82" s="252">
        <v>375</v>
      </c>
      <c r="H82" s="252">
        <v>375</v>
      </c>
      <c r="I82" s="252">
        <v>0</v>
      </c>
      <c r="J82" s="428">
        <f>Tabulka5424[[#This Row],[Skutečnost v tis. Kč]]/Tabulka5424[[#This Row],[Upravený rozpočet v tis. Kč]]*100</f>
        <v>0</v>
      </c>
    </row>
    <row r="83" spans="1:10" s="80" customFormat="1" ht="15" customHeight="1" x14ac:dyDescent="0.25">
      <c r="A83" s="258">
        <v>2212</v>
      </c>
      <c r="B83" s="258">
        <v>6121</v>
      </c>
      <c r="C83" s="270"/>
      <c r="D83" s="528">
        <v>3121</v>
      </c>
      <c r="E83" s="257">
        <v>602</v>
      </c>
      <c r="F83" s="256" t="s">
        <v>761</v>
      </c>
      <c r="G83" s="252">
        <v>0</v>
      </c>
      <c r="H83" s="252">
        <v>600</v>
      </c>
      <c r="I83" s="252">
        <v>0</v>
      </c>
      <c r="J83" s="428">
        <f>Tabulka5424[[#This Row],[Skutečnost v tis. Kč]]/Tabulka5424[[#This Row],[Upravený rozpočet v tis. Kč]]*100</f>
        <v>0</v>
      </c>
    </row>
    <row r="84" spans="1:10" s="80" customFormat="1" ht="15" customHeight="1" x14ac:dyDescent="0.25">
      <c r="A84" s="258">
        <v>2212</v>
      </c>
      <c r="B84" s="258">
        <v>6121</v>
      </c>
      <c r="C84" s="270"/>
      <c r="D84" s="64"/>
      <c r="E84" s="257">
        <v>821</v>
      </c>
      <c r="F84" s="587" t="s">
        <v>421</v>
      </c>
      <c r="G84" s="252">
        <v>14037.76</v>
      </c>
      <c r="H84" s="252">
        <v>19030.330000000002</v>
      </c>
      <c r="I84" s="252">
        <v>14836.16</v>
      </c>
      <c r="J84" s="428">
        <f>Tabulka5424[[#This Row],[Skutečnost v tis. Kč]]/Tabulka5424[[#This Row],[Upravený rozpočet v tis. Kč]]*100</f>
        <v>77.960602890228387</v>
      </c>
    </row>
    <row r="85" spans="1:10" s="80" customFormat="1" ht="15" customHeight="1" x14ac:dyDescent="0.25">
      <c r="A85" s="258">
        <v>2212</v>
      </c>
      <c r="B85" s="258">
        <v>6121</v>
      </c>
      <c r="C85" s="270"/>
      <c r="D85" s="64"/>
      <c r="E85" s="257">
        <v>821</v>
      </c>
      <c r="F85" s="256" t="s">
        <v>490</v>
      </c>
      <c r="G85" s="252">
        <v>500</v>
      </c>
      <c r="H85" s="252">
        <v>500</v>
      </c>
      <c r="I85" s="252">
        <v>0</v>
      </c>
      <c r="J85" s="428">
        <f>Tabulka5424[[#This Row],[Skutečnost v tis. Kč]]/Tabulka5424[[#This Row],[Upravený rozpočet v tis. Kč]]*100</f>
        <v>0</v>
      </c>
    </row>
    <row r="86" spans="1:10" s="80" customFormat="1" ht="15" customHeight="1" x14ac:dyDescent="0.25">
      <c r="A86" s="258">
        <v>2212</v>
      </c>
      <c r="B86" s="258">
        <v>6121</v>
      </c>
      <c r="C86" s="270"/>
      <c r="D86" s="64"/>
      <c r="E86" s="257">
        <v>821</v>
      </c>
      <c r="F86" s="256" t="s">
        <v>489</v>
      </c>
      <c r="G86" s="252">
        <v>3000</v>
      </c>
      <c r="H86" s="252">
        <v>3000</v>
      </c>
      <c r="I86" s="252">
        <v>2095.58</v>
      </c>
      <c r="J86" s="428">
        <f>Tabulka5424[[#This Row],[Skutečnost v tis. Kč]]/Tabulka5424[[#This Row],[Upravený rozpočet v tis. Kč]]*100</f>
        <v>69.852666666666664</v>
      </c>
    </row>
    <row r="87" spans="1:10" s="80" customFormat="1" ht="15" customHeight="1" x14ac:dyDescent="0.25">
      <c r="A87" s="258">
        <v>2212</v>
      </c>
      <c r="B87" s="258">
        <v>6121</v>
      </c>
      <c r="C87" s="270"/>
      <c r="D87" s="19"/>
      <c r="E87" s="257">
        <v>821</v>
      </c>
      <c r="F87" s="256" t="s">
        <v>760</v>
      </c>
      <c r="G87" s="252">
        <v>4000</v>
      </c>
      <c r="H87" s="252">
        <v>0</v>
      </c>
      <c r="I87" s="252">
        <v>0</v>
      </c>
      <c r="J87" s="428">
        <v>0</v>
      </c>
    </row>
    <row r="88" spans="1:10" s="80" customFormat="1" ht="15" customHeight="1" x14ac:dyDescent="0.25">
      <c r="A88" s="258">
        <v>2212</v>
      </c>
      <c r="B88" s="258">
        <v>6121</v>
      </c>
      <c r="C88" s="270"/>
      <c r="D88" s="64"/>
      <c r="E88" s="257">
        <v>876</v>
      </c>
      <c r="F88" s="256" t="s">
        <v>491</v>
      </c>
      <c r="G88" s="252">
        <v>500</v>
      </c>
      <c r="H88" s="252">
        <v>500</v>
      </c>
      <c r="I88" s="252">
        <v>0</v>
      </c>
      <c r="J88" s="428">
        <f>Tabulka5424[[#This Row],[Skutečnost v tis. Kč]]/Tabulka5424[[#This Row],[Upravený rozpočet v tis. Kč]]*100</f>
        <v>0</v>
      </c>
    </row>
    <row r="89" spans="1:10" s="80" customFormat="1" ht="15" customHeight="1" x14ac:dyDescent="0.25">
      <c r="A89" s="335">
        <v>2212</v>
      </c>
      <c r="B89" s="258"/>
      <c r="C89" s="270"/>
      <c r="D89" s="64"/>
      <c r="E89" s="257"/>
      <c r="F89" s="110" t="s">
        <v>110</v>
      </c>
      <c r="G89" s="72">
        <f>SUBTOTAL(109,G72:G88)</f>
        <v>45852.76</v>
      </c>
      <c r="H89" s="72">
        <f>SUBTOTAL(109,H72:H88)</f>
        <v>42957.07</v>
      </c>
      <c r="I89" s="72">
        <f>SUBTOTAL(109,I72:I88)</f>
        <v>23934.989999999998</v>
      </c>
      <c r="J89" s="502">
        <f>Tabulka5424[[#This Row],[Skutečnost v tis. Kč]]/Tabulka5424[[#This Row],[Upravený rozpočet v tis. Kč]]*100</f>
        <v>55.71839513262892</v>
      </c>
    </row>
    <row r="90" spans="1:10" ht="15" customHeight="1" x14ac:dyDescent="0.25">
      <c r="A90" s="258"/>
      <c r="B90" s="258"/>
      <c r="C90" s="270"/>
      <c r="D90" s="64"/>
      <c r="E90" s="257"/>
      <c r="F90" s="256"/>
      <c r="G90" s="252"/>
      <c r="H90" s="252"/>
      <c r="I90" s="252"/>
      <c r="J90" s="48"/>
    </row>
    <row r="91" spans="1:10" ht="15" customHeight="1" x14ac:dyDescent="0.25">
      <c r="A91" s="4">
        <v>2219</v>
      </c>
      <c r="B91" s="4">
        <v>5139</v>
      </c>
      <c r="C91" s="291"/>
      <c r="D91" s="47"/>
      <c r="E91" s="61">
        <v>32</v>
      </c>
      <c r="F91" s="5" t="s">
        <v>111</v>
      </c>
      <c r="G91" s="76">
        <v>10</v>
      </c>
      <c r="H91" s="76">
        <v>10</v>
      </c>
      <c r="I91" s="76">
        <v>8.6199999999999992</v>
      </c>
      <c r="J91" s="428">
        <f>Tabulka5424[[#This Row],[Skutečnost v tis. Kč]]/Tabulka5424[[#This Row],[Upravený rozpočet v tis. Kč]]*100</f>
        <v>86.199999999999989</v>
      </c>
    </row>
    <row r="92" spans="1:10" ht="15" customHeight="1" x14ac:dyDescent="0.25">
      <c r="A92" s="4">
        <v>2219</v>
      </c>
      <c r="B92" s="4">
        <v>5169</v>
      </c>
      <c r="C92" s="291"/>
      <c r="D92" s="47"/>
      <c r="E92" s="61">
        <v>871</v>
      </c>
      <c r="F92" s="5" t="s">
        <v>602</v>
      </c>
      <c r="G92" s="76">
        <v>32</v>
      </c>
      <c r="H92" s="76">
        <v>32</v>
      </c>
      <c r="I92" s="76">
        <v>31.59</v>
      </c>
      <c r="J92" s="428">
        <f>Tabulka5424[[#This Row],[Skutečnost v tis. Kč]]/Tabulka5424[[#This Row],[Upravený rozpočet v tis. Kč]]*100</f>
        <v>98.71875</v>
      </c>
    </row>
    <row r="93" spans="1:10" ht="15" customHeight="1" x14ac:dyDescent="0.25">
      <c r="A93" s="461">
        <v>2219</v>
      </c>
      <c r="B93" s="461">
        <v>5171</v>
      </c>
      <c r="C93" s="490"/>
      <c r="D93" s="64"/>
      <c r="E93" s="462">
        <v>32</v>
      </c>
      <c r="F93" s="459" t="s">
        <v>112</v>
      </c>
      <c r="G93" s="254">
        <v>20</v>
      </c>
      <c r="H93" s="254">
        <v>20</v>
      </c>
      <c r="I93" s="254">
        <v>0</v>
      </c>
      <c r="J93" s="429">
        <f>Tabulka5424[[#This Row],[Skutečnost v tis. Kč]]/Tabulka5424[[#This Row],[Upravený rozpočet v tis. Kč]]*100</f>
        <v>0</v>
      </c>
    </row>
    <row r="94" spans="1:10" ht="15" customHeight="1" x14ac:dyDescent="0.25">
      <c r="A94" s="461">
        <v>2219</v>
      </c>
      <c r="B94" s="461">
        <v>5171</v>
      </c>
      <c r="C94" s="490"/>
      <c r="D94" s="64"/>
      <c r="E94" s="462">
        <v>819</v>
      </c>
      <c r="F94" s="459" t="s">
        <v>420</v>
      </c>
      <c r="G94" s="254">
        <v>500</v>
      </c>
      <c r="H94" s="254">
        <v>500</v>
      </c>
      <c r="I94" s="254">
        <v>0</v>
      </c>
      <c r="J94" s="429">
        <f>Tabulka5424[[#This Row],[Skutečnost v tis. Kč]]/Tabulka5424[[#This Row],[Upravený rozpočet v tis. Kč]]*100</f>
        <v>0</v>
      </c>
    </row>
    <row r="95" spans="1:10" ht="15" customHeight="1" x14ac:dyDescent="0.25">
      <c r="A95" s="461">
        <v>2219</v>
      </c>
      <c r="B95" s="461">
        <v>5171</v>
      </c>
      <c r="C95" s="490"/>
      <c r="D95" s="64"/>
      <c r="E95" s="462"/>
      <c r="F95" s="459" t="s">
        <v>266</v>
      </c>
      <c r="G95" s="254">
        <v>968</v>
      </c>
      <c r="H95" s="254">
        <v>968</v>
      </c>
      <c r="I95" s="254">
        <v>248.95</v>
      </c>
      <c r="J95" s="429">
        <f>Tabulka5424[[#This Row],[Skutečnost v tis. Kč]]/Tabulka5424[[#This Row],[Upravený rozpočet v tis. Kč]]*100</f>
        <v>25.71797520661157</v>
      </c>
    </row>
    <row r="96" spans="1:10" ht="15" customHeight="1" x14ac:dyDescent="0.25">
      <c r="A96" s="461">
        <v>2219</v>
      </c>
      <c r="B96" s="461">
        <v>5171</v>
      </c>
      <c r="C96" s="490"/>
      <c r="D96" s="64"/>
      <c r="E96" s="462">
        <v>780</v>
      </c>
      <c r="F96" s="459" t="s">
        <v>283</v>
      </c>
      <c r="G96" s="254">
        <v>300</v>
      </c>
      <c r="H96" s="254">
        <v>300</v>
      </c>
      <c r="I96" s="254">
        <v>298.2</v>
      </c>
      <c r="J96" s="429">
        <f>Tabulka5424[[#This Row],[Skutečnost v tis. Kč]]/Tabulka5424[[#This Row],[Upravený rozpočet v tis. Kč]]*100</f>
        <v>99.4</v>
      </c>
    </row>
    <row r="97" spans="1:10" ht="15" customHeight="1" x14ac:dyDescent="0.25">
      <c r="A97" s="461">
        <v>2219</v>
      </c>
      <c r="B97" s="461">
        <v>5171</v>
      </c>
      <c r="C97" s="490"/>
      <c r="D97" s="64"/>
      <c r="E97" s="462">
        <v>871</v>
      </c>
      <c r="F97" s="459" t="s">
        <v>534</v>
      </c>
      <c r="G97" s="254">
        <v>400</v>
      </c>
      <c r="H97" s="254">
        <v>1177</v>
      </c>
      <c r="I97" s="254">
        <v>0</v>
      </c>
      <c r="J97" s="429">
        <f>Tabulka5424[[#This Row],[Skutečnost v tis. Kč]]/Tabulka5424[[#This Row],[Upravený rozpočet v tis. Kč]]*100</f>
        <v>0</v>
      </c>
    </row>
    <row r="98" spans="1:10" ht="15" customHeight="1" x14ac:dyDescent="0.25">
      <c r="A98" s="461">
        <v>2219</v>
      </c>
      <c r="B98" s="461">
        <v>5171</v>
      </c>
      <c r="C98" s="490"/>
      <c r="D98" s="64"/>
      <c r="E98" s="462"/>
      <c r="F98" s="459" t="s">
        <v>525</v>
      </c>
      <c r="G98" s="254">
        <v>70</v>
      </c>
      <c r="H98" s="254">
        <v>70</v>
      </c>
      <c r="I98" s="254">
        <v>38.31</v>
      </c>
      <c r="J98" s="429">
        <f>Tabulka5424[[#This Row],[Skutečnost v tis. Kč]]/Tabulka5424[[#This Row],[Upravený rozpočet v tis. Kč]]*100</f>
        <v>54.728571428571428</v>
      </c>
    </row>
    <row r="99" spans="1:10" ht="15" customHeight="1" x14ac:dyDescent="0.25">
      <c r="A99" s="4">
        <v>2219</v>
      </c>
      <c r="B99" s="4">
        <v>5179</v>
      </c>
      <c r="C99" s="291"/>
      <c r="D99" s="47"/>
      <c r="E99" s="61"/>
      <c r="F99" s="5" t="s">
        <v>284</v>
      </c>
      <c r="G99" s="76">
        <v>2</v>
      </c>
      <c r="H99" s="76">
        <v>2</v>
      </c>
      <c r="I99" s="76">
        <v>0</v>
      </c>
      <c r="J99" s="428">
        <f>Tabulka5424[[#This Row],[Skutečnost v tis. Kč]]/Tabulka5424[[#This Row],[Upravený rozpočet v tis. Kč]]*100</f>
        <v>0</v>
      </c>
    </row>
    <row r="100" spans="1:10" ht="15" customHeight="1" x14ac:dyDescent="0.25">
      <c r="A100" s="4">
        <v>2219</v>
      </c>
      <c r="B100" s="4">
        <v>5229</v>
      </c>
      <c r="C100" s="291"/>
      <c r="D100" s="47"/>
      <c r="E100" s="61"/>
      <c r="F100" s="5" t="s">
        <v>339</v>
      </c>
      <c r="G100" s="76">
        <v>25</v>
      </c>
      <c r="H100" s="76">
        <v>25</v>
      </c>
      <c r="I100" s="76">
        <v>24</v>
      </c>
      <c r="J100" s="428">
        <f>Tabulka5424[[#This Row],[Skutečnost v tis. Kč]]/Tabulka5424[[#This Row],[Upravený rozpočet v tis. Kč]]*100</f>
        <v>96</v>
      </c>
    </row>
    <row r="101" spans="1:10" ht="15" customHeight="1" x14ac:dyDescent="0.25">
      <c r="A101" s="258">
        <v>2219</v>
      </c>
      <c r="B101" s="258">
        <v>6121</v>
      </c>
      <c r="C101" s="270"/>
      <c r="D101" s="528"/>
      <c r="E101" s="257">
        <v>602</v>
      </c>
      <c r="F101" s="256" t="s">
        <v>938</v>
      </c>
      <c r="G101" s="252">
        <v>0</v>
      </c>
      <c r="H101" s="252">
        <v>1.51</v>
      </c>
      <c r="I101" s="252">
        <v>0</v>
      </c>
      <c r="J101" s="428">
        <f>Tabulka5424[[#This Row],[Skutečnost v tis. Kč]]/Tabulka5424[[#This Row],[Upravený rozpočet v tis. Kč]]*100</f>
        <v>0</v>
      </c>
    </row>
    <row r="102" spans="1:10" ht="15" customHeight="1" x14ac:dyDescent="0.25">
      <c r="A102" s="258">
        <v>2219</v>
      </c>
      <c r="B102" s="258">
        <v>6121</v>
      </c>
      <c r="C102" s="270"/>
      <c r="D102" s="528">
        <v>3121</v>
      </c>
      <c r="E102" s="257">
        <v>602</v>
      </c>
      <c r="F102" s="256" t="s">
        <v>762</v>
      </c>
      <c r="G102" s="252">
        <v>0</v>
      </c>
      <c r="H102" s="252">
        <v>1500</v>
      </c>
      <c r="I102" s="252">
        <v>184.28</v>
      </c>
      <c r="J102" s="428">
        <f>Tabulka5424[[#This Row],[Skutečnost v tis. Kč]]/Tabulka5424[[#This Row],[Upravený rozpočet v tis. Kč]]*100</f>
        <v>12.285333333333332</v>
      </c>
    </row>
    <row r="103" spans="1:10" ht="15" customHeight="1" x14ac:dyDescent="0.25">
      <c r="A103" s="258">
        <v>2219</v>
      </c>
      <c r="B103" s="258">
        <v>6121</v>
      </c>
      <c r="C103" s="270"/>
      <c r="D103" s="64"/>
      <c r="E103" s="257">
        <v>825</v>
      </c>
      <c r="F103" s="256" t="s">
        <v>419</v>
      </c>
      <c r="G103" s="252">
        <v>400</v>
      </c>
      <c r="H103" s="252">
        <v>400</v>
      </c>
      <c r="I103" s="252">
        <v>0</v>
      </c>
      <c r="J103" s="428">
        <f>Tabulka5424[[#This Row],[Skutečnost v tis. Kč]]/Tabulka5424[[#This Row],[Upravený rozpočet v tis. Kč]]*100</f>
        <v>0</v>
      </c>
    </row>
    <row r="104" spans="1:10" ht="15" customHeight="1" x14ac:dyDescent="0.25">
      <c r="A104" s="258">
        <v>2219</v>
      </c>
      <c r="B104" s="258">
        <v>6121</v>
      </c>
      <c r="C104" s="270"/>
      <c r="D104" s="64"/>
      <c r="E104" s="257">
        <v>789</v>
      </c>
      <c r="F104" s="256" t="s">
        <v>519</v>
      </c>
      <c r="G104" s="252">
        <v>100</v>
      </c>
      <c r="H104" s="252">
        <v>100</v>
      </c>
      <c r="I104" s="252">
        <v>0</v>
      </c>
      <c r="J104" s="428">
        <f>Tabulka5424[[#This Row],[Skutečnost v tis. Kč]]/Tabulka5424[[#This Row],[Upravený rozpočet v tis. Kč]]*100</f>
        <v>0</v>
      </c>
    </row>
    <row r="105" spans="1:10" ht="15" customHeight="1" x14ac:dyDescent="0.25">
      <c r="A105" s="335">
        <v>2219</v>
      </c>
      <c r="B105" s="258"/>
      <c r="C105" s="270"/>
      <c r="D105" s="64"/>
      <c r="E105" s="257"/>
      <c r="F105" s="110" t="s">
        <v>36</v>
      </c>
      <c r="G105" s="72">
        <f>SUBTOTAL(109,G91:G104)</f>
        <v>2827</v>
      </c>
      <c r="H105" s="72">
        <f>SUBTOTAL(109,H91:H104)</f>
        <v>5105.51</v>
      </c>
      <c r="I105" s="72">
        <f>SUBTOTAL(109,I91:I104)</f>
        <v>833.94999999999982</v>
      </c>
      <c r="J105" s="547">
        <f>Tabulka5424[[#This Row],[Skutečnost v tis. Kč]]/Tabulka5424[[#This Row],[Upravený rozpočet v tis. Kč]]*100</f>
        <v>16.334313320314713</v>
      </c>
    </row>
    <row r="106" spans="1:10" ht="15" customHeight="1" x14ac:dyDescent="0.25">
      <c r="A106" s="335"/>
      <c r="B106" s="13"/>
      <c r="C106" s="270"/>
      <c r="D106" s="19"/>
      <c r="E106" s="59"/>
      <c r="F106" s="110"/>
      <c r="G106" s="72"/>
      <c r="H106" s="76"/>
      <c r="I106" s="454"/>
      <c r="J106" s="560"/>
    </row>
    <row r="107" spans="1:10" ht="15" customHeight="1" x14ac:dyDescent="0.25">
      <c r="A107" s="335"/>
      <c r="B107" s="13"/>
      <c r="C107" s="270"/>
      <c r="D107" s="19"/>
      <c r="E107" s="59"/>
      <c r="F107" s="129" t="s">
        <v>418</v>
      </c>
      <c r="G107" s="72"/>
      <c r="H107" s="76"/>
      <c r="I107" s="454"/>
      <c r="J107" s="560"/>
    </row>
    <row r="108" spans="1:10" ht="15" customHeight="1" x14ac:dyDescent="0.25">
      <c r="A108" s="258">
        <v>2221</v>
      </c>
      <c r="B108" s="258">
        <v>6121</v>
      </c>
      <c r="C108" s="270"/>
      <c r="D108" s="64"/>
      <c r="E108" s="257">
        <v>766</v>
      </c>
      <c r="F108" s="256" t="s">
        <v>757</v>
      </c>
      <c r="G108" s="252">
        <v>0</v>
      </c>
      <c r="H108" s="252">
        <v>100</v>
      </c>
      <c r="I108" s="252">
        <v>0</v>
      </c>
      <c r="J108" s="428">
        <f>Tabulka5424[[#This Row],[Skutečnost v tis. Kč]]/Tabulka5424[[#This Row],[Upravený rozpočet v tis. Kč]]*100</f>
        <v>0</v>
      </c>
    </row>
    <row r="109" spans="1:10" ht="15" customHeight="1" x14ac:dyDescent="0.25">
      <c r="A109" s="335">
        <v>2221</v>
      </c>
      <c r="B109" s="258"/>
      <c r="C109" s="270"/>
      <c r="D109" s="64"/>
      <c r="E109" s="257"/>
      <c r="F109" s="110" t="s">
        <v>773</v>
      </c>
      <c r="G109" s="72">
        <f>SUBTOTAL(109,G108:G108)</f>
        <v>0</v>
      </c>
      <c r="H109" s="72">
        <f>SUBTOTAL(109,H108:H108)</f>
        <v>100</v>
      </c>
      <c r="I109" s="72">
        <f>SUBTOTAL(109,I108:I108)</f>
        <v>0</v>
      </c>
      <c r="J109" s="502">
        <f>Tabulka5424[[#This Row],[Skutečnost v tis. Kč]]/Tabulka5424[[#This Row],[Upravený rozpočet v tis. Kč]]*100</f>
        <v>0</v>
      </c>
    </row>
    <row r="110" spans="1:10" ht="15" customHeight="1" x14ac:dyDescent="0.25">
      <c r="A110" s="335"/>
      <c r="B110" s="13"/>
      <c r="C110" s="270"/>
      <c r="D110" s="19"/>
      <c r="E110" s="59"/>
      <c r="F110" s="256"/>
      <c r="G110" s="252"/>
      <c r="H110" s="76"/>
      <c r="I110" s="454"/>
      <c r="J110" s="560"/>
    </row>
    <row r="111" spans="1:10" ht="15" customHeight="1" x14ac:dyDescent="0.25">
      <c r="A111" s="4">
        <v>2223</v>
      </c>
      <c r="B111" s="13">
        <v>5137</v>
      </c>
      <c r="C111" s="270"/>
      <c r="D111" s="19"/>
      <c r="E111" s="59"/>
      <c r="F111" s="5" t="s">
        <v>990</v>
      </c>
      <c r="G111" s="76">
        <v>0</v>
      </c>
      <c r="H111" s="76">
        <v>19.399999999999999</v>
      </c>
      <c r="I111" s="76">
        <v>19.399999999999999</v>
      </c>
      <c r="J111" s="428">
        <f>Tabulka5424[[#This Row],[Skutečnost v tis. Kč]]/Tabulka5424[[#This Row],[Upravený rozpočet v tis. Kč]]*100</f>
        <v>100</v>
      </c>
    </row>
    <row r="112" spans="1:10" ht="15" customHeight="1" x14ac:dyDescent="0.25">
      <c r="A112" s="4">
        <v>2223</v>
      </c>
      <c r="B112" s="4">
        <v>5139</v>
      </c>
      <c r="C112" s="291"/>
      <c r="D112" s="47"/>
      <c r="E112" s="61"/>
      <c r="F112" s="5" t="s">
        <v>417</v>
      </c>
      <c r="G112" s="76">
        <v>50</v>
      </c>
      <c r="H112" s="76">
        <v>30.6</v>
      </c>
      <c r="I112" s="76">
        <v>30.52</v>
      </c>
      <c r="J112" s="428">
        <f>Tabulka5424[[#This Row],[Skutečnost v tis. Kč]]/Tabulka5424[[#This Row],[Upravený rozpočet v tis. Kč]]*100</f>
        <v>99.738562091503255</v>
      </c>
    </row>
    <row r="113" spans="1:10" ht="15" customHeight="1" x14ac:dyDescent="0.25">
      <c r="A113" s="335">
        <v>2223</v>
      </c>
      <c r="B113" s="258"/>
      <c r="C113" s="270"/>
      <c r="D113" s="64"/>
      <c r="E113" s="257"/>
      <c r="F113" s="110" t="s">
        <v>113</v>
      </c>
      <c r="G113" s="72">
        <f>SUBTOTAL(109,G111:G112)</f>
        <v>50</v>
      </c>
      <c r="H113" s="72">
        <f>SUBTOTAL(109,H111:H112)</f>
        <v>50</v>
      </c>
      <c r="I113" s="72">
        <f>SUBTOTAL(109,I111:I112)</f>
        <v>49.92</v>
      </c>
      <c r="J113" s="502">
        <f>Tabulka5424[[#This Row],[Skutečnost v tis. Kč]]/Tabulka5424[[#This Row],[Upravený rozpočet v tis. Kč]]*100</f>
        <v>99.84</v>
      </c>
    </row>
    <row r="114" spans="1:10" ht="15" customHeight="1" x14ac:dyDescent="0.25">
      <c r="A114" s="258"/>
      <c r="B114" s="258"/>
      <c r="C114" s="270"/>
      <c r="D114" s="64"/>
      <c r="E114" s="257"/>
      <c r="F114" s="256"/>
      <c r="G114" s="252"/>
      <c r="H114" s="252"/>
      <c r="I114" s="252"/>
      <c r="J114" s="48"/>
    </row>
    <row r="115" spans="1:10" ht="15" customHeight="1" x14ac:dyDescent="0.25">
      <c r="A115" s="4">
        <v>2229</v>
      </c>
      <c r="B115" s="4">
        <v>5166</v>
      </c>
      <c r="C115" s="291"/>
      <c r="D115" s="47"/>
      <c r="E115" s="61"/>
      <c r="F115" s="5" t="s">
        <v>479</v>
      </c>
      <c r="G115" s="76">
        <v>150</v>
      </c>
      <c r="H115" s="76">
        <v>150</v>
      </c>
      <c r="I115" s="76">
        <v>25.58</v>
      </c>
      <c r="J115" s="428">
        <f>Tabulka5424[[#This Row],[Skutečnost v tis. Kč]]/Tabulka5424[[#This Row],[Upravený rozpočet v tis. Kč]]*100</f>
        <v>17.053333333333331</v>
      </c>
    </row>
    <row r="116" spans="1:10" ht="15" customHeight="1" x14ac:dyDescent="0.25">
      <c r="A116" s="461">
        <v>2229</v>
      </c>
      <c r="B116" s="461">
        <v>5171</v>
      </c>
      <c r="C116" s="490"/>
      <c r="D116" s="64"/>
      <c r="E116" s="462"/>
      <c r="F116" s="459" t="s">
        <v>281</v>
      </c>
      <c r="G116" s="254">
        <v>350</v>
      </c>
      <c r="H116" s="254">
        <v>350</v>
      </c>
      <c r="I116" s="254">
        <v>123.83</v>
      </c>
      <c r="J116" s="429">
        <f>Tabulka5424[[#This Row],[Skutečnost v tis. Kč]]/Tabulka5424[[#This Row],[Upravený rozpočet v tis. Kč]]*100</f>
        <v>35.380000000000003</v>
      </c>
    </row>
    <row r="117" spans="1:10" ht="15" customHeight="1" x14ac:dyDescent="0.25">
      <c r="A117" s="461">
        <v>2229</v>
      </c>
      <c r="B117" s="461">
        <v>5171</v>
      </c>
      <c r="C117" s="490"/>
      <c r="D117" s="64"/>
      <c r="E117" s="462">
        <v>796</v>
      </c>
      <c r="F117" s="459" t="s">
        <v>273</v>
      </c>
      <c r="G117" s="254">
        <v>550</v>
      </c>
      <c r="H117" s="254">
        <v>550</v>
      </c>
      <c r="I117" s="254">
        <v>0</v>
      </c>
      <c r="J117" s="429">
        <f>Tabulka5424[[#This Row],[Skutečnost v tis. Kč]]/Tabulka5424[[#This Row],[Upravený rozpočet v tis. Kč]]*100</f>
        <v>0</v>
      </c>
    </row>
    <row r="118" spans="1:10" ht="15" customHeight="1" x14ac:dyDescent="0.25">
      <c r="A118" s="335">
        <v>2229</v>
      </c>
      <c r="B118" s="258"/>
      <c r="C118" s="270"/>
      <c r="D118" s="64"/>
      <c r="E118" s="257"/>
      <c r="F118" s="110" t="s">
        <v>114</v>
      </c>
      <c r="G118" s="72">
        <f>SUBTOTAL(109,G115:G117)</f>
        <v>1050</v>
      </c>
      <c r="H118" s="72">
        <f>SUBTOTAL(109,H115:H117)</f>
        <v>1050</v>
      </c>
      <c r="I118" s="72">
        <f>SUBTOTAL(109,I115:I117)</f>
        <v>149.41</v>
      </c>
      <c r="J118" s="547">
        <f>Tabulka5424[[#This Row],[Skutečnost v tis. Kč]]/Tabulka5424[[#This Row],[Upravený rozpočet v tis. Kč]]*100</f>
        <v>14.229523809523808</v>
      </c>
    </row>
    <row r="119" spans="1:10" ht="15" customHeight="1" x14ac:dyDescent="0.25">
      <c r="A119" s="335"/>
      <c r="B119" s="13"/>
      <c r="C119" s="270"/>
      <c r="D119" s="19"/>
      <c r="E119" s="59"/>
      <c r="F119" s="129" t="s">
        <v>772</v>
      </c>
      <c r="G119" s="517">
        <f>G109+G113+G118</f>
        <v>1100</v>
      </c>
      <c r="H119" s="517">
        <f>H109+H113+H118</f>
        <v>1200</v>
      </c>
      <c r="I119" s="517">
        <f>I109+I113+I118</f>
        <v>199.32999999999998</v>
      </c>
      <c r="J119" s="561">
        <f>Tabulka5424[[#This Row],[Skutečnost v tis. Kč]]/Tabulka5424[[#This Row],[Upravený rozpočet v tis. Kč]]*100</f>
        <v>16.610833333333332</v>
      </c>
    </row>
    <row r="120" spans="1:10" ht="15" customHeight="1" x14ac:dyDescent="0.25">
      <c r="A120" s="258"/>
      <c r="B120" s="258"/>
      <c r="C120" s="270"/>
      <c r="D120" s="64"/>
      <c r="E120" s="257"/>
      <c r="F120" s="256"/>
      <c r="G120" s="252"/>
      <c r="H120" s="252"/>
      <c r="I120" s="252"/>
      <c r="J120" s="48"/>
    </row>
    <row r="121" spans="1:10" ht="15" customHeight="1" x14ac:dyDescent="0.25">
      <c r="A121" s="258"/>
      <c r="B121" s="258"/>
      <c r="C121" s="270"/>
      <c r="D121" s="64"/>
      <c r="E121" s="257"/>
      <c r="F121" s="110" t="s">
        <v>39</v>
      </c>
      <c r="G121" s="252"/>
      <c r="H121" s="252"/>
      <c r="I121" s="252"/>
      <c r="J121" s="48"/>
    </row>
    <row r="122" spans="1:10" ht="15" customHeight="1" x14ac:dyDescent="0.25">
      <c r="A122" s="258">
        <v>2310</v>
      </c>
      <c r="B122" s="258">
        <v>6121</v>
      </c>
      <c r="C122" s="270"/>
      <c r="D122" s="64"/>
      <c r="E122" s="257">
        <v>602</v>
      </c>
      <c r="F122" s="256" t="s">
        <v>1080</v>
      </c>
      <c r="G122" s="252">
        <v>0</v>
      </c>
      <c r="H122" s="252">
        <v>2139.0100000000002</v>
      </c>
      <c r="I122" s="252">
        <v>1637.18</v>
      </c>
      <c r="J122" s="428">
        <f>Tabulka5424[[#This Row],[Skutečnost v tis. Kč]]/Tabulka5424[[#This Row],[Upravený rozpočet v tis. Kč]]*100</f>
        <v>76.539146614555335</v>
      </c>
    </row>
    <row r="123" spans="1:10" ht="15" customHeight="1" x14ac:dyDescent="0.25">
      <c r="A123" s="258">
        <v>2310</v>
      </c>
      <c r="B123" s="258">
        <v>6121</v>
      </c>
      <c r="C123" s="270"/>
      <c r="D123" s="64"/>
      <c r="E123" s="257">
        <v>821</v>
      </c>
      <c r="F123" s="256" t="s">
        <v>599</v>
      </c>
      <c r="G123" s="252">
        <v>1760.12</v>
      </c>
      <c r="H123" s="252">
        <v>2550.85</v>
      </c>
      <c r="I123" s="252">
        <v>2435.4</v>
      </c>
      <c r="J123" s="428">
        <f>Tabulka5424[[#This Row],[Skutečnost v tis. Kč]]/Tabulka5424[[#This Row],[Upravený rozpočet v tis. Kč]]*100</f>
        <v>95.474057667052165</v>
      </c>
    </row>
    <row r="124" spans="1:10" ht="15" customHeight="1" x14ac:dyDescent="0.25">
      <c r="A124" s="258">
        <v>2310</v>
      </c>
      <c r="B124" s="258">
        <v>6121</v>
      </c>
      <c r="C124" s="270"/>
      <c r="D124" s="64"/>
      <c r="E124" s="257">
        <v>856</v>
      </c>
      <c r="F124" s="256" t="s">
        <v>416</v>
      </c>
      <c r="G124" s="252">
        <v>247.93</v>
      </c>
      <c r="H124" s="252">
        <v>437.93</v>
      </c>
      <c r="I124" s="252">
        <v>158</v>
      </c>
      <c r="J124" s="428">
        <f>Tabulka5424[[#This Row],[Skutečnost v tis. Kč]]/Tabulka5424[[#This Row],[Upravený rozpočet v tis. Kč]]*100</f>
        <v>36.078825383052084</v>
      </c>
    </row>
    <row r="125" spans="1:10" ht="15" customHeight="1" x14ac:dyDescent="0.25">
      <c r="A125" s="258">
        <v>2310</v>
      </c>
      <c r="B125" s="258">
        <v>6121</v>
      </c>
      <c r="C125" s="270"/>
      <c r="D125" s="64"/>
      <c r="E125" s="257">
        <v>856</v>
      </c>
      <c r="F125" s="256" t="s">
        <v>415</v>
      </c>
      <c r="G125" s="252">
        <v>52.07</v>
      </c>
      <c r="H125" s="252">
        <v>91.97</v>
      </c>
      <c r="I125" s="252">
        <v>33.18</v>
      </c>
      <c r="J125" s="428">
        <f>Tabulka5424[[#This Row],[Skutečnost v tis. Kč]]/Tabulka5424[[#This Row],[Upravený rozpočet v tis. Kč]]*100</f>
        <v>36.076981624442759</v>
      </c>
    </row>
    <row r="126" spans="1:10" ht="15" customHeight="1" x14ac:dyDescent="0.25">
      <c r="A126" s="258">
        <v>2310</v>
      </c>
      <c r="B126" s="258">
        <v>6121</v>
      </c>
      <c r="C126" s="270"/>
      <c r="D126" s="64"/>
      <c r="E126" s="257">
        <v>857</v>
      </c>
      <c r="F126" s="256" t="s">
        <v>414</v>
      </c>
      <c r="G126" s="252">
        <v>309.92</v>
      </c>
      <c r="H126" s="252">
        <v>309.92</v>
      </c>
      <c r="I126" s="252">
        <v>271</v>
      </c>
      <c r="J126" s="428">
        <f>Tabulka5424[[#This Row],[Skutečnost v tis. Kč]]/Tabulka5424[[#This Row],[Upravený rozpočet v tis. Kč]]*100</f>
        <v>87.441920495611768</v>
      </c>
    </row>
    <row r="127" spans="1:10" ht="15" customHeight="1" x14ac:dyDescent="0.25">
      <c r="A127" s="258">
        <v>2310</v>
      </c>
      <c r="B127" s="258">
        <v>6121</v>
      </c>
      <c r="C127" s="270"/>
      <c r="D127" s="64"/>
      <c r="E127" s="257">
        <v>857</v>
      </c>
      <c r="F127" s="256" t="s">
        <v>413</v>
      </c>
      <c r="G127" s="252">
        <v>65.08</v>
      </c>
      <c r="H127" s="252">
        <v>65.08</v>
      </c>
      <c r="I127" s="252">
        <v>56.91</v>
      </c>
      <c r="J127" s="428">
        <f>Tabulka5424[[#This Row],[Skutečnost v tis. Kč]]/Tabulka5424[[#This Row],[Upravený rozpočet v tis. Kč]]*100</f>
        <v>87.446220036877691</v>
      </c>
    </row>
    <row r="128" spans="1:10" ht="15" customHeight="1" x14ac:dyDescent="0.25">
      <c r="A128" s="258">
        <v>2310</v>
      </c>
      <c r="B128" s="258">
        <v>6121</v>
      </c>
      <c r="C128" s="270"/>
      <c r="D128" s="64"/>
      <c r="E128" s="257">
        <v>875</v>
      </c>
      <c r="F128" s="256" t="s">
        <v>756</v>
      </c>
      <c r="G128" s="252">
        <v>0</v>
      </c>
      <c r="H128" s="252">
        <v>320.64999999999998</v>
      </c>
      <c r="I128" s="252">
        <v>0</v>
      </c>
      <c r="J128" s="428">
        <f>Tabulka5424[[#This Row],[Skutečnost v tis. Kč]]/Tabulka5424[[#This Row],[Upravený rozpočet v tis. Kč]]*100</f>
        <v>0</v>
      </c>
    </row>
    <row r="129" spans="1:10" ht="15" customHeight="1" x14ac:dyDescent="0.25">
      <c r="A129" s="335">
        <v>2310</v>
      </c>
      <c r="B129" s="258"/>
      <c r="C129" s="270"/>
      <c r="D129" s="64"/>
      <c r="E129" s="257"/>
      <c r="F129" s="110" t="s">
        <v>39</v>
      </c>
      <c r="G129" s="72">
        <f>SUBTOTAL(109,G122:G128)</f>
        <v>2435.12</v>
      </c>
      <c r="H129" s="72">
        <f t="shared" ref="H129:I129" si="0">SUBTOTAL(109,H122:H128)</f>
        <v>5915.4100000000008</v>
      </c>
      <c r="I129" s="72">
        <f t="shared" si="0"/>
        <v>4591.67</v>
      </c>
      <c r="J129" s="502">
        <f>Tabulka5424[[#This Row],[Skutečnost v tis. Kč]]/Tabulka5424[[#This Row],[Upravený rozpočet v tis. Kč]]*100</f>
        <v>77.622176653858304</v>
      </c>
    </row>
    <row r="130" spans="1:10" ht="15" customHeight="1" x14ac:dyDescent="0.25">
      <c r="A130" s="258"/>
      <c r="B130" s="258"/>
      <c r="C130" s="270"/>
      <c r="D130" s="64"/>
      <c r="E130" s="257"/>
      <c r="F130" s="256"/>
      <c r="G130" s="252"/>
      <c r="H130" s="252"/>
      <c r="I130" s="252"/>
      <c r="J130" s="48"/>
    </row>
    <row r="131" spans="1:10" ht="15" customHeight="1" x14ac:dyDescent="0.25">
      <c r="A131" s="258"/>
      <c r="B131" s="258"/>
      <c r="C131" s="270"/>
      <c r="D131" s="64"/>
      <c r="E131" s="257"/>
      <c r="F131" s="110" t="s">
        <v>40</v>
      </c>
      <c r="G131" s="252"/>
      <c r="H131" s="252"/>
      <c r="I131" s="252"/>
      <c r="J131" s="48"/>
    </row>
    <row r="132" spans="1:10" ht="15" customHeight="1" x14ac:dyDescent="0.25">
      <c r="A132" s="258">
        <v>2321</v>
      </c>
      <c r="B132" s="258">
        <v>6119</v>
      </c>
      <c r="C132" s="270"/>
      <c r="D132" s="64"/>
      <c r="E132" s="257">
        <v>747</v>
      </c>
      <c r="F132" s="256" t="s">
        <v>607</v>
      </c>
      <c r="G132" s="252">
        <v>45.97</v>
      </c>
      <c r="H132" s="252">
        <v>45.97</v>
      </c>
      <c r="I132" s="252">
        <v>0</v>
      </c>
      <c r="J132" s="428">
        <f>Tabulka5424[[#This Row],[Skutečnost v tis. Kč]]/Tabulka5424[[#This Row],[Upravený rozpočet v tis. Kč]]*100</f>
        <v>0</v>
      </c>
    </row>
    <row r="133" spans="1:10" ht="15" customHeight="1" x14ac:dyDescent="0.25">
      <c r="A133" s="258">
        <v>2321</v>
      </c>
      <c r="B133" s="258">
        <v>6121</v>
      </c>
      <c r="C133" s="270"/>
      <c r="D133" s="64"/>
      <c r="E133" s="257">
        <v>365</v>
      </c>
      <c r="F133" s="256" t="s">
        <v>771</v>
      </c>
      <c r="G133" s="252">
        <v>0</v>
      </c>
      <c r="H133" s="252">
        <v>100</v>
      </c>
      <c r="I133" s="252">
        <v>0</v>
      </c>
      <c r="J133" s="428">
        <f>Tabulka5424[[#This Row],[Skutečnost v tis. Kč]]/Tabulka5424[[#This Row],[Upravený rozpočet v tis. Kč]]*100</f>
        <v>0</v>
      </c>
    </row>
    <row r="134" spans="1:10" ht="15" customHeight="1" x14ac:dyDescent="0.25">
      <c r="A134" s="258">
        <v>2321</v>
      </c>
      <c r="B134" s="258">
        <v>6121</v>
      </c>
      <c r="C134" s="270"/>
      <c r="D134" s="19"/>
      <c r="E134" s="257">
        <v>602</v>
      </c>
      <c r="F134" s="256" t="s">
        <v>889</v>
      </c>
      <c r="G134" s="252">
        <v>0</v>
      </c>
      <c r="H134" s="252">
        <v>5431.06</v>
      </c>
      <c r="I134" s="252">
        <v>4921.54</v>
      </c>
      <c r="J134" s="428">
        <f>Tabulka5424[[#This Row],[Skutečnost v tis. Kč]]/Tabulka5424[[#This Row],[Upravený rozpočet v tis. Kč]]*100</f>
        <v>90.618405983362365</v>
      </c>
    </row>
    <row r="135" spans="1:10" ht="15" customHeight="1" x14ac:dyDescent="0.25">
      <c r="A135" s="258">
        <v>2321</v>
      </c>
      <c r="B135" s="258">
        <v>6121</v>
      </c>
      <c r="C135" s="270"/>
      <c r="D135" s="64"/>
      <c r="E135" s="257">
        <v>821</v>
      </c>
      <c r="F135" s="256" t="s">
        <v>520</v>
      </c>
      <c r="G135" s="252">
        <v>1239.67</v>
      </c>
      <c r="H135" s="252">
        <v>1239.67</v>
      </c>
      <c r="I135" s="252">
        <v>46.5</v>
      </c>
      <c r="J135" s="428">
        <f>Tabulka5424[[#This Row],[Skutečnost v tis. Kč]]/Tabulka5424[[#This Row],[Upravený rozpočet v tis. Kč]]*100</f>
        <v>3.7509982495341503</v>
      </c>
    </row>
    <row r="136" spans="1:10" ht="15" customHeight="1" x14ac:dyDescent="0.25">
      <c r="A136" s="258">
        <v>2321</v>
      </c>
      <c r="B136" s="258">
        <v>6121</v>
      </c>
      <c r="C136" s="270"/>
      <c r="D136" s="64"/>
      <c r="E136" s="257">
        <v>821</v>
      </c>
      <c r="F136" s="256" t="s">
        <v>1032</v>
      </c>
      <c r="G136" s="252">
        <v>2049.09</v>
      </c>
      <c r="H136" s="252">
        <v>2049.09</v>
      </c>
      <c r="I136" s="252">
        <v>229.96</v>
      </c>
      <c r="J136" s="428">
        <f>Tabulka5424[[#This Row],[Skutečnost v tis. Kč]]/Tabulka5424[[#This Row],[Upravený rozpočet v tis. Kč]]*100</f>
        <v>11.222542689681761</v>
      </c>
    </row>
    <row r="137" spans="1:10" ht="15" customHeight="1" x14ac:dyDescent="0.25">
      <c r="A137" s="258">
        <v>2321</v>
      </c>
      <c r="B137" s="258">
        <v>6121</v>
      </c>
      <c r="C137" s="270"/>
      <c r="D137" s="64"/>
      <c r="E137" s="257">
        <v>872</v>
      </c>
      <c r="F137" s="256" t="s">
        <v>497</v>
      </c>
      <c r="G137" s="252">
        <v>2066.12</v>
      </c>
      <c r="H137" s="252">
        <v>2066.12</v>
      </c>
      <c r="I137" s="252">
        <v>0</v>
      </c>
      <c r="J137" s="428">
        <f>Tabulka5424[[#This Row],[Skutečnost v tis. Kč]]/Tabulka5424[[#This Row],[Upravený rozpočet v tis. Kč]]*100</f>
        <v>0</v>
      </c>
    </row>
    <row r="138" spans="1:10" ht="15" customHeight="1" x14ac:dyDescent="0.25">
      <c r="A138" s="258">
        <v>2321</v>
      </c>
      <c r="B138" s="258">
        <v>6121</v>
      </c>
      <c r="C138" s="270"/>
      <c r="D138" s="64"/>
      <c r="E138" s="257">
        <v>872</v>
      </c>
      <c r="F138" s="256" t="s">
        <v>498</v>
      </c>
      <c r="G138" s="252">
        <v>433.88</v>
      </c>
      <c r="H138" s="252">
        <v>433.88</v>
      </c>
      <c r="I138" s="252">
        <v>0</v>
      </c>
      <c r="J138" s="428">
        <f>Tabulka5424[[#This Row],[Skutečnost v tis. Kč]]/Tabulka5424[[#This Row],[Upravený rozpočet v tis. Kč]]*100</f>
        <v>0</v>
      </c>
    </row>
    <row r="139" spans="1:10" ht="15" customHeight="1" x14ac:dyDescent="0.25">
      <c r="A139" s="335">
        <v>2321</v>
      </c>
      <c r="B139" s="258"/>
      <c r="C139" s="270"/>
      <c r="D139" s="64"/>
      <c r="E139" s="257"/>
      <c r="F139" s="110" t="s">
        <v>286</v>
      </c>
      <c r="G139" s="72">
        <f>SUBTOTAL(109,G132:G138)</f>
        <v>5834.7300000000005</v>
      </c>
      <c r="H139" s="72">
        <f>SUBTOTAL(109,H132:H138)</f>
        <v>11365.789999999999</v>
      </c>
      <c r="I139" s="72">
        <f>SUBTOTAL(109,I132:I138)</f>
        <v>5198</v>
      </c>
      <c r="J139" s="502">
        <f>Tabulka5424[[#This Row],[Skutečnost v tis. Kč]]/Tabulka5424[[#This Row],[Upravený rozpočet v tis. Kč]]*100</f>
        <v>45.733732543008458</v>
      </c>
    </row>
    <row r="140" spans="1:10" ht="15" customHeight="1" x14ac:dyDescent="0.25">
      <c r="A140" s="258"/>
      <c r="B140" s="258"/>
      <c r="C140" s="270"/>
      <c r="D140" s="64"/>
      <c r="E140" s="257"/>
      <c r="F140" s="256"/>
      <c r="G140" s="252"/>
      <c r="H140" s="252"/>
      <c r="I140" s="252"/>
      <c r="J140" s="48"/>
    </row>
    <row r="141" spans="1:10" ht="15" customHeight="1" x14ac:dyDescent="0.25">
      <c r="A141" s="4">
        <v>2333</v>
      </c>
      <c r="B141" s="4">
        <v>5169</v>
      </c>
      <c r="C141" s="291"/>
      <c r="D141" s="47"/>
      <c r="E141" s="61"/>
      <c r="F141" s="5" t="s">
        <v>277</v>
      </c>
      <c r="G141" s="76">
        <v>200</v>
      </c>
      <c r="H141" s="76">
        <v>200</v>
      </c>
      <c r="I141" s="76">
        <v>25.98</v>
      </c>
      <c r="J141" s="558">
        <f>Tabulka5424[[#This Row],[Skutečnost v tis. Kč]]/Tabulka5424[[#This Row],[Upravený rozpočet v tis. Kč]]*100</f>
        <v>12.990000000000002</v>
      </c>
    </row>
    <row r="142" spans="1:10" ht="15" customHeight="1" x14ac:dyDescent="0.25">
      <c r="A142" s="335">
        <v>2333</v>
      </c>
      <c r="B142" s="335"/>
      <c r="C142" s="291"/>
      <c r="D142" s="47"/>
      <c r="E142" s="312"/>
      <c r="F142" s="110" t="s">
        <v>720</v>
      </c>
      <c r="G142" s="72">
        <f>SUBTOTAL(109,G141:G141)</f>
        <v>200</v>
      </c>
      <c r="H142" s="72">
        <f>SUBTOTAL(109,H141:H141)</f>
        <v>200</v>
      </c>
      <c r="I142" s="72">
        <f>SUBTOTAL(109,I141:I141)</f>
        <v>25.98</v>
      </c>
      <c r="J142" s="547">
        <f>Tabulka5424[[#This Row],[Skutečnost v tis. Kč]]/Tabulka5424[[#This Row],[Upravený rozpočet v tis. Kč]]*100</f>
        <v>12.990000000000002</v>
      </c>
    </row>
    <row r="143" spans="1:10" ht="15" customHeight="1" x14ac:dyDescent="0.25">
      <c r="A143" s="258"/>
      <c r="B143" s="258"/>
      <c r="C143" s="270"/>
      <c r="D143" s="64"/>
      <c r="E143" s="257"/>
      <c r="F143" s="256"/>
      <c r="G143" s="252"/>
      <c r="H143" s="252"/>
      <c r="I143" s="252"/>
      <c r="J143" s="48"/>
    </row>
    <row r="144" spans="1:10" ht="15" customHeight="1" x14ac:dyDescent="0.25">
      <c r="A144" s="4">
        <v>2369</v>
      </c>
      <c r="B144" s="4">
        <v>5166</v>
      </c>
      <c r="C144" s="291"/>
      <c r="D144" s="47"/>
      <c r="E144" s="61"/>
      <c r="F144" s="5" t="s">
        <v>115</v>
      </c>
      <c r="G144" s="76">
        <v>20</v>
      </c>
      <c r="H144" s="76">
        <v>20</v>
      </c>
      <c r="I144" s="76">
        <v>0</v>
      </c>
      <c r="J144" s="558">
        <f>Tabulka5424[[#This Row],[Skutečnost v tis. Kč]]/Tabulka5424[[#This Row],[Upravený rozpočet v tis. Kč]]*100</f>
        <v>0</v>
      </c>
    </row>
    <row r="145" spans="1:10" ht="15" customHeight="1" x14ac:dyDescent="0.25">
      <c r="A145" s="335">
        <v>2369</v>
      </c>
      <c r="B145" s="335"/>
      <c r="C145" s="291"/>
      <c r="D145" s="47"/>
      <c r="E145" s="312"/>
      <c r="F145" s="110" t="s">
        <v>288</v>
      </c>
      <c r="G145" s="72">
        <f>SUBTOTAL(109,G144:G144)</f>
        <v>20</v>
      </c>
      <c r="H145" s="72">
        <f>SUBTOTAL(109,H144:H144)</f>
        <v>20</v>
      </c>
      <c r="I145" s="72">
        <f>SUBTOTAL(109,I144:I144)</f>
        <v>0</v>
      </c>
      <c r="J145" s="547">
        <f>Tabulka5424[[#This Row],[Skutečnost v tis. Kč]]/Tabulka5424[[#This Row],[Upravený rozpočet v tis. Kč]]*100</f>
        <v>0</v>
      </c>
    </row>
    <row r="146" spans="1:10" ht="15" customHeight="1" x14ac:dyDescent="0.25">
      <c r="A146" s="148">
        <v>2</v>
      </c>
      <c r="B146" s="503"/>
      <c r="C146" s="504"/>
      <c r="D146" s="505"/>
      <c r="E146" s="506"/>
      <c r="F146" s="150" t="s">
        <v>41</v>
      </c>
      <c r="G146" s="151">
        <f>G145+G142+G139+G129+G118+G113+G109+G105+G89+G69+G65+G49</f>
        <v>59246.66</v>
      </c>
      <c r="H146" s="151">
        <f>H145+H142+H139+H129+H118+H113+H109+H105+H89+H69+H65+H49</f>
        <v>68186.459999999992</v>
      </c>
      <c r="I146" s="151">
        <f>I145+I142+I139+I129+I118+I113+I109+I105+I89+I69+I65+I49</f>
        <v>35963.509999999995</v>
      </c>
      <c r="J146" s="424">
        <f>Tabulka5424[[#This Row],[Skutečnost v tis. Kč]]/Tabulka5424[[#This Row],[Upravený rozpočet v tis. Kč]]*100</f>
        <v>52.742890597341464</v>
      </c>
    </row>
    <row r="147" spans="1:10" ht="15" customHeight="1" x14ac:dyDescent="0.25">
      <c r="A147" s="508"/>
      <c r="B147" s="508"/>
      <c r="C147" s="509"/>
      <c r="D147" s="510"/>
      <c r="E147" s="511"/>
      <c r="F147" s="512"/>
      <c r="G147" s="513"/>
      <c r="H147" s="513"/>
      <c r="I147" s="513"/>
      <c r="J147" s="514"/>
    </row>
    <row r="148" spans="1:10" ht="15" customHeight="1" x14ac:dyDescent="0.25">
      <c r="A148" s="148">
        <v>3</v>
      </c>
      <c r="B148" s="503"/>
      <c r="C148" s="504"/>
      <c r="D148" s="505"/>
      <c r="E148" s="506"/>
      <c r="F148" s="150" t="s">
        <v>116</v>
      </c>
      <c r="G148" s="151"/>
      <c r="H148" s="151"/>
      <c r="I148" s="151"/>
      <c r="J148" s="425"/>
    </row>
    <row r="149" spans="1:10" ht="15" customHeight="1" x14ac:dyDescent="0.25">
      <c r="A149" s="258"/>
      <c r="B149" s="258"/>
      <c r="C149" s="270"/>
      <c r="D149" s="64"/>
      <c r="E149" s="257"/>
      <c r="F149" s="129" t="s">
        <v>42</v>
      </c>
      <c r="G149" s="252"/>
      <c r="H149" s="252"/>
      <c r="I149" s="252"/>
    </row>
    <row r="150" spans="1:10" ht="15" customHeight="1" x14ac:dyDescent="0.25">
      <c r="A150" s="461">
        <v>3111</v>
      </c>
      <c r="B150" s="461">
        <v>5171</v>
      </c>
      <c r="C150" s="490"/>
      <c r="D150" s="64"/>
      <c r="E150" s="462">
        <v>320</v>
      </c>
      <c r="F150" s="459" t="s">
        <v>412</v>
      </c>
      <c r="G150" s="254">
        <v>1300</v>
      </c>
      <c r="H150" s="254">
        <v>1300</v>
      </c>
      <c r="I150" s="254">
        <v>1300</v>
      </c>
      <c r="J150" s="429">
        <f>Tabulka5424[[#This Row],[Skutečnost v tis. Kč]]/Tabulka5424[[#This Row],[Upravený rozpočet v tis. Kč]]*100</f>
        <v>100</v>
      </c>
    </row>
    <row r="151" spans="1:10" ht="15" customHeight="1" x14ac:dyDescent="0.25">
      <c r="A151" s="461">
        <v>3111</v>
      </c>
      <c r="B151" s="461">
        <v>5171</v>
      </c>
      <c r="C151" s="490"/>
      <c r="D151" s="64"/>
      <c r="E151" s="462">
        <v>320</v>
      </c>
      <c r="F151" s="459" t="s">
        <v>488</v>
      </c>
      <c r="G151" s="254">
        <v>2157</v>
      </c>
      <c r="H151" s="254">
        <v>2157</v>
      </c>
      <c r="I151" s="254">
        <v>2156.09</v>
      </c>
      <c r="J151" s="429">
        <f>Tabulka5424[[#This Row],[Skutečnost v tis. Kč]]/Tabulka5424[[#This Row],[Upravený rozpočet v tis. Kč]]*100</f>
        <v>99.957811775614275</v>
      </c>
    </row>
    <row r="152" spans="1:10" ht="15" customHeight="1" x14ac:dyDescent="0.25">
      <c r="A152" s="461">
        <v>3111</v>
      </c>
      <c r="B152" s="461">
        <v>5171</v>
      </c>
      <c r="C152" s="490"/>
      <c r="D152" s="700">
        <v>14</v>
      </c>
      <c r="E152" s="462">
        <v>320</v>
      </c>
      <c r="F152" s="459" t="s">
        <v>513</v>
      </c>
      <c r="G152" s="254">
        <v>120</v>
      </c>
      <c r="H152" s="254">
        <v>185</v>
      </c>
      <c r="I152" s="254">
        <v>70.790000000000006</v>
      </c>
      <c r="J152" s="429">
        <f>Tabulka5424[[#This Row],[Skutečnost v tis. Kč]]/Tabulka5424[[#This Row],[Upravený rozpočet v tis. Kč]]*100</f>
        <v>38.264864864864869</v>
      </c>
    </row>
    <row r="153" spans="1:10" ht="15" customHeight="1" x14ac:dyDescent="0.25">
      <c r="A153" s="461">
        <v>3111</v>
      </c>
      <c r="B153" s="461">
        <v>5171</v>
      </c>
      <c r="C153" s="490"/>
      <c r="D153" s="64"/>
      <c r="E153" s="462">
        <v>687</v>
      </c>
      <c r="F153" s="459" t="s">
        <v>523</v>
      </c>
      <c r="G153" s="254">
        <v>400</v>
      </c>
      <c r="H153" s="254">
        <v>400</v>
      </c>
      <c r="I153" s="254">
        <v>0</v>
      </c>
      <c r="J153" s="429">
        <f>Tabulka5424[[#This Row],[Skutečnost v tis. Kč]]/Tabulka5424[[#This Row],[Upravený rozpočet v tis. Kč]]*100</f>
        <v>0</v>
      </c>
    </row>
    <row r="154" spans="1:10" ht="17.25" customHeight="1" x14ac:dyDescent="0.25">
      <c r="A154" s="4">
        <v>3111</v>
      </c>
      <c r="B154" s="4">
        <v>5331</v>
      </c>
      <c r="C154" s="291"/>
      <c r="D154" s="47"/>
      <c r="E154" s="61">
        <v>320</v>
      </c>
      <c r="F154" s="5" t="s">
        <v>813</v>
      </c>
      <c r="G154" s="76">
        <v>4011</v>
      </c>
      <c r="H154" s="76">
        <v>4210.5</v>
      </c>
      <c r="I154" s="76">
        <v>2674</v>
      </c>
      <c r="J154" s="428">
        <f>Tabulka5424[[#This Row],[Skutečnost v tis. Kč]]/Tabulka5424[[#This Row],[Upravený rozpočet v tis. Kč]]*100</f>
        <v>63.507896924355776</v>
      </c>
    </row>
    <row r="155" spans="1:10" s="26" customFormat="1" ht="15" customHeight="1" x14ac:dyDescent="0.25">
      <c r="A155" s="4">
        <v>3111</v>
      </c>
      <c r="B155" s="13">
        <v>5651</v>
      </c>
      <c r="C155" s="270"/>
      <c r="D155" s="19"/>
      <c r="E155" s="61">
        <v>687</v>
      </c>
      <c r="F155" s="5" t="s">
        <v>989</v>
      </c>
      <c r="G155" s="76">
        <v>0</v>
      </c>
      <c r="H155" s="76">
        <v>463.94</v>
      </c>
      <c r="I155" s="76">
        <v>0</v>
      </c>
      <c r="J155" s="428">
        <f>Tabulka5424[[#This Row],[Skutečnost v tis. Kč]]/Tabulka5424[[#This Row],[Upravený rozpočet v tis. Kč]]*100</f>
        <v>0</v>
      </c>
    </row>
    <row r="156" spans="1:10" s="130" customFormat="1" ht="15" customHeight="1" x14ac:dyDescent="0.25">
      <c r="A156" s="258">
        <v>3111</v>
      </c>
      <c r="B156" s="258">
        <v>6121</v>
      </c>
      <c r="C156" s="270"/>
      <c r="D156" s="64"/>
      <c r="E156" s="257">
        <v>320</v>
      </c>
      <c r="F156" s="256" t="s">
        <v>1046</v>
      </c>
      <c r="G156" s="252">
        <v>300</v>
      </c>
      <c r="H156" s="252">
        <v>300</v>
      </c>
      <c r="I156" s="252">
        <v>298.47000000000003</v>
      </c>
      <c r="J156" s="428">
        <f>Tabulka5424[[#This Row],[Skutečnost v tis. Kč]]/Tabulka5424[[#This Row],[Upravený rozpočet v tis. Kč]]*100</f>
        <v>99.490000000000009</v>
      </c>
    </row>
    <row r="157" spans="1:10" s="130" customFormat="1" ht="15" customHeight="1" x14ac:dyDescent="0.25">
      <c r="A157" s="258">
        <v>3111</v>
      </c>
      <c r="B157" s="258">
        <v>6121</v>
      </c>
      <c r="C157" s="270"/>
      <c r="D157" s="64"/>
      <c r="E157" s="257">
        <v>320</v>
      </c>
      <c r="F157" s="256" t="s">
        <v>912</v>
      </c>
      <c r="G157" s="252">
        <v>65</v>
      </c>
      <c r="H157" s="252">
        <v>0</v>
      </c>
      <c r="I157" s="252">
        <v>0</v>
      </c>
      <c r="J157" s="428">
        <v>0</v>
      </c>
    </row>
    <row r="158" spans="1:10" s="130" customFormat="1" ht="15" customHeight="1" x14ac:dyDescent="0.25">
      <c r="A158" s="258">
        <v>3111</v>
      </c>
      <c r="B158" s="258">
        <v>6121</v>
      </c>
      <c r="C158" s="270"/>
      <c r="D158" s="64"/>
      <c r="E158" s="257">
        <v>369</v>
      </c>
      <c r="F158" s="256" t="s">
        <v>499</v>
      </c>
      <c r="G158" s="252">
        <v>400</v>
      </c>
      <c r="H158" s="252">
        <v>1390</v>
      </c>
      <c r="I158" s="252">
        <v>49</v>
      </c>
      <c r="J158" s="428">
        <f>Tabulka5424[[#This Row],[Skutečnost v tis. Kč]]/Tabulka5424[[#This Row],[Upravený rozpočet v tis. Kč]]*100</f>
        <v>3.5251798561151078</v>
      </c>
    </row>
    <row r="159" spans="1:10" s="130" customFormat="1" ht="15" customHeight="1" x14ac:dyDescent="0.25">
      <c r="A159" s="335">
        <v>3111</v>
      </c>
      <c r="B159" s="335"/>
      <c r="C159" s="291"/>
      <c r="D159" s="47"/>
      <c r="E159" s="312"/>
      <c r="F159" s="110" t="s">
        <v>268</v>
      </c>
      <c r="G159" s="72">
        <f>SUBTOTAL(109,G150:G158)</f>
        <v>8753</v>
      </c>
      <c r="H159" s="72">
        <f t="shared" ref="H159:I159" si="1">SUBTOTAL(109,H150:H158)</f>
        <v>10406.44</v>
      </c>
      <c r="I159" s="72">
        <f t="shared" si="1"/>
        <v>6548.35</v>
      </c>
      <c r="J159" s="502">
        <f>Tabulka5424[[#This Row],[Skutečnost v tis. Kč]]/Tabulka5424[[#This Row],[Upravený rozpočet v tis. Kč]]*100</f>
        <v>62.925938169056849</v>
      </c>
    </row>
    <row r="160" spans="1:10" s="130" customFormat="1" ht="15" customHeight="1" x14ac:dyDescent="0.25">
      <c r="A160" s="258"/>
      <c r="B160" s="258"/>
      <c r="C160" s="270"/>
      <c r="D160" s="64"/>
      <c r="E160" s="257"/>
      <c r="F160" s="256"/>
      <c r="G160" s="252"/>
      <c r="H160" s="252"/>
      <c r="I160" s="252"/>
      <c r="J160" s="48"/>
    </row>
    <row r="161" spans="1:10" ht="15" customHeight="1" x14ac:dyDescent="0.25">
      <c r="A161" s="258"/>
      <c r="B161" s="258"/>
      <c r="C161" s="270"/>
      <c r="D161" s="64"/>
      <c r="E161" s="257"/>
      <c r="F161" s="343" t="s">
        <v>117</v>
      </c>
      <c r="G161" s="252"/>
      <c r="H161" s="252"/>
      <c r="I161" s="252"/>
      <c r="J161" s="432"/>
    </row>
    <row r="162" spans="1:10" ht="15" customHeight="1" x14ac:dyDescent="0.25">
      <c r="A162" s="4">
        <v>3113</v>
      </c>
      <c r="B162" s="4">
        <v>5011</v>
      </c>
      <c r="C162" s="291"/>
      <c r="D162" s="47"/>
      <c r="E162" s="61"/>
      <c r="F162" s="5" t="s">
        <v>411</v>
      </c>
      <c r="G162" s="76">
        <v>229.9</v>
      </c>
      <c r="H162" s="76">
        <v>229.9</v>
      </c>
      <c r="I162" s="76">
        <v>139.13</v>
      </c>
      <c r="J162" s="428">
        <f>Tabulka5424[[#This Row],[Skutečnost v tis. Kč]]/Tabulka5424[[#This Row],[Upravený rozpočet v tis. Kč]]*100</f>
        <v>60.517616354936919</v>
      </c>
    </row>
    <row r="163" spans="1:10" s="131" customFormat="1" ht="15" customHeight="1" x14ac:dyDescent="0.25">
      <c r="A163" s="4">
        <v>3113</v>
      </c>
      <c r="B163" s="4">
        <v>5031</v>
      </c>
      <c r="C163" s="291"/>
      <c r="D163" s="47"/>
      <c r="E163" s="61"/>
      <c r="F163" s="5" t="s">
        <v>118</v>
      </c>
      <c r="G163" s="76">
        <v>57.5</v>
      </c>
      <c r="H163" s="76">
        <v>57.5</v>
      </c>
      <c r="I163" s="76">
        <v>34.74</v>
      </c>
      <c r="J163" s="428">
        <f>Tabulka5424[[#This Row],[Skutečnost v tis. Kč]]/Tabulka5424[[#This Row],[Upravený rozpočet v tis. Kč]]*100</f>
        <v>60.417391304347831</v>
      </c>
    </row>
    <row r="164" spans="1:10" ht="15" customHeight="1" x14ac:dyDescent="0.25">
      <c r="A164" s="4">
        <v>3113</v>
      </c>
      <c r="B164" s="4">
        <v>5032</v>
      </c>
      <c r="C164" s="291"/>
      <c r="D164" s="47"/>
      <c r="E164" s="61"/>
      <c r="F164" s="5" t="s">
        <v>119</v>
      </c>
      <c r="G164" s="76">
        <v>20.7</v>
      </c>
      <c r="H164" s="76">
        <v>20.7</v>
      </c>
      <c r="I164" s="76">
        <v>12.52</v>
      </c>
      <c r="J164" s="428">
        <f>Tabulka5424[[#This Row],[Skutečnost v tis. Kč]]/Tabulka5424[[#This Row],[Upravený rozpočet v tis. Kč]]*100</f>
        <v>60.483091787439612</v>
      </c>
    </row>
    <row r="165" spans="1:10" ht="15" customHeight="1" x14ac:dyDescent="0.25">
      <c r="A165" s="4">
        <v>3113</v>
      </c>
      <c r="B165" s="4">
        <v>5166</v>
      </c>
      <c r="C165" s="291"/>
      <c r="D165" s="47"/>
      <c r="E165" s="61"/>
      <c r="F165" s="5" t="s">
        <v>557</v>
      </c>
      <c r="G165" s="76">
        <v>3</v>
      </c>
      <c r="H165" s="76">
        <v>2.5</v>
      </c>
      <c r="I165" s="76">
        <v>1.1000000000000001</v>
      </c>
      <c r="J165" s="428">
        <f>Tabulka5424[[#This Row],[Skutečnost v tis. Kč]]/Tabulka5424[[#This Row],[Upravený rozpočet v tis. Kč]]*100</f>
        <v>44.000000000000007</v>
      </c>
    </row>
    <row r="166" spans="1:10" ht="15" customHeight="1" x14ac:dyDescent="0.25">
      <c r="A166" s="4">
        <v>3113</v>
      </c>
      <c r="B166" s="4">
        <v>5167</v>
      </c>
      <c r="C166" s="291"/>
      <c r="D166" s="47"/>
      <c r="E166" s="61"/>
      <c r="F166" s="5" t="s">
        <v>122</v>
      </c>
      <c r="G166" s="76">
        <v>5</v>
      </c>
      <c r="H166" s="76">
        <v>0.65</v>
      </c>
      <c r="I166" s="76">
        <v>0</v>
      </c>
      <c r="J166" s="428">
        <f>Tabulka5424[[#This Row],[Skutečnost v tis. Kč]]/Tabulka5424[[#This Row],[Upravený rozpočet v tis. Kč]]*100</f>
        <v>0</v>
      </c>
    </row>
    <row r="167" spans="1:10" ht="18" customHeight="1" x14ac:dyDescent="0.25">
      <c r="A167" s="4">
        <v>3113</v>
      </c>
      <c r="B167" s="366">
        <v>5173</v>
      </c>
      <c r="C167" s="367"/>
      <c r="D167" s="455"/>
      <c r="E167" s="368"/>
      <c r="F167" s="5" t="s">
        <v>193</v>
      </c>
      <c r="G167" s="76">
        <v>0</v>
      </c>
      <c r="H167" s="521">
        <v>1.5</v>
      </c>
      <c r="I167" s="76">
        <v>1</v>
      </c>
      <c r="J167" s="428">
        <f>Tabulka5424[[#This Row],[Skutečnost v tis. Kč]]/Tabulka5424[[#This Row],[Upravený rozpočet v tis. Kč]]*100</f>
        <v>66.666666666666657</v>
      </c>
    </row>
    <row r="168" spans="1:10" ht="15" customHeight="1" x14ac:dyDescent="0.25">
      <c r="A168" s="4">
        <v>3113</v>
      </c>
      <c r="B168" s="4">
        <v>5176</v>
      </c>
      <c r="C168" s="291"/>
      <c r="D168" s="47"/>
      <c r="E168" s="61"/>
      <c r="F168" s="5" t="s">
        <v>690</v>
      </c>
      <c r="G168" s="76">
        <v>0</v>
      </c>
      <c r="H168" s="76">
        <v>3.35</v>
      </c>
      <c r="I168" s="76">
        <v>3.35</v>
      </c>
      <c r="J168" s="428">
        <f>Tabulka5424[[#This Row],[Skutečnost v tis. Kč]]/Tabulka5424[[#This Row],[Upravený rozpočet v tis. Kč]]*100</f>
        <v>100</v>
      </c>
    </row>
    <row r="169" spans="1:10" ht="15" customHeight="1" x14ac:dyDescent="0.25">
      <c r="A169" s="4">
        <v>3113</v>
      </c>
      <c r="B169" s="4">
        <v>5424</v>
      </c>
      <c r="C169" s="291"/>
      <c r="D169" s="47"/>
      <c r="E169" s="61"/>
      <c r="F169" s="5" t="s">
        <v>372</v>
      </c>
      <c r="G169" s="76">
        <v>6</v>
      </c>
      <c r="H169" s="76">
        <v>6</v>
      </c>
      <c r="I169" s="76">
        <v>0</v>
      </c>
      <c r="J169" s="428">
        <f>Tabulka5424[[#This Row],[Skutečnost v tis. Kč]]/Tabulka5424[[#This Row],[Upravený rozpočet v tis. Kč]]*100</f>
        <v>0</v>
      </c>
    </row>
    <row r="170" spans="1:10" ht="15" customHeight="1" x14ac:dyDescent="0.25">
      <c r="A170" s="258"/>
      <c r="B170" s="258"/>
      <c r="C170" s="270"/>
      <c r="D170" s="64"/>
      <c r="E170" s="257"/>
      <c r="F170" s="282" t="s">
        <v>164</v>
      </c>
      <c r="G170" s="233">
        <f>SUBTOTAL(109,G162:G169)</f>
        <v>322.09999999999997</v>
      </c>
      <c r="H170" s="233">
        <f>SUBTOTAL(109,H162:H169)</f>
        <v>322.09999999999997</v>
      </c>
      <c r="I170" s="233">
        <f>SUBTOTAL(109,I162:I169)</f>
        <v>191.84</v>
      </c>
      <c r="J170" s="551">
        <f>Tabulka5424[[#This Row],[Skutečnost v tis. Kč]]/Tabulka5424[[#This Row],[Upravený rozpočet v tis. Kč]]*100</f>
        <v>59.559143123253655</v>
      </c>
    </row>
    <row r="171" spans="1:10" ht="15" customHeight="1" x14ac:dyDescent="0.25">
      <c r="A171" s="258"/>
      <c r="B171" s="258"/>
      <c r="C171" s="270"/>
      <c r="D171" s="64"/>
      <c r="E171" s="257"/>
      <c r="F171" s="256"/>
      <c r="G171" s="252"/>
      <c r="H171" s="252"/>
      <c r="I171" s="252"/>
    </row>
    <row r="172" spans="1:10" ht="15" customHeight="1" x14ac:dyDescent="0.25">
      <c r="A172" s="258"/>
      <c r="B172" s="258"/>
      <c r="C172" s="270"/>
      <c r="D172" s="64"/>
      <c r="E172" s="257"/>
      <c r="F172" s="110" t="s">
        <v>451</v>
      </c>
      <c r="G172" s="252"/>
      <c r="H172" s="252"/>
      <c r="I172" s="252"/>
    </row>
    <row r="173" spans="1:10" ht="15" customHeight="1" x14ac:dyDescent="0.25">
      <c r="A173" s="4">
        <v>3113</v>
      </c>
      <c r="B173" s="13">
        <v>5166</v>
      </c>
      <c r="C173" s="270"/>
      <c r="D173" s="19"/>
      <c r="E173" s="61">
        <v>312</v>
      </c>
      <c r="F173" s="5" t="s">
        <v>776</v>
      </c>
      <c r="G173" s="76">
        <v>0</v>
      </c>
      <c r="H173" s="76">
        <v>29</v>
      </c>
      <c r="I173" s="76">
        <v>0</v>
      </c>
      <c r="J173" s="430">
        <f>Tabulka5424[[#This Row],[Skutečnost v tis. Kč]]/Tabulka5424[[#This Row],[Upravený rozpočet v tis. Kč]]*100</f>
        <v>0</v>
      </c>
    </row>
    <row r="174" spans="1:10" ht="15" customHeight="1" x14ac:dyDescent="0.25">
      <c r="A174" s="4">
        <v>3113</v>
      </c>
      <c r="B174" s="4">
        <v>5331</v>
      </c>
      <c r="C174" s="291"/>
      <c r="D174" s="47"/>
      <c r="E174" s="61">
        <v>312</v>
      </c>
      <c r="F174" s="5" t="s">
        <v>691</v>
      </c>
      <c r="G174" s="76">
        <v>3765</v>
      </c>
      <c r="H174" s="76">
        <v>3820</v>
      </c>
      <c r="I174" s="76">
        <v>2565</v>
      </c>
      <c r="J174" s="430">
        <f>Tabulka5424[[#This Row],[Skutečnost v tis. Kč]]/Tabulka5424[[#This Row],[Upravený rozpočet v tis. Kč]]*100</f>
        <v>67.146596858638745</v>
      </c>
    </row>
    <row r="175" spans="1:10" ht="15" customHeight="1" x14ac:dyDescent="0.25">
      <c r="A175" s="498">
        <v>3113</v>
      </c>
      <c r="B175" s="498">
        <v>5331</v>
      </c>
      <c r="C175" s="499"/>
      <c r="D175" s="529">
        <v>111</v>
      </c>
      <c r="E175" s="500">
        <v>312</v>
      </c>
      <c r="F175" s="501" t="s">
        <v>777</v>
      </c>
      <c r="G175" s="495">
        <v>0</v>
      </c>
      <c r="H175" s="495">
        <v>16.5</v>
      </c>
      <c r="I175" s="495">
        <v>16.5</v>
      </c>
      <c r="J175" s="428">
        <f>Tabulka5424[[#This Row],[Skutečnost v tis. Kč]]/Tabulka5424[[#This Row],[Upravený rozpočet v tis. Kč]]*100</f>
        <v>100</v>
      </c>
    </row>
    <row r="176" spans="1:10" ht="15" customHeight="1" x14ac:dyDescent="0.25">
      <c r="A176" s="492">
        <v>3113</v>
      </c>
      <c r="B176" s="492">
        <v>5336</v>
      </c>
      <c r="C176" s="534">
        <v>103133063</v>
      </c>
      <c r="D176" s="67"/>
      <c r="E176" s="493">
        <v>312</v>
      </c>
      <c r="F176" s="494" t="s">
        <v>1044</v>
      </c>
      <c r="G176" s="552">
        <v>0</v>
      </c>
      <c r="H176" s="552">
        <v>217.9</v>
      </c>
      <c r="I176" s="552">
        <v>217.9</v>
      </c>
      <c r="J176" s="428">
        <f>Tabulka5424[[#This Row],[Skutečnost v tis. Kč]]/Tabulka5424[[#This Row],[Upravený rozpočet v tis. Kč]]*100</f>
        <v>100</v>
      </c>
    </row>
    <row r="177" spans="1:10" ht="15" customHeight="1" x14ac:dyDescent="0.25">
      <c r="A177" s="492">
        <v>3113</v>
      </c>
      <c r="B177" s="492">
        <v>5336</v>
      </c>
      <c r="C177" s="534">
        <v>103533063</v>
      </c>
      <c r="D177" s="67"/>
      <c r="E177" s="493">
        <v>312</v>
      </c>
      <c r="F177" s="494" t="s">
        <v>1045</v>
      </c>
      <c r="G177" s="552">
        <v>0</v>
      </c>
      <c r="H177" s="552">
        <v>1234.71</v>
      </c>
      <c r="I177" s="552">
        <v>1234.71</v>
      </c>
      <c r="J177" s="428">
        <f>Tabulka5424[[#This Row],[Skutečnost v tis. Kč]]/Tabulka5424[[#This Row],[Upravený rozpočet v tis. Kč]]*100</f>
        <v>100</v>
      </c>
    </row>
    <row r="178" spans="1:10" ht="15" customHeight="1" x14ac:dyDescent="0.25">
      <c r="A178" s="492">
        <v>3113</v>
      </c>
      <c r="B178" s="492">
        <v>5336</v>
      </c>
      <c r="C178" s="534">
        <v>107117015</v>
      </c>
      <c r="D178" s="705"/>
      <c r="E178" s="493">
        <v>312</v>
      </c>
      <c r="F178" s="494" t="s">
        <v>1038</v>
      </c>
      <c r="G178" s="552">
        <v>0</v>
      </c>
      <c r="H178" s="552">
        <v>103.97</v>
      </c>
      <c r="I178" s="552">
        <v>103.97</v>
      </c>
      <c r="J178" s="428">
        <f>Tabulka5424[[#This Row],[Skutečnost v tis. Kč]]/Tabulka5424[[#This Row],[Upravený rozpočet v tis. Kč]]*100</f>
        <v>100</v>
      </c>
    </row>
    <row r="179" spans="1:10" ht="15" customHeight="1" x14ac:dyDescent="0.25">
      <c r="A179" s="492">
        <v>3113</v>
      </c>
      <c r="B179" s="492">
        <v>5336</v>
      </c>
      <c r="C179" s="534">
        <v>107517016</v>
      </c>
      <c r="D179" s="705"/>
      <c r="E179" s="493">
        <v>312</v>
      </c>
      <c r="F179" s="494" t="s">
        <v>1037</v>
      </c>
      <c r="G179" s="552">
        <v>0</v>
      </c>
      <c r="H179" s="552">
        <v>1767.56</v>
      </c>
      <c r="I179" s="552">
        <v>1767.56</v>
      </c>
      <c r="J179" s="428">
        <f>Tabulka5424[[#This Row],[Skutečnost v tis. Kč]]/Tabulka5424[[#This Row],[Upravený rozpočet v tis. Kč]]*100</f>
        <v>100</v>
      </c>
    </row>
    <row r="180" spans="1:10" ht="15" customHeight="1" x14ac:dyDescent="0.25">
      <c r="A180" s="4">
        <v>3113</v>
      </c>
      <c r="B180" s="4">
        <v>5651</v>
      </c>
      <c r="C180" s="291"/>
      <c r="D180" s="47"/>
      <c r="E180" s="61">
        <v>312</v>
      </c>
      <c r="F180" s="5" t="s">
        <v>692</v>
      </c>
      <c r="G180" s="76">
        <v>0</v>
      </c>
      <c r="H180" s="76">
        <v>3218.39</v>
      </c>
      <c r="I180" s="76">
        <v>0</v>
      </c>
      <c r="J180" s="428">
        <f>Tabulka5424[[#This Row],[Skutečnost v tis. Kč]]/Tabulka5424[[#This Row],[Upravený rozpočet v tis. Kč]]*100</f>
        <v>0</v>
      </c>
    </row>
    <row r="181" spans="1:10" ht="15" customHeight="1" x14ac:dyDescent="0.25">
      <c r="A181" s="4">
        <v>3113</v>
      </c>
      <c r="B181" s="13">
        <v>5901</v>
      </c>
      <c r="C181" s="270"/>
      <c r="D181" s="165">
        <v>112</v>
      </c>
      <c r="E181" s="61">
        <v>312</v>
      </c>
      <c r="F181" s="340" t="s">
        <v>1130</v>
      </c>
      <c r="G181" s="76">
        <v>0</v>
      </c>
      <c r="H181" s="76">
        <v>6.5</v>
      </c>
      <c r="I181" s="76">
        <v>0</v>
      </c>
      <c r="J181" s="428">
        <f>Tabulka5424[[#This Row],[Skutečnost v tis. Kč]]/Tabulka5424[[#This Row],[Upravený rozpočet v tis. Kč]]*100</f>
        <v>0</v>
      </c>
    </row>
    <row r="182" spans="1:10" ht="15" customHeight="1" x14ac:dyDescent="0.25">
      <c r="A182" s="258">
        <v>3113</v>
      </c>
      <c r="B182" s="258">
        <v>6121</v>
      </c>
      <c r="C182" s="270"/>
      <c r="D182" s="64"/>
      <c r="E182" s="257">
        <v>312</v>
      </c>
      <c r="F182" s="256" t="s">
        <v>527</v>
      </c>
      <c r="G182" s="252">
        <v>257</v>
      </c>
      <c r="H182" s="252">
        <v>301.3</v>
      </c>
      <c r="I182" s="252">
        <v>0</v>
      </c>
      <c r="J182" s="428">
        <f>Tabulka5424[[#This Row],[Skutečnost v tis. Kč]]/Tabulka5424[[#This Row],[Upravený rozpočet v tis. Kč]]*100</f>
        <v>0</v>
      </c>
    </row>
    <row r="183" spans="1:10" ht="15" customHeight="1" x14ac:dyDescent="0.25">
      <c r="A183" s="258">
        <v>3113</v>
      </c>
      <c r="B183" s="258">
        <v>6121</v>
      </c>
      <c r="C183" s="270"/>
      <c r="D183" s="64"/>
      <c r="E183" s="257">
        <v>312</v>
      </c>
      <c r="F183" s="256" t="s">
        <v>882</v>
      </c>
      <c r="G183" s="252">
        <v>545</v>
      </c>
      <c r="H183" s="252">
        <v>545</v>
      </c>
      <c r="I183" s="252">
        <v>545</v>
      </c>
      <c r="J183" s="428">
        <f>Tabulka5424[[#This Row],[Skutečnost v tis. Kč]]/Tabulka5424[[#This Row],[Upravený rozpočet v tis. Kč]]*100</f>
        <v>100</v>
      </c>
    </row>
    <row r="184" spans="1:10" s="26" customFormat="1" ht="15" customHeight="1" x14ac:dyDescent="0.25">
      <c r="A184" s="258">
        <v>3113</v>
      </c>
      <c r="B184" s="258">
        <v>6121</v>
      </c>
      <c r="C184" s="270"/>
      <c r="D184" s="64"/>
      <c r="E184" s="257">
        <v>312</v>
      </c>
      <c r="F184" s="256" t="s">
        <v>881</v>
      </c>
      <c r="G184" s="252">
        <v>0</v>
      </c>
      <c r="H184" s="252">
        <v>78</v>
      </c>
      <c r="I184" s="252">
        <v>18.52</v>
      </c>
      <c r="J184" s="428">
        <f>Tabulka5424[[#This Row],[Skutečnost v tis. Kč]]/Tabulka5424[[#This Row],[Upravený rozpočet v tis. Kč]]*100</f>
        <v>23.743589743589745</v>
      </c>
    </row>
    <row r="185" spans="1:10" s="26" customFormat="1" ht="15" customHeight="1" x14ac:dyDescent="0.25">
      <c r="A185" s="258">
        <v>3113</v>
      </c>
      <c r="B185" s="258">
        <v>6121</v>
      </c>
      <c r="C185" s="270"/>
      <c r="D185" s="64"/>
      <c r="E185" s="257">
        <v>312</v>
      </c>
      <c r="F185" s="256" t="s">
        <v>531</v>
      </c>
      <c r="G185" s="252">
        <v>200</v>
      </c>
      <c r="H185" s="252">
        <v>200</v>
      </c>
      <c r="I185" s="252">
        <v>0</v>
      </c>
      <c r="J185" s="428">
        <f>Tabulka5424[[#This Row],[Skutečnost v tis. Kč]]/Tabulka5424[[#This Row],[Upravený rozpočet v tis. Kč]]*100</f>
        <v>0</v>
      </c>
    </row>
    <row r="186" spans="1:10" s="26" customFormat="1" ht="15" customHeight="1" x14ac:dyDescent="0.25">
      <c r="A186" s="498">
        <v>3113</v>
      </c>
      <c r="B186" s="498">
        <v>6356</v>
      </c>
      <c r="C186" s="499">
        <v>107117968</v>
      </c>
      <c r="D186" s="489"/>
      <c r="E186" s="500">
        <v>312</v>
      </c>
      <c r="F186" s="501" t="s">
        <v>1038</v>
      </c>
      <c r="G186" s="495">
        <v>0</v>
      </c>
      <c r="H186" s="495">
        <v>131.13</v>
      </c>
      <c r="I186" s="495">
        <v>131.13</v>
      </c>
      <c r="J186" s="428">
        <f>Tabulka5424[[#This Row],[Skutečnost v tis. Kč]]/Tabulka5424[[#This Row],[Upravený rozpočet v tis. Kč]]*100</f>
        <v>100</v>
      </c>
    </row>
    <row r="187" spans="1:10" ht="18" customHeight="1" x14ac:dyDescent="0.25">
      <c r="A187" s="498">
        <v>3113</v>
      </c>
      <c r="B187" s="498">
        <v>6356</v>
      </c>
      <c r="C187" s="499">
        <v>107517969</v>
      </c>
      <c r="D187" s="489"/>
      <c r="E187" s="500">
        <v>312</v>
      </c>
      <c r="F187" s="501" t="s">
        <v>1037</v>
      </c>
      <c r="G187" s="495">
        <v>0</v>
      </c>
      <c r="H187" s="495">
        <v>2229.1999999999998</v>
      </c>
      <c r="I187" s="495">
        <v>2229.1999999999998</v>
      </c>
      <c r="J187" s="428">
        <f>Tabulka5424[[#This Row],[Skutečnost v tis. Kč]]/Tabulka5424[[#This Row],[Upravený rozpočet v tis. Kč]]*100</f>
        <v>100</v>
      </c>
    </row>
    <row r="188" spans="1:10" ht="15" customHeight="1" x14ac:dyDescent="0.25">
      <c r="A188" s="258">
        <v>3113</v>
      </c>
      <c r="B188" s="258">
        <v>6451</v>
      </c>
      <c r="C188" s="270"/>
      <c r="D188" s="64"/>
      <c r="E188" s="257">
        <v>312</v>
      </c>
      <c r="F188" s="256" t="s">
        <v>693</v>
      </c>
      <c r="G188" s="252">
        <v>0</v>
      </c>
      <c r="H188" s="252">
        <v>474.74</v>
      </c>
      <c r="I188" s="252">
        <v>0</v>
      </c>
      <c r="J188" s="428">
        <f>Tabulka5424[[#This Row],[Skutečnost v tis. Kč]]/Tabulka5424[[#This Row],[Upravený rozpočet v tis. Kč]]*100</f>
        <v>0</v>
      </c>
    </row>
    <row r="189" spans="1:10" ht="15" customHeight="1" x14ac:dyDescent="0.25">
      <c r="A189" s="258"/>
      <c r="B189" s="258"/>
      <c r="C189" s="270"/>
      <c r="D189" s="64"/>
      <c r="E189" s="257"/>
      <c r="F189" s="110" t="s">
        <v>453</v>
      </c>
      <c r="G189" s="72">
        <f>SUBTOTAL(109,G173:G188)</f>
        <v>4767</v>
      </c>
      <c r="H189" s="72">
        <f>SUBTOTAL(109,H173:H188)</f>
        <v>14373.9</v>
      </c>
      <c r="I189" s="72">
        <f>SUBTOTAL(109,I173:I188)</f>
        <v>8829.49</v>
      </c>
      <c r="J189" s="502">
        <f>Tabulka5424[[#This Row],[Skutečnost v tis. Kč]]/Tabulka5424[[#This Row],[Upravený rozpočet v tis. Kč]]*100</f>
        <v>61.42723964964275</v>
      </c>
    </row>
    <row r="190" spans="1:10" ht="18" customHeight="1" x14ac:dyDescent="0.25">
      <c r="A190" s="258"/>
      <c r="B190" s="258"/>
      <c r="C190" s="270"/>
      <c r="D190" s="64"/>
      <c r="E190" s="257"/>
      <c r="F190" s="256"/>
      <c r="G190" s="252"/>
      <c r="H190" s="252"/>
      <c r="I190" s="252"/>
      <c r="J190" s="428"/>
    </row>
    <row r="191" spans="1:10" s="131" customFormat="1" ht="15" customHeight="1" x14ac:dyDescent="0.25">
      <c r="A191" s="258"/>
      <c r="B191" s="258"/>
      <c r="C191" s="270"/>
      <c r="D191" s="64"/>
      <c r="E191" s="257"/>
      <c r="F191" s="110" t="s">
        <v>452</v>
      </c>
      <c r="G191" s="252"/>
      <c r="H191" s="252"/>
      <c r="I191" s="252"/>
      <c r="J191" s="428"/>
    </row>
    <row r="192" spans="1:10" s="131" customFormat="1" ht="15" customHeight="1" x14ac:dyDescent="0.25">
      <c r="A192" s="4">
        <v>3113</v>
      </c>
      <c r="B192" s="4">
        <v>5331</v>
      </c>
      <c r="C192" s="291"/>
      <c r="D192" s="47"/>
      <c r="E192" s="61">
        <v>313</v>
      </c>
      <c r="F192" s="5" t="s">
        <v>778</v>
      </c>
      <c r="G192" s="76">
        <v>3845</v>
      </c>
      <c r="H192" s="76">
        <v>3895</v>
      </c>
      <c r="I192" s="76">
        <v>2612.5</v>
      </c>
      <c r="J192" s="428">
        <f>Tabulka5424[[#This Row],[Skutečnost v tis. Kč]]/Tabulka5424[[#This Row],[Upravený rozpočet v tis. Kč]]*100</f>
        <v>67.073170731707322</v>
      </c>
    </row>
    <row r="193" spans="1:10" s="131" customFormat="1" ht="15" customHeight="1" x14ac:dyDescent="0.25">
      <c r="A193" s="4">
        <v>3113</v>
      </c>
      <c r="B193" s="4">
        <v>5331</v>
      </c>
      <c r="C193" s="291"/>
      <c r="D193" s="529">
        <v>111</v>
      </c>
      <c r="E193" s="61">
        <v>313</v>
      </c>
      <c r="F193" s="5" t="s">
        <v>779</v>
      </c>
      <c r="G193" s="76">
        <v>0</v>
      </c>
      <c r="H193" s="76">
        <v>43</v>
      </c>
      <c r="I193" s="76">
        <v>43</v>
      </c>
      <c r="J193" s="428">
        <f>Tabulka5424[[#This Row],[Skutečnost v tis. Kč]]/Tabulka5424[[#This Row],[Upravený rozpočet v tis. Kč]]*100</f>
        <v>100</v>
      </c>
    </row>
    <row r="194" spans="1:10" s="131" customFormat="1" ht="15" customHeight="1" x14ac:dyDescent="0.25">
      <c r="A194" s="492">
        <v>3113</v>
      </c>
      <c r="B194" s="492">
        <v>5336</v>
      </c>
      <c r="C194" s="534">
        <v>107117015</v>
      </c>
      <c r="D194" s="19"/>
      <c r="E194" s="493">
        <v>313</v>
      </c>
      <c r="F194" s="494" t="s">
        <v>1035</v>
      </c>
      <c r="G194" s="552">
        <v>0</v>
      </c>
      <c r="H194" s="552">
        <v>14.46</v>
      </c>
      <c r="I194" s="552">
        <v>14.46</v>
      </c>
      <c r="J194" s="428">
        <f>Tabulka5424[[#This Row],[Skutečnost v tis. Kč]]/Tabulka5424[[#This Row],[Upravený rozpočet v tis. Kč]]*100</f>
        <v>100</v>
      </c>
    </row>
    <row r="195" spans="1:10" s="131" customFormat="1" ht="15" customHeight="1" x14ac:dyDescent="0.25">
      <c r="A195" s="492">
        <v>3113</v>
      </c>
      <c r="B195" s="492">
        <v>5336</v>
      </c>
      <c r="C195" s="534">
        <v>107517016</v>
      </c>
      <c r="D195" s="19"/>
      <c r="E195" s="493">
        <v>313</v>
      </c>
      <c r="F195" s="494" t="s">
        <v>1036</v>
      </c>
      <c r="G195" s="552">
        <v>0</v>
      </c>
      <c r="H195" s="552">
        <v>245.81</v>
      </c>
      <c r="I195" s="552">
        <v>245.81</v>
      </c>
      <c r="J195" s="428">
        <f>Tabulka5424[[#This Row],[Skutečnost v tis. Kč]]/Tabulka5424[[#This Row],[Upravený rozpočet v tis. Kč]]*100</f>
        <v>100</v>
      </c>
    </row>
    <row r="196" spans="1:10" s="131" customFormat="1" ht="15" customHeight="1" x14ac:dyDescent="0.25">
      <c r="A196" s="4">
        <v>3113</v>
      </c>
      <c r="B196" s="4">
        <v>5651</v>
      </c>
      <c r="C196" s="291"/>
      <c r="D196" s="47"/>
      <c r="E196" s="61">
        <v>313</v>
      </c>
      <c r="F196" s="5" t="s">
        <v>692</v>
      </c>
      <c r="G196" s="76">
        <v>0</v>
      </c>
      <c r="H196" s="76">
        <v>774.93</v>
      </c>
      <c r="I196" s="76">
        <v>624.28</v>
      </c>
      <c r="J196" s="428">
        <f>Tabulka5424[[#This Row],[Skutečnost v tis. Kč]]/Tabulka5424[[#This Row],[Upravený rozpočet v tis. Kč]]*100</f>
        <v>80.559534409559575</v>
      </c>
    </row>
    <row r="197" spans="1:10" s="131" customFormat="1" ht="15" customHeight="1" x14ac:dyDescent="0.25">
      <c r="A197" s="258">
        <v>3113</v>
      </c>
      <c r="B197" s="258">
        <v>6122</v>
      </c>
      <c r="C197" s="270"/>
      <c r="D197" s="64"/>
      <c r="E197" s="257">
        <v>313</v>
      </c>
      <c r="F197" s="256" t="s">
        <v>522</v>
      </c>
      <c r="G197" s="252">
        <v>180</v>
      </c>
      <c r="H197" s="252">
        <v>115.39</v>
      </c>
      <c r="I197" s="252">
        <v>115.39</v>
      </c>
      <c r="J197" s="428">
        <f>Tabulka5424[[#This Row],[Skutečnost v tis. Kč]]/Tabulka5424[[#This Row],[Upravený rozpočet v tis. Kč]]*100</f>
        <v>100</v>
      </c>
    </row>
    <row r="198" spans="1:10" s="131" customFormat="1" ht="15" customHeight="1" x14ac:dyDescent="0.25">
      <c r="A198" s="498">
        <v>3113</v>
      </c>
      <c r="B198" s="498">
        <v>6356</v>
      </c>
      <c r="C198" s="499">
        <v>107117968</v>
      </c>
      <c r="D198" s="489"/>
      <c r="E198" s="500">
        <v>313</v>
      </c>
      <c r="F198" s="501" t="s">
        <v>1034</v>
      </c>
      <c r="G198" s="495">
        <v>0</v>
      </c>
      <c r="H198" s="495">
        <v>211.7</v>
      </c>
      <c r="I198" s="495">
        <v>211.7</v>
      </c>
      <c r="J198" s="428">
        <f>Tabulka5424[[#This Row],[Skutečnost v tis. Kč]]/Tabulka5424[[#This Row],[Upravený rozpočet v tis. Kč]]*100</f>
        <v>100</v>
      </c>
    </row>
    <row r="199" spans="1:10" s="131" customFormat="1" ht="15" customHeight="1" x14ac:dyDescent="0.25">
      <c r="A199" s="498">
        <v>3113</v>
      </c>
      <c r="B199" s="498">
        <v>6356</v>
      </c>
      <c r="C199" s="499">
        <v>107517969</v>
      </c>
      <c r="D199" s="489"/>
      <c r="E199" s="500">
        <v>313</v>
      </c>
      <c r="F199" s="501" t="s">
        <v>1047</v>
      </c>
      <c r="G199" s="495">
        <v>0</v>
      </c>
      <c r="H199" s="495">
        <v>3598.93</v>
      </c>
      <c r="I199" s="495">
        <v>3598.93</v>
      </c>
      <c r="J199" s="428">
        <f>Tabulka5424[[#This Row],[Skutečnost v tis. Kč]]/Tabulka5424[[#This Row],[Upravený rozpočet v tis. Kč]]*100</f>
        <v>100</v>
      </c>
    </row>
    <row r="200" spans="1:10" s="131" customFormat="1" ht="15" customHeight="1" x14ac:dyDescent="0.25">
      <c r="A200" s="258">
        <v>3113</v>
      </c>
      <c r="B200" s="258">
        <v>6451</v>
      </c>
      <c r="C200" s="270"/>
      <c r="D200" s="64"/>
      <c r="E200" s="257">
        <v>313</v>
      </c>
      <c r="F200" s="256" t="s">
        <v>693</v>
      </c>
      <c r="G200" s="252">
        <v>0</v>
      </c>
      <c r="H200" s="252">
        <v>1079.8699999999999</v>
      </c>
      <c r="I200" s="252">
        <v>1018.01</v>
      </c>
      <c r="J200" s="428">
        <f>Tabulka5424[[#This Row],[Skutečnost v tis. Kč]]/Tabulka5424[[#This Row],[Upravený rozpočet v tis. Kč]]*100</f>
        <v>94.271532684489813</v>
      </c>
    </row>
    <row r="201" spans="1:10" s="131" customFormat="1" ht="15" customHeight="1" x14ac:dyDescent="0.25">
      <c r="A201" s="461"/>
      <c r="B201" s="461"/>
      <c r="C201" s="490"/>
      <c r="D201" s="64"/>
      <c r="E201" s="462"/>
      <c r="F201" s="110" t="s">
        <v>454</v>
      </c>
      <c r="G201" s="72">
        <f>SUBTOTAL(109,G192:G200)</f>
        <v>4025</v>
      </c>
      <c r="H201" s="72">
        <f>SUBTOTAL(109,H192:H200)</f>
        <v>9979.09</v>
      </c>
      <c r="I201" s="72">
        <f>SUBTOTAL(109,I192:I200)</f>
        <v>8484.08</v>
      </c>
      <c r="J201" s="502">
        <f>Tabulka5424[[#This Row],[Skutečnost v tis. Kč]]/Tabulka5424[[#This Row],[Upravený rozpočet v tis. Kč]]*100</f>
        <v>85.018573837895033</v>
      </c>
    </row>
    <row r="202" spans="1:10" s="131" customFormat="1" ht="15" customHeight="1" x14ac:dyDescent="0.25">
      <c r="A202" s="57">
        <v>3113</v>
      </c>
      <c r="B202" s="461"/>
      <c r="C202" s="490"/>
      <c r="D202" s="64"/>
      <c r="E202" s="462"/>
      <c r="F202" s="343" t="s">
        <v>474</v>
      </c>
      <c r="G202" s="516">
        <f>G189+G201+G170</f>
        <v>9114.1</v>
      </c>
      <c r="H202" s="516">
        <f>H189+H201+H170</f>
        <v>24675.089999999997</v>
      </c>
      <c r="I202" s="516">
        <f>I189+I201+I170</f>
        <v>17505.41</v>
      </c>
      <c r="J202" s="562">
        <f>Tabulka5424[[#This Row],[Skutečnost v tis. Kč]]/Tabulka5424[[#This Row],[Upravený rozpočet v tis. Kč]]*100</f>
        <v>70.943652079891109</v>
      </c>
    </row>
    <row r="203" spans="1:10" s="131" customFormat="1" ht="15" customHeight="1" x14ac:dyDescent="0.25">
      <c r="A203" s="461"/>
      <c r="B203" s="461"/>
      <c r="C203" s="490"/>
      <c r="D203" s="64"/>
      <c r="E203" s="462"/>
      <c r="F203" s="459"/>
      <c r="G203" s="254"/>
      <c r="H203" s="254"/>
      <c r="I203" s="254"/>
      <c r="J203" s="428"/>
    </row>
    <row r="204" spans="1:10" s="131" customFormat="1" ht="13.5" customHeight="1" x14ac:dyDescent="0.25">
      <c r="A204" s="4">
        <v>3231</v>
      </c>
      <c r="B204" s="4">
        <v>5331</v>
      </c>
      <c r="C204" s="291"/>
      <c r="D204" s="47"/>
      <c r="E204" s="61">
        <v>243</v>
      </c>
      <c r="F204" s="5" t="s">
        <v>814</v>
      </c>
      <c r="G204" s="76">
        <v>492</v>
      </c>
      <c r="H204" s="76">
        <v>492</v>
      </c>
      <c r="I204" s="76">
        <v>328</v>
      </c>
      <c r="J204" s="430">
        <f>Tabulka5424[[#This Row],[Skutečnost v tis. Kč]]/Tabulka5424[[#This Row],[Upravený rozpočet v tis. Kč]]*100</f>
        <v>66.666666666666657</v>
      </c>
    </row>
    <row r="205" spans="1:10" s="131" customFormat="1" ht="15" customHeight="1" x14ac:dyDescent="0.25">
      <c r="A205" s="4">
        <v>3231</v>
      </c>
      <c r="B205" s="13">
        <v>5331</v>
      </c>
      <c r="C205" s="270"/>
      <c r="D205" s="529">
        <v>111</v>
      </c>
      <c r="E205" s="61">
        <v>243</v>
      </c>
      <c r="F205" s="5" t="s">
        <v>897</v>
      </c>
      <c r="G205" s="76">
        <v>0</v>
      </c>
      <c r="H205" s="76">
        <v>32</v>
      </c>
      <c r="I205" s="76">
        <v>32</v>
      </c>
      <c r="J205" s="76">
        <f>Tabulka5424[[#This Row],[Skutečnost v tis. Kč]]/Tabulka5424[[#This Row],[Upravený rozpočet v tis. Kč]]*100</f>
        <v>100</v>
      </c>
    </row>
    <row r="206" spans="1:10" s="131" customFormat="1" ht="15" customHeight="1" x14ac:dyDescent="0.25">
      <c r="A206" s="335">
        <v>3231</v>
      </c>
      <c r="B206" s="461"/>
      <c r="C206" s="490"/>
      <c r="D206" s="64"/>
      <c r="E206" s="462"/>
      <c r="F206" s="110" t="s">
        <v>120</v>
      </c>
      <c r="G206" s="72">
        <f>SUM(G204:G205)</f>
        <v>492</v>
      </c>
      <c r="H206" s="72">
        <f>SUM(H204:H205)</f>
        <v>524</v>
      </c>
      <c r="I206" s="72">
        <f>SUM(I204:I205)</f>
        <v>360</v>
      </c>
      <c r="J206" s="468">
        <f>Tabulka5424[[#This Row],[Skutečnost v tis. Kč]]/Tabulka5424[[#This Row],[Upravený rozpočet v tis. Kč]]*100</f>
        <v>68.702290076335885</v>
      </c>
    </row>
    <row r="207" spans="1:10" s="131" customFormat="1" ht="15" customHeight="1" x14ac:dyDescent="0.25">
      <c r="A207" s="461"/>
      <c r="B207" s="461"/>
      <c r="C207" s="490"/>
      <c r="D207" s="64"/>
      <c r="E207" s="462"/>
      <c r="F207" s="459"/>
      <c r="G207" s="254"/>
      <c r="H207" s="254"/>
      <c r="I207" s="254"/>
      <c r="J207" s="458"/>
    </row>
    <row r="208" spans="1:10" s="131" customFormat="1" ht="15" customHeight="1" x14ac:dyDescent="0.25">
      <c r="A208" s="4">
        <v>3299</v>
      </c>
      <c r="B208" s="4">
        <v>5229</v>
      </c>
      <c r="C208" s="291"/>
      <c r="D208" s="47"/>
      <c r="E208" s="61"/>
      <c r="F208" s="553" t="s">
        <v>721</v>
      </c>
      <c r="G208" s="76">
        <v>0</v>
      </c>
      <c r="H208" s="76">
        <v>3</v>
      </c>
      <c r="I208" s="76">
        <v>3</v>
      </c>
      <c r="J208" s="430">
        <f>Tabulka5424[[#This Row],[Skutečnost v tis. Kč]]/Tabulka5424[[#This Row],[Upravený rozpočet v tis. Kč]]*100</f>
        <v>100</v>
      </c>
    </row>
    <row r="209" spans="1:185" s="131" customFormat="1" ht="15" customHeight="1" x14ac:dyDescent="0.25">
      <c r="A209" s="335">
        <v>3299</v>
      </c>
      <c r="B209" s="461"/>
      <c r="C209" s="490"/>
      <c r="D209" s="64"/>
      <c r="E209" s="462"/>
      <c r="F209" s="110" t="s">
        <v>705</v>
      </c>
      <c r="G209" s="72">
        <f>SUBTOTAL(109,G207:G208)</f>
        <v>0</v>
      </c>
      <c r="H209" s="72">
        <f>SUBTOTAL(109,H208:H208)</f>
        <v>3</v>
      </c>
      <c r="I209" s="72">
        <f>SUBTOTAL(109,I208:I208)</f>
        <v>3</v>
      </c>
      <c r="J209" s="468">
        <f>Tabulka5424[[#This Row],[Skutečnost v tis. Kč]]/Tabulka5424[[#This Row],[Upravený rozpočet v tis. Kč]]*100</f>
        <v>100</v>
      </c>
    </row>
    <row r="210" spans="1:185" s="131" customFormat="1" ht="15" customHeight="1" x14ac:dyDescent="0.25">
      <c r="A210" s="461"/>
      <c r="B210" s="461"/>
      <c r="C210" s="490"/>
      <c r="D210" s="64"/>
      <c r="E210" s="462"/>
      <c r="F210" s="459"/>
      <c r="G210" s="254"/>
      <c r="H210" s="254"/>
      <c r="I210" s="254"/>
      <c r="J210" s="468"/>
    </row>
    <row r="211" spans="1:185" s="131" customFormat="1" ht="15" customHeight="1" x14ac:dyDescent="0.25">
      <c r="A211" s="461"/>
      <c r="B211" s="461"/>
      <c r="C211" s="490"/>
      <c r="D211" s="64"/>
      <c r="E211" s="462"/>
      <c r="F211" s="129" t="s">
        <v>128</v>
      </c>
      <c r="G211" s="517">
        <f>G206+G202+G159+G209</f>
        <v>18359.099999999999</v>
      </c>
      <c r="H211" s="517">
        <f>H206+H202+H159+H209</f>
        <v>35608.53</v>
      </c>
      <c r="I211" s="517">
        <f>I206+I202+I159+I209</f>
        <v>24416.760000000002</v>
      </c>
      <c r="J211" s="472">
        <f>Tabulka5424[[#This Row],[Skutečnost v tis. Kč]]/Tabulka5424[[#This Row],[Upravený rozpočet v tis. Kč]]*100</f>
        <v>68.569974666182517</v>
      </c>
    </row>
    <row r="212" spans="1:185" s="131" customFormat="1" ht="15" customHeight="1" x14ac:dyDescent="0.25">
      <c r="A212" s="461"/>
      <c r="B212" s="461"/>
      <c r="C212" s="490"/>
      <c r="D212" s="64"/>
      <c r="E212" s="462"/>
      <c r="F212" s="459"/>
      <c r="G212" s="254"/>
      <c r="H212" s="254"/>
      <c r="I212" s="254"/>
      <c r="J212" s="430"/>
    </row>
    <row r="213" spans="1:185" s="131" customFormat="1" ht="15" customHeight="1" x14ac:dyDescent="0.25">
      <c r="A213" s="461"/>
      <c r="B213" s="461"/>
      <c r="C213" s="490"/>
      <c r="D213" s="64"/>
      <c r="E213" s="462"/>
      <c r="F213" s="129" t="s">
        <v>129</v>
      </c>
      <c r="G213" s="254"/>
      <c r="H213" s="254"/>
      <c r="I213" s="254"/>
      <c r="J213" s="430"/>
    </row>
    <row r="214" spans="1:185" s="131" customFormat="1" ht="13.5" customHeight="1" x14ac:dyDescent="0.25">
      <c r="A214" s="4">
        <v>3311</v>
      </c>
      <c r="B214" s="13">
        <v>5169</v>
      </c>
      <c r="C214" s="270"/>
      <c r="D214" s="529">
        <v>111</v>
      </c>
      <c r="E214" s="59"/>
      <c r="F214" s="29" t="s">
        <v>808</v>
      </c>
      <c r="G214" s="62">
        <v>0</v>
      </c>
      <c r="H214" s="62">
        <v>100</v>
      </c>
      <c r="I214" s="62">
        <v>0</v>
      </c>
      <c r="J214" s="62">
        <f>Tabulka5424[[#This Row],[Skutečnost v tis. Kč]]/Tabulka5424[[#This Row],[Upravený rozpočet v tis. Kč]]*100</f>
        <v>0</v>
      </c>
    </row>
    <row r="215" spans="1:185" s="131" customFormat="1" ht="15" customHeight="1" x14ac:dyDescent="0.25">
      <c r="A215" s="4">
        <v>3311</v>
      </c>
      <c r="B215" s="13">
        <v>5222</v>
      </c>
      <c r="C215" s="270"/>
      <c r="D215" s="529">
        <v>8111</v>
      </c>
      <c r="E215" s="59"/>
      <c r="F215" s="29" t="s">
        <v>996</v>
      </c>
      <c r="G215" s="62">
        <v>0</v>
      </c>
      <c r="H215" s="76">
        <v>5</v>
      </c>
      <c r="I215" s="62">
        <v>5</v>
      </c>
      <c r="J215" s="62">
        <f>Tabulka5424[[#This Row],[Skutečnost v tis. Kč]]/Tabulka5424[[#This Row],[Upravený rozpočet v tis. Kč]]*100</f>
        <v>100</v>
      </c>
    </row>
    <row r="216" spans="1:185" s="131" customFormat="1" ht="15" customHeight="1" x14ac:dyDescent="0.25">
      <c r="A216" s="335">
        <v>3311</v>
      </c>
      <c r="B216" s="13"/>
      <c r="C216" s="270"/>
      <c r="D216" s="19"/>
      <c r="E216" s="59"/>
      <c r="F216" s="34" t="s">
        <v>809</v>
      </c>
      <c r="G216" s="215">
        <f>SUBTOTAL(109,G214:G215)</f>
        <v>0</v>
      </c>
      <c r="H216" s="215">
        <f>SUBTOTAL(109,H214:H215)</f>
        <v>105</v>
      </c>
      <c r="I216" s="215">
        <f>SUBTOTAL(109,I214:I215)</f>
        <v>5</v>
      </c>
      <c r="J216" s="73">
        <f>Tabulka5424[[#This Row],[Skutečnost v tis. Kč]]/Tabulka5424[[#This Row],[Upravený rozpočet v tis. Kč]]*100</f>
        <v>4.7619047619047619</v>
      </c>
    </row>
    <row r="217" spans="1:185" s="131" customFormat="1" ht="15" customHeight="1" x14ac:dyDescent="0.25">
      <c r="A217" s="335"/>
      <c r="B217" s="13"/>
      <c r="C217" s="270"/>
      <c r="D217" s="19"/>
      <c r="E217" s="59"/>
      <c r="F217" s="34"/>
      <c r="G217" s="215"/>
      <c r="H217" s="6"/>
      <c r="I217" s="527"/>
      <c r="J217" s="584"/>
    </row>
    <row r="218" spans="1:185" s="131" customFormat="1" ht="15" customHeight="1" x14ac:dyDescent="0.25">
      <c r="A218" s="492">
        <v>3314</v>
      </c>
      <c r="B218" s="492">
        <v>5336</v>
      </c>
      <c r="C218" s="520">
        <v>34053</v>
      </c>
      <c r="D218" s="533">
        <v>617</v>
      </c>
      <c r="E218" s="493">
        <v>242</v>
      </c>
      <c r="F218" s="494" t="s">
        <v>902</v>
      </c>
      <c r="G218" s="552">
        <v>0</v>
      </c>
      <c r="H218" s="552">
        <v>26</v>
      </c>
      <c r="I218" s="552">
        <v>26</v>
      </c>
      <c r="J218" s="428">
        <f>Tabulka5424[[#This Row],[Skutečnost v tis. Kč]]/Tabulka5424[[#This Row],[Upravený rozpočet v tis. Kč]]*100</f>
        <v>100</v>
      </c>
    </row>
    <row r="219" spans="1:185" s="131" customFormat="1" ht="15" customHeight="1" x14ac:dyDescent="0.25">
      <c r="A219" s="335">
        <v>3314</v>
      </c>
      <c r="B219" s="13"/>
      <c r="C219" s="270"/>
      <c r="D219" s="19"/>
      <c r="E219" s="59"/>
      <c r="F219" s="34" t="s">
        <v>901</v>
      </c>
      <c r="G219" s="215">
        <f>SUBTOTAL(109,G218:G218)</f>
        <v>0</v>
      </c>
      <c r="H219" s="215">
        <f>SUBTOTAL(109,H218:H218)</f>
        <v>26</v>
      </c>
      <c r="I219" s="215">
        <f>SUBTOTAL(109,I218:I218)</f>
        <v>26</v>
      </c>
      <c r="J219" s="502">
        <f>Tabulka5424[[#This Row],[Skutečnost v tis. Kč]]/Tabulka5424[[#This Row],[Upravený rozpočet v tis. Kč]]*100</f>
        <v>100</v>
      </c>
    </row>
    <row r="220" spans="1:185" s="539" customFormat="1" ht="15" customHeight="1" x14ac:dyDescent="0.25">
      <c r="A220" s="461"/>
      <c r="B220" s="13"/>
      <c r="C220" s="270"/>
      <c r="D220" s="19"/>
      <c r="E220" s="59"/>
      <c r="F220" s="129"/>
      <c r="G220" s="254"/>
      <c r="H220" s="76"/>
      <c r="I220" s="454"/>
      <c r="J220" s="560"/>
      <c r="K220" s="542"/>
      <c r="L220" s="538"/>
      <c r="M220" s="538"/>
      <c r="N220" s="538"/>
      <c r="O220" s="538"/>
      <c r="P220" s="538"/>
      <c r="T220" s="540"/>
      <c r="U220" s="541"/>
      <c r="V220" s="542"/>
      <c r="W220" s="542"/>
      <c r="X220" s="542"/>
      <c r="Y220" s="538"/>
      <c r="Z220" s="538"/>
      <c r="AA220" s="538"/>
      <c r="AB220" s="538"/>
      <c r="AC220" s="538"/>
      <c r="AG220" s="540"/>
      <c r="AH220" s="541"/>
      <c r="AI220" s="542"/>
      <c r="AJ220" s="542"/>
      <c r="AK220" s="542"/>
      <c r="AL220" s="538"/>
      <c r="AM220" s="538"/>
      <c r="AN220" s="538"/>
      <c r="AO220" s="538"/>
      <c r="AP220" s="538"/>
      <c r="AT220" s="540"/>
      <c r="AU220" s="541"/>
      <c r="AV220" s="542"/>
      <c r="AW220" s="542"/>
      <c r="AX220" s="542"/>
      <c r="AY220" s="538"/>
      <c r="AZ220" s="538"/>
      <c r="BA220" s="538"/>
      <c r="BB220" s="538"/>
      <c r="BC220" s="538"/>
      <c r="BG220" s="540"/>
      <c r="BH220" s="541"/>
      <c r="BI220" s="542"/>
      <c r="BJ220" s="542"/>
      <c r="BK220" s="542"/>
      <c r="BL220" s="538"/>
      <c r="BM220" s="538"/>
      <c r="BN220" s="538"/>
      <c r="BO220" s="538"/>
      <c r="BP220" s="538"/>
      <c r="BT220" s="540"/>
      <c r="BU220" s="541"/>
      <c r="BV220" s="542"/>
      <c r="BW220" s="542"/>
      <c r="BX220" s="542"/>
      <c r="BY220" s="538"/>
      <c r="BZ220" s="538"/>
      <c r="CA220" s="538"/>
      <c r="CB220" s="538"/>
      <c r="CC220" s="538"/>
      <c r="CG220" s="540"/>
      <c r="CH220" s="541"/>
      <c r="CI220" s="542"/>
      <c r="CJ220" s="542"/>
      <c r="CK220" s="542"/>
      <c r="CL220" s="538"/>
      <c r="CM220" s="538"/>
      <c r="CN220" s="538"/>
      <c r="CO220" s="538"/>
      <c r="CP220" s="538"/>
      <c r="CT220" s="540"/>
      <c r="CU220" s="541"/>
      <c r="CV220" s="542"/>
      <c r="CW220" s="542"/>
      <c r="CX220" s="542"/>
      <c r="CY220" s="538"/>
      <c r="CZ220" s="538"/>
      <c r="DA220" s="538"/>
      <c r="DB220" s="538"/>
      <c r="DC220" s="538"/>
      <c r="DG220" s="540"/>
      <c r="DH220" s="541"/>
      <c r="DI220" s="542"/>
      <c r="DJ220" s="542"/>
      <c r="DK220" s="542"/>
      <c r="DL220" s="538"/>
      <c r="DM220" s="538"/>
      <c r="DN220" s="538"/>
      <c r="DO220" s="538"/>
      <c r="DP220" s="538"/>
      <c r="DT220" s="540"/>
      <c r="DU220" s="541"/>
      <c r="DV220" s="542"/>
      <c r="DW220" s="542"/>
      <c r="DX220" s="542"/>
      <c r="DY220" s="538"/>
      <c r="DZ220" s="538"/>
      <c r="EA220" s="538"/>
      <c r="EB220" s="538"/>
      <c r="EC220" s="538"/>
      <c r="EG220" s="540"/>
      <c r="EH220" s="541"/>
      <c r="EI220" s="542"/>
      <c r="EJ220" s="542"/>
      <c r="EK220" s="542"/>
      <c r="EL220" s="538"/>
      <c r="EM220" s="538"/>
      <c r="EN220" s="538"/>
      <c r="EO220" s="538"/>
      <c r="EP220" s="538"/>
      <c r="ET220" s="540"/>
      <c r="EU220" s="541"/>
      <c r="EV220" s="542"/>
      <c r="EW220" s="542"/>
      <c r="EX220" s="542"/>
      <c r="EY220" s="538"/>
      <c r="EZ220" s="538"/>
      <c r="FA220" s="538"/>
      <c r="FB220" s="538"/>
      <c r="FC220" s="538"/>
      <c r="FG220" s="540"/>
      <c r="FH220" s="541"/>
      <c r="FI220" s="542"/>
      <c r="FJ220" s="542"/>
      <c r="FK220" s="542"/>
      <c r="FL220" s="538"/>
      <c r="FM220" s="538"/>
      <c r="FN220" s="538"/>
      <c r="FO220" s="538"/>
      <c r="FP220" s="538"/>
      <c r="FT220" s="540"/>
      <c r="FU220" s="541"/>
      <c r="FV220" s="542"/>
      <c r="FW220" s="542"/>
      <c r="FX220" s="542"/>
      <c r="FY220" s="538"/>
      <c r="FZ220" s="538"/>
      <c r="GA220" s="538"/>
      <c r="GB220" s="538"/>
      <c r="GC220" s="538"/>
    </row>
    <row r="221" spans="1:185" s="131" customFormat="1" ht="15" customHeight="1" x14ac:dyDescent="0.25">
      <c r="A221" s="492">
        <v>3315</v>
      </c>
      <c r="B221" s="492">
        <v>5336</v>
      </c>
      <c r="C221" s="578">
        <v>429</v>
      </c>
      <c r="D221" s="60"/>
      <c r="E221" s="493">
        <v>242</v>
      </c>
      <c r="F221" s="494" t="s">
        <v>781</v>
      </c>
      <c r="G221" s="552">
        <v>0</v>
      </c>
      <c r="H221" s="552">
        <v>40</v>
      </c>
      <c r="I221" s="552">
        <v>28</v>
      </c>
      <c r="J221" s="428">
        <f>Tabulka5424[[#This Row],[Skutečnost v tis. Kč]]/Tabulka5424[[#This Row],[Upravený rozpočet v tis. Kč]]*100</f>
        <v>70</v>
      </c>
    </row>
    <row r="222" spans="1:185" s="131" customFormat="1" ht="15" customHeight="1" x14ac:dyDescent="0.25">
      <c r="A222" s="492">
        <v>3315</v>
      </c>
      <c r="B222" s="492">
        <v>5336</v>
      </c>
      <c r="C222" s="520">
        <v>34070</v>
      </c>
      <c r="D222" s="533">
        <v>607</v>
      </c>
      <c r="E222" s="493">
        <v>242</v>
      </c>
      <c r="F222" s="494" t="s">
        <v>898</v>
      </c>
      <c r="G222" s="552">
        <v>0</v>
      </c>
      <c r="H222" s="552">
        <v>42</v>
      </c>
      <c r="I222" s="552">
        <v>42</v>
      </c>
      <c r="J222" s="428">
        <f>Tabulka5424[[#This Row],[Skutečnost v tis. Kč]]/Tabulka5424[[#This Row],[Upravený rozpočet v tis. Kč]]*100</f>
        <v>100</v>
      </c>
    </row>
    <row r="223" spans="1:185" s="539" customFormat="1" ht="15" customHeight="1" x14ac:dyDescent="0.25">
      <c r="A223" s="492">
        <v>3315</v>
      </c>
      <c r="B223" s="492">
        <v>5336</v>
      </c>
      <c r="C223" s="520">
        <v>34070</v>
      </c>
      <c r="D223" s="533">
        <v>608</v>
      </c>
      <c r="E223" s="493">
        <v>242</v>
      </c>
      <c r="F223" s="494" t="s">
        <v>899</v>
      </c>
      <c r="G223" s="552">
        <v>0</v>
      </c>
      <c r="H223" s="552">
        <v>280</v>
      </c>
      <c r="I223" s="552">
        <v>280</v>
      </c>
      <c r="J223" s="428">
        <f>Tabulka5424[[#This Row],[Skutečnost v tis. Kč]]/Tabulka5424[[#This Row],[Upravený rozpočet v tis. Kč]]*100</f>
        <v>100</v>
      </c>
      <c r="K223" s="542"/>
      <c r="L223" s="538"/>
      <c r="M223" s="538"/>
      <c r="N223" s="538"/>
      <c r="O223" s="538"/>
      <c r="P223" s="538"/>
      <c r="T223" s="540"/>
      <c r="U223" s="541"/>
      <c r="V223" s="542"/>
      <c r="W223" s="542"/>
      <c r="X223" s="542"/>
      <c r="Y223" s="538"/>
      <c r="Z223" s="538"/>
      <c r="AA223" s="538"/>
      <c r="AB223" s="538"/>
      <c r="AC223" s="538"/>
      <c r="AG223" s="540"/>
      <c r="AH223" s="541"/>
      <c r="AI223" s="542"/>
      <c r="AJ223" s="542"/>
      <c r="AK223" s="542"/>
      <c r="AL223" s="538"/>
      <c r="AM223" s="538"/>
      <c r="AN223" s="538"/>
      <c r="AO223" s="538"/>
      <c r="AP223" s="538"/>
      <c r="AT223" s="540"/>
      <c r="AU223" s="541"/>
      <c r="AV223" s="542"/>
      <c r="AW223" s="542"/>
      <c r="AX223" s="542"/>
      <c r="AY223" s="538"/>
      <c r="AZ223" s="538"/>
      <c r="BA223" s="538"/>
      <c r="BB223" s="538"/>
      <c r="BC223" s="538"/>
      <c r="BG223" s="540"/>
      <c r="BH223" s="541"/>
      <c r="BI223" s="542"/>
      <c r="BJ223" s="542"/>
      <c r="BK223" s="542"/>
      <c r="BL223" s="538"/>
      <c r="BM223" s="538"/>
      <c r="BN223" s="538"/>
      <c r="BO223" s="538"/>
      <c r="BP223" s="538"/>
      <c r="BT223" s="540"/>
      <c r="BU223" s="541"/>
      <c r="BV223" s="542"/>
      <c r="BW223" s="542"/>
      <c r="BX223" s="542"/>
      <c r="BY223" s="538"/>
      <c r="BZ223" s="538"/>
      <c r="CA223" s="538"/>
      <c r="CB223" s="538"/>
      <c r="CC223" s="538"/>
      <c r="CG223" s="540"/>
      <c r="CH223" s="541"/>
      <c r="CI223" s="542"/>
      <c r="CJ223" s="542"/>
      <c r="CK223" s="542"/>
      <c r="CL223" s="538"/>
      <c r="CM223" s="538"/>
      <c r="CN223" s="538"/>
      <c r="CO223" s="538"/>
      <c r="CP223" s="538"/>
      <c r="CT223" s="540"/>
      <c r="CU223" s="541"/>
      <c r="CV223" s="542"/>
      <c r="CW223" s="542"/>
      <c r="CX223" s="542"/>
      <c r="CY223" s="538"/>
      <c r="CZ223" s="538"/>
      <c r="DA223" s="538"/>
      <c r="DB223" s="538"/>
      <c r="DC223" s="538"/>
      <c r="DG223" s="540"/>
      <c r="DH223" s="541"/>
      <c r="DI223" s="542"/>
      <c r="DJ223" s="542"/>
      <c r="DK223" s="542"/>
      <c r="DL223" s="538"/>
      <c r="DM223" s="538"/>
      <c r="DN223" s="538"/>
      <c r="DO223" s="538"/>
      <c r="DP223" s="538"/>
      <c r="DT223" s="540"/>
      <c r="DU223" s="541"/>
      <c r="DV223" s="542"/>
      <c r="DW223" s="542"/>
      <c r="DX223" s="542"/>
      <c r="DY223" s="538"/>
      <c r="DZ223" s="538"/>
      <c r="EA223" s="538"/>
      <c r="EB223" s="538"/>
      <c r="EC223" s="538"/>
      <c r="EG223" s="540"/>
      <c r="EH223" s="541"/>
      <c r="EI223" s="542"/>
      <c r="EJ223" s="542"/>
      <c r="EK223" s="542"/>
      <c r="EL223" s="538"/>
      <c r="EM223" s="538"/>
      <c r="EN223" s="538"/>
      <c r="EO223" s="538"/>
      <c r="EP223" s="538"/>
      <c r="ET223" s="540"/>
      <c r="EU223" s="541"/>
      <c r="EV223" s="542"/>
      <c r="EW223" s="542"/>
      <c r="EX223" s="542"/>
      <c r="EY223" s="538"/>
      <c r="EZ223" s="538"/>
      <c r="FA223" s="538"/>
      <c r="FB223" s="538"/>
      <c r="FC223" s="538"/>
      <c r="FG223" s="540"/>
      <c r="FH223" s="541"/>
      <c r="FI223" s="542"/>
      <c r="FJ223" s="542"/>
      <c r="FK223" s="542"/>
      <c r="FL223" s="538"/>
      <c r="FM223" s="538"/>
      <c r="FN223" s="538"/>
      <c r="FO223" s="538"/>
      <c r="FP223" s="538"/>
      <c r="FT223" s="540"/>
      <c r="FU223" s="541"/>
      <c r="FV223" s="542"/>
      <c r="FW223" s="542"/>
      <c r="FX223" s="542"/>
      <c r="FY223" s="538"/>
      <c r="FZ223" s="538"/>
      <c r="GA223" s="538"/>
      <c r="GB223" s="538"/>
      <c r="GC223" s="538"/>
    </row>
    <row r="224" spans="1:185" s="539" customFormat="1" ht="15" customHeight="1" x14ac:dyDescent="0.25">
      <c r="A224" s="498">
        <v>3315</v>
      </c>
      <c r="B224" s="498">
        <v>6356</v>
      </c>
      <c r="C224" s="692">
        <v>429</v>
      </c>
      <c r="D224" s="489"/>
      <c r="E224" s="500">
        <v>242</v>
      </c>
      <c r="F224" s="501" t="s">
        <v>758</v>
      </c>
      <c r="G224" s="495">
        <v>0</v>
      </c>
      <c r="H224" s="495">
        <v>40</v>
      </c>
      <c r="I224" s="495">
        <v>28</v>
      </c>
      <c r="J224" s="428">
        <f>Tabulka5424[[#This Row],[Skutečnost v tis. Kč]]/Tabulka5424[[#This Row],[Upravený rozpočet v tis. Kč]]*100</f>
        <v>70</v>
      </c>
      <c r="K224" s="542"/>
      <c r="L224" s="538"/>
      <c r="M224" s="538"/>
      <c r="N224" s="538"/>
      <c r="O224" s="538"/>
      <c r="P224" s="538"/>
      <c r="T224" s="540"/>
      <c r="U224" s="541"/>
      <c r="V224" s="542"/>
      <c r="W224" s="542"/>
      <c r="X224" s="542"/>
      <c r="Y224" s="538"/>
      <c r="Z224" s="538"/>
      <c r="AA224" s="538"/>
      <c r="AB224" s="538"/>
      <c r="AC224" s="538"/>
      <c r="AG224" s="540"/>
      <c r="AH224" s="541"/>
      <c r="AI224" s="542"/>
      <c r="AJ224" s="542"/>
      <c r="AK224" s="542"/>
      <c r="AL224" s="538"/>
      <c r="AM224" s="538"/>
      <c r="AN224" s="538"/>
      <c r="AO224" s="538"/>
      <c r="AP224" s="538"/>
      <c r="AT224" s="540"/>
      <c r="AU224" s="541"/>
      <c r="AV224" s="542"/>
      <c r="AW224" s="542"/>
      <c r="AX224" s="542"/>
      <c r="AY224" s="538"/>
      <c r="AZ224" s="538"/>
      <c r="BA224" s="538"/>
      <c r="BB224" s="538"/>
      <c r="BC224" s="538"/>
      <c r="BG224" s="540"/>
      <c r="BH224" s="541"/>
      <c r="BI224" s="542"/>
      <c r="BJ224" s="542"/>
      <c r="BK224" s="542"/>
      <c r="BL224" s="538"/>
      <c r="BM224" s="538"/>
      <c r="BN224" s="538"/>
      <c r="BO224" s="538"/>
      <c r="BP224" s="538"/>
      <c r="BT224" s="540"/>
      <c r="BU224" s="541"/>
      <c r="BV224" s="542"/>
      <c r="BW224" s="542"/>
      <c r="BX224" s="542"/>
      <c r="BY224" s="538"/>
      <c r="BZ224" s="538"/>
      <c r="CA224" s="538"/>
      <c r="CB224" s="538"/>
      <c r="CC224" s="538"/>
      <c r="CG224" s="540"/>
      <c r="CH224" s="541"/>
      <c r="CI224" s="542"/>
      <c r="CJ224" s="542"/>
      <c r="CK224" s="542"/>
      <c r="CL224" s="538"/>
      <c r="CM224" s="538"/>
      <c r="CN224" s="538"/>
      <c r="CO224" s="538"/>
      <c r="CP224" s="538"/>
      <c r="CT224" s="540"/>
      <c r="CU224" s="541"/>
      <c r="CV224" s="542"/>
      <c r="CW224" s="542"/>
      <c r="CX224" s="542"/>
      <c r="CY224" s="538"/>
      <c r="CZ224" s="538"/>
      <c r="DA224" s="538"/>
      <c r="DB224" s="538"/>
      <c r="DC224" s="538"/>
      <c r="DG224" s="540"/>
      <c r="DH224" s="541"/>
      <c r="DI224" s="542"/>
      <c r="DJ224" s="542"/>
      <c r="DK224" s="542"/>
      <c r="DL224" s="538"/>
      <c r="DM224" s="538"/>
      <c r="DN224" s="538"/>
      <c r="DO224" s="538"/>
      <c r="DP224" s="538"/>
      <c r="DT224" s="540"/>
      <c r="DU224" s="541"/>
      <c r="DV224" s="542"/>
      <c r="DW224" s="542"/>
      <c r="DX224" s="542"/>
      <c r="DY224" s="538"/>
      <c r="DZ224" s="538"/>
      <c r="EA224" s="538"/>
      <c r="EB224" s="538"/>
      <c r="EC224" s="538"/>
      <c r="EG224" s="540"/>
      <c r="EH224" s="541"/>
      <c r="EI224" s="542"/>
      <c r="EJ224" s="542"/>
      <c r="EK224" s="542"/>
      <c r="EL224" s="538"/>
      <c r="EM224" s="538"/>
      <c r="EN224" s="538"/>
      <c r="EO224" s="538"/>
      <c r="EP224" s="538"/>
      <c r="ET224" s="540"/>
      <c r="EU224" s="541"/>
      <c r="EV224" s="542"/>
      <c r="EW224" s="542"/>
      <c r="EX224" s="542"/>
      <c r="EY224" s="538"/>
      <c r="EZ224" s="538"/>
      <c r="FA224" s="538"/>
      <c r="FB224" s="538"/>
      <c r="FC224" s="538"/>
      <c r="FG224" s="540"/>
      <c r="FH224" s="541"/>
      <c r="FI224" s="542"/>
      <c r="FJ224" s="542"/>
      <c r="FK224" s="542"/>
      <c r="FL224" s="538"/>
      <c r="FM224" s="538"/>
      <c r="FN224" s="538"/>
      <c r="FO224" s="538"/>
      <c r="FP224" s="538"/>
      <c r="FT224" s="540"/>
      <c r="FU224" s="541"/>
      <c r="FV224" s="542"/>
      <c r="FW224" s="542"/>
      <c r="FX224" s="542"/>
      <c r="FY224" s="538"/>
      <c r="FZ224" s="538"/>
      <c r="GA224" s="538"/>
      <c r="GB224" s="538"/>
      <c r="GC224" s="538"/>
    </row>
    <row r="225" spans="1:185" s="539" customFormat="1" ht="15" customHeight="1" x14ac:dyDescent="0.25">
      <c r="A225" s="335">
        <v>3315</v>
      </c>
      <c r="B225" s="13"/>
      <c r="C225" s="534"/>
      <c r="D225" s="19"/>
      <c r="E225" s="59"/>
      <c r="F225" s="110" t="s">
        <v>780</v>
      </c>
      <c r="G225" s="72">
        <f>SUBTOTAL(109,G221:G224)</f>
        <v>0</v>
      </c>
      <c r="H225" s="72">
        <f>SUBTOTAL(109,H221:H224)</f>
        <v>402</v>
      </c>
      <c r="I225" s="72">
        <f>SUBTOTAL(109,I221:I224)</f>
        <v>378</v>
      </c>
      <c r="J225" s="72">
        <f>SUBTOTAL(109,J224:J224)</f>
        <v>70</v>
      </c>
      <c r="K225" s="542"/>
      <c r="L225" s="538"/>
      <c r="M225" s="538"/>
      <c r="N225" s="538"/>
      <c r="O225" s="538"/>
      <c r="P225" s="538"/>
      <c r="T225" s="540"/>
      <c r="U225" s="541"/>
      <c r="V225" s="542"/>
      <c r="W225" s="542"/>
      <c r="X225" s="542"/>
      <c r="Y225" s="538"/>
      <c r="Z225" s="538"/>
      <c r="AA225" s="538"/>
      <c r="AB225" s="538"/>
      <c r="AC225" s="538"/>
      <c r="AG225" s="540"/>
      <c r="AH225" s="541"/>
      <c r="AI225" s="542"/>
      <c r="AJ225" s="542"/>
      <c r="AK225" s="542"/>
      <c r="AL225" s="538"/>
      <c r="AM225" s="538"/>
      <c r="AN225" s="538"/>
      <c r="AO225" s="538"/>
      <c r="AP225" s="538"/>
      <c r="AT225" s="540"/>
      <c r="AU225" s="541"/>
      <c r="AV225" s="542"/>
      <c r="AW225" s="542"/>
      <c r="AX225" s="542"/>
      <c r="AY225" s="538"/>
      <c r="AZ225" s="538"/>
      <c r="BA225" s="538"/>
      <c r="BB225" s="538"/>
      <c r="BC225" s="538"/>
      <c r="BG225" s="540"/>
      <c r="BH225" s="541"/>
      <c r="BI225" s="542"/>
      <c r="BJ225" s="542"/>
      <c r="BK225" s="542"/>
      <c r="BL225" s="538"/>
      <c r="BM225" s="538"/>
      <c r="BN225" s="538"/>
      <c r="BO225" s="538"/>
      <c r="BP225" s="538"/>
      <c r="BT225" s="540"/>
      <c r="BU225" s="541"/>
      <c r="BV225" s="542"/>
      <c r="BW225" s="542"/>
      <c r="BX225" s="542"/>
      <c r="BY225" s="538"/>
      <c r="BZ225" s="538"/>
      <c r="CA225" s="538"/>
      <c r="CB225" s="538"/>
      <c r="CC225" s="538"/>
      <c r="CG225" s="540"/>
      <c r="CH225" s="541"/>
      <c r="CI225" s="542"/>
      <c r="CJ225" s="542"/>
      <c r="CK225" s="542"/>
      <c r="CL225" s="538"/>
      <c r="CM225" s="538"/>
      <c r="CN225" s="538"/>
      <c r="CO225" s="538"/>
      <c r="CP225" s="538"/>
      <c r="CT225" s="540"/>
      <c r="CU225" s="541"/>
      <c r="CV225" s="542"/>
      <c r="CW225" s="542"/>
      <c r="CX225" s="542"/>
      <c r="CY225" s="538"/>
      <c r="CZ225" s="538"/>
      <c r="DA225" s="538"/>
      <c r="DB225" s="538"/>
      <c r="DC225" s="538"/>
      <c r="DG225" s="540"/>
      <c r="DH225" s="541"/>
      <c r="DI225" s="542"/>
      <c r="DJ225" s="542"/>
      <c r="DK225" s="542"/>
      <c r="DL225" s="538"/>
      <c r="DM225" s="538"/>
      <c r="DN225" s="538"/>
      <c r="DO225" s="538"/>
      <c r="DP225" s="538"/>
      <c r="DT225" s="540"/>
      <c r="DU225" s="541"/>
      <c r="DV225" s="542"/>
      <c r="DW225" s="542"/>
      <c r="DX225" s="542"/>
      <c r="DY225" s="538"/>
      <c r="DZ225" s="538"/>
      <c r="EA225" s="538"/>
      <c r="EB225" s="538"/>
      <c r="EC225" s="538"/>
      <c r="EG225" s="540"/>
      <c r="EH225" s="541"/>
      <c r="EI225" s="542"/>
      <c r="EJ225" s="542"/>
      <c r="EK225" s="542"/>
      <c r="EL225" s="538"/>
      <c r="EM225" s="538"/>
      <c r="EN225" s="538"/>
      <c r="EO225" s="538"/>
      <c r="EP225" s="538"/>
      <c r="ET225" s="540"/>
      <c r="EU225" s="541"/>
      <c r="EV225" s="542"/>
      <c r="EW225" s="542"/>
      <c r="EX225" s="542"/>
      <c r="EY225" s="538"/>
      <c r="EZ225" s="538"/>
      <c r="FA225" s="538"/>
      <c r="FB225" s="538"/>
      <c r="FC225" s="538"/>
      <c r="FG225" s="540"/>
      <c r="FH225" s="541"/>
      <c r="FI225" s="542"/>
      <c r="FJ225" s="542"/>
      <c r="FK225" s="542"/>
      <c r="FL225" s="538"/>
      <c r="FM225" s="538"/>
      <c r="FN225" s="538"/>
      <c r="FO225" s="538"/>
      <c r="FP225" s="538"/>
      <c r="FT225" s="540"/>
      <c r="FU225" s="541"/>
      <c r="FV225" s="542"/>
      <c r="FW225" s="542"/>
      <c r="FX225" s="542"/>
      <c r="FY225" s="538"/>
      <c r="FZ225" s="538"/>
      <c r="GA225" s="538"/>
      <c r="GB225" s="538"/>
      <c r="GC225" s="538"/>
    </row>
    <row r="226" spans="1:185" s="26" customFormat="1" ht="15" customHeight="1" x14ac:dyDescent="0.25">
      <c r="A226" s="461"/>
      <c r="B226" s="13"/>
      <c r="C226" s="270"/>
      <c r="D226" s="19"/>
      <c r="E226" s="59"/>
      <c r="F226" s="129"/>
      <c r="G226" s="254"/>
      <c r="H226" s="76"/>
      <c r="I226" s="454"/>
      <c r="J226" s="560"/>
      <c r="K226" s="85"/>
      <c r="L226" s="121"/>
      <c r="M226" s="121"/>
      <c r="N226" s="121"/>
      <c r="O226" s="121"/>
      <c r="P226" s="121"/>
      <c r="T226" s="117"/>
      <c r="U226" s="122"/>
      <c r="V226" s="85"/>
      <c r="W226" s="85"/>
      <c r="X226" s="85"/>
      <c r="Y226" s="121"/>
      <c r="Z226" s="121"/>
      <c r="AA226" s="121"/>
      <c r="AB226" s="121"/>
      <c r="AC226" s="121"/>
      <c r="AG226" s="117"/>
      <c r="AH226" s="122"/>
      <c r="AI226" s="85"/>
      <c r="AJ226" s="85"/>
      <c r="AK226" s="85"/>
      <c r="AL226" s="121"/>
      <c r="AM226" s="121"/>
      <c r="AN226" s="121"/>
      <c r="AO226" s="121"/>
      <c r="AP226" s="121"/>
      <c r="AT226" s="117"/>
      <c r="AU226" s="122"/>
      <c r="AV226" s="85"/>
      <c r="AW226" s="85"/>
      <c r="AX226" s="85"/>
      <c r="AY226" s="121"/>
      <c r="AZ226" s="121"/>
      <c r="BA226" s="121"/>
      <c r="BB226" s="121"/>
      <c r="BC226" s="121"/>
      <c r="BG226" s="117"/>
      <c r="BH226" s="122"/>
      <c r="BI226" s="85"/>
      <c r="BJ226" s="85"/>
      <c r="BK226" s="85"/>
      <c r="BL226" s="121"/>
      <c r="BM226" s="121"/>
      <c r="BN226" s="121"/>
      <c r="BO226" s="121"/>
      <c r="BP226" s="121"/>
      <c r="BT226" s="117"/>
      <c r="BU226" s="122"/>
      <c r="BV226" s="85"/>
      <c r="BW226" s="85"/>
      <c r="BX226" s="85"/>
      <c r="BY226" s="121"/>
      <c r="BZ226" s="121"/>
      <c r="CA226" s="121"/>
      <c r="CB226" s="121"/>
      <c r="CC226" s="121"/>
      <c r="CG226" s="117"/>
      <c r="CH226" s="122"/>
      <c r="CI226" s="85"/>
      <c r="CJ226" s="85"/>
      <c r="CK226" s="85"/>
      <c r="CL226" s="121"/>
      <c r="CM226" s="121"/>
      <c r="CN226" s="121"/>
      <c r="CO226" s="121"/>
      <c r="CP226" s="121"/>
      <c r="CT226" s="117"/>
      <c r="CU226" s="122"/>
      <c r="CV226" s="85"/>
      <c r="CW226" s="85"/>
      <c r="CX226" s="85"/>
      <c r="CY226" s="121"/>
      <c r="CZ226" s="121"/>
      <c r="DA226" s="121"/>
      <c r="DB226" s="121"/>
      <c r="DC226" s="121"/>
      <c r="DG226" s="117"/>
      <c r="DH226" s="122"/>
      <c r="DI226" s="85"/>
      <c r="DJ226" s="85"/>
      <c r="DK226" s="85"/>
      <c r="DL226" s="121"/>
      <c r="DM226" s="121"/>
      <c r="DN226" s="121"/>
      <c r="DO226" s="121"/>
      <c r="DP226" s="121"/>
      <c r="DT226" s="117"/>
      <c r="DU226" s="122"/>
      <c r="DV226" s="85"/>
      <c r="DW226" s="85"/>
      <c r="DX226" s="85"/>
      <c r="DY226" s="121"/>
      <c r="DZ226" s="121"/>
      <c r="EA226" s="121"/>
      <c r="EB226" s="121"/>
      <c r="EC226" s="121"/>
      <c r="EG226" s="117"/>
      <c r="EH226" s="122"/>
      <c r="EI226" s="85"/>
      <c r="EJ226" s="85"/>
      <c r="EK226" s="85"/>
      <c r="EL226" s="121"/>
      <c r="EM226" s="121"/>
      <c r="EN226" s="121"/>
      <c r="EO226" s="121"/>
      <c r="EP226" s="121"/>
      <c r="ET226" s="117"/>
      <c r="EU226" s="122"/>
      <c r="EV226" s="85"/>
      <c r="EW226" s="85"/>
      <c r="EX226" s="85"/>
      <c r="EY226" s="121"/>
      <c r="EZ226" s="121"/>
      <c r="FA226" s="121"/>
      <c r="FB226" s="121"/>
      <c r="FC226" s="121"/>
      <c r="FG226" s="117"/>
      <c r="FH226" s="122"/>
      <c r="FI226" s="85"/>
      <c r="FJ226" s="85"/>
      <c r="FK226" s="85"/>
      <c r="FL226" s="121"/>
      <c r="FM226" s="121"/>
      <c r="FN226" s="121"/>
      <c r="FO226" s="121"/>
      <c r="FP226" s="121"/>
      <c r="FT226" s="117"/>
      <c r="FU226" s="122"/>
      <c r="FV226" s="85"/>
      <c r="FW226" s="85"/>
      <c r="FX226" s="85"/>
      <c r="FY226" s="121"/>
      <c r="FZ226" s="121"/>
      <c r="GA226" s="121"/>
      <c r="GB226" s="121"/>
      <c r="GC226" s="121"/>
    </row>
    <row r="227" spans="1:185" s="131" customFormat="1" ht="15" customHeight="1" x14ac:dyDescent="0.25">
      <c r="A227" s="4">
        <v>3319</v>
      </c>
      <c r="B227" s="4">
        <v>5021</v>
      </c>
      <c r="C227" s="291"/>
      <c r="D227" s="47"/>
      <c r="E227" s="61"/>
      <c r="F227" s="5" t="s">
        <v>130</v>
      </c>
      <c r="G227" s="76">
        <v>28</v>
      </c>
      <c r="H227" s="76">
        <v>28</v>
      </c>
      <c r="I227" s="76">
        <v>0</v>
      </c>
      <c r="J227" s="558">
        <f>Tabulka5424[[#This Row],[Skutečnost v tis. Kč]]/Tabulka5424[[#This Row],[Upravený rozpočet v tis. Kč]]*100</f>
        <v>0</v>
      </c>
    </row>
    <row r="228" spans="1:185" s="131" customFormat="1" ht="15" customHeight="1" x14ac:dyDescent="0.25">
      <c r="A228" s="492">
        <v>3319</v>
      </c>
      <c r="B228" s="492">
        <v>5336</v>
      </c>
      <c r="C228" s="578">
        <v>428</v>
      </c>
      <c r="D228" s="533">
        <v>601</v>
      </c>
      <c r="E228" s="493">
        <v>241</v>
      </c>
      <c r="F228" s="494" t="s">
        <v>895</v>
      </c>
      <c r="G228" s="552">
        <v>0</v>
      </c>
      <c r="H228" s="552">
        <v>30</v>
      </c>
      <c r="I228" s="552">
        <v>21</v>
      </c>
      <c r="J228" s="428">
        <f>Tabulka5424[[#This Row],[Skutečnost v tis. Kč]]/Tabulka5424[[#This Row],[Upravený rozpočet v tis. Kč]]*100</f>
        <v>70</v>
      </c>
    </row>
    <row r="229" spans="1:185" s="131" customFormat="1" ht="15" customHeight="1" x14ac:dyDescent="0.25">
      <c r="A229" s="492">
        <v>3319</v>
      </c>
      <c r="B229" s="492">
        <v>5336</v>
      </c>
      <c r="C229" s="578">
        <v>428</v>
      </c>
      <c r="D229" s="533">
        <v>619</v>
      </c>
      <c r="E229" s="493">
        <v>241</v>
      </c>
      <c r="F229" s="494" t="s">
        <v>919</v>
      </c>
      <c r="G229" s="552">
        <v>0</v>
      </c>
      <c r="H229" s="552">
        <v>10</v>
      </c>
      <c r="I229" s="552">
        <v>10</v>
      </c>
      <c r="J229" s="428">
        <f>Tabulka5424[[#This Row],[Skutečnost v tis. Kč]]/Tabulka5424[[#This Row],[Upravený rozpočet v tis. Kč]]*100</f>
        <v>100</v>
      </c>
    </row>
    <row r="230" spans="1:185" s="539" customFormat="1" ht="15" customHeight="1" x14ac:dyDescent="0.25">
      <c r="A230" s="492">
        <v>3319</v>
      </c>
      <c r="B230" s="492">
        <v>5336</v>
      </c>
      <c r="C230" s="578">
        <v>428</v>
      </c>
      <c r="D230" s="533">
        <v>616</v>
      </c>
      <c r="E230" s="493">
        <v>242</v>
      </c>
      <c r="F230" s="494" t="s">
        <v>894</v>
      </c>
      <c r="G230" s="552">
        <v>0</v>
      </c>
      <c r="H230" s="552">
        <v>35</v>
      </c>
      <c r="I230" s="552">
        <v>24.5</v>
      </c>
      <c r="J230" s="428">
        <f>Tabulka5424[[#This Row],[Skutečnost v tis. Kč]]/Tabulka5424[[#This Row],[Upravený rozpočet v tis. Kč]]*100</f>
        <v>70</v>
      </c>
      <c r="K230" s="542"/>
      <c r="L230" s="538"/>
      <c r="M230" s="538"/>
      <c r="N230" s="538"/>
      <c r="O230" s="538"/>
      <c r="P230" s="538"/>
      <c r="T230" s="540"/>
      <c r="U230" s="541"/>
      <c r="V230" s="542"/>
      <c r="W230" s="542"/>
      <c r="X230" s="542"/>
      <c r="Y230" s="538"/>
      <c r="Z230" s="538"/>
      <c r="AA230" s="538"/>
      <c r="AB230" s="538"/>
      <c r="AC230" s="538"/>
      <c r="AG230" s="540"/>
      <c r="AH230" s="541"/>
      <c r="AI230" s="542"/>
      <c r="AJ230" s="542"/>
      <c r="AK230" s="542"/>
      <c r="AL230" s="538"/>
      <c r="AM230" s="538"/>
      <c r="AN230" s="538"/>
      <c r="AO230" s="538"/>
      <c r="AP230" s="538"/>
      <c r="AT230" s="540"/>
      <c r="AU230" s="541"/>
      <c r="AV230" s="542"/>
      <c r="AW230" s="542"/>
      <c r="AX230" s="542"/>
      <c r="AY230" s="538"/>
      <c r="AZ230" s="538"/>
      <c r="BA230" s="538"/>
      <c r="BB230" s="538"/>
      <c r="BC230" s="538"/>
      <c r="BG230" s="540"/>
      <c r="BH230" s="541"/>
      <c r="BI230" s="542"/>
      <c r="BJ230" s="542"/>
      <c r="BK230" s="542"/>
      <c r="BL230" s="538"/>
      <c r="BM230" s="538"/>
      <c r="BN230" s="538"/>
      <c r="BO230" s="538"/>
      <c r="BP230" s="538"/>
      <c r="BT230" s="540"/>
      <c r="BU230" s="541"/>
      <c r="BV230" s="542"/>
      <c r="BW230" s="542"/>
      <c r="BX230" s="542"/>
      <c r="BY230" s="538"/>
      <c r="BZ230" s="538"/>
      <c r="CA230" s="538"/>
      <c r="CB230" s="538"/>
      <c r="CC230" s="538"/>
      <c r="CG230" s="540"/>
      <c r="CH230" s="541"/>
      <c r="CI230" s="542"/>
      <c r="CJ230" s="542"/>
      <c r="CK230" s="542"/>
      <c r="CL230" s="538"/>
      <c r="CM230" s="538"/>
      <c r="CN230" s="538"/>
      <c r="CO230" s="538"/>
      <c r="CP230" s="538"/>
      <c r="CT230" s="540"/>
      <c r="CU230" s="541"/>
      <c r="CV230" s="542"/>
      <c r="CW230" s="542"/>
      <c r="CX230" s="542"/>
      <c r="CY230" s="538"/>
      <c r="CZ230" s="538"/>
      <c r="DA230" s="538"/>
      <c r="DB230" s="538"/>
      <c r="DC230" s="538"/>
      <c r="DG230" s="540"/>
      <c r="DH230" s="541"/>
      <c r="DI230" s="542"/>
      <c r="DJ230" s="542"/>
      <c r="DK230" s="542"/>
      <c r="DL230" s="538"/>
      <c r="DM230" s="538"/>
      <c r="DN230" s="538"/>
      <c r="DO230" s="538"/>
      <c r="DP230" s="538"/>
      <c r="DT230" s="540"/>
      <c r="DU230" s="541"/>
      <c r="DV230" s="542"/>
      <c r="DW230" s="542"/>
      <c r="DX230" s="542"/>
      <c r="DY230" s="538"/>
      <c r="DZ230" s="538"/>
      <c r="EA230" s="538"/>
      <c r="EB230" s="538"/>
      <c r="EC230" s="538"/>
      <c r="EG230" s="540"/>
      <c r="EH230" s="541"/>
      <c r="EI230" s="542"/>
      <c r="EJ230" s="542"/>
      <c r="EK230" s="542"/>
      <c r="EL230" s="538"/>
      <c r="EM230" s="538"/>
      <c r="EN230" s="538"/>
      <c r="EO230" s="538"/>
      <c r="EP230" s="538"/>
      <c r="ET230" s="540"/>
      <c r="EU230" s="541"/>
      <c r="EV230" s="542"/>
      <c r="EW230" s="542"/>
      <c r="EX230" s="542"/>
      <c r="EY230" s="538"/>
      <c r="EZ230" s="538"/>
      <c r="FA230" s="538"/>
      <c r="FB230" s="538"/>
      <c r="FC230" s="538"/>
      <c r="FG230" s="540"/>
      <c r="FH230" s="541"/>
      <c r="FI230" s="542"/>
      <c r="FJ230" s="542"/>
      <c r="FK230" s="542"/>
      <c r="FL230" s="538"/>
      <c r="FM230" s="538"/>
      <c r="FN230" s="538"/>
      <c r="FO230" s="538"/>
      <c r="FP230" s="538"/>
      <c r="FT230" s="540"/>
      <c r="FU230" s="541"/>
      <c r="FV230" s="542"/>
      <c r="FW230" s="542"/>
      <c r="FX230" s="542"/>
      <c r="FY230" s="538"/>
      <c r="FZ230" s="538"/>
      <c r="GA230" s="538"/>
      <c r="GB230" s="538"/>
      <c r="GC230" s="538"/>
    </row>
    <row r="231" spans="1:185" s="539" customFormat="1" ht="15" customHeight="1" x14ac:dyDescent="0.25">
      <c r="A231" s="492">
        <v>3319</v>
      </c>
      <c r="B231" s="492">
        <v>5336</v>
      </c>
      <c r="C231" s="578">
        <v>428</v>
      </c>
      <c r="D231" s="533">
        <v>620</v>
      </c>
      <c r="E231" s="493">
        <v>242</v>
      </c>
      <c r="F231" s="494" t="s">
        <v>988</v>
      </c>
      <c r="G231" s="552">
        <v>0</v>
      </c>
      <c r="H231" s="552">
        <v>40</v>
      </c>
      <c r="I231" s="552">
        <v>28</v>
      </c>
      <c r="J231" s="428">
        <f>Tabulka5424[[#This Row],[Skutečnost v tis. Kč]]/Tabulka5424[[#This Row],[Upravený rozpočet v tis. Kč]]*100</f>
        <v>70</v>
      </c>
      <c r="K231" s="542"/>
      <c r="L231" s="538"/>
      <c r="M231" s="538"/>
      <c r="N231" s="538"/>
      <c r="O231" s="538"/>
      <c r="P231" s="538"/>
      <c r="T231" s="540"/>
      <c r="U231" s="541"/>
      <c r="V231" s="542"/>
      <c r="W231" s="542"/>
      <c r="X231" s="542"/>
      <c r="Y231" s="538"/>
      <c r="Z231" s="538"/>
      <c r="AA231" s="538"/>
      <c r="AB231" s="538"/>
      <c r="AC231" s="538"/>
      <c r="AG231" s="540"/>
      <c r="AH231" s="541"/>
      <c r="AI231" s="542"/>
      <c r="AJ231" s="542"/>
      <c r="AK231" s="542"/>
      <c r="AL231" s="538"/>
      <c r="AM231" s="538"/>
      <c r="AN231" s="538"/>
      <c r="AO231" s="538"/>
      <c r="AP231" s="538"/>
      <c r="AT231" s="540"/>
      <c r="AU231" s="541"/>
      <c r="AV231" s="542"/>
      <c r="AW231" s="542"/>
      <c r="AX231" s="542"/>
      <c r="AY231" s="538"/>
      <c r="AZ231" s="538"/>
      <c r="BA231" s="538"/>
      <c r="BB231" s="538"/>
      <c r="BC231" s="538"/>
      <c r="BG231" s="540"/>
      <c r="BH231" s="541"/>
      <c r="BI231" s="542"/>
      <c r="BJ231" s="542"/>
      <c r="BK231" s="542"/>
      <c r="BL231" s="538"/>
      <c r="BM231" s="538"/>
      <c r="BN231" s="538"/>
      <c r="BO231" s="538"/>
      <c r="BP231" s="538"/>
      <c r="BT231" s="540"/>
      <c r="BU231" s="541"/>
      <c r="BV231" s="542"/>
      <c r="BW231" s="542"/>
      <c r="BX231" s="542"/>
      <c r="BY231" s="538"/>
      <c r="BZ231" s="538"/>
      <c r="CA231" s="538"/>
      <c r="CB231" s="538"/>
      <c r="CC231" s="538"/>
      <c r="CG231" s="540"/>
      <c r="CH231" s="541"/>
      <c r="CI231" s="542"/>
      <c r="CJ231" s="542"/>
      <c r="CK231" s="542"/>
      <c r="CL231" s="538"/>
      <c r="CM231" s="538"/>
      <c r="CN231" s="538"/>
      <c r="CO231" s="538"/>
      <c r="CP231" s="538"/>
      <c r="CT231" s="540"/>
      <c r="CU231" s="541"/>
      <c r="CV231" s="542"/>
      <c r="CW231" s="542"/>
      <c r="CX231" s="542"/>
      <c r="CY231" s="538"/>
      <c r="CZ231" s="538"/>
      <c r="DA231" s="538"/>
      <c r="DB231" s="538"/>
      <c r="DC231" s="538"/>
      <c r="DG231" s="540"/>
      <c r="DH231" s="541"/>
      <c r="DI231" s="542"/>
      <c r="DJ231" s="542"/>
      <c r="DK231" s="542"/>
      <c r="DL231" s="538"/>
      <c r="DM231" s="538"/>
      <c r="DN231" s="538"/>
      <c r="DO231" s="538"/>
      <c r="DP231" s="538"/>
      <c r="DT231" s="540"/>
      <c r="DU231" s="541"/>
      <c r="DV231" s="542"/>
      <c r="DW231" s="542"/>
      <c r="DX231" s="542"/>
      <c r="DY231" s="538"/>
      <c r="DZ231" s="538"/>
      <c r="EA231" s="538"/>
      <c r="EB231" s="538"/>
      <c r="EC231" s="538"/>
      <c r="EG231" s="540"/>
      <c r="EH231" s="541"/>
      <c r="EI231" s="542"/>
      <c r="EJ231" s="542"/>
      <c r="EK231" s="542"/>
      <c r="EL231" s="538"/>
      <c r="EM231" s="538"/>
      <c r="EN231" s="538"/>
      <c r="EO231" s="538"/>
      <c r="EP231" s="538"/>
      <c r="ET231" s="540"/>
      <c r="EU231" s="541"/>
      <c r="EV231" s="542"/>
      <c r="EW231" s="542"/>
      <c r="EX231" s="542"/>
      <c r="EY231" s="538"/>
      <c r="EZ231" s="538"/>
      <c r="FA231" s="538"/>
      <c r="FB231" s="538"/>
      <c r="FC231" s="538"/>
      <c r="FG231" s="540"/>
      <c r="FH231" s="541"/>
      <c r="FI231" s="542"/>
      <c r="FJ231" s="542"/>
      <c r="FK231" s="542"/>
      <c r="FL231" s="538"/>
      <c r="FM231" s="538"/>
      <c r="FN231" s="538"/>
      <c r="FO231" s="538"/>
      <c r="FP231" s="538"/>
      <c r="FT231" s="540"/>
      <c r="FU231" s="541"/>
      <c r="FV231" s="542"/>
      <c r="FW231" s="542"/>
      <c r="FX231" s="542"/>
      <c r="FY231" s="538"/>
      <c r="FZ231" s="538"/>
      <c r="GA231" s="538"/>
      <c r="GB231" s="538"/>
      <c r="GC231" s="538"/>
    </row>
    <row r="232" spans="1:185" s="539" customFormat="1" ht="15" customHeight="1" x14ac:dyDescent="0.25">
      <c r="A232" s="335">
        <v>3319</v>
      </c>
      <c r="B232" s="335"/>
      <c r="C232" s="519"/>
      <c r="D232" s="45"/>
      <c r="E232" s="312"/>
      <c r="F232" s="110" t="s">
        <v>289</v>
      </c>
      <c r="G232" s="72">
        <f>SUM(G227:G231)</f>
        <v>28</v>
      </c>
      <c r="H232" s="72">
        <f>SUM(H227:H231)</f>
        <v>143</v>
      </c>
      <c r="I232" s="72">
        <f>SUM(I227:I231)</f>
        <v>83.5</v>
      </c>
      <c r="J232" s="547">
        <f>Tabulka5424[[#This Row],[Skutečnost v tis. Kč]]/Tabulka5424[[#This Row],[Upravený rozpočet v tis. Kč]]*100</f>
        <v>58.391608391608393</v>
      </c>
      <c r="K232" s="542"/>
      <c r="L232" s="538"/>
      <c r="M232" s="538"/>
      <c r="N232" s="538"/>
      <c r="O232" s="538"/>
      <c r="P232" s="538"/>
      <c r="T232" s="540"/>
      <c r="U232" s="541"/>
      <c r="V232" s="542"/>
      <c r="W232" s="542"/>
      <c r="X232" s="542"/>
      <c r="Y232" s="538"/>
      <c r="Z232" s="538"/>
      <c r="AA232" s="538"/>
      <c r="AB232" s="538"/>
      <c r="AC232" s="538"/>
      <c r="AG232" s="540"/>
      <c r="AH232" s="541"/>
      <c r="AI232" s="542"/>
      <c r="AJ232" s="542"/>
      <c r="AK232" s="542"/>
      <c r="AL232" s="538"/>
      <c r="AM232" s="538"/>
      <c r="AN232" s="538"/>
      <c r="AO232" s="538"/>
      <c r="AP232" s="538"/>
      <c r="AT232" s="540"/>
      <c r="AU232" s="541"/>
      <c r="AV232" s="542"/>
      <c r="AW232" s="542"/>
      <c r="AX232" s="542"/>
      <c r="AY232" s="538"/>
      <c r="AZ232" s="538"/>
      <c r="BA232" s="538"/>
      <c r="BB232" s="538"/>
      <c r="BC232" s="538"/>
      <c r="BG232" s="540"/>
      <c r="BH232" s="541"/>
      <c r="BI232" s="542"/>
      <c r="BJ232" s="542"/>
      <c r="BK232" s="542"/>
      <c r="BL232" s="538"/>
      <c r="BM232" s="538"/>
      <c r="BN232" s="538"/>
      <c r="BO232" s="538"/>
      <c r="BP232" s="538"/>
      <c r="BT232" s="540"/>
      <c r="BU232" s="541"/>
      <c r="BV232" s="542"/>
      <c r="BW232" s="542"/>
      <c r="BX232" s="542"/>
      <c r="BY232" s="538"/>
      <c r="BZ232" s="538"/>
      <c r="CA232" s="538"/>
      <c r="CB232" s="538"/>
      <c r="CC232" s="538"/>
      <c r="CG232" s="540"/>
      <c r="CH232" s="541"/>
      <c r="CI232" s="542"/>
      <c r="CJ232" s="542"/>
      <c r="CK232" s="542"/>
      <c r="CL232" s="538"/>
      <c r="CM232" s="538"/>
      <c r="CN232" s="538"/>
      <c r="CO232" s="538"/>
      <c r="CP232" s="538"/>
      <c r="CT232" s="540"/>
      <c r="CU232" s="541"/>
      <c r="CV232" s="542"/>
      <c r="CW232" s="542"/>
      <c r="CX232" s="542"/>
      <c r="CY232" s="538"/>
      <c r="CZ232" s="538"/>
      <c r="DA232" s="538"/>
      <c r="DB232" s="538"/>
      <c r="DC232" s="538"/>
      <c r="DG232" s="540"/>
      <c r="DH232" s="541"/>
      <c r="DI232" s="542"/>
      <c r="DJ232" s="542"/>
      <c r="DK232" s="542"/>
      <c r="DL232" s="538"/>
      <c r="DM232" s="538"/>
      <c r="DN232" s="538"/>
      <c r="DO232" s="538"/>
      <c r="DP232" s="538"/>
      <c r="DT232" s="540"/>
      <c r="DU232" s="541"/>
      <c r="DV232" s="542"/>
      <c r="DW232" s="542"/>
      <c r="DX232" s="542"/>
      <c r="DY232" s="538"/>
      <c r="DZ232" s="538"/>
      <c r="EA232" s="538"/>
      <c r="EB232" s="538"/>
      <c r="EC232" s="538"/>
      <c r="EG232" s="540"/>
      <c r="EH232" s="541"/>
      <c r="EI232" s="542"/>
      <c r="EJ232" s="542"/>
      <c r="EK232" s="542"/>
      <c r="EL232" s="538"/>
      <c r="EM232" s="538"/>
      <c r="EN232" s="538"/>
      <c r="EO232" s="538"/>
      <c r="EP232" s="538"/>
      <c r="ET232" s="540"/>
      <c r="EU232" s="541"/>
      <c r="EV232" s="542"/>
      <c r="EW232" s="542"/>
      <c r="EX232" s="542"/>
      <c r="EY232" s="538"/>
      <c r="EZ232" s="538"/>
      <c r="FA232" s="538"/>
      <c r="FB232" s="538"/>
      <c r="FC232" s="538"/>
      <c r="FG232" s="540"/>
      <c r="FH232" s="541"/>
      <c r="FI232" s="542"/>
      <c r="FJ232" s="542"/>
      <c r="FK232" s="542"/>
      <c r="FL232" s="538"/>
      <c r="FM232" s="538"/>
      <c r="FN232" s="538"/>
      <c r="FO232" s="538"/>
      <c r="FP232" s="538"/>
      <c r="FT232" s="540"/>
      <c r="FU232" s="541"/>
      <c r="FV232" s="542"/>
      <c r="FW232" s="542"/>
      <c r="FX232" s="542"/>
      <c r="FY232" s="538"/>
      <c r="FZ232" s="538"/>
      <c r="GA232" s="538"/>
      <c r="GB232" s="538"/>
      <c r="GC232" s="538"/>
    </row>
    <row r="233" spans="1:185" s="539" customFormat="1" ht="15" customHeight="1" x14ac:dyDescent="0.25">
      <c r="A233" s="4"/>
      <c r="B233" s="4"/>
      <c r="C233" s="291"/>
      <c r="D233" s="47"/>
      <c r="E233" s="61"/>
      <c r="F233" s="5"/>
      <c r="G233" s="76"/>
      <c r="H233" s="76"/>
      <c r="I233" s="76"/>
      <c r="J233" s="558"/>
      <c r="K233" s="542"/>
      <c r="L233" s="538"/>
      <c r="M233" s="538"/>
      <c r="N233" s="538"/>
      <c r="O233" s="538"/>
      <c r="P233" s="538"/>
      <c r="T233" s="540"/>
      <c r="U233" s="541"/>
      <c r="V233" s="542"/>
      <c r="W233" s="542"/>
      <c r="X233" s="542"/>
      <c r="Y233" s="538"/>
      <c r="Z233" s="538"/>
      <c r="AA233" s="538"/>
      <c r="AB233" s="538"/>
      <c r="AC233" s="538"/>
      <c r="AG233" s="540"/>
      <c r="AH233" s="541"/>
      <c r="AI233" s="542"/>
      <c r="AJ233" s="542"/>
      <c r="AK233" s="542"/>
      <c r="AL233" s="538"/>
      <c r="AM233" s="538"/>
      <c r="AN233" s="538"/>
      <c r="AO233" s="538"/>
      <c r="AP233" s="538"/>
      <c r="AT233" s="540"/>
      <c r="AU233" s="541"/>
      <c r="AV233" s="542"/>
      <c r="AW233" s="542"/>
      <c r="AX233" s="542"/>
      <c r="AY233" s="538"/>
      <c r="AZ233" s="538"/>
      <c r="BA233" s="538"/>
      <c r="BB233" s="538"/>
      <c r="BC233" s="538"/>
      <c r="BG233" s="540"/>
      <c r="BH233" s="541"/>
      <c r="BI233" s="542"/>
      <c r="BJ233" s="542"/>
      <c r="BK233" s="542"/>
      <c r="BL233" s="538"/>
      <c r="BM233" s="538"/>
      <c r="BN233" s="538"/>
      <c r="BO233" s="538"/>
      <c r="BP233" s="538"/>
      <c r="BT233" s="540"/>
      <c r="BU233" s="541"/>
      <c r="BV233" s="542"/>
      <c r="BW233" s="542"/>
      <c r="BX233" s="542"/>
      <c r="BY233" s="538"/>
      <c r="BZ233" s="538"/>
      <c r="CA233" s="538"/>
      <c r="CB233" s="538"/>
      <c r="CC233" s="538"/>
      <c r="CG233" s="540"/>
      <c r="CH233" s="541"/>
      <c r="CI233" s="542"/>
      <c r="CJ233" s="542"/>
      <c r="CK233" s="542"/>
      <c r="CL233" s="538"/>
      <c r="CM233" s="538"/>
      <c r="CN233" s="538"/>
      <c r="CO233" s="538"/>
      <c r="CP233" s="538"/>
      <c r="CT233" s="540"/>
      <c r="CU233" s="541"/>
      <c r="CV233" s="542"/>
      <c r="CW233" s="542"/>
      <c r="CX233" s="542"/>
      <c r="CY233" s="538"/>
      <c r="CZ233" s="538"/>
      <c r="DA233" s="538"/>
      <c r="DB233" s="538"/>
      <c r="DC233" s="538"/>
      <c r="DG233" s="540"/>
      <c r="DH233" s="541"/>
      <c r="DI233" s="542"/>
      <c r="DJ233" s="542"/>
      <c r="DK233" s="542"/>
      <c r="DL233" s="538"/>
      <c r="DM233" s="538"/>
      <c r="DN233" s="538"/>
      <c r="DO233" s="538"/>
      <c r="DP233" s="538"/>
      <c r="DT233" s="540"/>
      <c r="DU233" s="541"/>
      <c r="DV233" s="542"/>
      <c r="DW233" s="542"/>
      <c r="DX233" s="542"/>
      <c r="DY233" s="538"/>
      <c r="DZ233" s="538"/>
      <c r="EA233" s="538"/>
      <c r="EB233" s="538"/>
      <c r="EC233" s="538"/>
      <c r="EG233" s="540"/>
      <c r="EH233" s="541"/>
      <c r="EI233" s="542"/>
      <c r="EJ233" s="542"/>
      <c r="EK233" s="542"/>
      <c r="EL233" s="538"/>
      <c r="EM233" s="538"/>
      <c r="EN233" s="538"/>
      <c r="EO233" s="538"/>
      <c r="EP233" s="538"/>
      <c r="ET233" s="540"/>
      <c r="EU233" s="541"/>
      <c r="EV233" s="542"/>
      <c r="EW233" s="542"/>
      <c r="EX233" s="542"/>
      <c r="EY233" s="538"/>
      <c r="EZ233" s="538"/>
      <c r="FA233" s="538"/>
      <c r="FB233" s="538"/>
      <c r="FC233" s="538"/>
      <c r="FG233" s="540"/>
      <c r="FH233" s="541"/>
      <c r="FI233" s="542"/>
      <c r="FJ233" s="542"/>
      <c r="FK233" s="542"/>
      <c r="FL233" s="538"/>
      <c r="FM233" s="538"/>
      <c r="FN233" s="538"/>
      <c r="FO233" s="538"/>
      <c r="FP233" s="538"/>
      <c r="FT233" s="540"/>
      <c r="FU233" s="541"/>
      <c r="FV233" s="542"/>
      <c r="FW233" s="542"/>
      <c r="FX233" s="542"/>
      <c r="FY233" s="538"/>
      <c r="FZ233" s="538"/>
      <c r="GA233" s="538"/>
      <c r="GB233" s="538"/>
      <c r="GC233" s="538"/>
    </row>
    <row r="234" spans="1:185" s="131" customFormat="1" ht="12" customHeight="1" x14ac:dyDescent="0.25">
      <c r="A234" s="4"/>
      <c r="B234" s="4"/>
      <c r="C234" s="291"/>
      <c r="D234" s="47"/>
      <c r="E234" s="61"/>
      <c r="F234" s="110" t="s">
        <v>410</v>
      </c>
      <c r="G234" s="76"/>
      <c r="H234" s="76"/>
      <c r="I234" s="76"/>
      <c r="J234" s="558"/>
    </row>
    <row r="235" spans="1:185" s="131" customFormat="1" ht="15" customHeight="1" x14ac:dyDescent="0.25">
      <c r="A235" s="4">
        <v>3322</v>
      </c>
      <c r="B235" s="4">
        <v>5169</v>
      </c>
      <c r="C235" s="291"/>
      <c r="D235" s="47"/>
      <c r="E235" s="61">
        <v>814</v>
      </c>
      <c r="F235" s="5" t="s">
        <v>468</v>
      </c>
      <c r="G235" s="76">
        <v>36.5</v>
      </c>
      <c r="H235" s="76">
        <v>36.5</v>
      </c>
      <c r="I235" s="76">
        <v>0</v>
      </c>
      <c r="J235" s="558">
        <f>Tabulka5424[[#This Row],[Skutečnost v tis. Kč]]/Tabulka5424[[#This Row],[Upravený rozpočet v tis. Kč]]*100</f>
        <v>0</v>
      </c>
    </row>
    <row r="236" spans="1:185" s="131" customFormat="1" ht="13.5" customHeight="1" x14ac:dyDescent="0.25">
      <c r="A236" s="4">
        <v>3322</v>
      </c>
      <c r="B236" s="4">
        <v>5169</v>
      </c>
      <c r="C236" s="291"/>
      <c r="D236" s="47"/>
      <c r="E236" s="61">
        <v>831</v>
      </c>
      <c r="F236" s="5" t="s">
        <v>409</v>
      </c>
      <c r="G236" s="76">
        <v>50</v>
      </c>
      <c r="H236" s="76">
        <v>50</v>
      </c>
      <c r="I236" s="76">
        <v>0</v>
      </c>
      <c r="J236" s="558">
        <f>Tabulka5424[[#This Row],[Skutečnost v tis. Kč]]/Tabulka5424[[#This Row],[Upravený rozpočet v tis. Kč]]*100</f>
        <v>0</v>
      </c>
    </row>
    <row r="237" spans="1:185" s="131" customFormat="1" ht="15" customHeight="1" x14ac:dyDescent="0.25">
      <c r="A237" s="4">
        <v>3322</v>
      </c>
      <c r="B237" s="4">
        <v>5169</v>
      </c>
      <c r="C237" s="291"/>
      <c r="D237" s="47"/>
      <c r="E237" s="61">
        <v>832</v>
      </c>
      <c r="F237" s="553" t="s">
        <v>514</v>
      </c>
      <c r="G237" s="76">
        <v>100</v>
      </c>
      <c r="H237" s="76">
        <v>100</v>
      </c>
      <c r="I237" s="76">
        <v>0</v>
      </c>
      <c r="J237" s="558">
        <f>Tabulka5424[[#This Row],[Skutečnost v tis. Kč]]/Tabulka5424[[#This Row],[Upravený rozpočet v tis. Kč]]*100</f>
        <v>0</v>
      </c>
    </row>
    <row r="238" spans="1:185" ht="15" customHeight="1" x14ac:dyDescent="0.25">
      <c r="A238" s="461">
        <v>3322</v>
      </c>
      <c r="B238" s="461">
        <v>5171</v>
      </c>
      <c r="C238" s="490"/>
      <c r="D238" s="64"/>
      <c r="E238" s="462">
        <v>814</v>
      </c>
      <c r="F238" s="459" t="s">
        <v>1048</v>
      </c>
      <c r="G238" s="254">
        <v>2650</v>
      </c>
      <c r="H238" s="254">
        <v>3830</v>
      </c>
      <c r="I238" s="254">
        <v>2750.03</v>
      </c>
      <c r="J238" s="429">
        <f>Tabulka5424[[#This Row],[Skutečnost v tis. Kč]]/Tabulka5424[[#This Row],[Upravený rozpočet v tis. Kč]]*100</f>
        <v>71.802349869451703</v>
      </c>
    </row>
    <row r="239" spans="1:185" ht="15" customHeight="1" x14ac:dyDescent="0.25">
      <c r="A239" s="461">
        <v>3322</v>
      </c>
      <c r="B239" s="461">
        <v>5171</v>
      </c>
      <c r="C239" s="490"/>
      <c r="D239" s="64"/>
      <c r="E239" s="462">
        <v>878</v>
      </c>
      <c r="F239" s="459" t="s">
        <v>1010</v>
      </c>
      <c r="G239" s="254">
        <v>210</v>
      </c>
      <c r="H239" s="254">
        <v>210</v>
      </c>
      <c r="I239" s="254">
        <v>0</v>
      </c>
      <c r="J239" s="429">
        <f>Tabulka5424[[#This Row],[Skutečnost v tis. Kč]]/Tabulka5424[[#This Row],[Upravený rozpočet v tis. Kč]]*100</f>
        <v>0</v>
      </c>
    </row>
    <row r="240" spans="1:185" ht="13.5" customHeight="1" x14ac:dyDescent="0.25">
      <c r="A240" s="492">
        <v>3322</v>
      </c>
      <c r="B240" s="492">
        <v>5171</v>
      </c>
      <c r="C240" s="578">
        <v>457</v>
      </c>
      <c r="D240" s="533"/>
      <c r="E240" s="493">
        <v>878</v>
      </c>
      <c r="F240" s="494" t="s">
        <v>924</v>
      </c>
      <c r="G240" s="552">
        <v>0</v>
      </c>
      <c r="H240" s="552">
        <v>60</v>
      </c>
      <c r="I240" s="552">
        <v>0</v>
      </c>
      <c r="J240" s="428">
        <f>Tabulka5424[[#This Row],[Skutečnost v tis. Kč]]/Tabulka5424[[#This Row],[Upravený rozpočet v tis. Kč]]*100</f>
        <v>0</v>
      </c>
    </row>
    <row r="241" spans="1:185" s="131" customFormat="1" ht="15" customHeight="1" x14ac:dyDescent="0.25">
      <c r="A241" s="335">
        <v>3322</v>
      </c>
      <c r="B241" s="335"/>
      <c r="C241" s="519"/>
      <c r="D241" s="45"/>
      <c r="E241" s="312"/>
      <c r="F241" s="110" t="s">
        <v>131</v>
      </c>
      <c r="G241" s="72">
        <f>SUBTOTAL(109,G235:G240)</f>
        <v>3046.5</v>
      </c>
      <c r="H241" s="72">
        <f>SUBTOTAL(109,H235:H240)</f>
        <v>4286.5</v>
      </c>
      <c r="I241" s="72">
        <f>SUBTOTAL(109,I235:I240)</f>
        <v>2750.03</v>
      </c>
      <c r="J241" s="547">
        <f>Tabulka5424[[#This Row],[Skutečnost v tis. Kč]]/Tabulka5424[[#This Row],[Upravený rozpočet v tis. Kč]]*100</f>
        <v>64.155604805785615</v>
      </c>
    </row>
    <row r="242" spans="1:185" s="539" customFormat="1" ht="15" customHeight="1" x14ac:dyDescent="0.25">
      <c r="A242" s="461"/>
      <c r="B242" s="461"/>
      <c r="C242" s="490"/>
      <c r="D242" s="64"/>
      <c r="E242" s="462"/>
      <c r="F242" s="459"/>
      <c r="G242" s="254"/>
      <c r="H242" s="254"/>
      <c r="I242" s="254"/>
      <c r="J242" s="428"/>
      <c r="K242" s="542"/>
      <c r="L242" s="538"/>
      <c r="M242" s="538"/>
      <c r="N242" s="538"/>
      <c r="O242" s="538"/>
      <c r="P242" s="538"/>
      <c r="T242" s="540"/>
      <c r="U242" s="541"/>
      <c r="V242" s="542"/>
      <c r="W242" s="542"/>
      <c r="X242" s="542"/>
      <c r="Y242" s="538"/>
      <c r="Z242" s="538"/>
      <c r="AA242" s="538"/>
      <c r="AB242" s="538"/>
      <c r="AC242" s="538"/>
      <c r="AG242" s="540"/>
      <c r="AH242" s="541"/>
      <c r="AI242" s="542"/>
      <c r="AJ242" s="542"/>
      <c r="AK242" s="542"/>
      <c r="AL242" s="538"/>
      <c r="AM242" s="538"/>
      <c r="AN242" s="538"/>
      <c r="AO242" s="538"/>
      <c r="AP242" s="538"/>
      <c r="AT242" s="540"/>
      <c r="AU242" s="541"/>
      <c r="AV242" s="542"/>
      <c r="AW242" s="542"/>
      <c r="AX242" s="542"/>
      <c r="AY242" s="538"/>
      <c r="AZ242" s="538"/>
      <c r="BA242" s="538"/>
      <c r="BB242" s="538"/>
      <c r="BC242" s="538"/>
      <c r="BG242" s="540"/>
      <c r="BH242" s="541"/>
      <c r="BI242" s="542"/>
      <c r="BJ242" s="542"/>
      <c r="BK242" s="542"/>
      <c r="BL242" s="538"/>
      <c r="BM242" s="538"/>
      <c r="BN242" s="538"/>
      <c r="BO242" s="538"/>
      <c r="BP242" s="538"/>
      <c r="BT242" s="540"/>
      <c r="BU242" s="541"/>
      <c r="BV242" s="542"/>
      <c r="BW242" s="542"/>
      <c r="BX242" s="542"/>
      <c r="BY242" s="538"/>
      <c r="BZ242" s="538"/>
      <c r="CA242" s="538"/>
      <c r="CB242" s="538"/>
      <c r="CC242" s="538"/>
      <c r="CG242" s="540"/>
      <c r="CH242" s="541"/>
      <c r="CI242" s="542"/>
      <c r="CJ242" s="542"/>
      <c r="CK242" s="542"/>
      <c r="CL242" s="538"/>
      <c r="CM242" s="538"/>
      <c r="CN242" s="538"/>
      <c r="CO242" s="538"/>
      <c r="CP242" s="538"/>
      <c r="CT242" s="540"/>
      <c r="CU242" s="541"/>
      <c r="CV242" s="542"/>
      <c r="CW242" s="542"/>
      <c r="CX242" s="542"/>
      <c r="CY242" s="538"/>
      <c r="CZ242" s="538"/>
      <c r="DA242" s="538"/>
      <c r="DB242" s="538"/>
      <c r="DC242" s="538"/>
      <c r="DG242" s="540"/>
      <c r="DH242" s="541"/>
      <c r="DI242" s="542"/>
      <c r="DJ242" s="542"/>
      <c r="DK242" s="542"/>
      <c r="DL242" s="538"/>
      <c r="DM242" s="538"/>
      <c r="DN242" s="538"/>
      <c r="DO242" s="538"/>
      <c r="DP242" s="538"/>
      <c r="DT242" s="540"/>
      <c r="DU242" s="541"/>
      <c r="DV242" s="542"/>
      <c r="DW242" s="542"/>
      <c r="DX242" s="542"/>
      <c r="DY242" s="538"/>
      <c r="DZ242" s="538"/>
      <c r="EA242" s="538"/>
      <c r="EB242" s="538"/>
      <c r="EC242" s="538"/>
      <c r="EG242" s="540"/>
      <c r="EH242" s="541"/>
      <c r="EI242" s="542"/>
      <c r="EJ242" s="542"/>
      <c r="EK242" s="542"/>
      <c r="EL242" s="538"/>
      <c r="EM242" s="538"/>
      <c r="EN242" s="538"/>
      <c r="EO242" s="538"/>
      <c r="EP242" s="538"/>
      <c r="ET242" s="540"/>
      <c r="EU242" s="541"/>
      <c r="EV242" s="542"/>
      <c r="EW242" s="542"/>
      <c r="EX242" s="542"/>
      <c r="EY242" s="538"/>
      <c r="EZ242" s="538"/>
      <c r="FA242" s="538"/>
      <c r="FB242" s="538"/>
      <c r="FC242" s="538"/>
      <c r="FG242" s="540"/>
      <c r="FH242" s="541"/>
      <c r="FI242" s="542"/>
      <c r="FJ242" s="542"/>
      <c r="FK242" s="542"/>
      <c r="FL242" s="538"/>
      <c r="FM242" s="538"/>
      <c r="FN242" s="538"/>
      <c r="FO242" s="538"/>
      <c r="FP242" s="538"/>
      <c r="FT242" s="540"/>
      <c r="FU242" s="541"/>
      <c r="FV242" s="542"/>
      <c r="FW242" s="542"/>
      <c r="FX242" s="542"/>
      <c r="FY242" s="538"/>
      <c r="FZ242" s="538"/>
      <c r="GA242" s="538"/>
      <c r="GB242" s="538"/>
      <c r="GC242" s="538"/>
    </row>
    <row r="243" spans="1:185" s="131" customFormat="1" ht="15" customHeight="1" x14ac:dyDescent="0.25">
      <c r="A243" s="4">
        <v>3326</v>
      </c>
      <c r="B243" s="4">
        <v>5139</v>
      </c>
      <c r="C243" s="291"/>
      <c r="D243" s="47"/>
      <c r="E243" s="61"/>
      <c r="F243" s="5" t="s">
        <v>373</v>
      </c>
      <c r="G243" s="76">
        <v>10</v>
      </c>
      <c r="H243" s="76">
        <v>10</v>
      </c>
      <c r="I243" s="76">
        <v>6.21</v>
      </c>
      <c r="J243" s="428">
        <f>Tabulka5424[[#This Row],[Skutečnost v tis. Kč]]/Tabulka5424[[#This Row],[Upravený rozpočet v tis. Kč]]*100</f>
        <v>62.1</v>
      </c>
    </row>
    <row r="244" spans="1:185" s="131" customFormat="1" ht="15" customHeight="1" x14ac:dyDescent="0.25">
      <c r="A244" s="461">
        <v>3326</v>
      </c>
      <c r="B244" s="461">
        <v>5171</v>
      </c>
      <c r="C244" s="490"/>
      <c r="D244" s="64"/>
      <c r="E244" s="462"/>
      <c r="F244" s="459" t="s">
        <v>408</v>
      </c>
      <c r="G244" s="254">
        <v>100</v>
      </c>
      <c r="H244" s="254">
        <v>100</v>
      </c>
      <c r="I244" s="254">
        <v>42.86</v>
      </c>
      <c r="J244" s="429">
        <f>Tabulka5424[[#This Row],[Skutečnost v tis. Kč]]/Tabulka5424[[#This Row],[Upravený rozpočet v tis. Kč]]*100</f>
        <v>42.86</v>
      </c>
    </row>
    <row r="245" spans="1:185" s="131" customFormat="1" ht="15" customHeight="1" x14ac:dyDescent="0.25">
      <c r="A245" s="461">
        <v>3326</v>
      </c>
      <c r="B245" s="461">
        <v>5171</v>
      </c>
      <c r="C245" s="490"/>
      <c r="D245" s="64"/>
      <c r="E245" s="462">
        <v>683</v>
      </c>
      <c r="F245" s="459" t="s">
        <v>1011</v>
      </c>
      <c r="G245" s="254">
        <v>0</v>
      </c>
      <c r="H245" s="254">
        <v>15</v>
      </c>
      <c r="I245" s="254">
        <v>0</v>
      </c>
      <c r="J245" s="429">
        <f>Tabulka5424[[#This Row],[Skutečnost v tis. Kč]]/Tabulka5424[[#This Row],[Upravený rozpočet v tis. Kč]]*100</f>
        <v>0</v>
      </c>
    </row>
    <row r="246" spans="1:185" s="131" customFormat="1" ht="15" customHeight="1" x14ac:dyDescent="0.25">
      <c r="A246" s="492">
        <v>3326</v>
      </c>
      <c r="B246" s="492">
        <v>5171</v>
      </c>
      <c r="C246" s="578">
        <v>457</v>
      </c>
      <c r="D246" s="60"/>
      <c r="E246" s="493">
        <v>683</v>
      </c>
      <c r="F246" s="494" t="s">
        <v>1012</v>
      </c>
      <c r="G246" s="552">
        <v>0</v>
      </c>
      <c r="H246" s="552">
        <v>20</v>
      </c>
      <c r="I246" s="552">
        <v>0</v>
      </c>
      <c r="J246" s="429">
        <f>Tabulka5424[[#This Row],[Skutečnost v tis. Kč]]/Tabulka5424[[#This Row],[Upravený rozpočet v tis. Kč]]*100</f>
        <v>0</v>
      </c>
    </row>
    <row r="247" spans="1:185" s="131" customFormat="1" ht="15" customHeight="1" x14ac:dyDescent="0.25">
      <c r="A247" s="335">
        <v>3326</v>
      </c>
      <c r="B247" s="335"/>
      <c r="C247" s="519"/>
      <c r="D247" s="45"/>
      <c r="E247" s="312"/>
      <c r="F247" s="631" t="s">
        <v>908</v>
      </c>
      <c r="G247" s="72">
        <f>SUBTOTAL(109,G243:G246)</f>
        <v>110</v>
      </c>
      <c r="H247" s="72">
        <f>SUBTOTAL(109,H243:H246)</f>
        <v>145</v>
      </c>
      <c r="I247" s="72">
        <f>SUBTOTAL(109,I243:I246)</f>
        <v>49.07</v>
      </c>
      <c r="J247" s="547">
        <f>Tabulka5424[[#This Row],[Skutečnost v tis. Kč]]/Tabulka5424[[#This Row],[Upravený rozpočet v tis. Kč]]*100</f>
        <v>33.841379310344827</v>
      </c>
    </row>
    <row r="248" spans="1:185" s="539" customFormat="1" ht="15" customHeight="1" x14ac:dyDescent="0.25">
      <c r="A248" s="335"/>
      <c r="B248" s="13"/>
      <c r="C248" s="270"/>
      <c r="D248" s="19"/>
      <c r="E248" s="59"/>
      <c r="F248" s="586"/>
      <c r="G248" s="72"/>
      <c r="H248" s="76"/>
      <c r="I248" s="454"/>
      <c r="J248" s="547"/>
      <c r="K248" s="542"/>
      <c r="L248" s="538"/>
      <c r="M248" s="538"/>
      <c r="N248" s="538"/>
      <c r="O248" s="538"/>
      <c r="P248" s="538"/>
      <c r="T248" s="540"/>
      <c r="U248" s="541"/>
      <c r="V248" s="542"/>
      <c r="W248" s="542"/>
      <c r="X248" s="542"/>
      <c r="Y248" s="538"/>
      <c r="Z248" s="538"/>
      <c r="AA248" s="538"/>
      <c r="AB248" s="538"/>
      <c r="AC248" s="538"/>
      <c r="AG248" s="540"/>
      <c r="AH248" s="541"/>
      <c r="AI248" s="542"/>
      <c r="AJ248" s="542"/>
      <c r="AK248" s="542"/>
      <c r="AL248" s="538"/>
      <c r="AM248" s="538"/>
      <c r="AN248" s="538"/>
      <c r="AO248" s="538"/>
      <c r="AP248" s="538"/>
      <c r="AT248" s="540"/>
      <c r="AU248" s="541"/>
      <c r="AV248" s="542"/>
      <c r="AW248" s="542"/>
      <c r="AX248" s="542"/>
      <c r="AY248" s="538"/>
      <c r="AZ248" s="538"/>
      <c r="BA248" s="538"/>
      <c r="BB248" s="538"/>
      <c r="BC248" s="538"/>
      <c r="BG248" s="540"/>
      <c r="BH248" s="541"/>
      <c r="BI248" s="542"/>
      <c r="BJ248" s="542"/>
      <c r="BK248" s="542"/>
      <c r="BL248" s="538"/>
      <c r="BM248" s="538"/>
      <c r="BN248" s="538"/>
      <c r="BO248" s="538"/>
      <c r="BP248" s="538"/>
      <c r="BT248" s="540"/>
      <c r="BU248" s="541"/>
      <c r="BV248" s="542"/>
      <c r="BW248" s="542"/>
      <c r="BX248" s="542"/>
      <c r="BY248" s="538"/>
      <c r="BZ248" s="538"/>
      <c r="CA248" s="538"/>
      <c r="CB248" s="538"/>
      <c r="CC248" s="538"/>
      <c r="CG248" s="540"/>
      <c r="CH248" s="541"/>
      <c r="CI248" s="542"/>
      <c r="CJ248" s="542"/>
      <c r="CK248" s="542"/>
      <c r="CL248" s="538"/>
      <c r="CM248" s="538"/>
      <c r="CN248" s="538"/>
      <c r="CO248" s="538"/>
      <c r="CP248" s="538"/>
      <c r="CT248" s="540"/>
      <c r="CU248" s="541"/>
      <c r="CV248" s="542"/>
      <c r="CW248" s="542"/>
      <c r="CX248" s="542"/>
      <c r="CY248" s="538"/>
      <c r="CZ248" s="538"/>
      <c r="DA248" s="538"/>
      <c r="DB248" s="538"/>
      <c r="DC248" s="538"/>
      <c r="DG248" s="540"/>
      <c r="DH248" s="541"/>
      <c r="DI248" s="542"/>
      <c r="DJ248" s="542"/>
      <c r="DK248" s="542"/>
      <c r="DL248" s="538"/>
      <c r="DM248" s="538"/>
      <c r="DN248" s="538"/>
      <c r="DO248" s="538"/>
      <c r="DP248" s="538"/>
      <c r="DT248" s="540"/>
      <c r="DU248" s="541"/>
      <c r="DV248" s="542"/>
      <c r="DW248" s="542"/>
      <c r="DX248" s="542"/>
      <c r="DY248" s="538"/>
      <c r="DZ248" s="538"/>
      <c r="EA248" s="538"/>
      <c r="EB248" s="538"/>
      <c r="EC248" s="538"/>
      <c r="EG248" s="540"/>
      <c r="EH248" s="541"/>
      <c r="EI248" s="542"/>
      <c r="EJ248" s="542"/>
      <c r="EK248" s="542"/>
      <c r="EL248" s="538"/>
      <c r="EM248" s="538"/>
      <c r="EN248" s="538"/>
      <c r="EO248" s="538"/>
      <c r="EP248" s="538"/>
      <c r="ET248" s="540"/>
      <c r="EU248" s="541"/>
      <c r="EV248" s="542"/>
      <c r="EW248" s="542"/>
      <c r="EX248" s="542"/>
      <c r="EY248" s="538"/>
      <c r="EZ248" s="538"/>
      <c r="FA248" s="538"/>
      <c r="FB248" s="538"/>
      <c r="FC248" s="538"/>
      <c r="FG248" s="540"/>
      <c r="FH248" s="541"/>
      <c r="FI248" s="542"/>
      <c r="FJ248" s="542"/>
      <c r="FK248" s="542"/>
      <c r="FL248" s="538"/>
      <c r="FM248" s="538"/>
      <c r="FN248" s="538"/>
      <c r="FO248" s="538"/>
      <c r="FP248" s="538"/>
      <c r="FT248" s="540"/>
      <c r="FU248" s="541"/>
      <c r="FV248" s="542"/>
      <c r="FW248" s="542"/>
      <c r="FX248" s="542"/>
      <c r="FY248" s="538"/>
      <c r="FZ248" s="538"/>
      <c r="GA248" s="538"/>
      <c r="GB248" s="538"/>
      <c r="GC248" s="538"/>
    </row>
    <row r="249" spans="1:185" s="131" customFormat="1" ht="15.75" customHeight="1" x14ac:dyDescent="0.25">
      <c r="A249" s="492">
        <v>3329</v>
      </c>
      <c r="B249" s="492">
        <v>5336</v>
      </c>
      <c r="C249" s="520">
        <v>34013</v>
      </c>
      <c r="D249" s="60"/>
      <c r="E249" s="493">
        <v>242</v>
      </c>
      <c r="F249" s="494" t="s">
        <v>1009</v>
      </c>
      <c r="G249" s="706">
        <v>0</v>
      </c>
      <c r="H249" s="706">
        <v>106</v>
      </c>
      <c r="I249" s="706">
        <v>106</v>
      </c>
      <c r="J249" s="558">
        <f>Tabulka5424[[#This Row],[Skutečnost v tis. Kč]]/Tabulka5424[[#This Row],[Upravený rozpočet v tis. Kč]]*100</f>
        <v>100</v>
      </c>
    </row>
    <row r="250" spans="1:185" s="131" customFormat="1" ht="15" customHeight="1" x14ac:dyDescent="0.25">
      <c r="A250" s="335">
        <v>3329</v>
      </c>
      <c r="B250" s="13"/>
      <c r="C250" s="270"/>
      <c r="D250" s="19"/>
      <c r="E250" s="59"/>
      <c r="F250" s="110" t="s">
        <v>1008</v>
      </c>
      <c r="G250" s="72">
        <f>SUBTOTAL(109,G249:G249)</f>
        <v>0</v>
      </c>
      <c r="H250" s="72">
        <f t="shared" ref="H250:I250" si="2">SUBTOTAL(109,H249:H249)</f>
        <v>106</v>
      </c>
      <c r="I250" s="72">
        <f t="shared" si="2"/>
        <v>106</v>
      </c>
      <c r="J250" s="547">
        <f>Tabulka5424[[#This Row],[Skutečnost v tis. Kč]]/Tabulka5424[[#This Row],[Upravený rozpočet v tis. Kč]]*100</f>
        <v>100</v>
      </c>
    </row>
    <row r="251" spans="1:185" s="131" customFormat="1" ht="15" customHeight="1" x14ac:dyDescent="0.25">
      <c r="A251" s="461"/>
      <c r="B251" s="461"/>
      <c r="C251" s="490"/>
      <c r="D251" s="64"/>
      <c r="E251" s="462"/>
      <c r="F251" s="459"/>
      <c r="G251" s="254"/>
      <c r="H251" s="254"/>
      <c r="I251" s="254"/>
      <c r="J251" s="428"/>
    </row>
    <row r="252" spans="1:185" s="131" customFormat="1" ht="15" customHeight="1" x14ac:dyDescent="0.25">
      <c r="A252" s="4">
        <v>3349</v>
      </c>
      <c r="B252" s="4">
        <v>5169</v>
      </c>
      <c r="C252" s="291"/>
      <c r="D252" s="47"/>
      <c r="E252" s="61"/>
      <c r="F252" s="5" t="s">
        <v>132</v>
      </c>
      <c r="G252" s="76">
        <v>175</v>
      </c>
      <c r="H252" s="76">
        <v>175</v>
      </c>
      <c r="I252" s="76">
        <v>63.15</v>
      </c>
      <c r="J252" s="558">
        <f>Tabulka5424[[#This Row],[Skutečnost v tis. Kč]]/Tabulka5424[[#This Row],[Upravený rozpočet v tis. Kč]]*100</f>
        <v>36.085714285714289</v>
      </c>
    </row>
    <row r="253" spans="1:185" s="131" customFormat="1" ht="15" customHeight="1" x14ac:dyDescent="0.25">
      <c r="A253" s="335">
        <v>3349</v>
      </c>
      <c r="B253" s="335"/>
      <c r="C253" s="519"/>
      <c r="D253" s="45"/>
      <c r="E253" s="312"/>
      <c r="F253" s="110" t="s">
        <v>722</v>
      </c>
      <c r="G253" s="72">
        <f>SUM(G252:G252)</f>
        <v>175</v>
      </c>
      <c r="H253" s="72">
        <f>SUM(H252:H252)</f>
        <v>175</v>
      </c>
      <c r="I253" s="72">
        <f>SUM(I252:I252)</f>
        <v>63.15</v>
      </c>
      <c r="J253" s="547">
        <f>Tabulka5424[[#This Row],[Skutečnost v tis. Kč]]/Tabulka5424[[#This Row],[Upravený rozpočet v tis. Kč]]*100</f>
        <v>36.085714285714289</v>
      </c>
    </row>
    <row r="254" spans="1:185" s="131" customFormat="1" ht="14.25" customHeight="1" x14ac:dyDescent="0.25">
      <c r="A254" s="461"/>
      <c r="B254" s="461"/>
      <c r="C254" s="490"/>
      <c r="D254" s="64"/>
      <c r="E254" s="462"/>
      <c r="F254" s="459"/>
      <c r="G254" s="254"/>
      <c r="H254" s="254"/>
      <c r="I254" s="254"/>
      <c r="J254" s="428"/>
    </row>
    <row r="255" spans="1:185" s="131" customFormat="1" ht="15" customHeight="1" x14ac:dyDescent="0.25">
      <c r="A255" s="461"/>
      <c r="B255" s="461"/>
      <c r="C255" s="490"/>
      <c r="D255" s="64"/>
      <c r="E255" s="462"/>
      <c r="F255" s="343" t="s">
        <v>285</v>
      </c>
      <c r="G255" s="254"/>
      <c r="H255" s="254"/>
      <c r="I255" s="254"/>
      <c r="J255" s="430"/>
    </row>
    <row r="256" spans="1:185" s="131" customFormat="1" ht="15" customHeight="1" x14ac:dyDescent="0.25">
      <c r="A256" s="4">
        <v>3392</v>
      </c>
      <c r="B256" s="4">
        <v>5331</v>
      </c>
      <c r="C256" s="291"/>
      <c r="D256" s="47"/>
      <c r="E256" s="61">
        <v>242</v>
      </c>
      <c r="F256" s="5" t="s">
        <v>810</v>
      </c>
      <c r="G256" s="76">
        <v>10298</v>
      </c>
      <c r="H256" s="76">
        <v>10298</v>
      </c>
      <c r="I256" s="76">
        <v>6865</v>
      </c>
      <c r="J256" s="430">
        <f>Tabulka5424[[#This Row],[Skutečnost v tis. Kč]]/Tabulka5424[[#This Row],[Upravený rozpočet v tis. Kč]]*100</f>
        <v>66.663429792192659</v>
      </c>
    </row>
    <row r="257" spans="1:10" s="131" customFormat="1" ht="15" customHeight="1" x14ac:dyDescent="0.25">
      <c r="A257" s="4">
        <v>3392</v>
      </c>
      <c r="B257" s="4">
        <v>5331</v>
      </c>
      <c r="C257" s="291"/>
      <c r="D257" s="529">
        <v>111</v>
      </c>
      <c r="E257" s="61">
        <v>242</v>
      </c>
      <c r="F257" s="5" t="s">
        <v>811</v>
      </c>
      <c r="G257" s="76">
        <v>0</v>
      </c>
      <c r="H257" s="76">
        <v>120</v>
      </c>
      <c r="I257" s="76">
        <v>120</v>
      </c>
      <c r="J257" s="430">
        <f>Tabulka5424[[#This Row],[Skutečnost v tis. Kč]]/Tabulka5424[[#This Row],[Upravený rozpočet v tis. Kč]]*100</f>
        <v>100</v>
      </c>
    </row>
    <row r="258" spans="1:10" s="131" customFormat="1" ht="15" customHeight="1" x14ac:dyDescent="0.25">
      <c r="A258" s="4">
        <v>3392</v>
      </c>
      <c r="B258" s="4">
        <v>5331</v>
      </c>
      <c r="C258" s="291"/>
      <c r="D258" s="529">
        <v>111</v>
      </c>
      <c r="E258" s="61">
        <v>242</v>
      </c>
      <c r="F258" s="5" t="s">
        <v>812</v>
      </c>
      <c r="G258" s="76">
        <v>0</v>
      </c>
      <c r="H258" s="76">
        <v>30</v>
      </c>
      <c r="I258" s="76">
        <v>30</v>
      </c>
      <c r="J258" s="430">
        <f>Tabulka5424[[#This Row],[Skutečnost v tis. Kč]]/Tabulka5424[[#This Row],[Upravený rozpočet v tis. Kč]]*100</f>
        <v>100</v>
      </c>
    </row>
    <row r="259" spans="1:10" s="131" customFormat="1" ht="15" customHeight="1" x14ac:dyDescent="0.25">
      <c r="A259" s="492">
        <v>3392</v>
      </c>
      <c r="B259" s="492">
        <v>5336</v>
      </c>
      <c r="C259" s="520">
        <v>34070</v>
      </c>
      <c r="D259" s="493">
        <v>621</v>
      </c>
      <c r="E259" s="493">
        <v>242</v>
      </c>
      <c r="F259" s="494" t="s">
        <v>1089</v>
      </c>
      <c r="G259" s="706">
        <v>0</v>
      </c>
      <c r="H259" s="706">
        <v>46</v>
      </c>
      <c r="I259" s="706">
        <v>46</v>
      </c>
      <c r="J259" s="430">
        <f>Tabulka5424[[#This Row],[Skutečnost v tis. Kč]]/Tabulka5424[[#This Row],[Upravený rozpočet v tis. Kč]]*100</f>
        <v>100</v>
      </c>
    </row>
    <row r="260" spans="1:10" s="131" customFormat="1" ht="15" customHeight="1" x14ac:dyDescent="0.25">
      <c r="A260" s="335">
        <v>3392</v>
      </c>
      <c r="B260" s="335"/>
      <c r="C260" s="519"/>
      <c r="D260" s="45"/>
      <c r="E260" s="312"/>
      <c r="F260" s="110" t="s">
        <v>133</v>
      </c>
      <c r="G260" s="72">
        <f>SUBTOTAL(109,G256:G259)</f>
        <v>10298</v>
      </c>
      <c r="H260" s="72">
        <f t="shared" ref="H260:I260" si="3">SUBTOTAL(109,H256:H259)</f>
        <v>10494</v>
      </c>
      <c r="I260" s="72">
        <f t="shared" si="3"/>
        <v>7061</v>
      </c>
      <c r="J260" s="468">
        <f>Tabulka5424[[#This Row],[Skutečnost v tis. Kč]]/Tabulka5424[[#This Row],[Upravený rozpočet v tis. Kč]]*100</f>
        <v>67.286068229464462</v>
      </c>
    </row>
    <row r="261" spans="1:10" s="131" customFormat="1" ht="15" customHeight="1" x14ac:dyDescent="0.25">
      <c r="A261" s="335"/>
      <c r="B261" s="13"/>
      <c r="C261" s="270"/>
      <c r="D261" s="19"/>
      <c r="E261" s="59"/>
      <c r="F261" s="110"/>
      <c r="G261" s="72"/>
      <c r="H261" s="76"/>
      <c r="I261" s="454"/>
      <c r="J261" s="560"/>
    </row>
    <row r="262" spans="1:10" s="131" customFormat="1" ht="15" customHeight="1" x14ac:dyDescent="0.25">
      <c r="A262" s="335"/>
      <c r="B262" s="13"/>
      <c r="C262" s="270"/>
      <c r="D262" s="19"/>
      <c r="E262" s="59"/>
      <c r="F262" s="110" t="s">
        <v>269</v>
      </c>
      <c r="G262" s="72"/>
      <c r="H262" s="76"/>
      <c r="I262" s="454"/>
      <c r="J262" s="560"/>
    </row>
    <row r="263" spans="1:10" s="131" customFormat="1" ht="17.100000000000001" customHeight="1" x14ac:dyDescent="0.25">
      <c r="A263" s="4">
        <v>3399</v>
      </c>
      <c r="B263" s="4">
        <v>5175</v>
      </c>
      <c r="C263" s="291"/>
      <c r="D263" s="47"/>
      <c r="E263" s="61"/>
      <c r="F263" s="5" t="s">
        <v>127</v>
      </c>
      <c r="G263" s="76">
        <v>1</v>
      </c>
      <c r="H263" s="76">
        <v>1</v>
      </c>
      <c r="I263" s="76">
        <v>0.36</v>
      </c>
      <c r="J263" s="428">
        <f>Tabulka5424[[#This Row],[Skutečnost v tis. Kč]]/Tabulka5424[[#This Row],[Upravený rozpočet v tis. Kč]]*100</f>
        <v>36</v>
      </c>
    </row>
    <row r="264" spans="1:10" s="131" customFormat="1" ht="17.100000000000001" customHeight="1" x14ac:dyDescent="0.25">
      <c r="A264" s="4">
        <v>3399</v>
      </c>
      <c r="B264" s="4">
        <v>5194</v>
      </c>
      <c r="C264" s="291"/>
      <c r="D264" s="47"/>
      <c r="E264" s="61"/>
      <c r="F264" s="5" t="s">
        <v>135</v>
      </c>
      <c r="G264" s="76">
        <v>44</v>
      </c>
      <c r="H264" s="76">
        <v>62.15</v>
      </c>
      <c r="I264" s="76">
        <v>31.33</v>
      </c>
      <c r="J264" s="428">
        <f>Tabulka5424[[#This Row],[Skutečnost v tis. Kč]]/Tabulka5424[[#This Row],[Upravený rozpočet v tis. Kč]]*100</f>
        <v>50.410297666934831</v>
      </c>
    </row>
    <row r="265" spans="1:10" s="131" customFormat="1" ht="17.100000000000001" customHeight="1" x14ac:dyDescent="0.25">
      <c r="A265" s="4">
        <v>3399</v>
      </c>
      <c r="B265" s="13">
        <v>5169</v>
      </c>
      <c r="C265" s="270"/>
      <c r="D265" s="165">
        <v>112</v>
      </c>
      <c r="E265" s="61">
        <v>370</v>
      </c>
      <c r="F265" s="5" t="s">
        <v>1142</v>
      </c>
      <c r="G265" s="76">
        <v>0</v>
      </c>
      <c r="H265" s="76">
        <v>6</v>
      </c>
      <c r="I265" s="76">
        <v>0</v>
      </c>
      <c r="J265" s="428">
        <f>Tabulka5424[[#This Row],[Skutečnost v tis. Kč]]/Tabulka5424[[#This Row],[Upravený rozpočet v tis. Kč]]*100</f>
        <v>0</v>
      </c>
    </row>
    <row r="266" spans="1:10" s="131" customFormat="1" ht="15" customHeight="1" x14ac:dyDescent="0.25">
      <c r="A266" s="4"/>
      <c r="B266" s="13"/>
      <c r="C266" s="270"/>
      <c r="D266" s="19"/>
      <c r="E266" s="61"/>
      <c r="F266" s="535" t="s">
        <v>164</v>
      </c>
      <c r="G266" s="99">
        <f>SUBTOTAL(109,G263:G265)</f>
        <v>45</v>
      </c>
      <c r="H266" s="99">
        <f t="shared" ref="H266:I266" si="4">SUBTOTAL(109,H263:H265)</f>
        <v>69.150000000000006</v>
      </c>
      <c r="I266" s="99">
        <f t="shared" si="4"/>
        <v>31.689999999999998</v>
      </c>
      <c r="J266" s="429">
        <f>Tabulka5424[[#This Row],[Skutečnost v tis. Kč]]/Tabulka5424[[#This Row],[Upravený rozpočet v tis. Kč]]*100</f>
        <v>45.827910339840919</v>
      </c>
    </row>
    <row r="267" spans="1:10" s="131" customFormat="1" ht="15" customHeight="1" x14ac:dyDescent="0.25">
      <c r="A267" s="4"/>
      <c r="B267" s="13"/>
      <c r="C267" s="270"/>
      <c r="D267" s="19"/>
      <c r="E267" s="61"/>
      <c r="F267" s="535"/>
      <c r="G267" s="76"/>
      <c r="H267" s="76"/>
      <c r="I267" s="454"/>
      <c r="J267" s="560"/>
    </row>
    <row r="268" spans="1:10" s="131" customFormat="1" ht="15" customHeight="1" x14ac:dyDescent="0.25">
      <c r="A268" s="4"/>
      <c r="B268" s="13"/>
      <c r="C268" s="270"/>
      <c r="D268" s="19"/>
      <c r="E268" s="61"/>
      <c r="F268" s="536" t="s">
        <v>782</v>
      </c>
      <c r="G268" s="76"/>
      <c r="H268" s="76"/>
      <c r="I268" s="454"/>
      <c r="J268" s="453"/>
    </row>
    <row r="269" spans="1:10" s="131" customFormat="1" ht="15" customHeight="1" x14ac:dyDescent="0.25">
      <c r="A269" s="4">
        <v>3399</v>
      </c>
      <c r="B269" s="13">
        <v>5169</v>
      </c>
      <c r="C269" s="270"/>
      <c r="D269" s="281">
        <v>111</v>
      </c>
      <c r="E269" s="61"/>
      <c r="F269" s="5" t="s">
        <v>222</v>
      </c>
      <c r="G269" s="76">
        <v>0</v>
      </c>
      <c r="H269" s="76">
        <v>29.06</v>
      </c>
      <c r="I269" s="76">
        <v>0</v>
      </c>
      <c r="J269" s="428">
        <f>Tabulka5424[[#This Row],[Skutečnost v tis. Kč]]/Tabulka5424[[#This Row],[Upravený rozpočet v tis. Kč]]*100</f>
        <v>0</v>
      </c>
    </row>
    <row r="270" spans="1:10" s="131" customFormat="1" ht="15" customHeight="1" x14ac:dyDescent="0.25">
      <c r="A270" s="13">
        <v>3399</v>
      </c>
      <c r="B270" s="13">
        <v>5169</v>
      </c>
      <c r="C270" s="19"/>
      <c r="D270" s="537">
        <v>111</v>
      </c>
      <c r="E270" s="61">
        <v>267</v>
      </c>
      <c r="F270" s="5" t="s">
        <v>817</v>
      </c>
      <c r="G270" s="76">
        <v>0</v>
      </c>
      <c r="H270" s="76">
        <v>48.4</v>
      </c>
      <c r="I270" s="76">
        <v>0</v>
      </c>
      <c r="J270" s="428">
        <f>Tabulka5424[[#This Row],[Skutečnost v tis. Kč]]/Tabulka5424[[#This Row],[Upravený rozpočet v tis. Kč]]*100</f>
        <v>0</v>
      </c>
    </row>
    <row r="271" spans="1:10" s="131" customFormat="1" ht="15" customHeight="1" x14ac:dyDescent="0.25">
      <c r="A271" s="13">
        <v>3399</v>
      </c>
      <c r="B271" s="13">
        <v>5169</v>
      </c>
      <c r="C271" s="19"/>
      <c r="D271" s="537">
        <v>111</v>
      </c>
      <c r="E271" s="61">
        <v>271</v>
      </c>
      <c r="F271" s="29" t="s">
        <v>818</v>
      </c>
      <c r="G271" s="62">
        <v>0</v>
      </c>
      <c r="H271" s="62">
        <v>36.299999999999997</v>
      </c>
      <c r="I271" s="76">
        <v>36.299999999999997</v>
      </c>
      <c r="J271" s="428">
        <f>Tabulka5424[[#This Row],[Skutečnost v tis. Kč]]/Tabulka5424[[#This Row],[Upravený rozpočet v tis. Kč]]*100</f>
        <v>100</v>
      </c>
    </row>
    <row r="272" spans="1:10" s="131" customFormat="1" ht="15" customHeight="1" x14ac:dyDescent="0.25">
      <c r="A272" s="13">
        <v>3399</v>
      </c>
      <c r="B272" s="13">
        <v>5169</v>
      </c>
      <c r="C272" s="19"/>
      <c r="D272" s="537">
        <v>111</v>
      </c>
      <c r="E272" s="61">
        <v>272</v>
      </c>
      <c r="F272" s="29" t="s">
        <v>783</v>
      </c>
      <c r="G272" s="62">
        <v>0</v>
      </c>
      <c r="H272" s="62">
        <v>12.5</v>
      </c>
      <c r="I272" s="76">
        <v>0</v>
      </c>
      <c r="J272" s="428">
        <f>Tabulka5424[[#This Row],[Skutečnost v tis. Kč]]/Tabulka5424[[#This Row],[Upravený rozpočet v tis. Kč]]*100</f>
        <v>0</v>
      </c>
    </row>
    <row r="273" spans="1:10" s="131" customFormat="1" ht="15" customHeight="1" x14ac:dyDescent="0.25">
      <c r="A273" s="13">
        <v>3399</v>
      </c>
      <c r="B273" s="13">
        <v>5169</v>
      </c>
      <c r="C273" s="19"/>
      <c r="D273" s="537">
        <v>111</v>
      </c>
      <c r="E273" s="61">
        <v>273</v>
      </c>
      <c r="F273" s="29" t="s">
        <v>784</v>
      </c>
      <c r="G273" s="62">
        <v>0</v>
      </c>
      <c r="H273" s="62">
        <v>10</v>
      </c>
      <c r="I273" s="76">
        <v>10</v>
      </c>
      <c r="J273" s="428">
        <f>Tabulka5424[[#This Row],[Skutečnost v tis. Kč]]/Tabulka5424[[#This Row],[Upravený rozpočet v tis. Kč]]*100</f>
        <v>100</v>
      </c>
    </row>
    <row r="274" spans="1:10" s="131" customFormat="1" ht="15" customHeight="1" x14ac:dyDescent="0.25">
      <c r="A274" s="13">
        <v>3399</v>
      </c>
      <c r="B274" s="13">
        <v>5169</v>
      </c>
      <c r="C274" s="19"/>
      <c r="D274" s="537">
        <v>111</v>
      </c>
      <c r="E274" s="61">
        <v>274</v>
      </c>
      <c r="F274" s="29" t="s">
        <v>785</v>
      </c>
      <c r="G274" s="62">
        <v>0</v>
      </c>
      <c r="H274" s="62">
        <v>15</v>
      </c>
      <c r="I274" s="76">
        <v>0</v>
      </c>
      <c r="J274" s="428">
        <f>Tabulka5424[[#This Row],[Skutečnost v tis. Kč]]/Tabulka5424[[#This Row],[Upravený rozpočet v tis. Kč]]*100</f>
        <v>0</v>
      </c>
    </row>
    <row r="275" spans="1:10" s="131" customFormat="1" ht="15" customHeight="1" x14ac:dyDescent="0.25">
      <c r="A275" s="13">
        <v>3399</v>
      </c>
      <c r="B275" s="13">
        <v>5169</v>
      </c>
      <c r="C275" s="19"/>
      <c r="D275" s="537">
        <v>111</v>
      </c>
      <c r="E275" s="61">
        <v>275</v>
      </c>
      <c r="F275" s="29" t="s">
        <v>786</v>
      </c>
      <c r="G275" s="62">
        <v>0</v>
      </c>
      <c r="H275" s="62">
        <v>10</v>
      </c>
      <c r="I275" s="76">
        <v>10</v>
      </c>
      <c r="J275" s="428">
        <f>Tabulka5424[[#This Row],[Skutečnost v tis. Kč]]/Tabulka5424[[#This Row],[Upravený rozpočet v tis. Kč]]*100</f>
        <v>100</v>
      </c>
    </row>
    <row r="276" spans="1:10" s="131" customFormat="1" ht="15" customHeight="1" x14ac:dyDescent="0.25">
      <c r="A276" s="13">
        <v>3399</v>
      </c>
      <c r="B276" s="13">
        <v>5169</v>
      </c>
      <c r="C276" s="19"/>
      <c r="D276" s="537">
        <v>111</v>
      </c>
      <c r="E276" s="61">
        <v>281</v>
      </c>
      <c r="F276" s="29" t="s">
        <v>787</v>
      </c>
      <c r="G276" s="62">
        <v>0</v>
      </c>
      <c r="H276" s="62">
        <v>65</v>
      </c>
      <c r="I276" s="76">
        <v>65</v>
      </c>
      <c r="J276" s="428">
        <f>Tabulka5424[[#This Row],[Skutečnost v tis. Kč]]/Tabulka5424[[#This Row],[Upravený rozpočet v tis. Kč]]*100</f>
        <v>100</v>
      </c>
    </row>
    <row r="277" spans="1:10" s="131" customFormat="1" ht="15" customHeight="1" x14ac:dyDescent="0.25">
      <c r="A277" s="13">
        <v>3399</v>
      </c>
      <c r="B277" s="13">
        <v>5169</v>
      </c>
      <c r="C277" s="19"/>
      <c r="D277" s="537">
        <v>111</v>
      </c>
      <c r="E277" s="61">
        <v>282</v>
      </c>
      <c r="F277" s="29" t="s">
        <v>801</v>
      </c>
      <c r="G277" s="62">
        <v>0</v>
      </c>
      <c r="H277" s="62">
        <v>5</v>
      </c>
      <c r="I277" s="76">
        <v>0</v>
      </c>
      <c r="J277" s="428">
        <f>Tabulka5424[[#This Row],[Skutečnost v tis. Kč]]/Tabulka5424[[#This Row],[Upravený rozpočet v tis. Kč]]*100</f>
        <v>0</v>
      </c>
    </row>
    <row r="278" spans="1:10" s="131" customFormat="1" ht="15" customHeight="1" x14ac:dyDescent="0.25">
      <c r="A278" s="13">
        <v>3399</v>
      </c>
      <c r="B278" s="13">
        <v>5169</v>
      </c>
      <c r="C278" s="19"/>
      <c r="D278" s="537">
        <v>111</v>
      </c>
      <c r="E278" s="61">
        <v>285</v>
      </c>
      <c r="F278" s="29" t="s">
        <v>788</v>
      </c>
      <c r="G278" s="62">
        <v>0</v>
      </c>
      <c r="H278" s="62">
        <v>26</v>
      </c>
      <c r="I278" s="76">
        <v>0</v>
      </c>
      <c r="J278" s="428">
        <f>Tabulka5424[[#This Row],[Skutečnost v tis. Kč]]/Tabulka5424[[#This Row],[Upravený rozpočet v tis. Kč]]*100</f>
        <v>0</v>
      </c>
    </row>
    <row r="279" spans="1:10" s="131" customFormat="1" ht="15" customHeight="1" x14ac:dyDescent="0.25">
      <c r="A279" s="13">
        <v>3399</v>
      </c>
      <c r="B279" s="13">
        <v>5169</v>
      </c>
      <c r="C279" s="19"/>
      <c r="D279" s="537">
        <v>111</v>
      </c>
      <c r="E279" s="61">
        <v>289</v>
      </c>
      <c r="F279" s="29" t="s">
        <v>789</v>
      </c>
      <c r="G279" s="62">
        <v>0</v>
      </c>
      <c r="H279" s="62">
        <v>6.5</v>
      </c>
      <c r="I279" s="76">
        <v>6.5</v>
      </c>
      <c r="J279" s="428">
        <f>Tabulka5424[[#This Row],[Skutečnost v tis. Kč]]/Tabulka5424[[#This Row],[Upravený rozpočet v tis. Kč]]*100</f>
        <v>100</v>
      </c>
    </row>
    <row r="280" spans="1:10" s="131" customFormat="1" ht="15" customHeight="1" x14ac:dyDescent="0.25">
      <c r="A280" s="13">
        <v>3399</v>
      </c>
      <c r="B280" s="13">
        <v>5169</v>
      </c>
      <c r="C280" s="19"/>
      <c r="D280" s="537">
        <v>111</v>
      </c>
      <c r="E280" s="61">
        <v>293</v>
      </c>
      <c r="F280" s="29" t="s">
        <v>819</v>
      </c>
      <c r="G280" s="62">
        <v>0</v>
      </c>
      <c r="H280" s="62">
        <v>4.84</v>
      </c>
      <c r="I280" s="76">
        <v>4.84</v>
      </c>
      <c r="J280" s="428">
        <f>Tabulka5424[[#This Row],[Skutečnost v tis. Kč]]/Tabulka5424[[#This Row],[Upravený rozpočet v tis. Kč]]*100</f>
        <v>100</v>
      </c>
    </row>
    <row r="281" spans="1:10" s="131" customFormat="1" ht="15" customHeight="1" x14ac:dyDescent="0.25">
      <c r="A281" s="13">
        <v>3399</v>
      </c>
      <c r="B281" s="13">
        <v>5169</v>
      </c>
      <c r="C281" s="19"/>
      <c r="D281" s="537">
        <v>111</v>
      </c>
      <c r="E281" s="61">
        <v>298</v>
      </c>
      <c r="F281" s="29" t="s">
        <v>802</v>
      </c>
      <c r="G281" s="62">
        <v>0</v>
      </c>
      <c r="H281" s="62">
        <v>22</v>
      </c>
      <c r="I281" s="76">
        <v>0</v>
      </c>
      <c r="J281" s="428">
        <f>Tabulka5424[[#This Row],[Skutečnost v tis. Kč]]/Tabulka5424[[#This Row],[Upravený rozpočet v tis. Kč]]*100</f>
        <v>0</v>
      </c>
    </row>
    <row r="282" spans="1:10" s="131" customFormat="1" ht="15" customHeight="1" x14ac:dyDescent="0.25">
      <c r="A282" s="13">
        <v>3399</v>
      </c>
      <c r="B282" s="13">
        <v>5169</v>
      </c>
      <c r="C282" s="19"/>
      <c r="D282" s="537">
        <v>111</v>
      </c>
      <c r="E282" s="61">
        <v>311</v>
      </c>
      <c r="F282" s="29" t="s">
        <v>803</v>
      </c>
      <c r="G282" s="62">
        <v>0</v>
      </c>
      <c r="H282" s="76">
        <v>39</v>
      </c>
      <c r="I282" s="76">
        <v>0</v>
      </c>
      <c r="J282" s="428">
        <f>Tabulka5424[[#This Row],[Skutečnost v tis. Kč]]/Tabulka5424[[#This Row],[Upravený rozpočet v tis. Kč]]*100</f>
        <v>0</v>
      </c>
    </row>
    <row r="283" spans="1:10" s="131" customFormat="1" ht="15" customHeight="1" x14ac:dyDescent="0.25">
      <c r="A283" s="13">
        <v>3399</v>
      </c>
      <c r="B283" s="13">
        <v>5169</v>
      </c>
      <c r="C283" s="19"/>
      <c r="D283" s="537">
        <v>111</v>
      </c>
      <c r="E283" s="61">
        <v>314</v>
      </c>
      <c r="F283" s="29" t="s">
        <v>804</v>
      </c>
      <c r="G283" s="62">
        <v>0</v>
      </c>
      <c r="H283" s="62">
        <v>9</v>
      </c>
      <c r="I283" s="76">
        <v>4.5</v>
      </c>
      <c r="J283" s="428">
        <f>Tabulka5424[[#This Row],[Skutečnost v tis. Kč]]/Tabulka5424[[#This Row],[Upravený rozpočet v tis. Kč]]*100</f>
        <v>50</v>
      </c>
    </row>
    <row r="284" spans="1:10" s="131" customFormat="1" ht="15" customHeight="1" x14ac:dyDescent="0.25">
      <c r="A284" s="13">
        <v>3399</v>
      </c>
      <c r="B284" s="13">
        <v>5169</v>
      </c>
      <c r="C284" s="19"/>
      <c r="D284" s="537">
        <v>111</v>
      </c>
      <c r="E284" s="61">
        <v>321</v>
      </c>
      <c r="F284" s="29" t="s">
        <v>805</v>
      </c>
      <c r="G284" s="62">
        <v>0</v>
      </c>
      <c r="H284" s="62">
        <v>30</v>
      </c>
      <c r="I284" s="76">
        <v>0</v>
      </c>
      <c r="J284" s="428">
        <f>Tabulka5424[[#This Row],[Skutečnost v tis. Kč]]/Tabulka5424[[#This Row],[Upravený rozpočet v tis. Kč]]*100</f>
        <v>0</v>
      </c>
    </row>
    <row r="285" spans="1:10" s="131" customFormat="1" ht="15" customHeight="1" x14ac:dyDescent="0.25">
      <c r="A285" s="13">
        <v>3399</v>
      </c>
      <c r="B285" s="13">
        <v>5169</v>
      </c>
      <c r="C285" s="19"/>
      <c r="D285" s="537">
        <v>111</v>
      </c>
      <c r="E285" s="61">
        <v>322</v>
      </c>
      <c r="F285" s="29" t="s">
        <v>806</v>
      </c>
      <c r="G285" s="62">
        <v>0</v>
      </c>
      <c r="H285" s="62">
        <v>11</v>
      </c>
      <c r="I285" s="76">
        <v>11</v>
      </c>
      <c r="J285" s="428">
        <f>Tabulka5424[[#This Row],[Skutečnost v tis. Kč]]/Tabulka5424[[#This Row],[Upravený rozpočet v tis. Kč]]*100</f>
        <v>100</v>
      </c>
    </row>
    <row r="286" spans="1:10" s="131" customFormat="1" ht="15" customHeight="1" x14ac:dyDescent="0.25">
      <c r="A286" s="13">
        <v>3399</v>
      </c>
      <c r="B286" s="13">
        <v>5169</v>
      </c>
      <c r="C286" s="19"/>
      <c r="D286" s="537">
        <v>111</v>
      </c>
      <c r="E286" s="61">
        <v>323</v>
      </c>
      <c r="F286" s="29" t="s">
        <v>790</v>
      </c>
      <c r="G286" s="62">
        <v>0</v>
      </c>
      <c r="H286" s="62">
        <v>5</v>
      </c>
      <c r="I286" s="76">
        <v>5</v>
      </c>
      <c r="J286" s="428">
        <f>Tabulka5424[[#This Row],[Skutečnost v tis. Kč]]/Tabulka5424[[#This Row],[Upravený rozpočet v tis. Kč]]*100</f>
        <v>100</v>
      </c>
    </row>
    <row r="287" spans="1:10" s="131" customFormat="1" ht="15" customHeight="1" x14ac:dyDescent="0.25">
      <c r="A287" s="13">
        <v>3399</v>
      </c>
      <c r="B287" s="13">
        <v>5169</v>
      </c>
      <c r="C287" s="19"/>
      <c r="D287" s="537">
        <v>111</v>
      </c>
      <c r="E287" s="61">
        <v>326</v>
      </c>
      <c r="F287" s="29" t="s">
        <v>791</v>
      </c>
      <c r="G287" s="62">
        <v>0</v>
      </c>
      <c r="H287" s="62">
        <v>22</v>
      </c>
      <c r="I287" s="76">
        <v>8</v>
      </c>
      <c r="J287" s="428">
        <f>Tabulka5424[[#This Row],[Skutečnost v tis. Kč]]/Tabulka5424[[#This Row],[Upravený rozpočet v tis. Kč]]*100</f>
        <v>36.363636363636367</v>
      </c>
    </row>
    <row r="288" spans="1:10" s="131" customFormat="1" ht="15" customHeight="1" x14ac:dyDescent="0.25">
      <c r="A288" s="13">
        <v>3399</v>
      </c>
      <c r="B288" s="13">
        <v>5169</v>
      </c>
      <c r="C288" s="19"/>
      <c r="D288" s="537">
        <v>111</v>
      </c>
      <c r="E288" s="61">
        <v>327</v>
      </c>
      <c r="F288" s="29" t="s">
        <v>807</v>
      </c>
      <c r="G288" s="62">
        <v>0</v>
      </c>
      <c r="H288" s="62">
        <v>35</v>
      </c>
      <c r="I288" s="76">
        <v>35</v>
      </c>
      <c r="J288" s="428">
        <f>Tabulka5424[[#This Row],[Skutečnost v tis. Kč]]/Tabulka5424[[#This Row],[Upravený rozpočet v tis. Kč]]*100</f>
        <v>100</v>
      </c>
    </row>
    <row r="289" spans="1:10" s="131" customFormat="1" ht="15" customHeight="1" x14ac:dyDescent="0.25">
      <c r="A289" s="13">
        <v>3399</v>
      </c>
      <c r="B289" s="13">
        <v>5169</v>
      </c>
      <c r="C289" s="19"/>
      <c r="D289" s="537">
        <v>111</v>
      </c>
      <c r="E289" s="61">
        <v>329</v>
      </c>
      <c r="F289" s="29" t="s">
        <v>815</v>
      </c>
      <c r="G289" s="62">
        <v>0</v>
      </c>
      <c r="H289" s="62">
        <v>30</v>
      </c>
      <c r="I289" s="76">
        <v>0</v>
      </c>
      <c r="J289" s="428">
        <f>Tabulka5424[[#This Row],[Skutečnost v tis. Kč]]/Tabulka5424[[#This Row],[Upravený rozpočet v tis. Kč]]*100</f>
        <v>0</v>
      </c>
    </row>
    <row r="290" spans="1:10" s="131" customFormat="1" ht="15" customHeight="1" x14ac:dyDescent="0.25">
      <c r="A290" s="13">
        <v>3399</v>
      </c>
      <c r="B290" s="13">
        <v>5169</v>
      </c>
      <c r="C290" s="19"/>
      <c r="D290" s="537">
        <v>111</v>
      </c>
      <c r="E290" s="61">
        <v>330</v>
      </c>
      <c r="F290" s="29" t="s">
        <v>792</v>
      </c>
      <c r="G290" s="62">
        <v>0</v>
      </c>
      <c r="H290" s="62">
        <v>4</v>
      </c>
      <c r="I290" s="76">
        <v>4</v>
      </c>
      <c r="J290" s="428">
        <f>Tabulka5424[[#This Row],[Skutečnost v tis. Kč]]/Tabulka5424[[#This Row],[Upravený rozpočet v tis. Kč]]*100</f>
        <v>100</v>
      </c>
    </row>
    <row r="291" spans="1:10" s="131" customFormat="1" ht="15" customHeight="1" x14ac:dyDescent="0.25">
      <c r="A291" s="13">
        <v>3399</v>
      </c>
      <c r="B291" s="13">
        <v>5169</v>
      </c>
      <c r="C291" s="19"/>
      <c r="D291" s="537">
        <v>111</v>
      </c>
      <c r="E291" s="61">
        <v>331</v>
      </c>
      <c r="F291" s="29" t="s">
        <v>793</v>
      </c>
      <c r="G291" s="62">
        <v>0</v>
      </c>
      <c r="H291" s="62">
        <v>6</v>
      </c>
      <c r="I291" s="76">
        <v>6</v>
      </c>
      <c r="J291" s="428">
        <f>Tabulka5424[[#This Row],[Skutečnost v tis. Kč]]/Tabulka5424[[#This Row],[Upravený rozpočet v tis. Kč]]*100</f>
        <v>100</v>
      </c>
    </row>
    <row r="292" spans="1:10" s="131" customFormat="1" ht="15" customHeight="1" x14ac:dyDescent="0.25">
      <c r="A292" s="13">
        <v>3399</v>
      </c>
      <c r="B292" s="13">
        <v>5169</v>
      </c>
      <c r="C292" s="19"/>
      <c r="D292" s="537">
        <v>111</v>
      </c>
      <c r="E292" s="61">
        <v>332</v>
      </c>
      <c r="F292" s="29" t="s">
        <v>816</v>
      </c>
      <c r="G292" s="62">
        <v>0</v>
      </c>
      <c r="H292" s="62">
        <v>96.8</v>
      </c>
      <c r="I292" s="76">
        <v>48.4</v>
      </c>
      <c r="J292" s="428">
        <f>Tabulka5424[[#This Row],[Skutečnost v tis. Kč]]/Tabulka5424[[#This Row],[Upravený rozpočet v tis. Kč]]*100</f>
        <v>50</v>
      </c>
    </row>
    <row r="293" spans="1:10" s="131" customFormat="1" ht="15" customHeight="1" x14ac:dyDescent="0.25">
      <c r="A293" s="13">
        <v>3399</v>
      </c>
      <c r="B293" s="13">
        <v>5169</v>
      </c>
      <c r="C293" s="19"/>
      <c r="D293" s="537">
        <v>111</v>
      </c>
      <c r="E293" s="61">
        <v>333</v>
      </c>
      <c r="F293" s="29" t="s">
        <v>794</v>
      </c>
      <c r="G293" s="62">
        <v>0</v>
      </c>
      <c r="H293" s="62">
        <v>45</v>
      </c>
      <c r="I293" s="76">
        <v>22.5</v>
      </c>
      <c r="J293" s="428">
        <f>Tabulka5424[[#This Row],[Skutečnost v tis. Kč]]/Tabulka5424[[#This Row],[Upravený rozpočet v tis. Kč]]*100</f>
        <v>50</v>
      </c>
    </row>
    <row r="294" spans="1:10" s="131" customFormat="1" ht="15" customHeight="1" x14ac:dyDescent="0.25">
      <c r="A294" s="13">
        <v>3399</v>
      </c>
      <c r="B294" s="13">
        <v>5169</v>
      </c>
      <c r="C294" s="19"/>
      <c r="D294" s="537">
        <v>111</v>
      </c>
      <c r="E294" s="61">
        <v>335</v>
      </c>
      <c r="F294" s="29" t="s">
        <v>795</v>
      </c>
      <c r="G294" s="62">
        <v>0</v>
      </c>
      <c r="H294" s="62">
        <v>65</v>
      </c>
      <c r="I294" s="76">
        <v>0</v>
      </c>
      <c r="J294" s="428">
        <f>Tabulka5424[[#This Row],[Skutečnost v tis. Kč]]/Tabulka5424[[#This Row],[Upravený rozpočet v tis. Kč]]*100</f>
        <v>0</v>
      </c>
    </row>
    <row r="295" spans="1:10" s="131" customFormat="1" ht="15" customHeight="1" x14ac:dyDescent="0.25">
      <c r="A295" s="13">
        <v>3399</v>
      </c>
      <c r="B295" s="13">
        <v>5169</v>
      </c>
      <c r="C295" s="19"/>
      <c r="D295" s="537">
        <v>111</v>
      </c>
      <c r="E295" s="61">
        <v>337</v>
      </c>
      <c r="F295" s="29" t="s">
        <v>796</v>
      </c>
      <c r="G295" s="62">
        <v>0</v>
      </c>
      <c r="H295" s="62">
        <v>20</v>
      </c>
      <c r="I295" s="76">
        <v>0</v>
      </c>
      <c r="J295" s="428">
        <f>Tabulka5424[[#This Row],[Skutečnost v tis. Kč]]/Tabulka5424[[#This Row],[Upravený rozpočet v tis. Kč]]*100</f>
        <v>0</v>
      </c>
    </row>
    <row r="296" spans="1:10" s="131" customFormat="1" ht="15" customHeight="1" x14ac:dyDescent="0.25">
      <c r="A296" s="13">
        <v>3399</v>
      </c>
      <c r="B296" s="13">
        <v>5169</v>
      </c>
      <c r="C296" s="19"/>
      <c r="D296" s="537">
        <v>111</v>
      </c>
      <c r="E296" s="61">
        <v>339</v>
      </c>
      <c r="F296" s="29" t="s">
        <v>797</v>
      </c>
      <c r="G296" s="62">
        <v>0</v>
      </c>
      <c r="H296" s="62">
        <v>9</v>
      </c>
      <c r="I296" s="76">
        <v>9</v>
      </c>
      <c r="J296" s="428">
        <f>Tabulka5424[[#This Row],[Skutečnost v tis. Kč]]/Tabulka5424[[#This Row],[Upravený rozpočet v tis. Kč]]*100</f>
        <v>100</v>
      </c>
    </row>
    <row r="297" spans="1:10" s="131" customFormat="1" ht="15" customHeight="1" x14ac:dyDescent="0.25">
      <c r="A297" s="13">
        <v>3399</v>
      </c>
      <c r="B297" s="13">
        <v>5169</v>
      </c>
      <c r="C297" s="19"/>
      <c r="D297" s="537">
        <v>111</v>
      </c>
      <c r="E297" s="61">
        <v>340</v>
      </c>
      <c r="F297" s="29" t="s">
        <v>820</v>
      </c>
      <c r="G297" s="62">
        <v>0</v>
      </c>
      <c r="H297" s="62">
        <v>12.1</v>
      </c>
      <c r="I297" s="76">
        <v>6.05</v>
      </c>
      <c r="J297" s="428">
        <f>Tabulka5424[[#This Row],[Skutečnost v tis. Kč]]/Tabulka5424[[#This Row],[Upravený rozpočet v tis. Kč]]*100</f>
        <v>50</v>
      </c>
    </row>
    <row r="298" spans="1:10" s="131" customFormat="1" ht="15" customHeight="1" x14ac:dyDescent="0.25">
      <c r="A298" s="13">
        <v>3399</v>
      </c>
      <c r="B298" s="13">
        <v>5169</v>
      </c>
      <c r="C298" s="19"/>
      <c r="D298" s="537">
        <v>111</v>
      </c>
      <c r="E298" s="61">
        <v>341</v>
      </c>
      <c r="F298" s="29" t="s">
        <v>821</v>
      </c>
      <c r="G298" s="62">
        <v>0</v>
      </c>
      <c r="H298" s="76">
        <v>12.1</v>
      </c>
      <c r="I298" s="76">
        <v>12.1</v>
      </c>
      <c r="J298" s="428">
        <f>Tabulka5424[[#This Row],[Skutečnost v tis. Kč]]/Tabulka5424[[#This Row],[Upravený rozpočet v tis. Kč]]*100</f>
        <v>100</v>
      </c>
    </row>
    <row r="299" spans="1:10" s="131" customFormat="1" ht="15" customHeight="1" x14ac:dyDescent="0.25">
      <c r="A299" s="13">
        <v>3399</v>
      </c>
      <c r="B299" s="13">
        <v>5169</v>
      </c>
      <c r="C299" s="19"/>
      <c r="D299" s="537">
        <v>111</v>
      </c>
      <c r="E299" s="61">
        <v>343</v>
      </c>
      <c r="F299" s="29" t="s">
        <v>798</v>
      </c>
      <c r="G299" s="62">
        <v>0</v>
      </c>
      <c r="H299" s="62">
        <v>11.5</v>
      </c>
      <c r="I299" s="76">
        <v>11.5</v>
      </c>
      <c r="J299" s="428">
        <f>Tabulka5424[[#This Row],[Skutečnost v tis. Kč]]/Tabulka5424[[#This Row],[Upravený rozpočet v tis. Kč]]*100</f>
        <v>100</v>
      </c>
    </row>
    <row r="300" spans="1:10" s="131" customFormat="1" ht="15" customHeight="1" x14ac:dyDescent="0.25">
      <c r="A300" s="13">
        <v>3399</v>
      </c>
      <c r="B300" s="13">
        <v>5169</v>
      </c>
      <c r="C300" s="19"/>
      <c r="D300" s="537">
        <v>111</v>
      </c>
      <c r="E300" s="61">
        <v>344</v>
      </c>
      <c r="F300" s="29" t="s">
        <v>799</v>
      </c>
      <c r="G300" s="62">
        <v>0</v>
      </c>
      <c r="H300" s="62">
        <v>35</v>
      </c>
      <c r="I300" s="76">
        <v>0</v>
      </c>
      <c r="J300" s="428">
        <f>Tabulka5424[[#This Row],[Skutečnost v tis. Kč]]/Tabulka5424[[#This Row],[Upravený rozpočet v tis. Kč]]*100</f>
        <v>0</v>
      </c>
    </row>
    <row r="301" spans="1:10" s="131" customFormat="1" ht="15" customHeight="1" x14ac:dyDescent="0.25">
      <c r="A301" s="13">
        <v>3399</v>
      </c>
      <c r="B301" s="13">
        <v>5169</v>
      </c>
      <c r="C301" s="19"/>
      <c r="D301" s="537">
        <v>111</v>
      </c>
      <c r="E301" s="61">
        <v>348</v>
      </c>
      <c r="F301" s="29" t="s">
        <v>800</v>
      </c>
      <c r="G301" s="62">
        <v>0</v>
      </c>
      <c r="H301" s="62">
        <v>15</v>
      </c>
      <c r="I301" s="76">
        <v>0</v>
      </c>
      <c r="J301" s="428">
        <f>Tabulka5424[[#This Row],[Skutečnost v tis. Kč]]/Tabulka5424[[#This Row],[Upravený rozpočet v tis. Kč]]*100</f>
        <v>0</v>
      </c>
    </row>
    <row r="302" spans="1:10" s="131" customFormat="1" ht="15" customHeight="1" x14ac:dyDescent="0.25">
      <c r="A302" s="13">
        <v>3399</v>
      </c>
      <c r="B302" s="13">
        <v>5169</v>
      </c>
      <c r="C302" s="19"/>
      <c r="D302" s="537">
        <v>111</v>
      </c>
      <c r="E302" s="61">
        <v>360</v>
      </c>
      <c r="F302" s="29" t="s">
        <v>822</v>
      </c>
      <c r="G302" s="62">
        <v>0</v>
      </c>
      <c r="H302" s="76">
        <v>50</v>
      </c>
      <c r="I302" s="76">
        <v>25</v>
      </c>
      <c r="J302" s="428">
        <f>Tabulka5424[[#This Row],[Skutečnost v tis. Kč]]/Tabulka5424[[#This Row],[Upravený rozpočet v tis. Kč]]*100</f>
        <v>50</v>
      </c>
    </row>
    <row r="303" spans="1:10" s="131" customFormat="1" ht="15" customHeight="1" x14ac:dyDescent="0.25">
      <c r="A303" s="13">
        <v>3399</v>
      </c>
      <c r="B303" s="13">
        <v>5169</v>
      </c>
      <c r="C303" s="19"/>
      <c r="D303" s="537">
        <v>111</v>
      </c>
      <c r="E303" s="61">
        <v>367</v>
      </c>
      <c r="F303" s="29" t="s">
        <v>823</v>
      </c>
      <c r="G303" s="62">
        <v>0</v>
      </c>
      <c r="H303" s="76">
        <v>15</v>
      </c>
      <c r="I303" s="76">
        <v>15</v>
      </c>
      <c r="J303" s="428">
        <f>Tabulka5424[[#This Row],[Skutečnost v tis. Kč]]/Tabulka5424[[#This Row],[Upravený rozpočet v tis. Kč]]*100</f>
        <v>100</v>
      </c>
    </row>
    <row r="304" spans="1:10" s="131" customFormat="1" ht="15" customHeight="1" x14ac:dyDescent="0.25">
      <c r="A304" s="13">
        <v>3399</v>
      </c>
      <c r="B304" s="13">
        <v>5222</v>
      </c>
      <c r="C304" s="270"/>
      <c r="D304" s="537" t="s">
        <v>984</v>
      </c>
      <c r="E304" s="61">
        <v>333</v>
      </c>
      <c r="F304" s="29" t="s">
        <v>1133</v>
      </c>
      <c r="G304" s="62">
        <v>0</v>
      </c>
      <c r="H304" s="76">
        <v>15</v>
      </c>
      <c r="I304" s="76">
        <v>0</v>
      </c>
      <c r="J304" s="428">
        <f>Tabulka5424[[#This Row],[Skutečnost v tis. Kč]]/Tabulka5424[[#This Row],[Upravený rozpočet v tis. Kč]]*100</f>
        <v>0</v>
      </c>
    </row>
    <row r="305" spans="1:12" s="131" customFormat="1" ht="15" customHeight="1" x14ac:dyDescent="0.25">
      <c r="A305" s="13">
        <v>3399</v>
      </c>
      <c r="B305" s="13">
        <v>5222</v>
      </c>
      <c r="C305" s="270"/>
      <c r="D305" s="537" t="s">
        <v>987</v>
      </c>
      <c r="E305" s="61">
        <v>328</v>
      </c>
      <c r="F305" s="29" t="s">
        <v>1131</v>
      </c>
      <c r="G305" s="62">
        <v>0</v>
      </c>
      <c r="H305" s="76">
        <v>2</v>
      </c>
      <c r="I305" s="76">
        <v>0</v>
      </c>
      <c r="J305" s="428">
        <f>Tabulka5424[[#This Row],[Skutečnost v tis. Kč]]/Tabulka5424[[#This Row],[Upravený rozpočet v tis. Kč]]*100</f>
        <v>0</v>
      </c>
    </row>
    <row r="306" spans="1:12" s="131" customFormat="1" ht="15" customHeight="1" x14ac:dyDescent="0.25">
      <c r="A306" s="13">
        <v>3399</v>
      </c>
      <c r="B306" s="13">
        <v>5222</v>
      </c>
      <c r="C306" s="270"/>
      <c r="D306" s="537" t="s">
        <v>987</v>
      </c>
      <c r="E306" s="61">
        <v>360</v>
      </c>
      <c r="F306" s="29" t="s">
        <v>993</v>
      </c>
      <c r="G306" s="62">
        <v>0</v>
      </c>
      <c r="H306" s="76">
        <v>4</v>
      </c>
      <c r="I306" s="76">
        <v>4</v>
      </c>
      <c r="J306" s="428">
        <f>Tabulka5424[[#This Row],[Skutečnost v tis. Kč]]/Tabulka5424[[#This Row],[Upravený rozpočet v tis. Kč]]*100</f>
        <v>100</v>
      </c>
    </row>
    <row r="307" spans="1:12" s="131" customFormat="1" ht="15" customHeight="1" x14ac:dyDescent="0.25">
      <c r="A307" s="13">
        <v>3399</v>
      </c>
      <c r="B307" s="13">
        <v>5222</v>
      </c>
      <c r="C307" s="270"/>
      <c r="D307" s="537" t="s">
        <v>1093</v>
      </c>
      <c r="E307" s="61">
        <v>326</v>
      </c>
      <c r="F307" s="29" t="s">
        <v>1094</v>
      </c>
      <c r="G307" s="62">
        <v>0</v>
      </c>
      <c r="H307" s="76">
        <v>2</v>
      </c>
      <c r="I307" s="76">
        <v>2</v>
      </c>
      <c r="J307" s="428">
        <f>Tabulka5424[[#This Row],[Skutečnost v tis. Kč]]/Tabulka5424[[#This Row],[Upravený rozpočet v tis. Kč]]*100</f>
        <v>100</v>
      </c>
    </row>
    <row r="308" spans="1:12" s="131" customFormat="1" ht="15" customHeight="1" x14ac:dyDescent="0.25">
      <c r="A308" s="13">
        <v>3399</v>
      </c>
      <c r="B308" s="13">
        <v>5222</v>
      </c>
      <c r="C308" s="270"/>
      <c r="D308" s="537" t="s">
        <v>986</v>
      </c>
      <c r="E308" s="61">
        <v>367</v>
      </c>
      <c r="F308" s="29" t="s">
        <v>994</v>
      </c>
      <c r="G308" s="62">
        <v>0</v>
      </c>
      <c r="H308" s="76">
        <v>5</v>
      </c>
      <c r="I308" s="76">
        <v>5</v>
      </c>
      <c r="J308" s="428">
        <f>Tabulka5424[[#This Row],[Skutečnost v tis. Kč]]/Tabulka5424[[#This Row],[Upravený rozpočet v tis. Kč]]*100</f>
        <v>100</v>
      </c>
    </row>
    <row r="309" spans="1:12" s="131" customFormat="1" ht="15" customHeight="1" x14ac:dyDescent="0.25">
      <c r="A309" s="13">
        <v>3399</v>
      </c>
      <c r="B309" s="13">
        <v>5222</v>
      </c>
      <c r="C309" s="270"/>
      <c r="D309" s="537" t="s">
        <v>982</v>
      </c>
      <c r="E309" s="61">
        <v>327</v>
      </c>
      <c r="F309" s="29" t="s">
        <v>995</v>
      </c>
      <c r="G309" s="62">
        <v>0</v>
      </c>
      <c r="H309" s="76">
        <v>11.29</v>
      </c>
      <c r="I309" s="76">
        <v>11.29</v>
      </c>
      <c r="J309" s="428">
        <f>Tabulka5424[[#This Row],[Skutečnost v tis. Kč]]/Tabulka5424[[#This Row],[Upravený rozpočet v tis. Kč]]*100</f>
        <v>100</v>
      </c>
    </row>
    <row r="310" spans="1:12" s="131" customFormat="1" ht="15" customHeight="1" x14ac:dyDescent="0.25">
      <c r="A310" s="4"/>
      <c r="B310" s="13"/>
      <c r="C310" s="270"/>
      <c r="D310" s="19"/>
      <c r="E310" s="61"/>
      <c r="F310" s="543" t="s">
        <v>824</v>
      </c>
      <c r="G310" s="544">
        <f>SUBTOTAL(109,G269:G309)</f>
        <v>0</v>
      </c>
      <c r="H310" s="544">
        <f>SUBTOTAL(109,H269:H309)</f>
        <v>907.39</v>
      </c>
      <c r="I310" s="544">
        <f>SUBTOTAL(109,I269:I309)</f>
        <v>377.98</v>
      </c>
      <c r="J310" s="545">
        <f>Tabulka5424[[#This Row],[Skutečnost v tis. Kč]]/Tabulka5424[[#This Row],[Upravený rozpočet v tis. Kč]]*100</f>
        <v>41.655737885583932</v>
      </c>
    </row>
    <row r="311" spans="1:12" s="131" customFormat="1" ht="15" customHeight="1" x14ac:dyDescent="0.25">
      <c r="A311" s="335">
        <v>3399</v>
      </c>
      <c r="B311" s="335"/>
      <c r="C311" s="519"/>
      <c r="D311" s="45"/>
      <c r="E311" s="61"/>
      <c r="F311" s="110" t="s">
        <v>269</v>
      </c>
      <c r="G311" s="72">
        <f>G310+G266</f>
        <v>45</v>
      </c>
      <c r="H311" s="72">
        <f>H310+H266</f>
        <v>976.54</v>
      </c>
      <c r="I311" s="72">
        <f>I310+I266</f>
        <v>409.67</v>
      </c>
      <c r="J311" s="468">
        <f>Tabulka5424[[#This Row],[Skutečnost v tis. Kč]]/Tabulka5424[[#This Row],[Upravený rozpočet v tis. Kč]]*100</f>
        <v>41.951174555061755</v>
      </c>
    </row>
    <row r="312" spans="1:12" s="131" customFormat="1" ht="15" customHeight="1" x14ac:dyDescent="0.25">
      <c r="A312" s="461"/>
      <c r="B312" s="461"/>
      <c r="C312" s="490"/>
      <c r="D312" s="64"/>
      <c r="E312" s="61"/>
      <c r="F312" s="129" t="s">
        <v>136</v>
      </c>
      <c r="G312" s="517">
        <f>G311+G260+G253+G247+G250+G241+G232+G225+G219+G216</f>
        <v>13702.5</v>
      </c>
      <c r="H312" s="517">
        <f>H311+H260+H253+H247+H250+H241+H232+H225+H219+H216</f>
        <v>16859.04</v>
      </c>
      <c r="I312" s="517">
        <f>I311+I260+I253+I247+I250+I241+I232+I225+I219+I216</f>
        <v>10931.42</v>
      </c>
      <c r="J312" s="468">
        <f>Tabulka5424[[#This Row],[Skutečnost v tis. Kč]]/Tabulka5424[[#This Row],[Upravený rozpočet v tis. Kč]]*100</f>
        <v>64.840109519877771</v>
      </c>
    </row>
    <row r="313" spans="1:12" s="131" customFormat="1" ht="15" customHeight="1" x14ac:dyDescent="0.25">
      <c r="A313" s="461"/>
      <c r="B313" s="461"/>
      <c r="C313" s="490"/>
      <c r="D313" s="64"/>
      <c r="E313" s="61"/>
      <c r="F313" s="459"/>
      <c r="G313" s="254"/>
      <c r="H313" s="254"/>
      <c r="I313" s="254"/>
      <c r="J313" s="430"/>
    </row>
    <row r="314" spans="1:12" s="131" customFormat="1" ht="15" customHeight="1" x14ac:dyDescent="0.25">
      <c r="A314" s="461"/>
      <c r="B314" s="461"/>
      <c r="C314" s="490"/>
      <c r="D314" s="64"/>
      <c r="E314" s="61"/>
      <c r="F314" s="129" t="s">
        <v>137</v>
      </c>
      <c r="G314" s="254"/>
      <c r="H314" s="254"/>
      <c r="I314" s="254"/>
      <c r="J314" s="430"/>
    </row>
    <row r="315" spans="1:12" s="131" customFormat="1" ht="15" customHeight="1" x14ac:dyDescent="0.25">
      <c r="A315" s="4">
        <v>3412</v>
      </c>
      <c r="B315" s="4">
        <v>5137</v>
      </c>
      <c r="C315" s="291"/>
      <c r="D315" s="47"/>
      <c r="E315" s="61">
        <v>230</v>
      </c>
      <c r="F315" s="5" t="s">
        <v>501</v>
      </c>
      <c r="G315" s="76">
        <v>10</v>
      </c>
      <c r="H315" s="76">
        <v>10</v>
      </c>
      <c r="I315" s="76">
        <v>10</v>
      </c>
      <c r="J315" s="430">
        <f>Tabulka5424[[#This Row],[Skutečnost v tis. Kč]]/Tabulka5424[[#This Row],[Upravený rozpočet v tis. Kč]]*100</f>
        <v>100</v>
      </c>
    </row>
    <row r="316" spans="1:12" s="131" customFormat="1" ht="15" customHeight="1" x14ac:dyDescent="0.25">
      <c r="A316" s="4">
        <v>3412</v>
      </c>
      <c r="B316" s="4">
        <v>5137</v>
      </c>
      <c r="C316" s="291"/>
      <c r="D316" s="47"/>
      <c r="E316" s="61">
        <v>834</v>
      </c>
      <c r="F316" s="5" t="s">
        <v>985</v>
      </c>
      <c r="G316" s="76">
        <v>85</v>
      </c>
      <c r="H316" s="76">
        <v>85</v>
      </c>
      <c r="I316" s="76">
        <v>84.88</v>
      </c>
      <c r="J316" s="430">
        <f>Tabulka5424[[#This Row],[Skutečnost v tis. Kč]]/Tabulka5424[[#This Row],[Upravený rozpočet v tis. Kč]]*100</f>
        <v>99.858823529411751</v>
      </c>
    </row>
    <row r="317" spans="1:12" s="131" customFormat="1" ht="15" customHeight="1" x14ac:dyDescent="0.25">
      <c r="A317" s="4">
        <v>3412</v>
      </c>
      <c r="B317" s="4">
        <v>5137</v>
      </c>
      <c r="C317" s="291"/>
      <c r="D317" s="47"/>
      <c r="E317" s="61">
        <v>834</v>
      </c>
      <c r="F317" s="5" t="s">
        <v>543</v>
      </c>
      <c r="G317" s="76">
        <v>28</v>
      </c>
      <c r="H317" s="76">
        <v>28</v>
      </c>
      <c r="I317" s="76">
        <v>0</v>
      </c>
      <c r="J317" s="430">
        <f>Tabulka5424[[#This Row],[Skutečnost v tis. Kč]]/Tabulka5424[[#This Row],[Upravený rozpočet v tis. Kč]]*100</f>
        <v>0</v>
      </c>
    </row>
    <row r="318" spans="1:12" s="131" customFormat="1" ht="15" customHeight="1" x14ac:dyDescent="0.25">
      <c r="A318" s="4">
        <v>3412</v>
      </c>
      <c r="B318" s="4">
        <v>5169</v>
      </c>
      <c r="C318" s="291"/>
      <c r="D318" s="47"/>
      <c r="E318" s="61">
        <v>230</v>
      </c>
      <c r="F318" s="5" t="s">
        <v>139</v>
      </c>
      <c r="G318" s="76">
        <v>2037.32</v>
      </c>
      <c r="H318" s="76">
        <v>2035.32</v>
      </c>
      <c r="I318" s="76">
        <v>1347.22</v>
      </c>
      <c r="J318" s="430">
        <f>Tabulka5424[[#This Row],[Skutečnost v tis. Kč]]/Tabulka5424[[#This Row],[Upravený rozpočet v tis. Kč]]*100</f>
        <v>66.192048424817713</v>
      </c>
    </row>
    <row r="319" spans="1:12" s="131" customFormat="1" ht="15" customHeight="1" x14ac:dyDescent="0.25">
      <c r="A319" s="4">
        <v>3412</v>
      </c>
      <c r="B319" s="4">
        <v>5169</v>
      </c>
      <c r="C319" s="291"/>
      <c r="D319" s="47"/>
      <c r="E319" s="61">
        <v>231</v>
      </c>
      <c r="F319" s="5" t="s">
        <v>278</v>
      </c>
      <c r="G319" s="76">
        <v>905.45</v>
      </c>
      <c r="H319" s="76">
        <v>907.45</v>
      </c>
      <c r="I319" s="76">
        <v>632.04</v>
      </c>
      <c r="J319" s="428">
        <f>Tabulka5424[[#This Row],[Skutečnost v tis. Kč]]/Tabulka5424[[#This Row],[Upravený rozpočet v tis. Kč]]*100</f>
        <v>69.650118463827198</v>
      </c>
    </row>
    <row r="320" spans="1:12" s="131" customFormat="1" ht="17.100000000000001" customHeight="1" x14ac:dyDescent="0.25">
      <c r="A320" s="461">
        <v>3412</v>
      </c>
      <c r="B320" s="461">
        <v>5171</v>
      </c>
      <c r="C320" s="490"/>
      <c r="D320" s="64"/>
      <c r="E320" s="462">
        <v>355</v>
      </c>
      <c r="F320" s="459" t="s">
        <v>594</v>
      </c>
      <c r="G320" s="254">
        <v>50</v>
      </c>
      <c r="H320" s="254">
        <v>102.47</v>
      </c>
      <c r="I320" s="254">
        <v>102.47</v>
      </c>
      <c r="J320" s="429">
        <f>Tabulka5424[[#This Row],[Skutečnost v tis. Kč]]/Tabulka5424[[#This Row],[Upravený rozpočet v tis. Kč]]*100</f>
        <v>100</v>
      </c>
      <c r="L320" s="593"/>
    </row>
    <row r="321" spans="1:185" s="131" customFormat="1" ht="12.75" customHeight="1" x14ac:dyDescent="0.25">
      <c r="A321" s="461">
        <v>3412</v>
      </c>
      <c r="B321" s="461">
        <v>5171</v>
      </c>
      <c r="C321" s="490"/>
      <c r="D321" s="64"/>
      <c r="E321" s="462">
        <v>641</v>
      </c>
      <c r="F321" s="588" t="s">
        <v>920</v>
      </c>
      <c r="G321" s="254">
        <v>0</v>
      </c>
      <c r="H321" s="254">
        <v>30.29</v>
      </c>
      <c r="I321" s="254">
        <v>30.29</v>
      </c>
      <c r="J321" s="429">
        <f>Tabulka5424[[#This Row],[Skutečnost v tis. Kč]]/Tabulka5424[[#This Row],[Upravený rozpočet v tis. Kč]]*100</f>
        <v>100</v>
      </c>
    </row>
    <row r="322" spans="1:185" s="131" customFormat="1" ht="15" customHeight="1" x14ac:dyDescent="0.25">
      <c r="A322" s="492">
        <v>3412</v>
      </c>
      <c r="B322" s="492">
        <v>5171</v>
      </c>
      <c r="C322" s="578">
        <v>416</v>
      </c>
      <c r="D322" s="60"/>
      <c r="E322" s="493">
        <v>641</v>
      </c>
      <c r="F322" s="651" t="s">
        <v>1013</v>
      </c>
      <c r="G322" s="552">
        <v>0</v>
      </c>
      <c r="H322" s="552">
        <v>140</v>
      </c>
      <c r="I322" s="552">
        <v>109.05</v>
      </c>
      <c r="J322" s="429">
        <f>Tabulka5424[[#This Row],[Skutečnost v tis. Kč]]/Tabulka5424[[#This Row],[Upravený rozpočet v tis. Kč]]*100</f>
        <v>77.892857142857139</v>
      </c>
    </row>
    <row r="323" spans="1:185" s="131" customFormat="1" ht="15" customHeight="1" x14ac:dyDescent="0.25">
      <c r="A323" s="461">
        <v>3412</v>
      </c>
      <c r="B323" s="461">
        <v>5171</v>
      </c>
      <c r="C323" s="490"/>
      <c r="D323" s="700">
        <v>14</v>
      </c>
      <c r="E323" s="462">
        <v>641</v>
      </c>
      <c r="F323" s="459" t="s">
        <v>926</v>
      </c>
      <c r="G323" s="254">
        <v>0</v>
      </c>
      <c r="H323" s="254">
        <v>146.22999999999999</v>
      </c>
      <c r="I323" s="254">
        <v>146.22999999999999</v>
      </c>
      <c r="J323" s="429">
        <f>Tabulka5424[[#This Row],[Skutečnost v tis. Kč]]/Tabulka5424[[#This Row],[Upravený rozpočet v tis. Kč]]*100</f>
        <v>100</v>
      </c>
    </row>
    <row r="324" spans="1:185" s="131" customFormat="1" ht="15" customHeight="1" x14ac:dyDescent="0.25">
      <c r="A324" s="461">
        <v>3412</v>
      </c>
      <c r="B324" s="461">
        <v>5171</v>
      </c>
      <c r="C324" s="461"/>
      <c r="D324" s="490"/>
      <c r="E324" s="462">
        <v>643</v>
      </c>
      <c r="F324" s="459" t="s">
        <v>496</v>
      </c>
      <c r="G324" s="254">
        <v>0</v>
      </c>
      <c r="H324" s="254">
        <v>89.09</v>
      </c>
      <c r="I324" s="254">
        <v>20.12</v>
      </c>
      <c r="J324" s="429">
        <f>Tabulka5424[[#This Row],[Skutečnost v tis. Kč]]/Tabulka5424[[#This Row],[Upravený rozpočet v tis. Kč]]*100</f>
        <v>22.583903917386912</v>
      </c>
    </row>
    <row r="325" spans="1:185" s="539" customFormat="1" ht="15" customHeight="1" x14ac:dyDescent="0.25">
      <c r="A325" s="492">
        <v>3412</v>
      </c>
      <c r="B325" s="492">
        <v>5336</v>
      </c>
      <c r="C325" s="578">
        <v>416</v>
      </c>
      <c r="D325" s="493">
        <v>604</v>
      </c>
      <c r="E325" s="493">
        <v>241</v>
      </c>
      <c r="F325" s="585" t="s">
        <v>893</v>
      </c>
      <c r="G325" s="552">
        <v>0</v>
      </c>
      <c r="H325" s="552">
        <v>100</v>
      </c>
      <c r="I325" s="552">
        <v>70</v>
      </c>
      <c r="J325" s="429">
        <f>Tabulka5424[[#This Row],[Skutečnost v tis. Kč]]/Tabulka5424[[#This Row],[Upravený rozpočet v tis. Kč]]*100</f>
        <v>70</v>
      </c>
      <c r="K325" s="542"/>
      <c r="L325" s="538"/>
      <c r="M325" s="538"/>
      <c r="N325" s="538"/>
      <c r="O325" s="538"/>
      <c r="P325" s="538"/>
      <c r="T325" s="540"/>
      <c r="U325" s="541"/>
      <c r="V325" s="542"/>
      <c r="W325" s="542"/>
      <c r="X325" s="542"/>
      <c r="Y325" s="538"/>
      <c r="Z325" s="538"/>
      <c r="AA325" s="538"/>
      <c r="AB325" s="538"/>
      <c r="AC325" s="538"/>
      <c r="AG325" s="540"/>
      <c r="AH325" s="541"/>
      <c r="AI325" s="542"/>
      <c r="AJ325" s="542"/>
      <c r="AK325" s="542"/>
      <c r="AL325" s="538"/>
      <c r="AM325" s="538"/>
      <c r="AN325" s="538"/>
      <c r="AO325" s="538"/>
      <c r="AP325" s="538"/>
      <c r="AT325" s="540"/>
      <c r="AU325" s="541"/>
      <c r="AV325" s="542"/>
      <c r="AW325" s="542"/>
      <c r="AX325" s="542"/>
      <c r="AY325" s="538"/>
      <c r="AZ325" s="538"/>
      <c r="BA325" s="538"/>
      <c r="BB325" s="538"/>
      <c r="BC325" s="538"/>
      <c r="BG325" s="540"/>
      <c r="BH325" s="541"/>
      <c r="BI325" s="542"/>
      <c r="BJ325" s="542"/>
      <c r="BK325" s="542"/>
      <c r="BL325" s="538"/>
      <c r="BM325" s="538"/>
      <c r="BN325" s="538"/>
      <c r="BO325" s="538"/>
      <c r="BP325" s="538"/>
      <c r="BT325" s="540"/>
      <c r="BU325" s="541"/>
      <c r="BV325" s="542"/>
      <c r="BW325" s="542"/>
      <c r="BX325" s="542"/>
      <c r="BY325" s="538"/>
      <c r="BZ325" s="538"/>
      <c r="CA325" s="538"/>
      <c r="CB325" s="538"/>
      <c r="CC325" s="538"/>
      <c r="CG325" s="540"/>
      <c r="CH325" s="541"/>
      <c r="CI325" s="542"/>
      <c r="CJ325" s="542"/>
      <c r="CK325" s="542"/>
      <c r="CL325" s="538"/>
      <c r="CM325" s="538"/>
      <c r="CN325" s="538"/>
      <c r="CO325" s="538"/>
      <c r="CP325" s="538"/>
      <c r="CT325" s="540"/>
      <c r="CU325" s="541"/>
      <c r="CV325" s="542"/>
      <c r="CW325" s="542"/>
      <c r="CX325" s="542"/>
      <c r="CY325" s="538"/>
      <c r="CZ325" s="538"/>
      <c r="DA325" s="538"/>
      <c r="DB325" s="538"/>
      <c r="DC325" s="538"/>
      <c r="DG325" s="540"/>
      <c r="DH325" s="541"/>
      <c r="DI325" s="542"/>
      <c r="DJ325" s="542"/>
      <c r="DK325" s="542"/>
      <c r="DL325" s="538"/>
      <c r="DM325" s="538"/>
      <c r="DN325" s="538"/>
      <c r="DO325" s="538"/>
      <c r="DP325" s="538"/>
      <c r="DT325" s="540"/>
      <c r="DU325" s="541"/>
      <c r="DV325" s="542"/>
      <c r="DW325" s="542"/>
      <c r="DX325" s="542"/>
      <c r="DY325" s="538"/>
      <c r="DZ325" s="538"/>
      <c r="EA325" s="538"/>
      <c r="EB325" s="538"/>
      <c r="EC325" s="538"/>
      <c r="EG325" s="540"/>
      <c r="EH325" s="541"/>
      <c r="EI325" s="542"/>
      <c r="EJ325" s="542"/>
      <c r="EK325" s="542"/>
      <c r="EL325" s="538"/>
      <c r="EM325" s="538"/>
      <c r="EN325" s="538"/>
      <c r="EO325" s="538"/>
      <c r="EP325" s="538"/>
      <c r="ET325" s="540"/>
      <c r="EU325" s="541"/>
      <c r="EV325" s="542"/>
      <c r="EW325" s="542"/>
      <c r="EX325" s="542"/>
      <c r="EY325" s="538"/>
      <c r="EZ325" s="538"/>
      <c r="FA325" s="538"/>
      <c r="FB325" s="538"/>
      <c r="FC325" s="538"/>
      <c r="FG325" s="540"/>
      <c r="FH325" s="541"/>
      <c r="FI325" s="542"/>
      <c r="FJ325" s="542"/>
      <c r="FK325" s="542"/>
      <c r="FL325" s="538"/>
      <c r="FM325" s="538"/>
      <c r="FN325" s="538"/>
      <c r="FO325" s="538"/>
      <c r="FP325" s="538"/>
      <c r="FT325" s="540"/>
      <c r="FU325" s="541"/>
      <c r="FV325" s="542"/>
      <c r="FW325" s="542"/>
      <c r="FX325" s="542"/>
      <c r="FY325" s="538"/>
      <c r="FZ325" s="538"/>
      <c r="GA325" s="538"/>
      <c r="GB325" s="538"/>
      <c r="GC325" s="538"/>
    </row>
    <row r="326" spans="1:185" s="539" customFormat="1" ht="15" customHeight="1" x14ac:dyDescent="0.25">
      <c r="A326" s="258">
        <v>3412</v>
      </c>
      <c r="B326" s="258">
        <v>6121</v>
      </c>
      <c r="C326" s="270"/>
      <c r="D326" s="64"/>
      <c r="E326" s="707">
        <v>867</v>
      </c>
      <c r="F326" s="256" t="s">
        <v>694</v>
      </c>
      <c r="G326" s="252">
        <v>0</v>
      </c>
      <c r="H326" s="252">
        <v>9.68</v>
      </c>
      <c r="I326" s="252">
        <v>9.68</v>
      </c>
      <c r="J326" s="428">
        <f>Tabulka5424[[#This Row],[Skutečnost v tis. Kč]]/Tabulka5424[[#This Row],[Upravený rozpočet v tis. Kč]]*100</f>
        <v>100</v>
      </c>
      <c r="K326" s="542"/>
      <c r="L326" s="538"/>
      <c r="M326" s="538"/>
      <c r="N326" s="538"/>
      <c r="O326" s="538"/>
      <c r="P326" s="538"/>
      <c r="T326" s="540"/>
      <c r="U326" s="541"/>
      <c r="V326" s="542"/>
      <c r="W326" s="542"/>
      <c r="X326" s="542"/>
      <c r="Y326" s="538"/>
      <c r="Z326" s="538"/>
      <c r="AA326" s="538"/>
      <c r="AB326" s="538"/>
      <c r="AC326" s="538"/>
      <c r="AG326" s="540"/>
      <c r="AH326" s="541"/>
      <c r="AI326" s="542"/>
      <c r="AJ326" s="542"/>
      <c r="AK326" s="542"/>
      <c r="AL326" s="538"/>
      <c r="AM326" s="538"/>
      <c r="AN326" s="538"/>
      <c r="AO326" s="538"/>
      <c r="AP326" s="538"/>
      <c r="AT326" s="540"/>
      <c r="AU326" s="541"/>
      <c r="AV326" s="542"/>
      <c r="AW326" s="542"/>
      <c r="AX326" s="542"/>
      <c r="AY326" s="538"/>
      <c r="AZ326" s="538"/>
      <c r="BA326" s="538"/>
      <c r="BB326" s="538"/>
      <c r="BC326" s="538"/>
      <c r="BG326" s="540"/>
      <c r="BH326" s="541"/>
      <c r="BI326" s="542"/>
      <c r="BJ326" s="542"/>
      <c r="BK326" s="542"/>
      <c r="BL326" s="538"/>
      <c r="BM326" s="538"/>
      <c r="BN326" s="538"/>
      <c r="BO326" s="538"/>
      <c r="BP326" s="538"/>
      <c r="BT326" s="540"/>
      <c r="BU326" s="541"/>
      <c r="BV326" s="542"/>
      <c r="BW326" s="542"/>
      <c r="BX326" s="542"/>
      <c r="BY326" s="538"/>
      <c r="BZ326" s="538"/>
      <c r="CA326" s="538"/>
      <c r="CB326" s="538"/>
      <c r="CC326" s="538"/>
      <c r="CG326" s="540"/>
      <c r="CH326" s="541"/>
      <c r="CI326" s="542"/>
      <c r="CJ326" s="542"/>
      <c r="CK326" s="542"/>
      <c r="CL326" s="538"/>
      <c r="CM326" s="538"/>
      <c r="CN326" s="538"/>
      <c r="CO326" s="538"/>
      <c r="CP326" s="538"/>
      <c r="CT326" s="540"/>
      <c r="CU326" s="541"/>
      <c r="CV326" s="542"/>
      <c r="CW326" s="542"/>
      <c r="CX326" s="542"/>
      <c r="CY326" s="538"/>
      <c r="CZ326" s="538"/>
      <c r="DA326" s="538"/>
      <c r="DB326" s="538"/>
      <c r="DC326" s="538"/>
      <c r="DG326" s="540"/>
      <c r="DH326" s="541"/>
      <c r="DI326" s="542"/>
      <c r="DJ326" s="542"/>
      <c r="DK326" s="542"/>
      <c r="DL326" s="538"/>
      <c r="DM326" s="538"/>
      <c r="DN326" s="538"/>
      <c r="DO326" s="538"/>
      <c r="DP326" s="538"/>
      <c r="DT326" s="540"/>
      <c r="DU326" s="541"/>
      <c r="DV326" s="542"/>
      <c r="DW326" s="542"/>
      <c r="DX326" s="542"/>
      <c r="DY326" s="538"/>
      <c r="DZ326" s="538"/>
      <c r="EA326" s="538"/>
      <c r="EB326" s="538"/>
      <c r="EC326" s="538"/>
      <c r="EG326" s="540"/>
      <c r="EH326" s="541"/>
      <c r="EI326" s="542"/>
      <c r="EJ326" s="542"/>
      <c r="EK326" s="542"/>
      <c r="EL326" s="538"/>
      <c r="EM326" s="538"/>
      <c r="EN326" s="538"/>
      <c r="EO326" s="538"/>
      <c r="EP326" s="538"/>
      <c r="ET326" s="540"/>
      <c r="EU326" s="541"/>
      <c r="EV326" s="542"/>
      <c r="EW326" s="542"/>
      <c r="EX326" s="542"/>
      <c r="EY326" s="538"/>
      <c r="EZ326" s="538"/>
      <c r="FA326" s="538"/>
      <c r="FB326" s="538"/>
      <c r="FC326" s="538"/>
      <c r="FG326" s="540"/>
      <c r="FH326" s="541"/>
      <c r="FI326" s="542"/>
      <c r="FJ326" s="542"/>
      <c r="FK326" s="542"/>
      <c r="FL326" s="538"/>
      <c r="FM326" s="538"/>
      <c r="FN326" s="538"/>
      <c r="FO326" s="538"/>
      <c r="FP326" s="538"/>
      <c r="FT326" s="540"/>
      <c r="FU326" s="541"/>
      <c r="FV326" s="542"/>
      <c r="FW326" s="542"/>
      <c r="FX326" s="542"/>
      <c r="FY326" s="538"/>
      <c r="FZ326" s="538"/>
      <c r="GA326" s="538"/>
      <c r="GB326" s="538"/>
      <c r="GC326" s="538"/>
    </row>
    <row r="327" spans="1:185" s="539" customFormat="1" ht="15" customHeight="1" x14ac:dyDescent="0.25">
      <c r="A327" s="335">
        <v>3412</v>
      </c>
      <c r="B327" s="335"/>
      <c r="C327" s="519"/>
      <c r="D327" s="45"/>
      <c r="E327" s="493"/>
      <c r="F327" s="110" t="s">
        <v>140</v>
      </c>
      <c r="G327" s="72">
        <f>SUBTOTAL(109,G315:G326)</f>
        <v>3115.7699999999995</v>
      </c>
      <c r="H327" s="72">
        <f>SUBTOTAL(109,H315:H326)</f>
        <v>3683.5299999999993</v>
      </c>
      <c r="I327" s="72">
        <f>SUBTOTAL(109,I315:I326)</f>
        <v>2561.9799999999996</v>
      </c>
      <c r="J327" s="547">
        <f>Tabulka5424[[#This Row],[Skutečnost v tis. Kč]]/Tabulka5424[[#This Row],[Upravený rozpočet v tis. Kč]]*100</f>
        <v>69.552304447092865</v>
      </c>
      <c r="K327" s="542"/>
      <c r="L327" s="538"/>
      <c r="M327" s="538"/>
      <c r="N327" s="538"/>
      <c r="O327" s="538"/>
      <c r="P327" s="538"/>
      <c r="T327" s="540"/>
      <c r="U327" s="541"/>
      <c r="V327" s="542"/>
      <c r="W327" s="542"/>
      <c r="X327" s="542"/>
      <c r="Y327" s="538"/>
      <c r="Z327" s="538"/>
      <c r="AA327" s="538"/>
      <c r="AB327" s="538"/>
      <c r="AC327" s="538"/>
      <c r="AG327" s="540"/>
      <c r="AH327" s="541"/>
      <c r="AI327" s="542"/>
      <c r="AJ327" s="542"/>
      <c r="AK327" s="542"/>
      <c r="AL327" s="538"/>
      <c r="AM327" s="538"/>
      <c r="AN327" s="538"/>
      <c r="AO327" s="538"/>
      <c r="AP327" s="538"/>
      <c r="AT327" s="540"/>
      <c r="AU327" s="541"/>
      <c r="AV327" s="542"/>
      <c r="AW327" s="542"/>
      <c r="AX327" s="542"/>
      <c r="AY327" s="538"/>
      <c r="AZ327" s="538"/>
      <c r="BA327" s="538"/>
      <c r="BB327" s="538"/>
      <c r="BC327" s="538"/>
      <c r="BG327" s="540"/>
      <c r="BH327" s="541"/>
      <c r="BI327" s="542"/>
      <c r="BJ327" s="542"/>
      <c r="BK327" s="542"/>
      <c r="BL327" s="538"/>
      <c r="BM327" s="538"/>
      <c r="BN327" s="538"/>
      <c r="BO327" s="538"/>
      <c r="BP327" s="538"/>
      <c r="BT327" s="540"/>
      <c r="BU327" s="541"/>
      <c r="BV327" s="542"/>
      <c r="BW327" s="542"/>
      <c r="BX327" s="542"/>
      <c r="BY327" s="538"/>
      <c r="BZ327" s="538"/>
      <c r="CA327" s="538"/>
      <c r="CB327" s="538"/>
      <c r="CC327" s="538"/>
      <c r="CG327" s="540"/>
      <c r="CH327" s="541"/>
      <c r="CI327" s="542"/>
      <c r="CJ327" s="542"/>
      <c r="CK327" s="542"/>
      <c r="CL327" s="538"/>
      <c r="CM327" s="538"/>
      <c r="CN327" s="538"/>
      <c r="CO327" s="538"/>
      <c r="CP327" s="538"/>
      <c r="CT327" s="540"/>
      <c r="CU327" s="541"/>
      <c r="CV327" s="542"/>
      <c r="CW327" s="542"/>
      <c r="CX327" s="542"/>
      <c r="CY327" s="538"/>
      <c r="CZ327" s="538"/>
      <c r="DA327" s="538"/>
      <c r="DB327" s="538"/>
      <c r="DC327" s="538"/>
      <c r="DG327" s="540"/>
      <c r="DH327" s="541"/>
      <c r="DI327" s="542"/>
      <c r="DJ327" s="542"/>
      <c r="DK327" s="542"/>
      <c r="DL327" s="538"/>
      <c r="DM327" s="538"/>
      <c r="DN327" s="538"/>
      <c r="DO327" s="538"/>
      <c r="DP327" s="538"/>
      <c r="DT327" s="540"/>
      <c r="DU327" s="541"/>
      <c r="DV327" s="542"/>
      <c r="DW327" s="542"/>
      <c r="DX327" s="542"/>
      <c r="DY327" s="538"/>
      <c r="DZ327" s="538"/>
      <c r="EA327" s="538"/>
      <c r="EB327" s="538"/>
      <c r="EC327" s="538"/>
      <c r="EG327" s="540"/>
      <c r="EH327" s="541"/>
      <c r="EI327" s="542"/>
      <c r="EJ327" s="542"/>
      <c r="EK327" s="542"/>
      <c r="EL327" s="538"/>
      <c r="EM327" s="538"/>
      <c r="EN327" s="538"/>
      <c r="EO327" s="538"/>
      <c r="EP327" s="538"/>
      <c r="ET327" s="540"/>
      <c r="EU327" s="541"/>
      <c r="EV327" s="542"/>
      <c r="EW327" s="542"/>
      <c r="EX327" s="542"/>
      <c r="EY327" s="538"/>
      <c r="EZ327" s="538"/>
      <c r="FA327" s="538"/>
      <c r="FB327" s="538"/>
      <c r="FC327" s="538"/>
      <c r="FG327" s="540"/>
      <c r="FH327" s="541"/>
      <c r="FI327" s="542"/>
      <c r="FJ327" s="542"/>
      <c r="FK327" s="542"/>
      <c r="FL327" s="538"/>
      <c r="FM327" s="538"/>
      <c r="FN327" s="538"/>
      <c r="FO327" s="538"/>
      <c r="FP327" s="538"/>
      <c r="FT327" s="540"/>
      <c r="FU327" s="541"/>
      <c r="FV327" s="542"/>
      <c r="FW327" s="542"/>
      <c r="FX327" s="542"/>
      <c r="FY327" s="538"/>
      <c r="FZ327" s="538"/>
      <c r="GA327" s="538"/>
      <c r="GB327" s="538"/>
      <c r="GC327" s="538"/>
    </row>
    <row r="328" spans="1:185" s="539" customFormat="1" ht="15" customHeight="1" x14ac:dyDescent="0.25">
      <c r="A328" s="335"/>
      <c r="B328" s="335"/>
      <c r="C328" s="519"/>
      <c r="D328" s="45"/>
      <c r="E328" s="493"/>
      <c r="F328" s="110"/>
      <c r="G328" s="72"/>
      <c r="H328" s="72"/>
      <c r="I328" s="72"/>
      <c r="J328" s="547"/>
      <c r="K328" s="542"/>
      <c r="L328" s="538"/>
      <c r="M328" s="538"/>
      <c r="N328" s="538"/>
      <c r="O328" s="538"/>
      <c r="P328" s="538"/>
      <c r="T328" s="540"/>
      <c r="U328" s="541"/>
      <c r="V328" s="542"/>
      <c r="W328" s="542"/>
      <c r="X328" s="542"/>
      <c r="Y328" s="538"/>
      <c r="Z328" s="538"/>
      <c r="AA328" s="538"/>
      <c r="AB328" s="538"/>
      <c r="AC328" s="538"/>
      <c r="AG328" s="540"/>
      <c r="AH328" s="541"/>
      <c r="AI328" s="542"/>
      <c r="AJ328" s="542"/>
      <c r="AK328" s="542"/>
      <c r="AL328" s="538"/>
      <c r="AM328" s="538"/>
      <c r="AN328" s="538"/>
      <c r="AO328" s="538"/>
      <c r="AP328" s="538"/>
      <c r="AT328" s="540"/>
      <c r="AU328" s="541"/>
      <c r="AV328" s="542"/>
      <c r="AW328" s="542"/>
      <c r="AX328" s="542"/>
      <c r="AY328" s="538"/>
      <c r="AZ328" s="538"/>
      <c r="BA328" s="538"/>
      <c r="BB328" s="538"/>
      <c r="BC328" s="538"/>
      <c r="BG328" s="540"/>
      <c r="BH328" s="541"/>
      <c r="BI328" s="542"/>
      <c r="BJ328" s="542"/>
      <c r="BK328" s="542"/>
      <c r="BL328" s="538"/>
      <c r="BM328" s="538"/>
      <c r="BN328" s="538"/>
      <c r="BO328" s="538"/>
      <c r="BP328" s="538"/>
      <c r="BT328" s="540"/>
      <c r="BU328" s="541"/>
      <c r="BV328" s="542"/>
      <c r="BW328" s="542"/>
      <c r="BX328" s="542"/>
      <c r="BY328" s="538"/>
      <c r="BZ328" s="538"/>
      <c r="CA328" s="538"/>
      <c r="CB328" s="538"/>
      <c r="CC328" s="538"/>
      <c r="CG328" s="540"/>
      <c r="CH328" s="541"/>
      <c r="CI328" s="542"/>
      <c r="CJ328" s="542"/>
      <c r="CK328" s="542"/>
      <c r="CL328" s="538"/>
      <c r="CM328" s="538"/>
      <c r="CN328" s="538"/>
      <c r="CO328" s="538"/>
      <c r="CP328" s="538"/>
      <c r="CT328" s="540"/>
      <c r="CU328" s="541"/>
      <c r="CV328" s="542"/>
      <c r="CW328" s="542"/>
      <c r="CX328" s="542"/>
      <c r="CY328" s="538"/>
      <c r="CZ328" s="538"/>
      <c r="DA328" s="538"/>
      <c r="DB328" s="538"/>
      <c r="DC328" s="538"/>
      <c r="DG328" s="540"/>
      <c r="DH328" s="541"/>
      <c r="DI328" s="542"/>
      <c r="DJ328" s="542"/>
      <c r="DK328" s="542"/>
      <c r="DL328" s="538"/>
      <c r="DM328" s="538"/>
      <c r="DN328" s="538"/>
      <c r="DO328" s="538"/>
      <c r="DP328" s="538"/>
      <c r="DT328" s="540"/>
      <c r="DU328" s="541"/>
      <c r="DV328" s="542"/>
      <c r="DW328" s="542"/>
      <c r="DX328" s="542"/>
      <c r="DY328" s="538"/>
      <c r="DZ328" s="538"/>
      <c r="EA328" s="538"/>
      <c r="EB328" s="538"/>
      <c r="EC328" s="538"/>
      <c r="EG328" s="540"/>
      <c r="EH328" s="541"/>
      <c r="EI328" s="542"/>
      <c r="EJ328" s="542"/>
      <c r="EK328" s="542"/>
      <c r="EL328" s="538"/>
      <c r="EM328" s="538"/>
      <c r="EN328" s="538"/>
      <c r="EO328" s="538"/>
      <c r="EP328" s="538"/>
      <c r="ET328" s="540"/>
      <c r="EU328" s="541"/>
      <c r="EV328" s="542"/>
      <c r="EW328" s="542"/>
      <c r="EX328" s="542"/>
      <c r="EY328" s="538"/>
      <c r="EZ328" s="538"/>
      <c r="FA328" s="538"/>
      <c r="FB328" s="538"/>
      <c r="FC328" s="538"/>
      <c r="FG328" s="540"/>
      <c r="FH328" s="541"/>
      <c r="FI328" s="542"/>
      <c r="FJ328" s="542"/>
      <c r="FK328" s="542"/>
      <c r="FL328" s="538"/>
      <c r="FM328" s="538"/>
      <c r="FN328" s="538"/>
      <c r="FO328" s="538"/>
      <c r="FP328" s="538"/>
      <c r="FT328" s="540"/>
      <c r="FU328" s="541"/>
      <c r="FV328" s="542"/>
      <c r="FW328" s="542"/>
      <c r="FX328" s="542"/>
      <c r="FY328" s="538"/>
      <c r="FZ328" s="538"/>
      <c r="GA328" s="538"/>
      <c r="GB328" s="538"/>
      <c r="GC328" s="538"/>
    </row>
    <row r="329" spans="1:185" s="131" customFormat="1" ht="15" customHeight="1" x14ac:dyDescent="0.25">
      <c r="A329" s="335"/>
      <c r="B329" s="335"/>
      <c r="C329" s="519"/>
      <c r="D329" s="45"/>
      <c r="E329" s="493"/>
      <c r="F329" s="536" t="s">
        <v>825</v>
      </c>
      <c r="G329" s="72"/>
      <c r="H329" s="72"/>
      <c r="I329" s="72"/>
      <c r="J329" s="547"/>
    </row>
    <row r="330" spans="1:185" ht="15.75" customHeight="1" x14ac:dyDescent="0.25">
      <c r="A330" s="13">
        <v>3419</v>
      </c>
      <c r="B330" s="13">
        <v>5169</v>
      </c>
      <c r="C330" s="19"/>
      <c r="D330" s="537">
        <v>111</v>
      </c>
      <c r="E330" s="493"/>
      <c r="F330" s="5" t="s">
        <v>222</v>
      </c>
      <c r="G330" s="76">
        <v>0</v>
      </c>
      <c r="H330" s="76">
        <v>42.8</v>
      </c>
      <c r="I330" s="76">
        <v>0</v>
      </c>
      <c r="J330" s="558">
        <f>Tabulka5424[[#This Row],[Skutečnost v tis. Kč]]/Tabulka5424[[#This Row],[Upravený rozpočet v tis. Kč]]*100</f>
        <v>0</v>
      </c>
    </row>
    <row r="331" spans="1:185" ht="15.75" customHeight="1" x14ac:dyDescent="0.25">
      <c r="A331" s="13">
        <v>3419</v>
      </c>
      <c r="B331" s="13">
        <v>5169</v>
      </c>
      <c r="C331" s="19"/>
      <c r="D331" s="537">
        <v>111</v>
      </c>
      <c r="E331" s="61">
        <v>301</v>
      </c>
      <c r="F331" s="29" t="s">
        <v>826</v>
      </c>
      <c r="G331" s="76">
        <v>0</v>
      </c>
      <c r="H331" s="76">
        <v>101.5</v>
      </c>
      <c r="I331" s="76">
        <v>50.75</v>
      </c>
      <c r="J331" s="558">
        <f>Tabulka5424[[#This Row],[Skutečnost v tis. Kč]]/Tabulka5424[[#This Row],[Upravený rozpočet v tis. Kč]]*100</f>
        <v>50</v>
      </c>
    </row>
    <row r="332" spans="1:185" ht="15.75" customHeight="1" x14ac:dyDescent="0.25">
      <c r="A332" s="13">
        <v>3419</v>
      </c>
      <c r="B332" s="13">
        <v>5169</v>
      </c>
      <c r="C332" s="19"/>
      <c r="D332" s="537">
        <v>111</v>
      </c>
      <c r="E332" s="61">
        <v>302</v>
      </c>
      <c r="F332" s="3" t="s">
        <v>840</v>
      </c>
      <c r="G332" s="76">
        <v>0</v>
      </c>
      <c r="H332" s="76">
        <v>174.24</v>
      </c>
      <c r="I332" s="76">
        <v>87.12</v>
      </c>
      <c r="J332" s="558">
        <f>Tabulka5424[[#This Row],[Skutečnost v tis. Kč]]/Tabulka5424[[#This Row],[Upravený rozpočet v tis. Kč]]*100</f>
        <v>50</v>
      </c>
    </row>
    <row r="333" spans="1:185" ht="15.75" customHeight="1" x14ac:dyDescent="0.25">
      <c r="A333" s="13">
        <v>3419</v>
      </c>
      <c r="B333" s="13">
        <v>5169</v>
      </c>
      <c r="C333" s="19"/>
      <c r="D333" s="537">
        <v>111</v>
      </c>
      <c r="E333" s="61">
        <v>305</v>
      </c>
      <c r="F333" s="3" t="s">
        <v>828</v>
      </c>
      <c r="G333" s="76">
        <v>0</v>
      </c>
      <c r="H333" s="76">
        <v>18</v>
      </c>
      <c r="I333" s="76">
        <v>0</v>
      </c>
      <c r="J333" s="558">
        <f>Tabulka5424[[#This Row],[Skutečnost v tis. Kč]]/Tabulka5424[[#This Row],[Upravený rozpočet v tis. Kč]]*100</f>
        <v>0</v>
      </c>
    </row>
    <row r="334" spans="1:185" ht="15.75" customHeight="1" x14ac:dyDescent="0.25">
      <c r="A334" s="13">
        <v>3419</v>
      </c>
      <c r="B334" s="13">
        <v>5169</v>
      </c>
      <c r="C334" s="19"/>
      <c r="D334" s="537">
        <v>111</v>
      </c>
      <c r="E334" s="61">
        <v>306</v>
      </c>
      <c r="F334" s="3" t="s">
        <v>829</v>
      </c>
      <c r="G334" s="76">
        <v>0</v>
      </c>
      <c r="H334" s="76">
        <v>7</v>
      </c>
      <c r="I334" s="76">
        <v>0</v>
      </c>
      <c r="J334" s="558">
        <f>Tabulka5424[[#This Row],[Skutečnost v tis. Kč]]/Tabulka5424[[#This Row],[Upravený rozpočet v tis. Kč]]*100</f>
        <v>0</v>
      </c>
    </row>
    <row r="335" spans="1:185" ht="15.75" customHeight="1" x14ac:dyDescent="0.25">
      <c r="A335" s="13">
        <v>3419</v>
      </c>
      <c r="B335" s="13">
        <v>5169</v>
      </c>
      <c r="C335" s="19"/>
      <c r="D335" s="537">
        <v>111</v>
      </c>
      <c r="E335" s="61">
        <v>307</v>
      </c>
      <c r="F335" s="3" t="s">
        <v>830</v>
      </c>
      <c r="G335" s="76">
        <v>0</v>
      </c>
      <c r="H335" s="76">
        <v>6.5</v>
      </c>
      <c r="I335" s="76">
        <v>6.5</v>
      </c>
      <c r="J335" s="558">
        <f>Tabulka5424[[#This Row],[Skutečnost v tis. Kč]]/Tabulka5424[[#This Row],[Upravený rozpočet v tis. Kč]]*100</f>
        <v>100</v>
      </c>
    </row>
    <row r="336" spans="1:185" ht="15.75" customHeight="1" x14ac:dyDescent="0.25">
      <c r="A336" s="13">
        <v>3419</v>
      </c>
      <c r="B336" s="13">
        <v>5169</v>
      </c>
      <c r="C336" s="19"/>
      <c r="D336" s="537">
        <v>111</v>
      </c>
      <c r="E336" s="61">
        <v>308</v>
      </c>
      <c r="F336" s="3" t="s">
        <v>841</v>
      </c>
      <c r="G336" s="76">
        <v>0</v>
      </c>
      <c r="H336" s="76">
        <v>20</v>
      </c>
      <c r="I336" s="76">
        <v>20</v>
      </c>
      <c r="J336" s="558">
        <f>Tabulka5424[[#This Row],[Skutečnost v tis. Kč]]/Tabulka5424[[#This Row],[Upravený rozpočet v tis. Kč]]*100</f>
        <v>100</v>
      </c>
    </row>
    <row r="337" spans="1:10" ht="15.75" customHeight="1" x14ac:dyDescent="0.25">
      <c r="A337" s="13">
        <v>3419</v>
      </c>
      <c r="B337" s="13">
        <v>5169</v>
      </c>
      <c r="C337" s="19"/>
      <c r="D337" s="537">
        <v>111</v>
      </c>
      <c r="E337" s="61">
        <v>309</v>
      </c>
      <c r="F337" s="3" t="s">
        <v>831</v>
      </c>
      <c r="G337" s="76">
        <v>0</v>
      </c>
      <c r="H337" s="76">
        <v>16.5</v>
      </c>
      <c r="I337" s="76">
        <v>16.5</v>
      </c>
      <c r="J337" s="558">
        <f>Tabulka5424[[#This Row],[Skutečnost v tis. Kč]]/Tabulka5424[[#This Row],[Upravený rozpočet v tis. Kč]]*100</f>
        <v>100</v>
      </c>
    </row>
    <row r="338" spans="1:10" ht="15.75" customHeight="1" x14ac:dyDescent="0.25">
      <c r="A338" s="13">
        <v>3419</v>
      </c>
      <c r="B338" s="13">
        <v>5169</v>
      </c>
      <c r="C338" s="19"/>
      <c r="D338" s="537">
        <v>111</v>
      </c>
      <c r="E338" s="61">
        <v>315</v>
      </c>
      <c r="F338" s="3" t="s">
        <v>832</v>
      </c>
      <c r="G338" s="76">
        <v>0</v>
      </c>
      <c r="H338" s="76">
        <v>15.5</v>
      </c>
      <c r="I338" s="76">
        <v>15.5</v>
      </c>
      <c r="J338" s="558">
        <f>Tabulka5424[[#This Row],[Skutečnost v tis. Kč]]/Tabulka5424[[#This Row],[Upravený rozpočet v tis. Kč]]*100</f>
        <v>100</v>
      </c>
    </row>
    <row r="339" spans="1:10" ht="15.75" customHeight="1" x14ac:dyDescent="0.25">
      <c r="A339" s="13">
        <v>3419</v>
      </c>
      <c r="B339" s="13">
        <v>5169</v>
      </c>
      <c r="C339" s="19"/>
      <c r="D339" s="537">
        <v>111</v>
      </c>
      <c r="E339" s="61">
        <v>318</v>
      </c>
      <c r="F339" s="3" t="s">
        <v>833</v>
      </c>
      <c r="G339" s="76">
        <v>0</v>
      </c>
      <c r="H339" s="76">
        <v>20</v>
      </c>
      <c r="I339" s="76">
        <v>20</v>
      </c>
      <c r="J339" s="558">
        <f>Tabulka5424[[#This Row],[Skutečnost v tis. Kč]]/Tabulka5424[[#This Row],[Upravený rozpočet v tis. Kč]]*100</f>
        <v>100</v>
      </c>
    </row>
    <row r="340" spans="1:10" ht="15.75" customHeight="1" x14ac:dyDescent="0.25">
      <c r="A340" s="13">
        <v>3419</v>
      </c>
      <c r="B340" s="13">
        <v>5169</v>
      </c>
      <c r="C340" s="19"/>
      <c r="D340" s="537">
        <v>111</v>
      </c>
      <c r="E340" s="61">
        <v>319</v>
      </c>
      <c r="F340" s="3" t="s">
        <v>834</v>
      </c>
      <c r="G340" s="76">
        <v>0</v>
      </c>
      <c r="H340" s="76">
        <v>18</v>
      </c>
      <c r="I340" s="76">
        <v>0</v>
      </c>
      <c r="J340" s="558">
        <f>Tabulka5424[[#This Row],[Skutečnost v tis. Kč]]/Tabulka5424[[#This Row],[Upravený rozpočet v tis. Kč]]*100</f>
        <v>0</v>
      </c>
    </row>
    <row r="341" spans="1:10" ht="15.75" customHeight="1" x14ac:dyDescent="0.25">
      <c r="A341" s="13">
        <v>3419</v>
      </c>
      <c r="B341" s="13">
        <v>5169</v>
      </c>
      <c r="C341" s="19"/>
      <c r="D341" s="537">
        <v>111</v>
      </c>
      <c r="E341" s="61">
        <v>328</v>
      </c>
      <c r="F341" s="3" t="s">
        <v>835</v>
      </c>
      <c r="G341" s="76">
        <v>0</v>
      </c>
      <c r="H341" s="76">
        <v>50</v>
      </c>
      <c r="I341" s="76">
        <v>25</v>
      </c>
      <c r="J341" s="558">
        <f>Tabulka5424[[#This Row],[Skutečnost v tis. Kč]]/Tabulka5424[[#This Row],[Upravený rozpočet v tis. Kč]]*100</f>
        <v>50</v>
      </c>
    </row>
    <row r="342" spans="1:10" ht="15.75" customHeight="1" x14ac:dyDescent="0.25">
      <c r="A342" s="13">
        <v>3419</v>
      </c>
      <c r="B342" s="13">
        <v>5169</v>
      </c>
      <c r="C342" s="19"/>
      <c r="D342" s="537">
        <v>111</v>
      </c>
      <c r="E342" s="61">
        <v>342</v>
      </c>
      <c r="F342" s="3" t="s">
        <v>836</v>
      </c>
      <c r="G342" s="76">
        <v>0</v>
      </c>
      <c r="H342" s="76">
        <v>5</v>
      </c>
      <c r="I342" s="76">
        <v>0</v>
      </c>
      <c r="J342" s="558">
        <f>Tabulka5424[[#This Row],[Skutečnost v tis. Kč]]/Tabulka5424[[#This Row],[Upravený rozpočet v tis. Kč]]*100</f>
        <v>0</v>
      </c>
    </row>
    <row r="343" spans="1:10" ht="15.75" customHeight="1" x14ac:dyDescent="0.25">
      <c r="A343" s="13">
        <v>3419</v>
      </c>
      <c r="B343" s="13">
        <v>5169</v>
      </c>
      <c r="C343" s="270"/>
      <c r="D343" s="537" t="s">
        <v>900</v>
      </c>
      <c r="E343" s="61">
        <v>366</v>
      </c>
      <c r="F343" s="3" t="s">
        <v>842</v>
      </c>
      <c r="G343" s="76">
        <v>0</v>
      </c>
      <c r="H343" s="76">
        <v>25</v>
      </c>
      <c r="I343" s="76">
        <v>12.5</v>
      </c>
      <c r="J343" s="558">
        <f>Tabulka5424[[#This Row],[Skutečnost v tis. Kč]]/Tabulka5424[[#This Row],[Upravený rozpočet v tis. Kč]]*100</f>
        <v>50</v>
      </c>
    </row>
    <row r="344" spans="1:10" ht="15.75" customHeight="1" x14ac:dyDescent="0.25">
      <c r="A344" s="13">
        <v>3419</v>
      </c>
      <c r="B344" s="13">
        <v>5222</v>
      </c>
      <c r="C344" s="270"/>
      <c r="D344" s="537" t="s">
        <v>984</v>
      </c>
      <c r="E344" s="61">
        <v>315</v>
      </c>
      <c r="F344" s="3" t="s">
        <v>983</v>
      </c>
      <c r="G344" s="76">
        <v>0</v>
      </c>
      <c r="H344" s="76">
        <v>10</v>
      </c>
      <c r="I344" s="76">
        <v>10</v>
      </c>
      <c r="J344" s="558">
        <f>Tabulka5424[[#This Row],[Skutečnost v tis. Kč]]/Tabulka5424[[#This Row],[Upravený rozpočet v tis. Kč]]*100</f>
        <v>100</v>
      </c>
    </row>
    <row r="345" spans="1:10" ht="15.75" customHeight="1" x14ac:dyDescent="0.25">
      <c r="A345" s="13">
        <v>3419</v>
      </c>
      <c r="B345" s="13">
        <v>5492</v>
      </c>
      <c r="C345" s="270"/>
      <c r="D345" s="537" t="s">
        <v>982</v>
      </c>
      <c r="E345" s="61">
        <v>368</v>
      </c>
      <c r="F345" s="3" t="s">
        <v>981</v>
      </c>
      <c r="G345" s="76">
        <v>0</v>
      </c>
      <c r="H345" s="76">
        <v>10</v>
      </c>
      <c r="I345" s="76">
        <v>10</v>
      </c>
      <c r="J345" s="558">
        <f>Tabulka5424[[#This Row],[Skutečnost v tis. Kč]]/Tabulka5424[[#This Row],[Upravený rozpočet v tis. Kč]]*100</f>
        <v>100</v>
      </c>
    </row>
    <row r="346" spans="1:10" ht="15.75" customHeight="1" x14ac:dyDescent="0.25">
      <c r="A346" s="28"/>
      <c r="B346" s="13"/>
      <c r="C346" s="19"/>
      <c r="D346" s="19"/>
      <c r="E346" s="493"/>
      <c r="F346" s="536" t="s">
        <v>837</v>
      </c>
      <c r="G346" s="546">
        <f>SUBTOTAL(109,G330:G345)</f>
        <v>0</v>
      </c>
      <c r="H346" s="546">
        <f>SUBTOTAL(109,H330:H345)</f>
        <v>540.04</v>
      </c>
      <c r="I346" s="546">
        <f>SUBTOTAL(109,I330:I345)</f>
        <v>273.87</v>
      </c>
      <c r="J346" s="548">
        <f>Tabulka5424[[#This Row],[Skutečnost v tis. Kč]]/Tabulka5424[[#This Row],[Upravený rozpočet v tis. Kč]]*100</f>
        <v>50.712910154803346</v>
      </c>
    </row>
    <row r="347" spans="1:10" ht="15.75" customHeight="1" x14ac:dyDescent="0.25">
      <c r="A347" s="335"/>
      <c r="B347" s="335"/>
      <c r="C347" s="519"/>
      <c r="D347" s="45"/>
      <c r="E347" s="493"/>
      <c r="F347" s="110"/>
      <c r="G347" s="72"/>
      <c r="H347" s="72"/>
      <c r="I347" s="72"/>
      <c r="J347" s="547"/>
    </row>
    <row r="348" spans="1:10" ht="15.75" customHeight="1" x14ac:dyDescent="0.25">
      <c r="A348" s="4">
        <v>3419</v>
      </c>
      <c r="B348" s="4">
        <v>5901</v>
      </c>
      <c r="C348" s="291"/>
      <c r="D348" s="47"/>
      <c r="E348" s="493"/>
      <c r="F348" s="282" t="s">
        <v>433</v>
      </c>
      <c r="G348" s="76">
        <v>1100</v>
      </c>
      <c r="H348" s="76">
        <v>0</v>
      </c>
      <c r="I348" s="76">
        <v>0</v>
      </c>
      <c r="J348" s="558">
        <v>0</v>
      </c>
    </row>
    <row r="349" spans="1:10" ht="15.75" customHeight="1" x14ac:dyDescent="0.25">
      <c r="A349" s="13">
        <v>3419</v>
      </c>
      <c r="B349" s="13">
        <v>5222</v>
      </c>
      <c r="C349" s="19"/>
      <c r="D349" s="13">
        <v>221</v>
      </c>
      <c r="E349" s="61">
        <v>300</v>
      </c>
      <c r="F349" s="39" t="s">
        <v>838</v>
      </c>
      <c r="G349" s="76">
        <v>0</v>
      </c>
      <c r="H349" s="76">
        <v>33</v>
      </c>
      <c r="I349" s="76">
        <v>33</v>
      </c>
      <c r="J349" s="428">
        <f>Tabulka5424[[#This Row],[Skutečnost v tis. Kč]]/Tabulka5424[[#This Row],[Upravený rozpočet v tis. Kč]]*100</f>
        <v>100</v>
      </c>
    </row>
    <row r="350" spans="1:10" ht="13.5" customHeight="1" x14ac:dyDescent="0.25">
      <c r="A350" s="13">
        <v>3419</v>
      </c>
      <c r="B350" s="13">
        <v>5222</v>
      </c>
      <c r="C350" s="19"/>
      <c r="D350" s="13">
        <v>221</v>
      </c>
      <c r="E350" s="61">
        <v>331</v>
      </c>
      <c r="F350" s="29" t="s">
        <v>839</v>
      </c>
      <c r="G350" s="76">
        <v>0</v>
      </c>
      <c r="H350" s="76">
        <v>27</v>
      </c>
      <c r="I350" s="76">
        <v>27</v>
      </c>
      <c r="J350" s="428">
        <f>Tabulka5424[[#This Row],[Skutečnost v tis. Kč]]/Tabulka5424[[#This Row],[Upravený rozpočet v tis. Kč]]*100</f>
        <v>100</v>
      </c>
    </row>
    <row r="351" spans="1:10" ht="15" customHeight="1" x14ac:dyDescent="0.25">
      <c r="A351" s="13">
        <v>3419</v>
      </c>
      <c r="B351" s="13">
        <v>5222</v>
      </c>
      <c r="C351" s="13"/>
      <c r="D351" s="4">
        <v>222</v>
      </c>
      <c r="E351" s="61">
        <v>301</v>
      </c>
      <c r="F351" s="3" t="s">
        <v>843</v>
      </c>
      <c r="G351" s="76">
        <v>0</v>
      </c>
      <c r="H351" s="76">
        <v>215</v>
      </c>
      <c r="I351" s="76">
        <v>215</v>
      </c>
      <c r="J351" s="428">
        <f>Tabulka5424[[#This Row],[Skutečnost v tis. Kč]]/Tabulka5424[[#This Row],[Upravený rozpočet v tis. Kč]]*100</f>
        <v>100</v>
      </c>
    </row>
    <row r="352" spans="1:10" ht="15" customHeight="1" x14ac:dyDescent="0.25">
      <c r="A352" s="13">
        <v>3419</v>
      </c>
      <c r="B352" s="13">
        <v>5222</v>
      </c>
      <c r="C352" s="13"/>
      <c r="D352" s="4">
        <v>222</v>
      </c>
      <c r="E352" s="61">
        <v>302</v>
      </c>
      <c r="F352" s="3" t="s">
        <v>827</v>
      </c>
      <c r="G352" s="76">
        <v>0</v>
      </c>
      <c r="H352" s="76">
        <v>205</v>
      </c>
      <c r="I352" s="76">
        <v>205</v>
      </c>
      <c r="J352" s="428">
        <f>Tabulka5424[[#This Row],[Skutečnost v tis. Kč]]/Tabulka5424[[#This Row],[Upravený rozpočet v tis. Kč]]*100</f>
        <v>100</v>
      </c>
    </row>
    <row r="353" spans="1:10" ht="15" customHeight="1" x14ac:dyDescent="0.25">
      <c r="A353" s="13">
        <v>3419</v>
      </c>
      <c r="B353" s="13">
        <v>5222</v>
      </c>
      <c r="C353" s="13"/>
      <c r="D353" s="4">
        <v>222</v>
      </c>
      <c r="E353" s="61">
        <v>304</v>
      </c>
      <c r="F353" s="3" t="s">
        <v>844</v>
      </c>
      <c r="G353" s="76">
        <v>0</v>
      </c>
      <c r="H353" s="76">
        <v>95</v>
      </c>
      <c r="I353" s="76">
        <v>95</v>
      </c>
      <c r="J353" s="428">
        <f>Tabulka5424[[#This Row],[Skutečnost v tis. Kč]]/Tabulka5424[[#This Row],[Upravený rozpočet v tis. Kč]]*100</f>
        <v>100</v>
      </c>
    </row>
    <row r="354" spans="1:10" ht="15" customHeight="1" x14ac:dyDescent="0.25">
      <c r="A354" s="13">
        <v>3419</v>
      </c>
      <c r="B354" s="13">
        <v>5222</v>
      </c>
      <c r="C354" s="13"/>
      <c r="D354" s="4">
        <v>222</v>
      </c>
      <c r="E354" s="61">
        <v>305</v>
      </c>
      <c r="F354" s="3" t="s">
        <v>846</v>
      </c>
      <c r="G354" s="76">
        <v>0</v>
      </c>
      <c r="H354" s="76">
        <v>25</v>
      </c>
      <c r="I354" s="76">
        <v>25</v>
      </c>
      <c r="J354" s="428">
        <f>Tabulka5424[[#This Row],[Skutečnost v tis. Kč]]/Tabulka5424[[#This Row],[Upravený rozpočet v tis. Kč]]*100</f>
        <v>100</v>
      </c>
    </row>
    <row r="355" spans="1:10" ht="15" customHeight="1" x14ac:dyDescent="0.25">
      <c r="A355" s="13">
        <v>3419</v>
      </c>
      <c r="B355" s="13">
        <v>5222</v>
      </c>
      <c r="C355" s="13"/>
      <c r="D355" s="4">
        <v>222</v>
      </c>
      <c r="E355" s="61">
        <v>307</v>
      </c>
      <c r="F355" s="3" t="s">
        <v>847</v>
      </c>
      <c r="G355" s="76">
        <v>0</v>
      </c>
      <c r="H355" s="76">
        <v>15</v>
      </c>
      <c r="I355" s="76">
        <v>15</v>
      </c>
      <c r="J355" s="428">
        <f>Tabulka5424[[#This Row],[Skutečnost v tis. Kč]]/Tabulka5424[[#This Row],[Upravený rozpočet v tis. Kč]]*100</f>
        <v>100</v>
      </c>
    </row>
    <row r="356" spans="1:10" ht="15" customHeight="1" x14ac:dyDescent="0.25">
      <c r="A356" s="13">
        <v>3419</v>
      </c>
      <c r="B356" s="13">
        <v>5222</v>
      </c>
      <c r="C356" s="13"/>
      <c r="D356" s="4">
        <v>222</v>
      </c>
      <c r="E356" s="61">
        <v>308</v>
      </c>
      <c r="F356" s="549" t="s">
        <v>841</v>
      </c>
      <c r="G356" s="76">
        <v>0</v>
      </c>
      <c r="H356" s="76">
        <v>60</v>
      </c>
      <c r="I356" s="76">
        <v>60</v>
      </c>
      <c r="J356" s="428">
        <f>Tabulka5424[[#This Row],[Skutečnost v tis. Kč]]/Tabulka5424[[#This Row],[Upravený rozpočet v tis. Kč]]*100</f>
        <v>100</v>
      </c>
    </row>
    <row r="357" spans="1:10" ht="15" customHeight="1" x14ac:dyDescent="0.25">
      <c r="A357" s="13">
        <v>3419</v>
      </c>
      <c r="B357" s="13">
        <v>5222</v>
      </c>
      <c r="C357" s="13"/>
      <c r="D357" s="4">
        <v>222</v>
      </c>
      <c r="E357" s="61">
        <v>309</v>
      </c>
      <c r="F357" s="3" t="s">
        <v>831</v>
      </c>
      <c r="G357" s="76">
        <v>0</v>
      </c>
      <c r="H357" s="76">
        <v>25</v>
      </c>
      <c r="I357" s="76">
        <v>25</v>
      </c>
      <c r="J357" s="428">
        <f>Tabulka5424[[#This Row],[Skutečnost v tis. Kč]]/Tabulka5424[[#This Row],[Upravený rozpočet v tis. Kč]]*100</f>
        <v>100</v>
      </c>
    </row>
    <row r="358" spans="1:10" ht="15" customHeight="1" x14ac:dyDescent="0.25">
      <c r="A358" s="13">
        <v>3419</v>
      </c>
      <c r="B358" s="13">
        <v>5222</v>
      </c>
      <c r="C358" s="13"/>
      <c r="D358" s="4">
        <v>222</v>
      </c>
      <c r="E358" s="61">
        <v>311</v>
      </c>
      <c r="F358" s="29" t="s">
        <v>803</v>
      </c>
      <c r="G358" s="76">
        <v>0</v>
      </c>
      <c r="H358" s="76">
        <v>25</v>
      </c>
      <c r="I358" s="76">
        <v>25</v>
      </c>
      <c r="J358" s="428">
        <f>Tabulka5424[[#This Row],[Skutečnost v tis. Kč]]/Tabulka5424[[#This Row],[Upravený rozpočet v tis. Kč]]*100</f>
        <v>100</v>
      </c>
    </row>
    <row r="359" spans="1:10" ht="15" customHeight="1" x14ac:dyDescent="0.25">
      <c r="A359" s="13">
        <v>3419</v>
      </c>
      <c r="B359" s="13">
        <v>5222</v>
      </c>
      <c r="C359" s="13"/>
      <c r="D359" s="4">
        <v>222</v>
      </c>
      <c r="E359" s="61">
        <v>315</v>
      </c>
      <c r="F359" s="3" t="s">
        <v>832</v>
      </c>
      <c r="G359" s="76">
        <v>0</v>
      </c>
      <c r="H359" s="76">
        <v>35</v>
      </c>
      <c r="I359" s="76">
        <v>35</v>
      </c>
      <c r="J359" s="428">
        <f>Tabulka5424[[#This Row],[Skutečnost v tis. Kč]]/Tabulka5424[[#This Row],[Upravený rozpočet v tis. Kč]]*100</f>
        <v>100</v>
      </c>
    </row>
    <row r="360" spans="1:10" ht="15" customHeight="1" x14ac:dyDescent="0.25">
      <c r="A360" s="13">
        <v>3419</v>
      </c>
      <c r="B360" s="13">
        <v>5222</v>
      </c>
      <c r="C360" s="13"/>
      <c r="D360" s="4">
        <v>222</v>
      </c>
      <c r="E360" s="61">
        <v>319</v>
      </c>
      <c r="F360" s="3" t="s">
        <v>834</v>
      </c>
      <c r="G360" s="76">
        <v>0</v>
      </c>
      <c r="H360" s="76">
        <v>100</v>
      </c>
      <c r="I360" s="76">
        <v>100</v>
      </c>
      <c r="J360" s="428">
        <f>Tabulka5424[[#This Row],[Skutečnost v tis. Kč]]/Tabulka5424[[#This Row],[Upravený rozpočet v tis. Kč]]*100</f>
        <v>100</v>
      </c>
    </row>
    <row r="361" spans="1:10" ht="15" customHeight="1" x14ac:dyDescent="0.25">
      <c r="A361" s="13">
        <v>3419</v>
      </c>
      <c r="B361" s="13">
        <v>5222</v>
      </c>
      <c r="C361" s="13"/>
      <c r="D361" s="4">
        <v>223</v>
      </c>
      <c r="E361" s="61">
        <v>301</v>
      </c>
      <c r="F361" s="3" t="s">
        <v>843</v>
      </c>
      <c r="G361" s="76">
        <v>0</v>
      </c>
      <c r="H361" s="76">
        <v>70</v>
      </c>
      <c r="I361" s="76">
        <v>49</v>
      </c>
      <c r="J361" s="428">
        <f>Tabulka5424[[#This Row],[Skutečnost v tis. Kč]]/Tabulka5424[[#This Row],[Upravený rozpočet v tis. Kč]]*100</f>
        <v>70</v>
      </c>
    </row>
    <row r="362" spans="1:10" ht="15" customHeight="1" x14ac:dyDescent="0.25">
      <c r="A362" s="4">
        <v>3419</v>
      </c>
      <c r="B362" s="4">
        <v>5222</v>
      </c>
      <c r="C362" s="4"/>
      <c r="D362" s="4">
        <v>223</v>
      </c>
      <c r="E362" s="61">
        <v>302</v>
      </c>
      <c r="F362" s="3" t="s">
        <v>827</v>
      </c>
      <c r="G362" s="76">
        <v>0</v>
      </c>
      <c r="H362" s="76">
        <v>65</v>
      </c>
      <c r="I362" s="76">
        <v>45.5</v>
      </c>
      <c r="J362" s="428">
        <f>Tabulka5424[[#This Row],[Skutečnost v tis. Kč]]/Tabulka5424[[#This Row],[Upravený rozpočet v tis. Kč]]*100</f>
        <v>70</v>
      </c>
    </row>
    <row r="363" spans="1:10" ht="15" customHeight="1" x14ac:dyDescent="0.25">
      <c r="A363" s="4">
        <v>3419</v>
      </c>
      <c r="B363" s="4">
        <v>5222</v>
      </c>
      <c r="C363" s="4"/>
      <c r="D363" s="4">
        <v>223</v>
      </c>
      <c r="E363" s="61">
        <v>303</v>
      </c>
      <c r="F363" s="5" t="s">
        <v>845</v>
      </c>
      <c r="G363" s="76">
        <v>0</v>
      </c>
      <c r="H363" s="76">
        <v>70</v>
      </c>
      <c r="I363" s="76">
        <v>49</v>
      </c>
      <c r="J363" s="428">
        <f>Tabulka5424[[#This Row],[Skutečnost v tis. Kč]]/Tabulka5424[[#This Row],[Upravený rozpočet v tis. Kč]]*100</f>
        <v>70</v>
      </c>
    </row>
    <row r="364" spans="1:10" ht="15" customHeight="1" x14ac:dyDescent="0.25">
      <c r="A364" s="4">
        <v>3419</v>
      </c>
      <c r="B364" s="4">
        <v>5222</v>
      </c>
      <c r="C364" s="4"/>
      <c r="D364" s="4">
        <v>223</v>
      </c>
      <c r="E364" s="61">
        <v>309</v>
      </c>
      <c r="F364" s="5" t="s">
        <v>831</v>
      </c>
      <c r="G364" s="76">
        <v>0</v>
      </c>
      <c r="H364" s="76">
        <v>20</v>
      </c>
      <c r="I364" s="76">
        <v>14</v>
      </c>
      <c r="J364" s="428">
        <f>Tabulka5424[[#This Row],[Skutečnost v tis. Kč]]/Tabulka5424[[#This Row],[Upravený rozpočet v tis. Kč]]*100</f>
        <v>70</v>
      </c>
    </row>
    <row r="365" spans="1:10" ht="15" customHeight="1" x14ac:dyDescent="0.25">
      <c r="A365" s="4">
        <v>3419</v>
      </c>
      <c r="B365" s="4">
        <v>5222</v>
      </c>
      <c r="C365" s="270"/>
      <c r="D365" s="47">
        <v>223</v>
      </c>
      <c r="E365" s="61">
        <v>309</v>
      </c>
      <c r="F365" s="5" t="s">
        <v>695</v>
      </c>
      <c r="G365" s="76">
        <v>9</v>
      </c>
      <c r="H365" s="76">
        <v>9</v>
      </c>
      <c r="I365" s="76">
        <v>9</v>
      </c>
      <c r="J365" s="428">
        <f>Tabulka5424[[#This Row],[Skutečnost v tis. Kč]]/Tabulka5424[[#This Row],[Upravený rozpočet v tis. Kč]]*100</f>
        <v>100</v>
      </c>
    </row>
    <row r="366" spans="1:10" ht="15" customHeight="1" x14ac:dyDescent="0.25">
      <c r="A366" s="4">
        <v>3419</v>
      </c>
      <c r="B366" s="4">
        <v>5222</v>
      </c>
      <c r="C366" s="4"/>
      <c r="D366" s="4">
        <v>223</v>
      </c>
      <c r="E366" s="61">
        <v>315</v>
      </c>
      <c r="F366" s="5" t="s">
        <v>980</v>
      </c>
      <c r="G366" s="76">
        <v>0</v>
      </c>
      <c r="H366" s="76">
        <v>15</v>
      </c>
      <c r="I366" s="76">
        <v>10.5</v>
      </c>
      <c r="J366" s="428">
        <f>Tabulka5424[[#This Row],[Skutečnost v tis. Kč]]/Tabulka5424[[#This Row],[Upravený rozpočet v tis. Kč]]*100</f>
        <v>70</v>
      </c>
    </row>
    <row r="367" spans="1:10" ht="15" customHeight="1" x14ac:dyDescent="0.25">
      <c r="A367" s="550"/>
      <c r="B367" s="550"/>
      <c r="C367" s="550"/>
      <c r="D367" s="550"/>
      <c r="E367" s="493"/>
      <c r="F367" s="282" t="s">
        <v>463</v>
      </c>
      <c r="G367" s="233">
        <f>SUBTOTAL(109,G348:G366)</f>
        <v>1109</v>
      </c>
      <c r="H367" s="233">
        <f>SUBTOTAL(109,H348:H366)</f>
        <v>1109</v>
      </c>
      <c r="I367" s="233">
        <f>SUBTOTAL(109,I348:I366)</f>
        <v>1037</v>
      </c>
      <c r="J367" s="551">
        <f>Tabulka5424[[#This Row],[Skutečnost v tis. Kč]]/Tabulka5424[[#This Row],[Upravený rozpočet v tis. Kč]]*100</f>
        <v>93.507664562669063</v>
      </c>
    </row>
    <row r="368" spans="1:10" ht="15" customHeight="1" x14ac:dyDescent="0.25">
      <c r="A368" s="550"/>
      <c r="B368" s="13"/>
      <c r="C368" s="270"/>
      <c r="D368" s="19"/>
      <c r="E368" s="493"/>
      <c r="F368" s="282"/>
      <c r="G368" s="233"/>
      <c r="H368" s="76"/>
      <c r="I368" s="233"/>
      <c r="J368" s="551"/>
    </row>
    <row r="369" spans="1:185" ht="15" customHeight="1" x14ac:dyDescent="0.25">
      <c r="A369" s="4">
        <v>3419</v>
      </c>
      <c r="B369" s="13">
        <v>5169</v>
      </c>
      <c r="C369" s="270"/>
      <c r="D369" s="165">
        <v>112</v>
      </c>
      <c r="E369" s="493"/>
      <c r="F369" s="697" t="s">
        <v>1134</v>
      </c>
      <c r="G369" s="233">
        <v>0</v>
      </c>
      <c r="H369" s="233">
        <v>32.130000000000003</v>
      </c>
      <c r="I369" s="233">
        <v>0</v>
      </c>
      <c r="J369" s="551">
        <f>Tabulka5424[[#This Row],[Skutečnost v tis. Kč]]/Tabulka5424[[#This Row],[Upravený rozpočet v tis. Kč]]*100</f>
        <v>0</v>
      </c>
    </row>
    <row r="370" spans="1:185" ht="15" customHeight="1" x14ac:dyDescent="0.25">
      <c r="A370" s="28">
        <v>3419</v>
      </c>
      <c r="B370" s="13"/>
      <c r="C370" s="13"/>
      <c r="D370" s="60"/>
      <c r="E370" s="493"/>
      <c r="F370" s="39" t="s">
        <v>141</v>
      </c>
      <c r="G370" s="12">
        <f>G367+G346+G369</f>
        <v>1109</v>
      </c>
      <c r="H370" s="12">
        <f>H367+H346+H369</f>
        <v>1681.17</v>
      </c>
      <c r="I370" s="12">
        <f>I367+I346+I369</f>
        <v>1310.87</v>
      </c>
      <c r="J370" s="502">
        <f>Tabulka5424[[#This Row],[Skutečnost v tis. Kč]]/Tabulka5424[[#This Row],[Upravený rozpočet v tis. Kč]]*100</f>
        <v>77.973673096712403</v>
      </c>
    </row>
    <row r="371" spans="1:185" ht="15" customHeight="1" x14ac:dyDescent="0.25">
      <c r="A371" s="4"/>
      <c r="B371" s="13"/>
      <c r="C371" s="270"/>
      <c r="D371" s="19"/>
      <c r="E371" s="493"/>
      <c r="F371" s="5"/>
      <c r="G371" s="76"/>
      <c r="H371" s="76"/>
      <c r="I371" s="454"/>
      <c r="J371" s="560"/>
    </row>
    <row r="372" spans="1:185" ht="10.5" customHeight="1" x14ac:dyDescent="0.25">
      <c r="A372" s="4">
        <v>3421</v>
      </c>
      <c r="B372" s="4">
        <v>5123</v>
      </c>
      <c r="C372" s="291"/>
      <c r="D372" s="47"/>
      <c r="E372" s="78">
        <v>355</v>
      </c>
      <c r="F372" s="5" t="s">
        <v>603</v>
      </c>
      <c r="G372" s="76">
        <v>8</v>
      </c>
      <c r="H372" s="76">
        <v>0</v>
      </c>
      <c r="I372" s="76">
        <v>0</v>
      </c>
      <c r="J372" s="428">
        <v>0</v>
      </c>
    </row>
    <row r="373" spans="1:185" ht="15" customHeight="1" x14ac:dyDescent="0.25">
      <c r="A373" s="4">
        <v>3421</v>
      </c>
      <c r="B373" s="4">
        <v>5137</v>
      </c>
      <c r="C373" s="291"/>
      <c r="D373" s="47"/>
      <c r="E373" s="78">
        <v>355</v>
      </c>
      <c r="F373" s="5" t="s">
        <v>255</v>
      </c>
      <c r="G373" s="76">
        <v>192</v>
      </c>
      <c r="H373" s="76">
        <v>28.39</v>
      </c>
      <c r="I373" s="76">
        <v>28.39</v>
      </c>
      <c r="J373" s="428">
        <f>Tabulka5424[[#This Row],[Skutečnost v tis. Kč]]/Tabulka5424[[#This Row],[Upravený rozpočet v tis. Kč]]*100</f>
        <v>100</v>
      </c>
    </row>
    <row r="374" spans="1:185" ht="15" customHeight="1" x14ac:dyDescent="0.25">
      <c r="A374" s="4">
        <v>3421</v>
      </c>
      <c r="B374" s="4">
        <v>5139</v>
      </c>
      <c r="C374" s="291"/>
      <c r="D374" s="47"/>
      <c r="E374" s="78">
        <v>355</v>
      </c>
      <c r="F374" s="5" t="s">
        <v>521</v>
      </c>
      <c r="G374" s="76">
        <v>10</v>
      </c>
      <c r="H374" s="76">
        <v>10</v>
      </c>
      <c r="I374" s="76">
        <v>0</v>
      </c>
      <c r="J374" s="428">
        <f>Tabulka5424[[#This Row],[Skutečnost v tis. Kč]]/Tabulka5424[[#This Row],[Upravený rozpočet v tis. Kč]]*100</f>
        <v>0</v>
      </c>
    </row>
    <row r="375" spans="1:185" ht="13.5" customHeight="1" x14ac:dyDescent="0.25">
      <c r="A375" s="4">
        <v>3421</v>
      </c>
      <c r="B375" s="4">
        <v>5169</v>
      </c>
      <c r="C375" s="291"/>
      <c r="D375" s="47"/>
      <c r="E375" s="78">
        <v>355</v>
      </c>
      <c r="F375" s="553" t="s">
        <v>910</v>
      </c>
      <c r="G375" s="76">
        <v>140</v>
      </c>
      <c r="H375" s="76">
        <v>39.35</v>
      </c>
      <c r="I375" s="76">
        <v>34.85</v>
      </c>
      <c r="J375" s="428">
        <f>Tabulka5424[[#This Row],[Skutečnost v tis. Kč]]/Tabulka5424[[#This Row],[Upravený rozpočet v tis. Kč]]*100</f>
        <v>88.564167725540017</v>
      </c>
    </row>
    <row r="376" spans="1:185" s="138" customFormat="1" ht="15" customHeight="1" x14ac:dyDescent="0.25">
      <c r="A376" s="461">
        <v>3421</v>
      </c>
      <c r="B376" s="461">
        <v>5171</v>
      </c>
      <c r="C376" s="490"/>
      <c r="D376" s="64"/>
      <c r="E376" s="462">
        <v>355</v>
      </c>
      <c r="F376" s="459" t="s">
        <v>407</v>
      </c>
      <c r="G376" s="254">
        <v>450</v>
      </c>
      <c r="H376" s="254">
        <v>358.19</v>
      </c>
      <c r="I376" s="254">
        <v>252.44</v>
      </c>
      <c r="J376" s="429">
        <f>Tabulka5424[[#This Row],[Skutečnost v tis. Kč]]/Tabulka5424[[#This Row],[Upravený rozpočet v tis. Kč]]*100</f>
        <v>70.4765627181105</v>
      </c>
      <c r="K376" s="134"/>
      <c r="L376" s="153"/>
      <c r="M376" s="153"/>
      <c r="N376" s="153"/>
      <c r="O376" s="153"/>
      <c r="P376" s="153"/>
      <c r="U376" s="154"/>
      <c r="V376" s="134"/>
      <c r="W376" s="134"/>
      <c r="X376" s="134"/>
      <c r="Y376" s="153"/>
      <c r="Z376" s="153"/>
      <c r="AA376" s="153"/>
      <c r="AB376" s="153"/>
      <c r="AC376" s="153"/>
      <c r="AH376" s="154"/>
      <c r="AI376" s="134"/>
      <c r="AJ376" s="134"/>
      <c r="AK376" s="134"/>
      <c r="AL376" s="153"/>
      <c r="AM376" s="153"/>
      <c r="AN376" s="153"/>
      <c r="AO376" s="153"/>
      <c r="AP376" s="153"/>
      <c r="AU376" s="154"/>
      <c r="AV376" s="134"/>
      <c r="AW376" s="134"/>
      <c r="AX376" s="134"/>
      <c r="AY376" s="153"/>
      <c r="AZ376" s="153"/>
      <c r="BA376" s="153"/>
      <c r="BB376" s="153"/>
      <c r="BC376" s="153"/>
      <c r="BH376" s="154"/>
      <c r="BI376" s="134"/>
      <c r="BJ376" s="134"/>
      <c r="BK376" s="134"/>
      <c r="BL376" s="153"/>
      <c r="BM376" s="153"/>
      <c r="BN376" s="153"/>
      <c r="BO376" s="153"/>
      <c r="BP376" s="153"/>
      <c r="BU376" s="154"/>
      <c r="BV376" s="134"/>
      <c r="BW376" s="134"/>
      <c r="BX376" s="134"/>
      <c r="BY376" s="153"/>
      <c r="BZ376" s="153"/>
      <c r="CA376" s="153"/>
      <c r="CB376" s="153"/>
      <c r="CC376" s="153"/>
      <c r="CH376" s="154"/>
      <c r="CI376" s="134"/>
      <c r="CJ376" s="134"/>
      <c r="CK376" s="134"/>
      <c r="CL376" s="153"/>
      <c r="CM376" s="153"/>
      <c r="CN376" s="153"/>
      <c r="CO376" s="153"/>
      <c r="CP376" s="153"/>
      <c r="CU376" s="154"/>
      <c r="CV376" s="134"/>
      <c r="CW376" s="134"/>
      <c r="CX376" s="134"/>
      <c r="CY376" s="153"/>
      <c r="CZ376" s="153"/>
      <c r="DA376" s="153"/>
      <c r="DB376" s="153"/>
      <c r="DC376" s="153"/>
      <c r="DH376" s="154"/>
      <c r="DI376" s="134"/>
      <c r="DJ376" s="134"/>
      <c r="DK376" s="134"/>
      <c r="DL376" s="153"/>
      <c r="DM376" s="153"/>
      <c r="DN376" s="153"/>
      <c r="DO376" s="153"/>
      <c r="DP376" s="153"/>
      <c r="DU376" s="154"/>
      <c r="DV376" s="134"/>
      <c r="DW376" s="134"/>
      <c r="DX376" s="134"/>
      <c r="DY376" s="153"/>
      <c r="DZ376" s="153"/>
      <c r="EA376" s="153"/>
      <c r="EB376" s="153"/>
      <c r="EC376" s="153"/>
      <c r="EH376" s="154"/>
      <c r="EI376" s="134"/>
      <c r="EJ376" s="134"/>
      <c r="EK376" s="134"/>
      <c r="EL376" s="153"/>
      <c r="EM376" s="153"/>
      <c r="EN376" s="153"/>
      <c r="EO376" s="153"/>
      <c r="EP376" s="153"/>
      <c r="EU376" s="154"/>
      <c r="EV376" s="134"/>
      <c r="EW376" s="134"/>
      <c r="EX376" s="134"/>
      <c r="EY376" s="153"/>
      <c r="EZ376" s="153"/>
      <c r="FA376" s="153"/>
      <c r="FB376" s="153"/>
      <c r="FC376" s="153"/>
      <c r="FH376" s="154"/>
      <c r="FI376" s="134"/>
      <c r="FJ376" s="134"/>
      <c r="FK376" s="134"/>
      <c r="FL376" s="153"/>
      <c r="FM376" s="153"/>
      <c r="FN376" s="153"/>
      <c r="FO376" s="153"/>
      <c r="FP376" s="153"/>
      <c r="FU376" s="154"/>
      <c r="FV376" s="134"/>
      <c r="FW376" s="134"/>
      <c r="FX376" s="134"/>
      <c r="FY376" s="153"/>
      <c r="FZ376" s="153"/>
      <c r="GA376" s="153"/>
      <c r="GB376" s="153"/>
      <c r="GC376" s="153"/>
    </row>
    <row r="377" spans="1:185" s="26" customFormat="1" ht="15" customHeight="1" x14ac:dyDescent="0.25">
      <c r="A377" s="461">
        <v>3421</v>
      </c>
      <c r="B377" s="461">
        <v>5171</v>
      </c>
      <c r="C377" s="490"/>
      <c r="D377" s="64"/>
      <c r="E377" s="493"/>
      <c r="F377" s="459" t="s">
        <v>496</v>
      </c>
      <c r="G377" s="254">
        <v>130</v>
      </c>
      <c r="H377" s="254">
        <v>0</v>
      </c>
      <c r="I377" s="254">
        <v>0</v>
      </c>
      <c r="J377" s="429">
        <v>0</v>
      </c>
      <c r="K377" s="85"/>
      <c r="L377" s="121"/>
      <c r="M377" s="121"/>
      <c r="N377" s="121"/>
      <c r="O377" s="121"/>
      <c r="P377" s="121"/>
      <c r="T377" s="117"/>
      <c r="U377" s="122"/>
      <c r="V377" s="85"/>
      <c r="W377" s="85"/>
      <c r="X377" s="85"/>
      <c r="Y377" s="121"/>
      <c r="Z377" s="121"/>
      <c r="AA377" s="121"/>
      <c r="AB377" s="121"/>
      <c r="AC377" s="121"/>
      <c r="AG377" s="117"/>
      <c r="AH377" s="122"/>
      <c r="AI377" s="85"/>
      <c r="AJ377" s="85"/>
      <c r="AK377" s="85"/>
      <c r="AL377" s="121"/>
      <c r="AM377" s="121"/>
      <c r="AN377" s="121"/>
      <c r="AO377" s="121"/>
      <c r="AP377" s="121"/>
      <c r="AT377" s="117"/>
      <c r="AU377" s="122"/>
      <c r="AV377" s="85"/>
      <c r="AW377" s="85"/>
      <c r="AX377" s="85"/>
      <c r="AY377" s="121"/>
      <c r="AZ377" s="121"/>
      <c r="BA377" s="121"/>
      <c r="BB377" s="121"/>
      <c r="BC377" s="121"/>
      <c r="BG377" s="117"/>
      <c r="BH377" s="122"/>
      <c r="BI377" s="85"/>
      <c r="BJ377" s="85"/>
      <c r="BK377" s="85"/>
      <c r="BL377" s="121"/>
      <c r="BM377" s="121"/>
      <c r="BN377" s="121"/>
      <c r="BO377" s="121"/>
      <c r="BP377" s="121"/>
      <c r="BT377" s="117"/>
      <c r="BU377" s="122"/>
      <c r="BV377" s="85"/>
      <c r="BW377" s="85"/>
      <c r="BX377" s="85"/>
      <c r="BY377" s="121"/>
      <c r="BZ377" s="121"/>
      <c r="CA377" s="121"/>
      <c r="CB377" s="121"/>
      <c r="CC377" s="121"/>
      <c r="CG377" s="117"/>
      <c r="CH377" s="122"/>
      <c r="CI377" s="85"/>
      <c r="CJ377" s="85"/>
      <c r="CK377" s="85"/>
      <c r="CL377" s="121"/>
      <c r="CM377" s="121"/>
      <c r="CN377" s="121"/>
      <c r="CO377" s="121"/>
      <c r="CP377" s="121"/>
      <c r="CT377" s="117"/>
      <c r="CU377" s="122"/>
      <c r="CV377" s="85"/>
      <c r="CW377" s="85"/>
      <c r="CX377" s="85"/>
      <c r="CY377" s="121"/>
      <c r="CZ377" s="121"/>
      <c r="DA377" s="121"/>
      <c r="DB377" s="121"/>
      <c r="DC377" s="121"/>
      <c r="DG377" s="117"/>
      <c r="DH377" s="122"/>
      <c r="DI377" s="85"/>
      <c r="DJ377" s="85"/>
      <c r="DK377" s="85"/>
      <c r="DL377" s="121"/>
      <c r="DM377" s="121"/>
      <c r="DN377" s="121"/>
      <c r="DO377" s="121"/>
      <c r="DP377" s="121"/>
      <c r="DT377" s="117"/>
      <c r="DU377" s="122"/>
      <c r="DV377" s="85"/>
      <c r="DW377" s="85"/>
      <c r="DX377" s="85"/>
      <c r="DY377" s="121"/>
      <c r="DZ377" s="121"/>
      <c r="EA377" s="121"/>
      <c r="EB377" s="121"/>
      <c r="EC377" s="121"/>
      <c r="EG377" s="117"/>
      <c r="EH377" s="122"/>
      <c r="EI377" s="85"/>
      <c r="EJ377" s="85"/>
      <c r="EK377" s="85"/>
      <c r="EL377" s="121"/>
      <c r="EM377" s="121"/>
      <c r="EN377" s="121"/>
      <c r="EO377" s="121"/>
      <c r="EP377" s="121"/>
      <c r="ET377" s="117"/>
      <c r="EU377" s="122"/>
      <c r="EV377" s="85"/>
      <c r="EW377" s="85"/>
      <c r="EX377" s="85"/>
      <c r="EY377" s="121"/>
      <c r="EZ377" s="121"/>
      <c r="FA377" s="121"/>
      <c r="FB377" s="121"/>
      <c r="FC377" s="121"/>
      <c r="FG377" s="117"/>
      <c r="FH377" s="122"/>
      <c r="FI377" s="85"/>
      <c r="FJ377" s="85"/>
      <c r="FK377" s="85"/>
      <c r="FL377" s="121"/>
      <c r="FM377" s="121"/>
      <c r="FN377" s="121"/>
      <c r="FO377" s="121"/>
      <c r="FP377" s="121"/>
      <c r="FT377" s="117"/>
      <c r="FU377" s="122"/>
      <c r="FV377" s="85"/>
      <c r="FW377" s="85"/>
      <c r="FX377" s="85"/>
      <c r="FY377" s="121"/>
      <c r="FZ377" s="121"/>
      <c r="GA377" s="121"/>
      <c r="GB377" s="121"/>
      <c r="GC377" s="121"/>
    </row>
    <row r="378" spans="1:185" s="26" customFormat="1" ht="15" customHeight="1" x14ac:dyDescent="0.25">
      <c r="A378" s="4">
        <v>3421</v>
      </c>
      <c r="B378" s="4">
        <v>5331</v>
      </c>
      <c r="C378" s="291"/>
      <c r="D378" s="47"/>
      <c r="E378" s="78">
        <v>241</v>
      </c>
      <c r="F378" s="5" t="s">
        <v>340</v>
      </c>
      <c r="G378" s="76">
        <v>1248</v>
      </c>
      <c r="H378" s="76">
        <v>1248</v>
      </c>
      <c r="I378" s="76">
        <v>832</v>
      </c>
      <c r="J378" s="428">
        <f>Tabulka5424[[#This Row],[Skutečnost v tis. Kč]]/Tabulka5424[[#This Row],[Upravený rozpočet v tis. Kč]]*100</f>
        <v>66.666666666666657</v>
      </c>
      <c r="K378" s="85"/>
      <c r="L378" s="121"/>
      <c r="M378" s="121"/>
      <c r="N378" s="121"/>
      <c r="O378" s="121"/>
      <c r="P378" s="121"/>
      <c r="T378" s="117"/>
      <c r="U378" s="122"/>
      <c r="V378" s="85"/>
      <c r="W378" s="85"/>
      <c r="X378" s="85"/>
      <c r="Y378" s="121"/>
      <c r="Z378" s="121"/>
      <c r="AA378" s="121"/>
      <c r="AB378" s="121"/>
      <c r="AC378" s="121"/>
      <c r="AG378" s="117"/>
      <c r="AH378" s="122"/>
      <c r="AI378" s="85"/>
      <c r="AJ378" s="85"/>
      <c r="AK378" s="85"/>
      <c r="AL378" s="121"/>
      <c r="AM378" s="121"/>
      <c r="AN378" s="121"/>
      <c r="AO378" s="121"/>
      <c r="AP378" s="121"/>
      <c r="AT378" s="117"/>
      <c r="AU378" s="122"/>
      <c r="AV378" s="85"/>
      <c r="AW378" s="85"/>
      <c r="AX378" s="85"/>
      <c r="AY378" s="121"/>
      <c r="AZ378" s="121"/>
      <c r="BA378" s="121"/>
      <c r="BB378" s="121"/>
      <c r="BC378" s="121"/>
      <c r="BG378" s="117"/>
      <c r="BH378" s="122"/>
      <c r="BI378" s="85"/>
      <c r="BJ378" s="85"/>
      <c r="BK378" s="85"/>
      <c r="BL378" s="121"/>
      <c r="BM378" s="121"/>
      <c r="BN378" s="121"/>
      <c r="BO378" s="121"/>
      <c r="BP378" s="121"/>
      <c r="BT378" s="117"/>
      <c r="BU378" s="122"/>
      <c r="BV378" s="85"/>
      <c r="BW378" s="85"/>
      <c r="BX378" s="85"/>
      <c r="BY378" s="121"/>
      <c r="BZ378" s="121"/>
      <c r="CA378" s="121"/>
      <c r="CB378" s="121"/>
      <c r="CC378" s="121"/>
      <c r="CG378" s="117"/>
      <c r="CH378" s="122"/>
      <c r="CI378" s="85"/>
      <c r="CJ378" s="85"/>
      <c r="CK378" s="85"/>
      <c r="CL378" s="121"/>
      <c r="CM378" s="121"/>
      <c r="CN378" s="121"/>
      <c r="CO378" s="121"/>
      <c r="CP378" s="121"/>
      <c r="CT378" s="117"/>
      <c r="CU378" s="122"/>
      <c r="CV378" s="85"/>
      <c r="CW378" s="85"/>
      <c r="CX378" s="85"/>
      <c r="CY378" s="121"/>
      <c r="CZ378" s="121"/>
      <c r="DA378" s="121"/>
      <c r="DB378" s="121"/>
      <c r="DC378" s="121"/>
      <c r="DG378" s="117"/>
      <c r="DH378" s="122"/>
      <c r="DI378" s="85"/>
      <c r="DJ378" s="85"/>
      <c r="DK378" s="85"/>
      <c r="DL378" s="121"/>
      <c r="DM378" s="121"/>
      <c r="DN378" s="121"/>
      <c r="DO378" s="121"/>
      <c r="DP378" s="121"/>
      <c r="DT378" s="117"/>
      <c r="DU378" s="122"/>
      <c r="DV378" s="85"/>
      <c r="DW378" s="85"/>
      <c r="DX378" s="85"/>
      <c r="DY378" s="121"/>
      <c r="DZ378" s="121"/>
      <c r="EA378" s="121"/>
      <c r="EB378" s="121"/>
      <c r="EC378" s="121"/>
      <c r="EG378" s="117"/>
      <c r="EH378" s="122"/>
      <c r="EI378" s="85"/>
      <c r="EJ378" s="85"/>
      <c r="EK378" s="85"/>
      <c r="EL378" s="121"/>
      <c r="EM378" s="121"/>
      <c r="EN378" s="121"/>
      <c r="EO378" s="121"/>
      <c r="EP378" s="121"/>
      <c r="ET378" s="117"/>
      <c r="EU378" s="122"/>
      <c r="EV378" s="85"/>
      <c r="EW378" s="85"/>
      <c r="EX378" s="85"/>
      <c r="EY378" s="121"/>
      <c r="EZ378" s="121"/>
      <c r="FA378" s="121"/>
      <c r="FB378" s="121"/>
      <c r="FC378" s="121"/>
      <c r="FG378" s="117"/>
      <c r="FH378" s="122"/>
      <c r="FI378" s="85"/>
      <c r="FJ378" s="85"/>
      <c r="FK378" s="85"/>
      <c r="FL378" s="121"/>
      <c r="FM378" s="121"/>
      <c r="FN378" s="121"/>
      <c r="FO378" s="121"/>
      <c r="FP378" s="121"/>
      <c r="FT378" s="117"/>
      <c r="FU378" s="122"/>
      <c r="FV378" s="85"/>
      <c r="FW378" s="85"/>
      <c r="FX378" s="85"/>
      <c r="FY378" s="121"/>
      <c r="FZ378" s="121"/>
      <c r="GA378" s="121"/>
      <c r="GB378" s="121"/>
      <c r="GC378" s="121"/>
    </row>
    <row r="379" spans="1:185" s="26" customFormat="1" ht="15" customHeight="1" x14ac:dyDescent="0.25">
      <c r="A379" s="4">
        <v>3421</v>
      </c>
      <c r="B379" s="4">
        <v>5331</v>
      </c>
      <c r="C379" s="291"/>
      <c r="D379" s="529">
        <v>111</v>
      </c>
      <c r="E379" s="78">
        <v>241</v>
      </c>
      <c r="F379" s="553" t="s">
        <v>909</v>
      </c>
      <c r="G379" s="76">
        <v>0</v>
      </c>
      <c r="H379" s="76">
        <v>62.9</v>
      </c>
      <c r="I379" s="76">
        <v>62.9</v>
      </c>
      <c r="J379" s="428">
        <f>Tabulka5424[[#This Row],[Skutečnost v tis. Kč]]/Tabulka5424[[#This Row],[Upravený rozpočet v tis. Kč]]*100</f>
        <v>100</v>
      </c>
      <c r="K379" s="85"/>
      <c r="L379" s="121"/>
      <c r="M379" s="121"/>
      <c r="N379" s="121"/>
      <c r="O379" s="121"/>
      <c r="P379" s="121"/>
      <c r="T379" s="117"/>
      <c r="U379" s="122"/>
      <c r="V379" s="85"/>
      <c r="W379" s="85"/>
      <c r="X379" s="85"/>
      <c r="Y379" s="121"/>
      <c r="Z379" s="121"/>
      <c r="AA379" s="121"/>
      <c r="AB379" s="121"/>
      <c r="AC379" s="121"/>
      <c r="AG379" s="117"/>
      <c r="AH379" s="122"/>
      <c r="AI379" s="85"/>
      <c r="AJ379" s="85"/>
      <c r="AK379" s="85"/>
      <c r="AL379" s="121"/>
      <c r="AM379" s="121"/>
      <c r="AN379" s="121"/>
      <c r="AO379" s="121"/>
      <c r="AP379" s="121"/>
      <c r="AT379" s="117"/>
      <c r="AU379" s="122"/>
      <c r="AV379" s="85"/>
      <c r="AW379" s="85"/>
      <c r="AX379" s="85"/>
      <c r="AY379" s="121"/>
      <c r="AZ379" s="121"/>
      <c r="BA379" s="121"/>
      <c r="BB379" s="121"/>
      <c r="BC379" s="121"/>
      <c r="BG379" s="117"/>
      <c r="BH379" s="122"/>
      <c r="BI379" s="85"/>
      <c r="BJ379" s="85"/>
      <c r="BK379" s="85"/>
      <c r="BL379" s="121"/>
      <c r="BM379" s="121"/>
      <c r="BN379" s="121"/>
      <c r="BO379" s="121"/>
      <c r="BP379" s="121"/>
      <c r="BT379" s="117"/>
      <c r="BU379" s="122"/>
      <c r="BV379" s="85"/>
      <c r="BW379" s="85"/>
      <c r="BX379" s="85"/>
      <c r="BY379" s="121"/>
      <c r="BZ379" s="121"/>
      <c r="CA379" s="121"/>
      <c r="CB379" s="121"/>
      <c r="CC379" s="121"/>
      <c r="CG379" s="117"/>
      <c r="CH379" s="122"/>
      <c r="CI379" s="85"/>
      <c r="CJ379" s="85"/>
      <c r="CK379" s="85"/>
      <c r="CL379" s="121"/>
      <c r="CM379" s="121"/>
      <c r="CN379" s="121"/>
      <c r="CO379" s="121"/>
      <c r="CP379" s="121"/>
      <c r="CT379" s="117"/>
      <c r="CU379" s="122"/>
      <c r="CV379" s="85"/>
      <c r="CW379" s="85"/>
      <c r="CX379" s="85"/>
      <c r="CY379" s="121"/>
      <c r="CZ379" s="121"/>
      <c r="DA379" s="121"/>
      <c r="DB379" s="121"/>
      <c r="DC379" s="121"/>
      <c r="DG379" s="117"/>
      <c r="DH379" s="122"/>
      <c r="DI379" s="85"/>
      <c r="DJ379" s="85"/>
      <c r="DK379" s="85"/>
      <c r="DL379" s="121"/>
      <c r="DM379" s="121"/>
      <c r="DN379" s="121"/>
      <c r="DO379" s="121"/>
      <c r="DP379" s="121"/>
      <c r="DT379" s="117"/>
      <c r="DU379" s="122"/>
      <c r="DV379" s="85"/>
      <c r="DW379" s="85"/>
      <c r="DX379" s="85"/>
      <c r="DY379" s="121"/>
      <c r="DZ379" s="121"/>
      <c r="EA379" s="121"/>
      <c r="EB379" s="121"/>
      <c r="EC379" s="121"/>
      <c r="EG379" s="117"/>
      <c r="EH379" s="122"/>
      <c r="EI379" s="85"/>
      <c r="EJ379" s="85"/>
      <c r="EK379" s="85"/>
      <c r="EL379" s="121"/>
      <c r="EM379" s="121"/>
      <c r="EN379" s="121"/>
      <c r="EO379" s="121"/>
      <c r="EP379" s="121"/>
      <c r="ET379" s="117"/>
      <c r="EU379" s="122"/>
      <c r="EV379" s="85"/>
      <c r="EW379" s="85"/>
      <c r="EX379" s="85"/>
      <c r="EY379" s="121"/>
      <c r="EZ379" s="121"/>
      <c r="FA379" s="121"/>
      <c r="FB379" s="121"/>
      <c r="FC379" s="121"/>
      <c r="FG379" s="117"/>
      <c r="FH379" s="122"/>
      <c r="FI379" s="85"/>
      <c r="FJ379" s="85"/>
      <c r="FK379" s="85"/>
      <c r="FL379" s="121"/>
      <c r="FM379" s="121"/>
      <c r="FN379" s="121"/>
      <c r="FO379" s="121"/>
      <c r="FP379" s="121"/>
      <c r="FT379" s="117"/>
      <c r="FU379" s="122"/>
      <c r="FV379" s="85"/>
      <c r="FW379" s="85"/>
      <c r="FX379" s="85"/>
      <c r="FY379" s="121"/>
      <c r="FZ379" s="121"/>
      <c r="GA379" s="121"/>
      <c r="GB379" s="121"/>
      <c r="GC379" s="121"/>
    </row>
    <row r="380" spans="1:185" s="26" customFormat="1" ht="12.75" customHeight="1" x14ac:dyDescent="0.25">
      <c r="A380" s="492">
        <v>3421</v>
      </c>
      <c r="B380" s="492">
        <v>5336</v>
      </c>
      <c r="C380" s="578">
        <v>415</v>
      </c>
      <c r="D380" s="577">
        <v>602</v>
      </c>
      <c r="E380" s="493">
        <v>241</v>
      </c>
      <c r="F380" s="494" t="s">
        <v>891</v>
      </c>
      <c r="G380" s="552">
        <v>0</v>
      </c>
      <c r="H380" s="552">
        <v>20</v>
      </c>
      <c r="I380" s="552">
        <v>20</v>
      </c>
      <c r="J380" s="428">
        <f>Tabulka5424[[#This Row],[Skutečnost v tis. Kč]]/Tabulka5424[[#This Row],[Upravený rozpočet v tis. Kč]]*100</f>
        <v>100</v>
      </c>
      <c r="K380" s="85"/>
      <c r="L380" s="121"/>
      <c r="M380" s="121"/>
      <c r="N380" s="121"/>
      <c r="O380" s="121"/>
      <c r="P380" s="121"/>
      <c r="T380" s="117"/>
      <c r="U380" s="122"/>
      <c r="V380" s="85"/>
      <c r="W380" s="85"/>
      <c r="X380" s="85"/>
      <c r="Y380" s="121"/>
      <c r="Z380" s="121"/>
      <c r="AA380" s="121"/>
      <c r="AB380" s="121"/>
      <c r="AC380" s="121"/>
      <c r="AG380" s="117"/>
      <c r="AH380" s="122"/>
      <c r="AI380" s="85"/>
      <c r="AJ380" s="85"/>
      <c r="AK380" s="85"/>
      <c r="AL380" s="121"/>
      <c r="AM380" s="121"/>
      <c r="AN380" s="121"/>
      <c r="AO380" s="121"/>
      <c r="AP380" s="121"/>
      <c r="AT380" s="117"/>
      <c r="AU380" s="122"/>
      <c r="AV380" s="85"/>
      <c r="AW380" s="85"/>
      <c r="AX380" s="85"/>
      <c r="AY380" s="121"/>
      <c r="AZ380" s="121"/>
      <c r="BA380" s="121"/>
      <c r="BB380" s="121"/>
      <c r="BC380" s="121"/>
      <c r="BG380" s="117"/>
      <c r="BH380" s="122"/>
      <c r="BI380" s="85"/>
      <c r="BJ380" s="85"/>
      <c r="BK380" s="85"/>
      <c r="BL380" s="121"/>
      <c r="BM380" s="121"/>
      <c r="BN380" s="121"/>
      <c r="BO380" s="121"/>
      <c r="BP380" s="121"/>
      <c r="BT380" s="117"/>
      <c r="BU380" s="122"/>
      <c r="BV380" s="85"/>
      <c r="BW380" s="85"/>
      <c r="BX380" s="85"/>
      <c r="BY380" s="121"/>
      <c r="BZ380" s="121"/>
      <c r="CA380" s="121"/>
      <c r="CB380" s="121"/>
      <c r="CC380" s="121"/>
      <c r="CG380" s="117"/>
      <c r="CH380" s="122"/>
      <c r="CI380" s="85"/>
      <c r="CJ380" s="85"/>
      <c r="CK380" s="85"/>
      <c r="CL380" s="121"/>
      <c r="CM380" s="121"/>
      <c r="CN380" s="121"/>
      <c r="CO380" s="121"/>
      <c r="CP380" s="121"/>
      <c r="CT380" s="117"/>
      <c r="CU380" s="122"/>
      <c r="CV380" s="85"/>
      <c r="CW380" s="85"/>
      <c r="CX380" s="85"/>
      <c r="CY380" s="121"/>
      <c r="CZ380" s="121"/>
      <c r="DA380" s="121"/>
      <c r="DB380" s="121"/>
      <c r="DC380" s="121"/>
      <c r="DG380" s="117"/>
      <c r="DH380" s="122"/>
      <c r="DI380" s="85"/>
      <c r="DJ380" s="85"/>
      <c r="DK380" s="85"/>
      <c r="DL380" s="121"/>
      <c r="DM380" s="121"/>
      <c r="DN380" s="121"/>
      <c r="DO380" s="121"/>
      <c r="DP380" s="121"/>
      <c r="DT380" s="117"/>
      <c r="DU380" s="122"/>
      <c r="DV380" s="85"/>
      <c r="DW380" s="85"/>
      <c r="DX380" s="85"/>
      <c r="DY380" s="121"/>
      <c r="DZ380" s="121"/>
      <c r="EA380" s="121"/>
      <c r="EB380" s="121"/>
      <c r="EC380" s="121"/>
      <c r="EG380" s="117"/>
      <c r="EH380" s="122"/>
      <c r="EI380" s="85"/>
      <c r="EJ380" s="85"/>
      <c r="EK380" s="85"/>
      <c r="EL380" s="121"/>
      <c r="EM380" s="121"/>
      <c r="EN380" s="121"/>
      <c r="EO380" s="121"/>
      <c r="EP380" s="121"/>
      <c r="ET380" s="117"/>
      <c r="EU380" s="122"/>
      <c r="EV380" s="85"/>
      <c r="EW380" s="85"/>
      <c r="EX380" s="85"/>
      <c r="EY380" s="121"/>
      <c r="EZ380" s="121"/>
      <c r="FA380" s="121"/>
      <c r="FB380" s="121"/>
      <c r="FC380" s="121"/>
      <c r="FG380" s="117"/>
      <c r="FH380" s="122"/>
      <c r="FI380" s="85"/>
      <c r="FJ380" s="85"/>
      <c r="FK380" s="85"/>
      <c r="FL380" s="121"/>
      <c r="FM380" s="121"/>
      <c r="FN380" s="121"/>
      <c r="FO380" s="121"/>
      <c r="FP380" s="121"/>
      <c r="FT380" s="117"/>
      <c r="FU380" s="122"/>
      <c r="FV380" s="85"/>
      <c r="FW380" s="85"/>
      <c r="FX380" s="85"/>
      <c r="FY380" s="121"/>
      <c r="FZ380" s="121"/>
      <c r="GA380" s="121"/>
      <c r="GB380" s="121"/>
      <c r="GC380" s="121"/>
    </row>
    <row r="381" spans="1:185" s="26" customFormat="1" ht="15" customHeight="1" x14ac:dyDescent="0.25">
      <c r="A381" s="492">
        <v>3421</v>
      </c>
      <c r="B381" s="492">
        <v>5336</v>
      </c>
      <c r="C381" s="578">
        <v>415</v>
      </c>
      <c r="D381" s="577">
        <v>603</v>
      </c>
      <c r="E381" s="493">
        <v>241</v>
      </c>
      <c r="F381" s="494" t="s">
        <v>892</v>
      </c>
      <c r="G381" s="552">
        <v>0</v>
      </c>
      <c r="H381" s="552">
        <v>28</v>
      </c>
      <c r="I381" s="552">
        <v>28</v>
      </c>
      <c r="J381" s="428">
        <f>Tabulka5424[[#This Row],[Skutečnost v tis. Kč]]/Tabulka5424[[#This Row],[Upravený rozpočet v tis. Kč]]*100</f>
        <v>100</v>
      </c>
      <c r="K381" s="85"/>
      <c r="L381" s="121"/>
      <c r="M381" s="121"/>
      <c r="N381" s="121"/>
      <c r="O381" s="121"/>
      <c r="P381" s="121"/>
      <c r="T381" s="117"/>
      <c r="U381" s="122"/>
      <c r="V381" s="85"/>
      <c r="W381" s="85"/>
      <c r="X381" s="85"/>
      <c r="Y381" s="121"/>
      <c r="Z381" s="121"/>
      <c r="AA381" s="121"/>
      <c r="AB381" s="121"/>
      <c r="AC381" s="121"/>
      <c r="AG381" s="117"/>
      <c r="AH381" s="122"/>
      <c r="AI381" s="85"/>
      <c r="AJ381" s="85"/>
      <c r="AK381" s="85"/>
      <c r="AL381" s="121"/>
      <c r="AM381" s="121"/>
      <c r="AN381" s="121"/>
      <c r="AO381" s="121"/>
      <c r="AP381" s="121"/>
      <c r="AT381" s="117"/>
      <c r="AU381" s="122"/>
      <c r="AV381" s="85"/>
      <c r="AW381" s="85"/>
      <c r="AX381" s="85"/>
      <c r="AY381" s="121"/>
      <c r="AZ381" s="121"/>
      <c r="BA381" s="121"/>
      <c r="BB381" s="121"/>
      <c r="BC381" s="121"/>
      <c r="BG381" s="117"/>
      <c r="BH381" s="122"/>
      <c r="BI381" s="85"/>
      <c r="BJ381" s="85"/>
      <c r="BK381" s="85"/>
      <c r="BL381" s="121"/>
      <c r="BM381" s="121"/>
      <c r="BN381" s="121"/>
      <c r="BO381" s="121"/>
      <c r="BP381" s="121"/>
      <c r="BT381" s="117"/>
      <c r="BU381" s="122"/>
      <c r="BV381" s="85"/>
      <c r="BW381" s="85"/>
      <c r="BX381" s="85"/>
      <c r="BY381" s="121"/>
      <c r="BZ381" s="121"/>
      <c r="CA381" s="121"/>
      <c r="CB381" s="121"/>
      <c r="CC381" s="121"/>
      <c r="CG381" s="117"/>
      <c r="CH381" s="122"/>
      <c r="CI381" s="85"/>
      <c r="CJ381" s="85"/>
      <c r="CK381" s="85"/>
      <c r="CL381" s="121"/>
      <c r="CM381" s="121"/>
      <c r="CN381" s="121"/>
      <c r="CO381" s="121"/>
      <c r="CP381" s="121"/>
      <c r="CT381" s="117"/>
      <c r="CU381" s="122"/>
      <c r="CV381" s="85"/>
      <c r="CW381" s="85"/>
      <c r="CX381" s="85"/>
      <c r="CY381" s="121"/>
      <c r="CZ381" s="121"/>
      <c r="DA381" s="121"/>
      <c r="DB381" s="121"/>
      <c r="DC381" s="121"/>
      <c r="DG381" s="117"/>
      <c r="DH381" s="122"/>
      <c r="DI381" s="85"/>
      <c r="DJ381" s="85"/>
      <c r="DK381" s="85"/>
      <c r="DL381" s="121"/>
      <c r="DM381" s="121"/>
      <c r="DN381" s="121"/>
      <c r="DO381" s="121"/>
      <c r="DP381" s="121"/>
      <c r="DT381" s="117"/>
      <c r="DU381" s="122"/>
      <c r="DV381" s="85"/>
      <c r="DW381" s="85"/>
      <c r="DX381" s="85"/>
      <c r="DY381" s="121"/>
      <c r="DZ381" s="121"/>
      <c r="EA381" s="121"/>
      <c r="EB381" s="121"/>
      <c r="EC381" s="121"/>
      <c r="EG381" s="117"/>
      <c r="EH381" s="122"/>
      <c r="EI381" s="85"/>
      <c r="EJ381" s="85"/>
      <c r="EK381" s="85"/>
      <c r="EL381" s="121"/>
      <c r="EM381" s="121"/>
      <c r="EN381" s="121"/>
      <c r="EO381" s="121"/>
      <c r="EP381" s="121"/>
      <c r="ET381" s="117"/>
      <c r="EU381" s="122"/>
      <c r="EV381" s="85"/>
      <c r="EW381" s="85"/>
      <c r="EX381" s="85"/>
      <c r="EY381" s="121"/>
      <c r="EZ381" s="121"/>
      <c r="FA381" s="121"/>
      <c r="FB381" s="121"/>
      <c r="FC381" s="121"/>
      <c r="FG381" s="117"/>
      <c r="FH381" s="122"/>
      <c r="FI381" s="85"/>
      <c r="FJ381" s="85"/>
      <c r="FK381" s="85"/>
      <c r="FL381" s="121"/>
      <c r="FM381" s="121"/>
      <c r="FN381" s="121"/>
      <c r="FO381" s="121"/>
      <c r="FP381" s="121"/>
      <c r="FT381" s="117"/>
      <c r="FU381" s="122"/>
      <c r="FV381" s="85"/>
      <c r="FW381" s="85"/>
      <c r="FX381" s="85"/>
      <c r="FY381" s="121"/>
      <c r="FZ381" s="121"/>
      <c r="GA381" s="121"/>
      <c r="GB381" s="121"/>
      <c r="GC381" s="121"/>
    </row>
    <row r="382" spans="1:185" s="26" customFormat="1" ht="15" customHeight="1" x14ac:dyDescent="0.25">
      <c r="A382" s="492">
        <v>3421</v>
      </c>
      <c r="B382" s="492">
        <v>5336</v>
      </c>
      <c r="C382" s="578">
        <v>150</v>
      </c>
      <c r="D382" s="577">
        <v>622</v>
      </c>
      <c r="E382" s="493">
        <v>241</v>
      </c>
      <c r="F382" s="494" t="s">
        <v>1083</v>
      </c>
      <c r="G382" s="552">
        <v>0</v>
      </c>
      <c r="H382" s="552">
        <v>21</v>
      </c>
      <c r="I382" s="552">
        <v>21</v>
      </c>
      <c r="J382" s="428">
        <f>Tabulka5424[[#This Row],[Skutečnost v tis. Kč]]/Tabulka5424[[#This Row],[Upravený rozpočet v tis. Kč]]*100</f>
        <v>100</v>
      </c>
      <c r="K382" s="85"/>
      <c r="L382" s="121"/>
      <c r="M382" s="121"/>
      <c r="N382" s="121"/>
      <c r="O382" s="121"/>
      <c r="P382" s="121"/>
      <c r="T382" s="117"/>
      <c r="U382" s="122"/>
      <c r="V382" s="85"/>
      <c r="W382" s="85"/>
      <c r="X382" s="85"/>
      <c r="Y382" s="121"/>
      <c r="Z382" s="121"/>
      <c r="AA382" s="121"/>
      <c r="AB382" s="121"/>
      <c r="AC382" s="121"/>
      <c r="AG382" s="117"/>
      <c r="AH382" s="122"/>
      <c r="AI382" s="85"/>
      <c r="AJ382" s="85"/>
      <c r="AK382" s="85"/>
      <c r="AL382" s="121"/>
      <c r="AM382" s="121"/>
      <c r="AN382" s="121"/>
      <c r="AO382" s="121"/>
      <c r="AP382" s="121"/>
      <c r="AT382" s="117"/>
      <c r="AU382" s="122"/>
      <c r="AV382" s="85"/>
      <c r="AW382" s="85"/>
      <c r="AX382" s="85"/>
      <c r="AY382" s="121"/>
      <c r="AZ382" s="121"/>
      <c r="BA382" s="121"/>
      <c r="BB382" s="121"/>
      <c r="BC382" s="121"/>
      <c r="BG382" s="117"/>
      <c r="BH382" s="122"/>
      <c r="BI382" s="85"/>
      <c r="BJ382" s="85"/>
      <c r="BK382" s="85"/>
      <c r="BL382" s="121"/>
      <c r="BM382" s="121"/>
      <c r="BN382" s="121"/>
      <c r="BO382" s="121"/>
      <c r="BP382" s="121"/>
      <c r="BT382" s="117"/>
      <c r="BU382" s="122"/>
      <c r="BV382" s="85"/>
      <c r="BW382" s="85"/>
      <c r="BX382" s="85"/>
      <c r="BY382" s="121"/>
      <c r="BZ382" s="121"/>
      <c r="CA382" s="121"/>
      <c r="CB382" s="121"/>
      <c r="CC382" s="121"/>
      <c r="CG382" s="117"/>
      <c r="CH382" s="122"/>
      <c r="CI382" s="85"/>
      <c r="CJ382" s="85"/>
      <c r="CK382" s="85"/>
      <c r="CL382" s="121"/>
      <c r="CM382" s="121"/>
      <c r="CN382" s="121"/>
      <c r="CO382" s="121"/>
      <c r="CP382" s="121"/>
      <c r="CT382" s="117"/>
      <c r="CU382" s="122"/>
      <c r="CV382" s="85"/>
      <c r="CW382" s="85"/>
      <c r="CX382" s="85"/>
      <c r="CY382" s="121"/>
      <c r="CZ382" s="121"/>
      <c r="DA382" s="121"/>
      <c r="DB382" s="121"/>
      <c r="DC382" s="121"/>
      <c r="DG382" s="117"/>
      <c r="DH382" s="122"/>
      <c r="DI382" s="85"/>
      <c r="DJ382" s="85"/>
      <c r="DK382" s="85"/>
      <c r="DL382" s="121"/>
      <c r="DM382" s="121"/>
      <c r="DN382" s="121"/>
      <c r="DO382" s="121"/>
      <c r="DP382" s="121"/>
      <c r="DT382" s="117"/>
      <c r="DU382" s="122"/>
      <c r="DV382" s="85"/>
      <c r="DW382" s="85"/>
      <c r="DX382" s="85"/>
      <c r="DY382" s="121"/>
      <c r="DZ382" s="121"/>
      <c r="EA382" s="121"/>
      <c r="EB382" s="121"/>
      <c r="EC382" s="121"/>
      <c r="EG382" s="117"/>
      <c r="EH382" s="122"/>
      <c r="EI382" s="85"/>
      <c r="EJ382" s="85"/>
      <c r="EK382" s="85"/>
      <c r="EL382" s="121"/>
      <c r="EM382" s="121"/>
      <c r="EN382" s="121"/>
      <c r="EO382" s="121"/>
      <c r="EP382" s="121"/>
      <c r="ET382" s="117"/>
      <c r="EU382" s="122"/>
      <c r="EV382" s="85"/>
      <c r="EW382" s="85"/>
      <c r="EX382" s="85"/>
      <c r="EY382" s="121"/>
      <c r="EZ382" s="121"/>
      <c r="FA382" s="121"/>
      <c r="FB382" s="121"/>
      <c r="FC382" s="121"/>
      <c r="FG382" s="117"/>
      <c r="FH382" s="122"/>
      <c r="FI382" s="85"/>
      <c r="FJ382" s="85"/>
      <c r="FK382" s="85"/>
      <c r="FL382" s="121"/>
      <c r="FM382" s="121"/>
      <c r="FN382" s="121"/>
      <c r="FO382" s="121"/>
      <c r="FP382" s="121"/>
      <c r="FT382" s="117"/>
      <c r="FU382" s="122"/>
      <c r="FV382" s="85"/>
      <c r="FW382" s="85"/>
      <c r="FX382" s="85"/>
      <c r="FY382" s="121"/>
      <c r="FZ382" s="121"/>
      <c r="GA382" s="121"/>
      <c r="GB382" s="121"/>
      <c r="GC382" s="121"/>
    </row>
    <row r="383" spans="1:185" s="26" customFormat="1" ht="15" customHeight="1" x14ac:dyDescent="0.25">
      <c r="A383" s="492">
        <v>3421</v>
      </c>
      <c r="B383" s="492">
        <v>5336</v>
      </c>
      <c r="C383" s="520">
        <v>33064</v>
      </c>
      <c r="D383" s="577">
        <v>622</v>
      </c>
      <c r="E383" s="493">
        <v>241</v>
      </c>
      <c r="F383" s="494" t="s">
        <v>1084</v>
      </c>
      <c r="G383" s="552">
        <v>0</v>
      </c>
      <c r="H383" s="552">
        <v>49</v>
      </c>
      <c r="I383" s="552">
        <v>49</v>
      </c>
      <c r="J383" s="428">
        <f>Tabulka5424[[#This Row],[Skutečnost v tis. Kč]]/Tabulka5424[[#This Row],[Upravený rozpočet v tis. Kč]]*100</f>
        <v>100</v>
      </c>
      <c r="K383" s="85"/>
      <c r="L383" s="121"/>
      <c r="M383" s="121"/>
      <c r="N383" s="121"/>
      <c r="O383" s="121"/>
      <c r="P383" s="121"/>
      <c r="T383" s="117"/>
      <c r="U383" s="122"/>
      <c r="V383" s="85"/>
      <c r="W383" s="85"/>
      <c r="X383" s="85"/>
      <c r="Y383" s="121"/>
      <c r="Z383" s="121"/>
      <c r="AA383" s="121"/>
      <c r="AB383" s="121"/>
      <c r="AC383" s="121"/>
      <c r="AG383" s="117"/>
      <c r="AH383" s="122"/>
      <c r="AI383" s="85"/>
      <c r="AJ383" s="85"/>
      <c r="AK383" s="85"/>
      <c r="AL383" s="121"/>
      <c r="AM383" s="121"/>
      <c r="AN383" s="121"/>
      <c r="AO383" s="121"/>
      <c r="AP383" s="121"/>
      <c r="AT383" s="117"/>
      <c r="AU383" s="122"/>
      <c r="AV383" s="85"/>
      <c r="AW383" s="85"/>
      <c r="AX383" s="85"/>
      <c r="AY383" s="121"/>
      <c r="AZ383" s="121"/>
      <c r="BA383" s="121"/>
      <c r="BB383" s="121"/>
      <c r="BC383" s="121"/>
      <c r="BG383" s="117"/>
      <c r="BH383" s="122"/>
      <c r="BI383" s="85"/>
      <c r="BJ383" s="85"/>
      <c r="BK383" s="85"/>
      <c r="BL383" s="121"/>
      <c r="BM383" s="121"/>
      <c r="BN383" s="121"/>
      <c r="BO383" s="121"/>
      <c r="BP383" s="121"/>
      <c r="BT383" s="117"/>
      <c r="BU383" s="122"/>
      <c r="BV383" s="85"/>
      <c r="BW383" s="85"/>
      <c r="BX383" s="85"/>
      <c r="BY383" s="121"/>
      <c r="BZ383" s="121"/>
      <c r="CA383" s="121"/>
      <c r="CB383" s="121"/>
      <c r="CC383" s="121"/>
      <c r="CG383" s="117"/>
      <c r="CH383" s="122"/>
      <c r="CI383" s="85"/>
      <c r="CJ383" s="85"/>
      <c r="CK383" s="85"/>
      <c r="CL383" s="121"/>
      <c r="CM383" s="121"/>
      <c r="CN383" s="121"/>
      <c r="CO383" s="121"/>
      <c r="CP383" s="121"/>
      <c r="CT383" s="117"/>
      <c r="CU383" s="122"/>
      <c r="CV383" s="85"/>
      <c r="CW383" s="85"/>
      <c r="CX383" s="85"/>
      <c r="CY383" s="121"/>
      <c r="CZ383" s="121"/>
      <c r="DA383" s="121"/>
      <c r="DB383" s="121"/>
      <c r="DC383" s="121"/>
      <c r="DG383" s="117"/>
      <c r="DH383" s="122"/>
      <c r="DI383" s="85"/>
      <c r="DJ383" s="85"/>
      <c r="DK383" s="85"/>
      <c r="DL383" s="121"/>
      <c r="DM383" s="121"/>
      <c r="DN383" s="121"/>
      <c r="DO383" s="121"/>
      <c r="DP383" s="121"/>
      <c r="DT383" s="117"/>
      <c r="DU383" s="122"/>
      <c r="DV383" s="85"/>
      <c r="DW383" s="85"/>
      <c r="DX383" s="85"/>
      <c r="DY383" s="121"/>
      <c r="DZ383" s="121"/>
      <c r="EA383" s="121"/>
      <c r="EB383" s="121"/>
      <c r="EC383" s="121"/>
      <c r="EG383" s="117"/>
      <c r="EH383" s="122"/>
      <c r="EI383" s="85"/>
      <c r="EJ383" s="85"/>
      <c r="EK383" s="85"/>
      <c r="EL383" s="121"/>
      <c r="EM383" s="121"/>
      <c r="EN383" s="121"/>
      <c r="EO383" s="121"/>
      <c r="EP383" s="121"/>
      <c r="ET383" s="117"/>
      <c r="EU383" s="122"/>
      <c r="EV383" s="85"/>
      <c r="EW383" s="85"/>
      <c r="EX383" s="85"/>
      <c r="EY383" s="121"/>
      <c r="EZ383" s="121"/>
      <c r="FA383" s="121"/>
      <c r="FB383" s="121"/>
      <c r="FC383" s="121"/>
      <c r="FG383" s="117"/>
      <c r="FH383" s="122"/>
      <c r="FI383" s="85"/>
      <c r="FJ383" s="85"/>
      <c r="FK383" s="85"/>
      <c r="FL383" s="121"/>
      <c r="FM383" s="121"/>
      <c r="FN383" s="121"/>
      <c r="FO383" s="121"/>
      <c r="FP383" s="121"/>
      <c r="FT383" s="117"/>
      <c r="FU383" s="122"/>
      <c r="FV383" s="85"/>
      <c r="FW383" s="85"/>
      <c r="FX383" s="85"/>
      <c r="FY383" s="121"/>
      <c r="FZ383" s="121"/>
      <c r="GA383" s="121"/>
      <c r="GB383" s="121"/>
      <c r="GC383" s="121"/>
    </row>
    <row r="384" spans="1:185" s="580" customFormat="1" ht="15" customHeight="1" x14ac:dyDescent="0.25">
      <c r="A384" s="492">
        <v>3421</v>
      </c>
      <c r="B384" s="492">
        <v>5336</v>
      </c>
      <c r="C384" s="534">
        <v>104113013</v>
      </c>
      <c r="D384" s="489"/>
      <c r="E384" s="493">
        <v>241</v>
      </c>
      <c r="F384" s="494" t="s">
        <v>1049</v>
      </c>
      <c r="G384" s="552">
        <v>0</v>
      </c>
      <c r="H384" s="552">
        <v>30.98</v>
      </c>
      <c r="I384" s="552">
        <v>30.98</v>
      </c>
      <c r="J384" s="428">
        <f>Tabulka5424[[#This Row],[Skutečnost v tis. Kč]]/Tabulka5424[[#This Row],[Upravený rozpočet v tis. Kč]]*100</f>
        <v>100</v>
      </c>
      <c r="K384" s="85"/>
      <c r="L384" s="579"/>
      <c r="M384" s="579"/>
      <c r="N384" s="579"/>
      <c r="O384" s="579"/>
      <c r="P384" s="579"/>
      <c r="T384" s="117"/>
      <c r="U384" s="581"/>
      <c r="V384" s="85"/>
      <c r="W384" s="85"/>
      <c r="X384" s="85"/>
      <c r="Y384" s="579"/>
      <c r="Z384" s="579"/>
      <c r="AA384" s="579"/>
      <c r="AB384" s="579"/>
      <c r="AC384" s="579"/>
      <c r="AG384" s="117"/>
      <c r="AH384" s="581"/>
      <c r="AI384" s="85"/>
      <c r="AJ384" s="85"/>
      <c r="AK384" s="85"/>
      <c r="AL384" s="579"/>
      <c r="AM384" s="579"/>
      <c r="AN384" s="579"/>
      <c r="AO384" s="579"/>
      <c r="AP384" s="579"/>
      <c r="AT384" s="117"/>
      <c r="AU384" s="581"/>
      <c r="AV384" s="85"/>
      <c r="AW384" s="85"/>
      <c r="AX384" s="85"/>
      <c r="AY384" s="579"/>
      <c r="AZ384" s="579"/>
      <c r="BA384" s="579"/>
      <c r="BB384" s="579"/>
      <c r="BC384" s="579"/>
      <c r="BG384" s="117"/>
      <c r="BH384" s="581"/>
      <c r="BI384" s="85"/>
      <c r="BJ384" s="85"/>
      <c r="BK384" s="85"/>
      <c r="BL384" s="579"/>
      <c r="BM384" s="579"/>
      <c r="BN384" s="579"/>
      <c r="BO384" s="579"/>
      <c r="BP384" s="579"/>
      <c r="BT384" s="117"/>
      <c r="BU384" s="581"/>
      <c r="BV384" s="85"/>
      <c r="BW384" s="85"/>
      <c r="BX384" s="85"/>
      <c r="BY384" s="579"/>
      <c r="BZ384" s="579"/>
      <c r="CA384" s="579"/>
      <c r="CB384" s="579"/>
      <c r="CC384" s="579"/>
      <c r="CG384" s="117"/>
      <c r="CH384" s="581"/>
      <c r="CI384" s="85"/>
      <c r="CJ384" s="85"/>
      <c r="CK384" s="85"/>
      <c r="CL384" s="579"/>
      <c r="CM384" s="579"/>
      <c r="CN384" s="579"/>
      <c r="CO384" s="579"/>
      <c r="CP384" s="579"/>
      <c r="CT384" s="117"/>
      <c r="CU384" s="581"/>
      <c r="CV384" s="85"/>
      <c r="CW384" s="85"/>
      <c r="CX384" s="85"/>
      <c r="CY384" s="579"/>
      <c r="CZ384" s="579"/>
      <c r="DA384" s="579"/>
      <c r="DB384" s="579"/>
      <c r="DC384" s="579"/>
      <c r="DG384" s="117"/>
      <c r="DH384" s="581"/>
      <c r="DI384" s="85"/>
      <c r="DJ384" s="85"/>
      <c r="DK384" s="85"/>
      <c r="DL384" s="579"/>
      <c r="DM384" s="579"/>
      <c r="DN384" s="579"/>
      <c r="DO384" s="579"/>
      <c r="DP384" s="579"/>
      <c r="DT384" s="117"/>
      <c r="DU384" s="581"/>
      <c r="DV384" s="85"/>
      <c r="DW384" s="85"/>
      <c r="DX384" s="85"/>
      <c r="DY384" s="579"/>
      <c r="DZ384" s="579"/>
      <c r="EA384" s="579"/>
      <c r="EB384" s="579"/>
      <c r="EC384" s="579"/>
      <c r="EG384" s="117"/>
      <c r="EH384" s="581"/>
      <c r="EI384" s="85"/>
      <c r="EJ384" s="85"/>
      <c r="EK384" s="85"/>
      <c r="EL384" s="579"/>
      <c r="EM384" s="579"/>
      <c r="EN384" s="579"/>
      <c r="EO384" s="579"/>
      <c r="EP384" s="579"/>
      <c r="ET384" s="117"/>
      <c r="EU384" s="581"/>
      <c r="EV384" s="85"/>
      <c r="EW384" s="85"/>
      <c r="EX384" s="85"/>
      <c r="EY384" s="579"/>
      <c r="EZ384" s="579"/>
      <c r="FA384" s="579"/>
      <c r="FB384" s="579"/>
      <c r="FC384" s="579"/>
      <c r="FG384" s="117"/>
      <c r="FH384" s="581"/>
      <c r="FI384" s="85"/>
      <c r="FJ384" s="85"/>
      <c r="FK384" s="85"/>
      <c r="FL384" s="579"/>
      <c r="FM384" s="579"/>
      <c r="FN384" s="579"/>
      <c r="FO384" s="579"/>
      <c r="FP384" s="579"/>
      <c r="FT384" s="117"/>
      <c r="FU384" s="581"/>
      <c r="FV384" s="85"/>
      <c r="FW384" s="85"/>
      <c r="FX384" s="85"/>
      <c r="FY384" s="579"/>
      <c r="FZ384" s="579"/>
      <c r="GA384" s="579"/>
      <c r="GB384" s="579"/>
      <c r="GC384" s="579"/>
    </row>
    <row r="385" spans="1:185" s="580" customFormat="1" ht="15" customHeight="1" x14ac:dyDescent="0.25">
      <c r="A385" s="492">
        <v>3421</v>
      </c>
      <c r="B385" s="492">
        <v>5336</v>
      </c>
      <c r="C385" s="534">
        <v>104513013</v>
      </c>
      <c r="D385" s="489"/>
      <c r="E385" s="493">
        <v>241</v>
      </c>
      <c r="F385" s="494" t="s">
        <v>1050</v>
      </c>
      <c r="G385" s="552">
        <v>0</v>
      </c>
      <c r="H385" s="552">
        <v>175.58</v>
      </c>
      <c r="I385" s="552">
        <v>175.58</v>
      </c>
      <c r="J385" s="428">
        <f>Tabulka5424[[#This Row],[Skutečnost v tis. Kč]]/Tabulka5424[[#This Row],[Upravený rozpočet v tis. Kč]]*100</f>
        <v>100</v>
      </c>
      <c r="K385" s="85"/>
      <c r="L385" s="579"/>
      <c r="M385" s="579"/>
      <c r="N385" s="579"/>
      <c r="O385" s="579"/>
      <c r="P385" s="579"/>
      <c r="T385" s="117"/>
      <c r="U385" s="581"/>
      <c r="V385" s="85"/>
      <c r="W385" s="85"/>
      <c r="X385" s="85"/>
      <c r="Y385" s="579"/>
      <c r="Z385" s="579"/>
      <c r="AA385" s="579"/>
      <c r="AB385" s="579"/>
      <c r="AC385" s="579"/>
      <c r="AG385" s="117"/>
      <c r="AH385" s="581"/>
      <c r="AI385" s="85"/>
      <c r="AJ385" s="85"/>
      <c r="AK385" s="85"/>
      <c r="AL385" s="579"/>
      <c r="AM385" s="579"/>
      <c r="AN385" s="579"/>
      <c r="AO385" s="579"/>
      <c r="AP385" s="579"/>
      <c r="AT385" s="117"/>
      <c r="AU385" s="581"/>
      <c r="AV385" s="85"/>
      <c r="AW385" s="85"/>
      <c r="AX385" s="85"/>
      <c r="AY385" s="579"/>
      <c r="AZ385" s="579"/>
      <c r="BA385" s="579"/>
      <c r="BB385" s="579"/>
      <c r="BC385" s="579"/>
      <c r="BG385" s="117"/>
      <c r="BH385" s="581"/>
      <c r="BI385" s="85"/>
      <c r="BJ385" s="85"/>
      <c r="BK385" s="85"/>
      <c r="BL385" s="579"/>
      <c r="BM385" s="579"/>
      <c r="BN385" s="579"/>
      <c r="BO385" s="579"/>
      <c r="BP385" s="579"/>
      <c r="BT385" s="117"/>
      <c r="BU385" s="581"/>
      <c r="BV385" s="85"/>
      <c r="BW385" s="85"/>
      <c r="BX385" s="85"/>
      <c r="BY385" s="579"/>
      <c r="BZ385" s="579"/>
      <c r="CA385" s="579"/>
      <c r="CB385" s="579"/>
      <c r="CC385" s="579"/>
      <c r="CG385" s="117"/>
      <c r="CH385" s="581"/>
      <c r="CI385" s="85"/>
      <c r="CJ385" s="85"/>
      <c r="CK385" s="85"/>
      <c r="CL385" s="579"/>
      <c r="CM385" s="579"/>
      <c r="CN385" s="579"/>
      <c r="CO385" s="579"/>
      <c r="CP385" s="579"/>
      <c r="CT385" s="117"/>
      <c r="CU385" s="581"/>
      <c r="CV385" s="85"/>
      <c r="CW385" s="85"/>
      <c r="CX385" s="85"/>
      <c r="CY385" s="579"/>
      <c r="CZ385" s="579"/>
      <c r="DA385" s="579"/>
      <c r="DB385" s="579"/>
      <c r="DC385" s="579"/>
      <c r="DG385" s="117"/>
      <c r="DH385" s="581"/>
      <c r="DI385" s="85"/>
      <c r="DJ385" s="85"/>
      <c r="DK385" s="85"/>
      <c r="DL385" s="579"/>
      <c r="DM385" s="579"/>
      <c r="DN385" s="579"/>
      <c r="DO385" s="579"/>
      <c r="DP385" s="579"/>
      <c r="DT385" s="117"/>
      <c r="DU385" s="581"/>
      <c r="DV385" s="85"/>
      <c r="DW385" s="85"/>
      <c r="DX385" s="85"/>
      <c r="DY385" s="579"/>
      <c r="DZ385" s="579"/>
      <c r="EA385" s="579"/>
      <c r="EB385" s="579"/>
      <c r="EC385" s="579"/>
      <c r="EG385" s="117"/>
      <c r="EH385" s="581"/>
      <c r="EI385" s="85"/>
      <c r="EJ385" s="85"/>
      <c r="EK385" s="85"/>
      <c r="EL385" s="579"/>
      <c r="EM385" s="579"/>
      <c r="EN385" s="579"/>
      <c r="EO385" s="579"/>
      <c r="EP385" s="579"/>
      <c r="ET385" s="117"/>
      <c r="EU385" s="581"/>
      <c r="EV385" s="85"/>
      <c r="EW385" s="85"/>
      <c r="EX385" s="85"/>
      <c r="EY385" s="579"/>
      <c r="EZ385" s="579"/>
      <c r="FA385" s="579"/>
      <c r="FB385" s="579"/>
      <c r="FC385" s="579"/>
      <c r="FG385" s="117"/>
      <c r="FH385" s="581"/>
      <c r="FI385" s="85"/>
      <c r="FJ385" s="85"/>
      <c r="FK385" s="85"/>
      <c r="FL385" s="579"/>
      <c r="FM385" s="579"/>
      <c r="FN385" s="579"/>
      <c r="FO385" s="579"/>
      <c r="FP385" s="579"/>
      <c r="FT385" s="117"/>
      <c r="FU385" s="581"/>
      <c r="FV385" s="85"/>
      <c r="FW385" s="85"/>
      <c r="FX385" s="85"/>
      <c r="FY385" s="579"/>
      <c r="FZ385" s="579"/>
      <c r="GA385" s="579"/>
      <c r="GB385" s="579"/>
      <c r="GC385" s="579"/>
    </row>
    <row r="386" spans="1:185" s="580" customFormat="1" ht="15" customHeight="1" x14ac:dyDescent="0.25">
      <c r="A386" s="258">
        <v>3421</v>
      </c>
      <c r="B386" s="258">
        <v>6121</v>
      </c>
      <c r="C386" s="270"/>
      <c r="D386" s="19"/>
      <c r="E386" s="708">
        <v>515</v>
      </c>
      <c r="F386" s="256" t="s">
        <v>739</v>
      </c>
      <c r="G386" s="252">
        <v>105</v>
      </c>
      <c r="H386" s="252">
        <v>722.99</v>
      </c>
      <c r="I386" s="252">
        <v>722.99</v>
      </c>
      <c r="J386" s="428">
        <f>Tabulka5424[[#This Row],[Skutečnost v tis. Kč]]/Tabulka5424[[#This Row],[Upravený rozpočet v tis. Kč]]*100</f>
        <v>100</v>
      </c>
      <c r="K386" s="85"/>
      <c r="L386" s="579"/>
      <c r="M386" s="579"/>
      <c r="N386" s="579"/>
      <c r="O386" s="579"/>
      <c r="P386" s="579"/>
      <c r="T386" s="117"/>
      <c r="U386" s="581"/>
      <c r="V386" s="85"/>
      <c r="W386" s="85"/>
      <c r="X386" s="85"/>
      <c r="Y386" s="579"/>
      <c r="Z386" s="579"/>
      <c r="AA386" s="579"/>
      <c r="AB386" s="579"/>
      <c r="AC386" s="579"/>
      <c r="AG386" s="117"/>
      <c r="AH386" s="581"/>
      <c r="AI386" s="85"/>
      <c r="AJ386" s="85"/>
      <c r="AK386" s="85"/>
      <c r="AL386" s="579"/>
      <c r="AM386" s="579"/>
      <c r="AN386" s="579"/>
      <c r="AO386" s="579"/>
      <c r="AP386" s="579"/>
      <c r="AT386" s="117"/>
      <c r="AU386" s="581"/>
      <c r="AV386" s="85"/>
      <c r="AW386" s="85"/>
      <c r="AX386" s="85"/>
      <c r="AY386" s="579"/>
      <c r="AZ386" s="579"/>
      <c r="BA386" s="579"/>
      <c r="BB386" s="579"/>
      <c r="BC386" s="579"/>
      <c r="BG386" s="117"/>
      <c r="BH386" s="581"/>
      <c r="BI386" s="85"/>
      <c r="BJ386" s="85"/>
      <c r="BK386" s="85"/>
      <c r="BL386" s="579"/>
      <c r="BM386" s="579"/>
      <c r="BN386" s="579"/>
      <c r="BO386" s="579"/>
      <c r="BP386" s="579"/>
      <c r="BT386" s="117"/>
      <c r="BU386" s="581"/>
      <c r="BV386" s="85"/>
      <c r="BW386" s="85"/>
      <c r="BX386" s="85"/>
      <c r="BY386" s="579"/>
      <c r="BZ386" s="579"/>
      <c r="CA386" s="579"/>
      <c r="CB386" s="579"/>
      <c r="CC386" s="579"/>
      <c r="CG386" s="117"/>
      <c r="CH386" s="581"/>
      <c r="CI386" s="85"/>
      <c r="CJ386" s="85"/>
      <c r="CK386" s="85"/>
      <c r="CL386" s="579"/>
      <c r="CM386" s="579"/>
      <c r="CN386" s="579"/>
      <c r="CO386" s="579"/>
      <c r="CP386" s="579"/>
      <c r="CT386" s="117"/>
      <c r="CU386" s="581"/>
      <c r="CV386" s="85"/>
      <c r="CW386" s="85"/>
      <c r="CX386" s="85"/>
      <c r="CY386" s="579"/>
      <c r="CZ386" s="579"/>
      <c r="DA386" s="579"/>
      <c r="DB386" s="579"/>
      <c r="DC386" s="579"/>
      <c r="DG386" s="117"/>
      <c r="DH386" s="581"/>
      <c r="DI386" s="85"/>
      <c r="DJ386" s="85"/>
      <c r="DK386" s="85"/>
      <c r="DL386" s="579"/>
      <c r="DM386" s="579"/>
      <c r="DN386" s="579"/>
      <c r="DO386" s="579"/>
      <c r="DP386" s="579"/>
      <c r="DT386" s="117"/>
      <c r="DU386" s="581"/>
      <c r="DV386" s="85"/>
      <c r="DW386" s="85"/>
      <c r="DX386" s="85"/>
      <c r="DY386" s="579"/>
      <c r="DZ386" s="579"/>
      <c r="EA386" s="579"/>
      <c r="EB386" s="579"/>
      <c r="EC386" s="579"/>
      <c r="EG386" s="117"/>
      <c r="EH386" s="581"/>
      <c r="EI386" s="85"/>
      <c r="EJ386" s="85"/>
      <c r="EK386" s="85"/>
      <c r="EL386" s="579"/>
      <c r="EM386" s="579"/>
      <c r="EN386" s="579"/>
      <c r="EO386" s="579"/>
      <c r="EP386" s="579"/>
      <c r="ET386" s="117"/>
      <c r="EU386" s="581"/>
      <c r="EV386" s="85"/>
      <c r="EW386" s="85"/>
      <c r="EX386" s="85"/>
      <c r="EY386" s="579"/>
      <c r="EZ386" s="579"/>
      <c r="FA386" s="579"/>
      <c r="FB386" s="579"/>
      <c r="FC386" s="579"/>
      <c r="FG386" s="117"/>
      <c r="FH386" s="581"/>
      <c r="FI386" s="85"/>
      <c r="FJ386" s="85"/>
      <c r="FK386" s="85"/>
      <c r="FL386" s="579"/>
      <c r="FM386" s="579"/>
      <c r="FN386" s="579"/>
      <c r="FO386" s="579"/>
      <c r="FP386" s="579"/>
      <c r="FT386" s="117"/>
      <c r="FU386" s="581"/>
      <c r="FV386" s="85"/>
      <c r="FW386" s="85"/>
      <c r="FX386" s="85"/>
      <c r="FY386" s="579"/>
      <c r="FZ386" s="579"/>
      <c r="GA386" s="579"/>
      <c r="GB386" s="579"/>
      <c r="GC386" s="579"/>
    </row>
    <row r="387" spans="1:185" s="580" customFormat="1" ht="15" customHeight="1" x14ac:dyDescent="0.25">
      <c r="A387" s="258">
        <v>3421</v>
      </c>
      <c r="B387" s="258">
        <v>6121</v>
      </c>
      <c r="C387" s="270"/>
      <c r="D387" s="64"/>
      <c r="E387" s="708">
        <v>516</v>
      </c>
      <c r="F387" s="256" t="s">
        <v>932</v>
      </c>
      <c r="G387" s="252">
        <v>0</v>
      </c>
      <c r="H387" s="252">
        <v>182</v>
      </c>
      <c r="I387" s="252">
        <v>180.08</v>
      </c>
      <c r="J387" s="428">
        <f>Tabulka5424[[#This Row],[Skutečnost v tis. Kč]]/Tabulka5424[[#This Row],[Upravený rozpočet v tis. Kč]]*100</f>
        <v>98.945054945054949</v>
      </c>
      <c r="K387" s="85"/>
      <c r="L387" s="579"/>
      <c r="M387" s="579"/>
      <c r="N387" s="579"/>
      <c r="O387" s="579"/>
      <c r="P387" s="579"/>
      <c r="T387" s="117"/>
      <c r="U387" s="581"/>
      <c r="V387" s="85"/>
      <c r="W387" s="85"/>
      <c r="X387" s="85"/>
      <c r="Y387" s="579"/>
      <c r="Z387" s="579"/>
      <c r="AA387" s="579"/>
      <c r="AB387" s="579"/>
      <c r="AC387" s="579"/>
      <c r="AG387" s="117"/>
      <c r="AH387" s="581"/>
      <c r="AI387" s="85"/>
      <c r="AJ387" s="85"/>
      <c r="AK387" s="85"/>
      <c r="AL387" s="579"/>
      <c r="AM387" s="579"/>
      <c r="AN387" s="579"/>
      <c r="AO387" s="579"/>
      <c r="AP387" s="579"/>
      <c r="AT387" s="117"/>
      <c r="AU387" s="581"/>
      <c r="AV387" s="85"/>
      <c r="AW387" s="85"/>
      <c r="AX387" s="85"/>
      <c r="AY387" s="579"/>
      <c r="AZ387" s="579"/>
      <c r="BA387" s="579"/>
      <c r="BB387" s="579"/>
      <c r="BC387" s="579"/>
      <c r="BG387" s="117"/>
      <c r="BH387" s="581"/>
      <c r="BI387" s="85"/>
      <c r="BJ387" s="85"/>
      <c r="BK387" s="85"/>
      <c r="BL387" s="579"/>
      <c r="BM387" s="579"/>
      <c r="BN387" s="579"/>
      <c r="BO387" s="579"/>
      <c r="BP387" s="579"/>
      <c r="BT387" s="117"/>
      <c r="BU387" s="581"/>
      <c r="BV387" s="85"/>
      <c r="BW387" s="85"/>
      <c r="BX387" s="85"/>
      <c r="BY387" s="579"/>
      <c r="BZ387" s="579"/>
      <c r="CA387" s="579"/>
      <c r="CB387" s="579"/>
      <c r="CC387" s="579"/>
      <c r="CG387" s="117"/>
      <c r="CH387" s="581"/>
      <c r="CI387" s="85"/>
      <c r="CJ387" s="85"/>
      <c r="CK387" s="85"/>
      <c r="CL387" s="579"/>
      <c r="CM387" s="579"/>
      <c r="CN387" s="579"/>
      <c r="CO387" s="579"/>
      <c r="CP387" s="579"/>
      <c r="CT387" s="117"/>
      <c r="CU387" s="581"/>
      <c r="CV387" s="85"/>
      <c r="CW387" s="85"/>
      <c r="CX387" s="85"/>
      <c r="CY387" s="579"/>
      <c r="CZ387" s="579"/>
      <c r="DA387" s="579"/>
      <c r="DB387" s="579"/>
      <c r="DC387" s="579"/>
      <c r="DG387" s="117"/>
      <c r="DH387" s="581"/>
      <c r="DI387" s="85"/>
      <c r="DJ387" s="85"/>
      <c r="DK387" s="85"/>
      <c r="DL387" s="579"/>
      <c r="DM387" s="579"/>
      <c r="DN387" s="579"/>
      <c r="DO387" s="579"/>
      <c r="DP387" s="579"/>
      <c r="DT387" s="117"/>
      <c r="DU387" s="581"/>
      <c r="DV387" s="85"/>
      <c r="DW387" s="85"/>
      <c r="DX387" s="85"/>
      <c r="DY387" s="579"/>
      <c r="DZ387" s="579"/>
      <c r="EA387" s="579"/>
      <c r="EB387" s="579"/>
      <c r="EC387" s="579"/>
      <c r="EG387" s="117"/>
      <c r="EH387" s="581"/>
      <c r="EI387" s="85"/>
      <c r="EJ387" s="85"/>
      <c r="EK387" s="85"/>
      <c r="EL387" s="579"/>
      <c r="EM387" s="579"/>
      <c r="EN387" s="579"/>
      <c r="EO387" s="579"/>
      <c r="EP387" s="579"/>
      <c r="ET387" s="117"/>
      <c r="EU387" s="581"/>
      <c r="EV387" s="85"/>
      <c r="EW387" s="85"/>
      <c r="EX387" s="85"/>
      <c r="EY387" s="579"/>
      <c r="EZ387" s="579"/>
      <c r="FA387" s="579"/>
      <c r="FB387" s="579"/>
      <c r="FC387" s="579"/>
      <c r="FG387" s="117"/>
      <c r="FH387" s="581"/>
      <c r="FI387" s="85"/>
      <c r="FJ387" s="85"/>
      <c r="FK387" s="85"/>
      <c r="FL387" s="579"/>
      <c r="FM387" s="579"/>
      <c r="FN387" s="579"/>
      <c r="FO387" s="579"/>
      <c r="FP387" s="579"/>
      <c r="FT387" s="117"/>
      <c r="FU387" s="581"/>
      <c r="FV387" s="85"/>
      <c r="FW387" s="85"/>
      <c r="FX387" s="85"/>
      <c r="FY387" s="579"/>
      <c r="FZ387" s="579"/>
      <c r="GA387" s="579"/>
      <c r="GB387" s="579"/>
      <c r="GC387" s="579"/>
    </row>
    <row r="388" spans="1:185" s="26" customFormat="1" ht="15" customHeight="1" x14ac:dyDescent="0.25">
      <c r="A388" s="258">
        <v>3421</v>
      </c>
      <c r="B388" s="258">
        <v>6351</v>
      </c>
      <c r="C388" s="270"/>
      <c r="D388" s="64"/>
      <c r="E388" s="708">
        <v>241</v>
      </c>
      <c r="F388" s="256" t="s">
        <v>532</v>
      </c>
      <c r="G388" s="252">
        <v>205.7</v>
      </c>
      <c r="H388" s="252">
        <v>205.7</v>
      </c>
      <c r="I388" s="252">
        <v>205.7</v>
      </c>
      <c r="J388" s="428">
        <f>Tabulka5424[[#This Row],[Skutečnost v tis. Kč]]/Tabulka5424[[#This Row],[Upravený rozpočet v tis. Kč]]*100</f>
        <v>100</v>
      </c>
      <c r="K388" s="85"/>
      <c r="L388" s="121"/>
      <c r="M388" s="121"/>
      <c r="N388" s="121"/>
      <c r="O388" s="121"/>
      <c r="P388" s="121"/>
      <c r="T388" s="117"/>
      <c r="U388" s="122"/>
      <c r="V388" s="85"/>
      <c r="W388" s="85"/>
      <c r="X388" s="85"/>
      <c r="Y388" s="121"/>
      <c r="Z388" s="121"/>
      <c r="AA388" s="121"/>
      <c r="AB388" s="121"/>
      <c r="AC388" s="121"/>
      <c r="AG388" s="117"/>
      <c r="AH388" s="122"/>
      <c r="AI388" s="85"/>
      <c r="AJ388" s="85"/>
      <c r="AK388" s="85"/>
      <c r="AL388" s="121"/>
      <c r="AM388" s="121"/>
      <c r="AN388" s="121"/>
      <c r="AO388" s="121"/>
      <c r="AP388" s="121"/>
      <c r="AT388" s="117"/>
      <c r="AU388" s="122"/>
      <c r="AV388" s="85"/>
      <c r="AW388" s="85"/>
      <c r="AX388" s="85"/>
      <c r="AY388" s="121"/>
      <c r="AZ388" s="121"/>
      <c r="BA388" s="121"/>
      <c r="BB388" s="121"/>
      <c r="BC388" s="121"/>
      <c r="BG388" s="117"/>
      <c r="BH388" s="122"/>
      <c r="BI388" s="85"/>
      <c r="BJ388" s="85"/>
      <c r="BK388" s="85"/>
      <c r="BL388" s="121"/>
      <c r="BM388" s="121"/>
      <c r="BN388" s="121"/>
      <c r="BO388" s="121"/>
      <c r="BP388" s="121"/>
      <c r="BT388" s="117"/>
      <c r="BU388" s="122"/>
      <c r="BV388" s="85"/>
      <c r="BW388" s="85"/>
      <c r="BX388" s="85"/>
      <c r="BY388" s="121"/>
      <c r="BZ388" s="121"/>
      <c r="CA388" s="121"/>
      <c r="CB388" s="121"/>
      <c r="CC388" s="121"/>
      <c r="CG388" s="117"/>
      <c r="CH388" s="122"/>
      <c r="CI388" s="85"/>
      <c r="CJ388" s="85"/>
      <c r="CK388" s="85"/>
      <c r="CL388" s="121"/>
      <c r="CM388" s="121"/>
      <c r="CN388" s="121"/>
      <c r="CO388" s="121"/>
      <c r="CP388" s="121"/>
      <c r="CT388" s="117"/>
      <c r="CU388" s="122"/>
      <c r="CV388" s="85"/>
      <c r="CW388" s="85"/>
      <c r="CX388" s="85"/>
      <c r="CY388" s="121"/>
      <c r="CZ388" s="121"/>
      <c r="DA388" s="121"/>
      <c r="DB388" s="121"/>
      <c r="DC388" s="121"/>
      <c r="DG388" s="117"/>
      <c r="DH388" s="122"/>
      <c r="DI388" s="85"/>
      <c r="DJ388" s="85"/>
      <c r="DK388" s="85"/>
      <c r="DL388" s="121"/>
      <c r="DM388" s="121"/>
      <c r="DN388" s="121"/>
      <c r="DO388" s="121"/>
      <c r="DP388" s="121"/>
      <c r="DT388" s="117"/>
      <c r="DU388" s="122"/>
      <c r="DV388" s="85"/>
      <c r="DW388" s="85"/>
      <c r="DX388" s="85"/>
      <c r="DY388" s="121"/>
      <c r="DZ388" s="121"/>
      <c r="EA388" s="121"/>
      <c r="EB388" s="121"/>
      <c r="EC388" s="121"/>
      <c r="EG388" s="117"/>
      <c r="EH388" s="122"/>
      <c r="EI388" s="85"/>
      <c r="EJ388" s="85"/>
      <c r="EK388" s="85"/>
      <c r="EL388" s="121"/>
      <c r="EM388" s="121"/>
      <c r="EN388" s="121"/>
      <c r="EO388" s="121"/>
      <c r="EP388" s="121"/>
      <c r="ET388" s="117"/>
      <c r="EU388" s="122"/>
      <c r="EV388" s="85"/>
      <c r="EW388" s="85"/>
      <c r="EX388" s="85"/>
      <c r="EY388" s="121"/>
      <c r="EZ388" s="121"/>
      <c r="FA388" s="121"/>
      <c r="FB388" s="121"/>
      <c r="FC388" s="121"/>
      <c r="FG388" s="117"/>
      <c r="FH388" s="122"/>
      <c r="FI388" s="85"/>
      <c r="FJ388" s="85"/>
      <c r="FK388" s="85"/>
      <c r="FL388" s="121"/>
      <c r="FM388" s="121"/>
      <c r="FN388" s="121"/>
      <c r="FO388" s="121"/>
      <c r="FP388" s="121"/>
      <c r="FT388" s="117"/>
      <c r="FU388" s="122"/>
      <c r="FV388" s="85"/>
      <c r="FW388" s="85"/>
      <c r="FX388" s="85"/>
      <c r="FY388" s="121"/>
      <c r="FZ388" s="121"/>
      <c r="GA388" s="121"/>
      <c r="GB388" s="121"/>
      <c r="GC388" s="121"/>
    </row>
    <row r="389" spans="1:185" s="26" customFormat="1" ht="15" customHeight="1" x14ac:dyDescent="0.25">
      <c r="A389" s="335">
        <v>3421</v>
      </c>
      <c r="B389" s="335"/>
      <c r="C389" s="291"/>
      <c r="D389" s="47"/>
      <c r="E389" s="493"/>
      <c r="F389" s="110" t="s">
        <v>142</v>
      </c>
      <c r="G389" s="72">
        <f>SUBTOTAL(109,G372:G388)</f>
        <v>2488.6999999999998</v>
      </c>
      <c r="H389" s="72">
        <f>SUBTOTAL(109,H372:H388)</f>
        <v>3182.08</v>
      </c>
      <c r="I389" s="72">
        <f>SUBTOTAL(109,I372:I388)</f>
        <v>2643.91</v>
      </c>
      <c r="J389" s="502">
        <f>Tabulka5424[[#This Row],[Skutečnost v tis. Kč]]/Tabulka5424[[#This Row],[Upravený rozpočet v tis. Kč]]*100</f>
        <v>83.087477373290426</v>
      </c>
      <c r="K389" s="85"/>
      <c r="L389" s="121"/>
      <c r="M389" s="121"/>
      <c r="N389" s="121"/>
      <c r="O389" s="121"/>
      <c r="P389" s="121"/>
      <c r="T389" s="117"/>
      <c r="U389" s="122"/>
      <c r="V389" s="85"/>
      <c r="W389" s="85"/>
      <c r="X389" s="85"/>
      <c r="Y389" s="121"/>
      <c r="Z389" s="121"/>
      <c r="AA389" s="121"/>
      <c r="AB389" s="121"/>
      <c r="AC389" s="121"/>
      <c r="AG389" s="117"/>
      <c r="AH389" s="122"/>
      <c r="AI389" s="85"/>
      <c r="AJ389" s="85"/>
      <c r="AK389" s="85"/>
      <c r="AL389" s="121"/>
      <c r="AM389" s="121"/>
      <c r="AN389" s="121"/>
      <c r="AO389" s="121"/>
      <c r="AP389" s="121"/>
      <c r="AT389" s="117"/>
      <c r="AU389" s="122"/>
      <c r="AV389" s="85"/>
      <c r="AW389" s="85"/>
      <c r="AX389" s="85"/>
      <c r="AY389" s="121"/>
      <c r="AZ389" s="121"/>
      <c r="BA389" s="121"/>
      <c r="BB389" s="121"/>
      <c r="BC389" s="121"/>
      <c r="BG389" s="117"/>
      <c r="BH389" s="122"/>
      <c r="BI389" s="85"/>
      <c r="BJ389" s="85"/>
      <c r="BK389" s="85"/>
      <c r="BL389" s="121"/>
      <c r="BM389" s="121"/>
      <c r="BN389" s="121"/>
      <c r="BO389" s="121"/>
      <c r="BP389" s="121"/>
      <c r="BT389" s="117"/>
      <c r="BU389" s="122"/>
      <c r="BV389" s="85"/>
      <c r="BW389" s="85"/>
      <c r="BX389" s="85"/>
      <c r="BY389" s="121"/>
      <c r="BZ389" s="121"/>
      <c r="CA389" s="121"/>
      <c r="CB389" s="121"/>
      <c r="CC389" s="121"/>
      <c r="CG389" s="117"/>
      <c r="CH389" s="122"/>
      <c r="CI389" s="85"/>
      <c r="CJ389" s="85"/>
      <c r="CK389" s="85"/>
      <c r="CL389" s="121"/>
      <c r="CM389" s="121"/>
      <c r="CN389" s="121"/>
      <c r="CO389" s="121"/>
      <c r="CP389" s="121"/>
      <c r="CT389" s="117"/>
      <c r="CU389" s="122"/>
      <c r="CV389" s="85"/>
      <c r="CW389" s="85"/>
      <c r="CX389" s="85"/>
      <c r="CY389" s="121"/>
      <c r="CZ389" s="121"/>
      <c r="DA389" s="121"/>
      <c r="DB389" s="121"/>
      <c r="DC389" s="121"/>
      <c r="DG389" s="117"/>
      <c r="DH389" s="122"/>
      <c r="DI389" s="85"/>
      <c r="DJ389" s="85"/>
      <c r="DK389" s="85"/>
      <c r="DL389" s="121"/>
      <c r="DM389" s="121"/>
      <c r="DN389" s="121"/>
      <c r="DO389" s="121"/>
      <c r="DP389" s="121"/>
      <c r="DT389" s="117"/>
      <c r="DU389" s="122"/>
      <c r="DV389" s="85"/>
      <c r="DW389" s="85"/>
      <c r="DX389" s="85"/>
      <c r="DY389" s="121"/>
      <c r="DZ389" s="121"/>
      <c r="EA389" s="121"/>
      <c r="EB389" s="121"/>
      <c r="EC389" s="121"/>
      <c r="EG389" s="117"/>
      <c r="EH389" s="122"/>
      <c r="EI389" s="85"/>
      <c r="EJ389" s="85"/>
      <c r="EK389" s="85"/>
      <c r="EL389" s="121"/>
      <c r="EM389" s="121"/>
      <c r="EN389" s="121"/>
      <c r="EO389" s="121"/>
      <c r="EP389" s="121"/>
      <c r="ET389" s="117"/>
      <c r="EU389" s="122"/>
      <c r="EV389" s="85"/>
      <c r="EW389" s="85"/>
      <c r="EX389" s="85"/>
      <c r="EY389" s="121"/>
      <c r="EZ389" s="121"/>
      <c r="FA389" s="121"/>
      <c r="FB389" s="121"/>
      <c r="FC389" s="121"/>
      <c r="FG389" s="117"/>
      <c r="FH389" s="122"/>
      <c r="FI389" s="85"/>
      <c r="FJ389" s="85"/>
      <c r="FK389" s="85"/>
      <c r="FL389" s="121"/>
      <c r="FM389" s="121"/>
      <c r="FN389" s="121"/>
      <c r="FO389" s="121"/>
      <c r="FP389" s="121"/>
      <c r="FT389" s="117"/>
      <c r="FU389" s="122"/>
      <c r="FV389" s="85"/>
      <c r="FW389" s="85"/>
      <c r="FX389" s="85"/>
      <c r="FY389" s="121"/>
      <c r="FZ389" s="121"/>
      <c r="GA389" s="121"/>
      <c r="GB389" s="121"/>
      <c r="GC389" s="121"/>
    </row>
    <row r="390" spans="1:185" s="26" customFormat="1" ht="15" customHeight="1" x14ac:dyDescent="0.25">
      <c r="A390" s="258"/>
      <c r="B390" s="258"/>
      <c r="C390" s="270"/>
      <c r="D390" s="64"/>
      <c r="E390" s="493"/>
      <c r="F390" s="129" t="s">
        <v>143</v>
      </c>
      <c r="G390" s="516">
        <f>G389+G370+G327</f>
        <v>6713.4699999999993</v>
      </c>
      <c r="H390" s="516">
        <f>H389+H370+H327</f>
        <v>8546.7799999999988</v>
      </c>
      <c r="I390" s="516">
        <f>I389+I370+I327</f>
        <v>6516.7599999999993</v>
      </c>
      <c r="J390" s="563">
        <f>Tabulka5424[[#This Row],[Skutečnost v tis. Kč]]/Tabulka5424[[#This Row],[Upravený rozpočet v tis. Kč]]*100</f>
        <v>76.248130875019598</v>
      </c>
      <c r="K390" s="85"/>
      <c r="L390" s="121"/>
      <c r="M390" s="121"/>
      <c r="N390" s="121"/>
      <c r="O390" s="121"/>
      <c r="P390" s="121"/>
      <c r="T390" s="117"/>
      <c r="U390" s="122"/>
      <c r="V390" s="85"/>
      <c r="W390" s="85"/>
      <c r="X390" s="85"/>
      <c r="Y390" s="121"/>
      <c r="Z390" s="121"/>
      <c r="AA390" s="121"/>
      <c r="AB390" s="121"/>
      <c r="AC390" s="121"/>
      <c r="AG390" s="117"/>
      <c r="AH390" s="122"/>
      <c r="AI390" s="85"/>
      <c r="AJ390" s="85"/>
      <c r="AK390" s="85"/>
      <c r="AL390" s="121"/>
      <c r="AM390" s="121"/>
      <c r="AN390" s="121"/>
      <c r="AO390" s="121"/>
      <c r="AP390" s="121"/>
      <c r="AT390" s="117"/>
      <c r="AU390" s="122"/>
      <c r="AV390" s="85"/>
      <c r="AW390" s="85"/>
      <c r="AX390" s="85"/>
      <c r="AY390" s="121"/>
      <c r="AZ390" s="121"/>
      <c r="BA390" s="121"/>
      <c r="BB390" s="121"/>
      <c r="BC390" s="121"/>
      <c r="BG390" s="117"/>
      <c r="BH390" s="122"/>
      <c r="BI390" s="85"/>
      <c r="BJ390" s="85"/>
      <c r="BK390" s="85"/>
      <c r="BL390" s="121"/>
      <c r="BM390" s="121"/>
      <c r="BN390" s="121"/>
      <c r="BO390" s="121"/>
      <c r="BP390" s="121"/>
      <c r="BT390" s="117"/>
      <c r="BU390" s="122"/>
      <c r="BV390" s="85"/>
      <c r="BW390" s="85"/>
      <c r="BX390" s="85"/>
      <c r="BY390" s="121"/>
      <c r="BZ390" s="121"/>
      <c r="CA390" s="121"/>
      <c r="CB390" s="121"/>
      <c r="CC390" s="121"/>
      <c r="CG390" s="117"/>
      <c r="CH390" s="122"/>
      <c r="CI390" s="85"/>
      <c r="CJ390" s="85"/>
      <c r="CK390" s="85"/>
      <c r="CL390" s="121"/>
      <c r="CM390" s="121"/>
      <c r="CN390" s="121"/>
      <c r="CO390" s="121"/>
      <c r="CP390" s="121"/>
      <c r="CT390" s="117"/>
      <c r="CU390" s="122"/>
      <c r="CV390" s="85"/>
      <c r="CW390" s="85"/>
      <c r="CX390" s="85"/>
      <c r="CY390" s="121"/>
      <c r="CZ390" s="121"/>
      <c r="DA390" s="121"/>
      <c r="DB390" s="121"/>
      <c r="DC390" s="121"/>
      <c r="DG390" s="117"/>
      <c r="DH390" s="122"/>
      <c r="DI390" s="85"/>
      <c r="DJ390" s="85"/>
      <c r="DK390" s="85"/>
      <c r="DL390" s="121"/>
      <c r="DM390" s="121"/>
      <c r="DN390" s="121"/>
      <c r="DO390" s="121"/>
      <c r="DP390" s="121"/>
      <c r="DT390" s="117"/>
      <c r="DU390" s="122"/>
      <c r="DV390" s="85"/>
      <c r="DW390" s="85"/>
      <c r="DX390" s="85"/>
      <c r="DY390" s="121"/>
      <c r="DZ390" s="121"/>
      <c r="EA390" s="121"/>
      <c r="EB390" s="121"/>
      <c r="EC390" s="121"/>
      <c r="EG390" s="117"/>
      <c r="EH390" s="122"/>
      <c r="EI390" s="85"/>
      <c r="EJ390" s="85"/>
      <c r="EK390" s="85"/>
      <c r="EL390" s="121"/>
      <c r="EM390" s="121"/>
      <c r="EN390" s="121"/>
      <c r="EO390" s="121"/>
      <c r="EP390" s="121"/>
      <c r="ET390" s="117"/>
      <c r="EU390" s="122"/>
      <c r="EV390" s="85"/>
      <c r="EW390" s="85"/>
      <c r="EX390" s="85"/>
      <c r="EY390" s="121"/>
      <c r="EZ390" s="121"/>
      <c r="FA390" s="121"/>
      <c r="FB390" s="121"/>
      <c r="FC390" s="121"/>
      <c r="FG390" s="117"/>
      <c r="FH390" s="122"/>
      <c r="FI390" s="85"/>
      <c r="FJ390" s="85"/>
      <c r="FK390" s="85"/>
      <c r="FL390" s="121"/>
      <c r="FM390" s="121"/>
      <c r="FN390" s="121"/>
      <c r="FO390" s="121"/>
      <c r="FP390" s="121"/>
      <c r="FT390" s="117"/>
      <c r="FU390" s="122"/>
      <c r="FV390" s="85"/>
      <c r="FW390" s="85"/>
      <c r="FX390" s="85"/>
      <c r="FY390" s="121"/>
      <c r="FZ390" s="121"/>
      <c r="GA390" s="121"/>
      <c r="GB390" s="121"/>
      <c r="GC390" s="121"/>
    </row>
    <row r="391" spans="1:185" s="26" customFormat="1" ht="15" customHeight="1" x14ac:dyDescent="0.25">
      <c r="A391" s="258"/>
      <c r="B391" s="258"/>
      <c r="C391" s="270"/>
      <c r="D391" s="64"/>
      <c r="E391" s="493"/>
      <c r="F391" s="256"/>
      <c r="G391" s="252"/>
      <c r="H391" s="252"/>
      <c r="I391" s="252"/>
      <c r="J391" s="428"/>
      <c r="K391" s="85"/>
      <c r="L391" s="121"/>
      <c r="M391" s="121"/>
      <c r="N391" s="121"/>
      <c r="O391" s="121"/>
      <c r="P391" s="121"/>
      <c r="T391" s="117"/>
      <c r="U391" s="122"/>
      <c r="V391" s="85"/>
      <c r="W391" s="85"/>
      <c r="X391" s="85"/>
      <c r="Y391" s="121"/>
      <c r="Z391" s="121"/>
      <c r="AA391" s="121"/>
      <c r="AB391" s="121"/>
      <c r="AC391" s="121"/>
      <c r="AG391" s="117"/>
      <c r="AH391" s="122"/>
      <c r="AI391" s="85"/>
      <c r="AJ391" s="85"/>
      <c r="AK391" s="85"/>
      <c r="AL391" s="121"/>
      <c r="AM391" s="121"/>
      <c r="AN391" s="121"/>
      <c r="AO391" s="121"/>
      <c r="AP391" s="121"/>
      <c r="AT391" s="117"/>
      <c r="AU391" s="122"/>
      <c r="AV391" s="85"/>
      <c r="AW391" s="85"/>
      <c r="AX391" s="85"/>
      <c r="AY391" s="121"/>
      <c r="AZ391" s="121"/>
      <c r="BA391" s="121"/>
      <c r="BB391" s="121"/>
      <c r="BC391" s="121"/>
      <c r="BG391" s="117"/>
      <c r="BH391" s="122"/>
      <c r="BI391" s="85"/>
      <c r="BJ391" s="85"/>
      <c r="BK391" s="85"/>
      <c r="BL391" s="121"/>
      <c r="BM391" s="121"/>
      <c r="BN391" s="121"/>
      <c r="BO391" s="121"/>
      <c r="BP391" s="121"/>
      <c r="BT391" s="117"/>
      <c r="BU391" s="122"/>
      <c r="BV391" s="85"/>
      <c r="BW391" s="85"/>
      <c r="BX391" s="85"/>
      <c r="BY391" s="121"/>
      <c r="BZ391" s="121"/>
      <c r="CA391" s="121"/>
      <c r="CB391" s="121"/>
      <c r="CC391" s="121"/>
      <c r="CG391" s="117"/>
      <c r="CH391" s="122"/>
      <c r="CI391" s="85"/>
      <c r="CJ391" s="85"/>
      <c r="CK391" s="85"/>
      <c r="CL391" s="121"/>
      <c r="CM391" s="121"/>
      <c r="CN391" s="121"/>
      <c r="CO391" s="121"/>
      <c r="CP391" s="121"/>
      <c r="CT391" s="117"/>
      <c r="CU391" s="122"/>
      <c r="CV391" s="85"/>
      <c r="CW391" s="85"/>
      <c r="CX391" s="85"/>
      <c r="CY391" s="121"/>
      <c r="CZ391" s="121"/>
      <c r="DA391" s="121"/>
      <c r="DB391" s="121"/>
      <c r="DC391" s="121"/>
      <c r="DG391" s="117"/>
      <c r="DH391" s="122"/>
      <c r="DI391" s="85"/>
      <c r="DJ391" s="85"/>
      <c r="DK391" s="85"/>
      <c r="DL391" s="121"/>
      <c r="DM391" s="121"/>
      <c r="DN391" s="121"/>
      <c r="DO391" s="121"/>
      <c r="DP391" s="121"/>
      <c r="DT391" s="117"/>
      <c r="DU391" s="122"/>
      <c r="DV391" s="85"/>
      <c r="DW391" s="85"/>
      <c r="DX391" s="85"/>
      <c r="DY391" s="121"/>
      <c r="DZ391" s="121"/>
      <c r="EA391" s="121"/>
      <c r="EB391" s="121"/>
      <c r="EC391" s="121"/>
      <c r="EG391" s="117"/>
      <c r="EH391" s="122"/>
      <c r="EI391" s="85"/>
      <c r="EJ391" s="85"/>
      <c r="EK391" s="85"/>
      <c r="EL391" s="121"/>
      <c r="EM391" s="121"/>
      <c r="EN391" s="121"/>
      <c r="EO391" s="121"/>
      <c r="EP391" s="121"/>
      <c r="ET391" s="117"/>
      <c r="EU391" s="122"/>
      <c r="EV391" s="85"/>
      <c r="EW391" s="85"/>
      <c r="EX391" s="85"/>
      <c r="EY391" s="121"/>
      <c r="EZ391" s="121"/>
      <c r="FA391" s="121"/>
      <c r="FB391" s="121"/>
      <c r="FC391" s="121"/>
      <c r="FG391" s="117"/>
      <c r="FH391" s="122"/>
      <c r="FI391" s="85"/>
      <c r="FJ391" s="85"/>
      <c r="FK391" s="85"/>
      <c r="FL391" s="121"/>
      <c r="FM391" s="121"/>
      <c r="FN391" s="121"/>
      <c r="FO391" s="121"/>
      <c r="FP391" s="121"/>
      <c r="FT391" s="117"/>
      <c r="FU391" s="122"/>
      <c r="FV391" s="85"/>
      <c r="FW391" s="85"/>
      <c r="FX391" s="85"/>
      <c r="FY391" s="121"/>
      <c r="FZ391" s="121"/>
      <c r="GA391" s="121"/>
      <c r="GB391" s="121"/>
      <c r="GC391" s="121"/>
    </row>
    <row r="392" spans="1:185" s="26" customFormat="1" ht="15" customHeight="1" x14ac:dyDescent="0.25">
      <c r="A392" s="258"/>
      <c r="B392" s="258"/>
      <c r="C392" s="270"/>
      <c r="D392" s="64"/>
      <c r="E392" s="493"/>
      <c r="F392" s="129" t="s">
        <v>144</v>
      </c>
      <c r="G392" s="252"/>
      <c r="H392" s="252"/>
      <c r="I392" s="252"/>
      <c r="J392" s="428"/>
      <c r="K392" s="85"/>
      <c r="L392" s="121"/>
      <c r="M392" s="121"/>
      <c r="N392" s="121"/>
      <c r="O392" s="121"/>
      <c r="P392" s="121"/>
      <c r="T392" s="117"/>
      <c r="U392" s="122"/>
      <c r="V392" s="85"/>
      <c r="W392" s="85"/>
      <c r="X392" s="85"/>
      <c r="Y392" s="121"/>
      <c r="Z392" s="121"/>
      <c r="AA392" s="121"/>
      <c r="AB392" s="121"/>
      <c r="AC392" s="121"/>
      <c r="AG392" s="117"/>
      <c r="AH392" s="122"/>
      <c r="AI392" s="85"/>
      <c r="AJ392" s="85"/>
      <c r="AK392" s="85"/>
      <c r="AL392" s="121"/>
      <c r="AM392" s="121"/>
      <c r="AN392" s="121"/>
      <c r="AO392" s="121"/>
      <c r="AP392" s="121"/>
      <c r="AT392" s="117"/>
      <c r="AU392" s="122"/>
      <c r="AV392" s="85"/>
      <c r="AW392" s="85"/>
      <c r="AX392" s="85"/>
      <c r="AY392" s="121"/>
      <c r="AZ392" s="121"/>
      <c r="BA392" s="121"/>
      <c r="BB392" s="121"/>
      <c r="BC392" s="121"/>
      <c r="BG392" s="117"/>
      <c r="BH392" s="122"/>
      <c r="BI392" s="85"/>
      <c r="BJ392" s="85"/>
      <c r="BK392" s="85"/>
      <c r="BL392" s="121"/>
      <c r="BM392" s="121"/>
      <c r="BN392" s="121"/>
      <c r="BO392" s="121"/>
      <c r="BP392" s="121"/>
      <c r="BT392" s="117"/>
      <c r="BU392" s="122"/>
      <c r="BV392" s="85"/>
      <c r="BW392" s="85"/>
      <c r="BX392" s="85"/>
      <c r="BY392" s="121"/>
      <c r="BZ392" s="121"/>
      <c r="CA392" s="121"/>
      <c r="CB392" s="121"/>
      <c r="CC392" s="121"/>
      <c r="CG392" s="117"/>
      <c r="CH392" s="122"/>
      <c r="CI392" s="85"/>
      <c r="CJ392" s="85"/>
      <c r="CK392" s="85"/>
      <c r="CL392" s="121"/>
      <c r="CM392" s="121"/>
      <c r="CN392" s="121"/>
      <c r="CO392" s="121"/>
      <c r="CP392" s="121"/>
      <c r="CT392" s="117"/>
      <c r="CU392" s="122"/>
      <c r="CV392" s="85"/>
      <c r="CW392" s="85"/>
      <c r="CX392" s="85"/>
      <c r="CY392" s="121"/>
      <c r="CZ392" s="121"/>
      <c r="DA392" s="121"/>
      <c r="DB392" s="121"/>
      <c r="DC392" s="121"/>
      <c r="DG392" s="117"/>
      <c r="DH392" s="122"/>
      <c r="DI392" s="85"/>
      <c r="DJ392" s="85"/>
      <c r="DK392" s="85"/>
      <c r="DL392" s="121"/>
      <c r="DM392" s="121"/>
      <c r="DN392" s="121"/>
      <c r="DO392" s="121"/>
      <c r="DP392" s="121"/>
      <c r="DT392" s="117"/>
      <c r="DU392" s="122"/>
      <c r="DV392" s="85"/>
      <c r="DW392" s="85"/>
      <c r="DX392" s="85"/>
      <c r="DY392" s="121"/>
      <c r="DZ392" s="121"/>
      <c r="EA392" s="121"/>
      <c r="EB392" s="121"/>
      <c r="EC392" s="121"/>
      <c r="EG392" s="117"/>
      <c r="EH392" s="122"/>
      <c r="EI392" s="85"/>
      <c r="EJ392" s="85"/>
      <c r="EK392" s="85"/>
      <c r="EL392" s="121"/>
      <c r="EM392" s="121"/>
      <c r="EN392" s="121"/>
      <c r="EO392" s="121"/>
      <c r="EP392" s="121"/>
      <c r="ET392" s="117"/>
      <c r="EU392" s="122"/>
      <c r="EV392" s="85"/>
      <c r="EW392" s="85"/>
      <c r="EX392" s="85"/>
      <c r="EY392" s="121"/>
      <c r="EZ392" s="121"/>
      <c r="FA392" s="121"/>
      <c r="FB392" s="121"/>
      <c r="FC392" s="121"/>
      <c r="FG392" s="117"/>
      <c r="FH392" s="122"/>
      <c r="FI392" s="85"/>
      <c r="FJ392" s="85"/>
      <c r="FK392" s="85"/>
      <c r="FL392" s="121"/>
      <c r="FM392" s="121"/>
      <c r="FN392" s="121"/>
      <c r="FO392" s="121"/>
      <c r="FP392" s="121"/>
      <c r="FT392" s="117"/>
      <c r="FU392" s="122"/>
      <c r="FV392" s="85"/>
      <c r="FW392" s="85"/>
      <c r="FX392" s="85"/>
      <c r="FY392" s="121"/>
      <c r="FZ392" s="121"/>
      <c r="GA392" s="121"/>
      <c r="GB392" s="121"/>
      <c r="GC392" s="121"/>
    </row>
    <row r="393" spans="1:185" s="26" customFormat="1" ht="15" customHeight="1" x14ac:dyDescent="0.25">
      <c r="A393" s="492">
        <v>3513</v>
      </c>
      <c r="B393" s="492">
        <v>5336</v>
      </c>
      <c r="C393" s="578">
        <v>732</v>
      </c>
      <c r="D393" s="64"/>
      <c r="E393" s="493">
        <v>244</v>
      </c>
      <c r="F393" s="494" t="s">
        <v>1057</v>
      </c>
      <c r="G393" s="552">
        <v>0</v>
      </c>
      <c r="H393" s="552">
        <v>857</v>
      </c>
      <c r="I393" s="552">
        <v>857</v>
      </c>
      <c r="J393" s="558">
        <f>Tabulka5424[[#This Row],[Skutečnost v tis. Kč]]/Tabulka5424[[#This Row],[Upravený rozpočet v tis. Kč]]*100</f>
        <v>100</v>
      </c>
      <c r="K393" s="85"/>
      <c r="L393" s="121"/>
      <c r="M393" s="121"/>
      <c r="N393" s="121"/>
      <c r="O393" s="121"/>
      <c r="P393" s="121"/>
      <c r="T393" s="117"/>
      <c r="U393" s="122"/>
      <c r="V393" s="85"/>
      <c r="W393" s="85"/>
      <c r="X393" s="85"/>
      <c r="Y393" s="121"/>
      <c r="Z393" s="121"/>
      <c r="AA393" s="121"/>
      <c r="AB393" s="121"/>
      <c r="AC393" s="121"/>
      <c r="AG393" s="117"/>
      <c r="AH393" s="122"/>
      <c r="AI393" s="85"/>
      <c r="AJ393" s="85"/>
      <c r="AK393" s="85"/>
      <c r="AL393" s="121"/>
      <c r="AM393" s="121"/>
      <c r="AN393" s="121"/>
      <c r="AO393" s="121"/>
      <c r="AP393" s="121"/>
      <c r="AT393" s="117"/>
      <c r="AU393" s="122"/>
      <c r="AV393" s="85"/>
      <c r="AW393" s="85"/>
      <c r="AX393" s="85"/>
      <c r="AY393" s="121"/>
      <c r="AZ393" s="121"/>
      <c r="BA393" s="121"/>
      <c r="BB393" s="121"/>
      <c r="BC393" s="121"/>
      <c r="BG393" s="117"/>
      <c r="BH393" s="122"/>
      <c r="BI393" s="85"/>
      <c r="BJ393" s="85"/>
      <c r="BK393" s="85"/>
      <c r="BL393" s="121"/>
      <c r="BM393" s="121"/>
      <c r="BN393" s="121"/>
      <c r="BO393" s="121"/>
      <c r="BP393" s="121"/>
      <c r="BT393" s="117"/>
      <c r="BU393" s="122"/>
      <c r="BV393" s="85"/>
      <c r="BW393" s="85"/>
      <c r="BX393" s="85"/>
      <c r="BY393" s="121"/>
      <c r="BZ393" s="121"/>
      <c r="CA393" s="121"/>
      <c r="CB393" s="121"/>
      <c r="CC393" s="121"/>
      <c r="CG393" s="117"/>
      <c r="CH393" s="122"/>
      <c r="CI393" s="85"/>
      <c r="CJ393" s="85"/>
      <c r="CK393" s="85"/>
      <c r="CL393" s="121"/>
      <c r="CM393" s="121"/>
      <c r="CN393" s="121"/>
      <c r="CO393" s="121"/>
      <c r="CP393" s="121"/>
      <c r="CT393" s="117"/>
      <c r="CU393" s="122"/>
      <c r="CV393" s="85"/>
      <c r="CW393" s="85"/>
      <c r="CX393" s="85"/>
      <c r="CY393" s="121"/>
      <c r="CZ393" s="121"/>
      <c r="DA393" s="121"/>
      <c r="DB393" s="121"/>
      <c r="DC393" s="121"/>
      <c r="DG393" s="117"/>
      <c r="DH393" s="122"/>
      <c r="DI393" s="85"/>
      <c r="DJ393" s="85"/>
      <c r="DK393" s="85"/>
      <c r="DL393" s="121"/>
      <c r="DM393" s="121"/>
      <c r="DN393" s="121"/>
      <c r="DO393" s="121"/>
      <c r="DP393" s="121"/>
      <c r="DT393" s="117"/>
      <c r="DU393" s="122"/>
      <c r="DV393" s="85"/>
      <c r="DW393" s="85"/>
      <c r="DX393" s="85"/>
      <c r="DY393" s="121"/>
      <c r="DZ393" s="121"/>
      <c r="EA393" s="121"/>
      <c r="EB393" s="121"/>
      <c r="EC393" s="121"/>
      <c r="EG393" s="117"/>
      <c r="EH393" s="122"/>
      <c r="EI393" s="85"/>
      <c r="EJ393" s="85"/>
      <c r="EK393" s="85"/>
      <c r="EL393" s="121"/>
      <c r="EM393" s="121"/>
      <c r="EN393" s="121"/>
      <c r="EO393" s="121"/>
      <c r="EP393" s="121"/>
      <c r="ET393" s="117"/>
      <c r="EU393" s="122"/>
      <c r="EV393" s="85"/>
      <c r="EW393" s="85"/>
      <c r="EX393" s="85"/>
      <c r="EY393" s="121"/>
      <c r="EZ393" s="121"/>
      <c r="FA393" s="121"/>
      <c r="FB393" s="121"/>
      <c r="FC393" s="121"/>
      <c r="FG393" s="117"/>
      <c r="FH393" s="122"/>
      <c r="FI393" s="85"/>
      <c r="FJ393" s="85"/>
      <c r="FK393" s="85"/>
      <c r="FL393" s="121"/>
      <c r="FM393" s="121"/>
      <c r="FN393" s="121"/>
      <c r="FO393" s="121"/>
      <c r="FP393" s="121"/>
      <c r="FT393" s="117"/>
      <c r="FU393" s="122"/>
      <c r="FV393" s="85"/>
      <c r="FW393" s="85"/>
      <c r="FX393" s="85"/>
      <c r="FY393" s="121"/>
      <c r="FZ393" s="121"/>
      <c r="GA393" s="121"/>
      <c r="GB393" s="121"/>
      <c r="GC393" s="121"/>
    </row>
    <row r="394" spans="1:185" s="26" customFormat="1" ht="15" customHeight="1" x14ac:dyDescent="0.25">
      <c r="A394" s="335">
        <v>3513</v>
      </c>
      <c r="B394" s="335"/>
      <c r="C394" s="291"/>
      <c r="D394" s="47"/>
      <c r="E394" s="61"/>
      <c r="F394" s="110" t="s">
        <v>696</v>
      </c>
      <c r="G394" s="72">
        <f>SUBTOTAL(109,G393:G393)</f>
        <v>0</v>
      </c>
      <c r="H394" s="72">
        <f>SUBTOTAL(109,H393:H393)</f>
        <v>857</v>
      </c>
      <c r="I394" s="72">
        <f>SUBTOTAL(109,I393:I393)</f>
        <v>857</v>
      </c>
      <c r="J394" s="547">
        <f>Tabulka5424[[#This Row],[Skutečnost v tis. Kč]]/Tabulka5424[[#This Row],[Upravený rozpočet v tis. Kč]]*100</f>
        <v>100</v>
      </c>
      <c r="K394" s="85"/>
      <c r="L394" s="121"/>
      <c r="M394" s="121"/>
      <c r="N394" s="121"/>
      <c r="O394" s="121"/>
      <c r="P394" s="121"/>
      <c r="T394" s="117"/>
      <c r="U394" s="122"/>
      <c r="V394" s="85"/>
      <c r="W394" s="85"/>
      <c r="X394" s="85"/>
      <c r="Y394" s="121"/>
      <c r="Z394" s="121"/>
      <c r="AA394" s="121"/>
      <c r="AB394" s="121"/>
      <c r="AC394" s="121"/>
      <c r="AG394" s="117"/>
      <c r="AH394" s="122"/>
      <c r="AI394" s="85"/>
      <c r="AJ394" s="85"/>
      <c r="AK394" s="85"/>
      <c r="AL394" s="121"/>
      <c r="AM394" s="121"/>
      <c r="AN394" s="121"/>
      <c r="AO394" s="121"/>
      <c r="AP394" s="121"/>
      <c r="AT394" s="117"/>
      <c r="AU394" s="122"/>
      <c r="AV394" s="85"/>
      <c r="AW394" s="85"/>
      <c r="AX394" s="85"/>
      <c r="AY394" s="121"/>
      <c r="AZ394" s="121"/>
      <c r="BA394" s="121"/>
      <c r="BB394" s="121"/>
      <c r="BC394" s="121"/>
      <c r="BG394" s="117"/>
      <c r="BH394" s="122"/>
      <c r="BI394" s="85"/>
      <c r="BJ394" s="85"/>
      <c r="BK394" s="85"/>
      <c r="BL394" s="121"/>
      <c r="BM394" s="121"/>
      <c r="BN394" s="121"/>
      <c r="BO394" s="121"/>
      <c r="BP394" s="121"/>
      <c r="BT394" s="117"/>
      <c r="BU394" s="122"/>
      <c r="BV394" s="85"/>
      <c r="BW394" s="85"/>
      <c r="BX394" s="85"/>
      <c r="BY394" s="121"/>
      <c r="BZ394" s="121"/>
      <c r="CA394" s="121"/>
      <c r="CB394" s="121"/>
      <c r="CC394" s="121"/>
      <c r="CG394" s="117"/>
      <c r="CH394" s="122"/>
      <c r="CI394" s="85"/>
      <c r="CJ394" s="85"/>
      <c r="CK394" s="85"/>
      <c r="CL394" s="121"/>
      <c r="CM394" s="121"/>
      <c r="CN394" s="121"/>
      <c r="CO394" s="121"/>
      <c r="CP394" s="121"/>
      <c r="CT394" s="117"/>
      <c r="CU394" s="122"/>
      <c r="CV394" s="85"/>
      <c r="CW394" s="85"/>
      <c r="CX394" s="85"/>
      <c r="CY394" s="121"/>
      <c r="CZ394" s="121"/>
      <c r="DA394" s="121"/>
      <c r="DB394" s="121"/>
      <c r="DC394" s="121"/>
      <c r="DG394" s="117"/>
      <c r="DH394" s="122"/>
      <c r="DI394" s="85"/>
      <c r="DJ394" s="85"/>
      <c r="DK394" s="85"/>
      <c r="DL394" s="121"/>
      <c r="DM394" s="121"/>
      <c r="DN394" s="121"/>
      <c r="DO394" s="121"/>
      <c r="DP394" s="121"/>
      <c r="DT394" s="117"/>
      <c r="DU394" s="122"/>
      <c r="DV394" s="85"/>
      <c r="DW394" s="85"/>
      <c r="DX394" s="85"/>
      <c r="DY394" s="121"/>
      <c r="DZ394" s="121"/>
      <c r="EA394" s="121"/>
      <c r="EB394" s="121"/>
      <c r="EC394" s="121"/>
      <c r="EG394" s="117"/>
      <c r="EH394" s="122"/>
      <c r="EI394" s="85"/>
      <c r="EJ394" s="85"/>
      <c r="EK394" s="85"/>
      <c r="EL394" s="121"/>
      <c r="EM394" s="121"/>
      <c r="EN394" s="121"/>
      <c r="EO394" s="121"/>
      <c r="EP394" s="121"/>
      <c r="ET394" s="117"/>
      <c r="EU394" s="122"/>
      <c r="EV394" s="85"/>
      <c r="EW394" s="85"/>
      <c r="EX394" s="85"/>
      <c r="EY394" s="121"/>
      <c r="EZ394" s="121"/>
      <c r="FA394" s="121"/>
      <c r="FB394" s="121"/>
      <c r="FC394" s="121"/>
      <c r="FG394" s="117"/>
      <c r="FH394" s="122"/>
      <c r="FI394" s="85"/>
      <c r="FJ394" s="85"/>
      <c r="FK394" s="85"/>
      <c r="FL394" s="121"/>
      <c r="FM394" s="121"/>
      <c r="FN394" s="121"/>
      <c r="FO394" s="121"/>
      <c r="FP394" s="121"/>
      <c r="FT394" s="117"/>
      <c r="FU394" s="122"/>
      <c r="FV394" s="85"/>
      <c r="FW394" s="85"/>
      <c r="FX394" s="85"/>
      <c r="FY394" s="121"/>
      <c r="FZ394" s="121"/>
      <c r="GA394" s="121"/>
      <c r="GB394" s="121"/>
      <c r="GC394" s="121"/>
    </row>
    <row r="395" spans="1:185" s="26" customFormat="1" ht="11.25" customHeight="1" x14ac:dyDescent="0.25">
      <c r="A395" s="258"/>
      <c r="B395" s="258"/>
      <c r="C395" s="270"/>
      <c r="D395" s="64"/>
      <c r="E395" s="61"/>
      <c r="F395" s="256"/>
      <c r="G395" s="252"/>
      <c r="H395" s="252"/>
      <c r="I395" s="252"/>
      <c r="J395" s="560"/>
      <c r="K395" s="85"/>
      <c r="L395" s="121"/>
      <c r="M395" s="121"/>
      <c r="N395" s="121"/>
      <c r="O395" s="121"/>
      <c r="P395" s="121"/>
      <c r="T395" s="117"/>
      <c r="U395" s="122"/>
      <c r="V395" s="85"/>
      <c r="W395" s="85"/>
      <c r="X395" s="85"/>
      <c r="Y395" s="121"/>
      <c r="Z395" s="121"/>
      <c r="AA395" s="121"/>
      <c r="AB395" s="121"/>
      <c r="AC395" s="121"/>
      <c r="AG395" s="117"/>
      <c r="AH395" s="122"/>
      <c r="AI395" s="85"/>
      <c r="AJ395" s="85"/>
      <c r="AK395" s="85"/>
      <c r="AL395" s="121"/>
      <c r="AM395" s="121"/>
      <c r="AN395" s="121"/>
      <c r="AO395" s="121"/>
      <c r="AP395" s="121"/>
      <c r="AT395" s="117"/>
      <c r="AU395" s="122"/>
      <c r="AV395" s="85"/>
      <c r="AW395" s="85"/>
      <c r="AX395" s="85"/>
      <c r="AY395" s="121"/>
      <c r="AZ395" s="121"/>
      <c r="BA395" s="121"/>
      <c r="BB395" s="121"/>
      <c r="BC395" s="121"/>
      <c r="BG395" s="117"/>
      <c r="BH395" s="122"/>
      <c r="BI395" s="85"/>
      <c r="BJ395" s="85"/>
      <c r="BK395" s="85"/>
      <c r="BL395" s="121"/>
      <c r="BM395" s="121"/>
      <c r="BN395" s="121"/>
      <c r="BO395" s="121"/>
      <c r="BP395" s="121"/>
      <c r="BT395" s="117"/>
      <c r="BU395" s="122"/>
      <c r="BV395" s="85"/>
      <c r="BW395" s="85"/>
      <c r="BX395" s="85"/>
      <c r="BY395" s="121"/>
      <c r="BZ395" s="121"/>
      <c r="CA395" s="121"/>
      <c r="CB395" s="121"/>
      <c r="CC395" s="121"/>
      <c r="CG395" s="117"/>
      <c r="CH395" s="122"/>
      <c r="CI395" s="85"/>
      <c r="CJ395" s="85"/>
      <c r="CK395" s="85"/>
      <c r="CL395" s="121"/>
      <c r="CM395" s="121"/>
      <c r="CN395" s="121"/>
      <c r="CO395" s="121"/>
      <c r="CP395" s="121"/>
      <c r="CT395" s="117"/>
      <c r="CU395" s="122"/>
      <c r="CV395" s="85"/>
      <c r="CW395" s="85"/>
      <c r="CX395" s="85"/>
      <c r="CY395" s="121"/>
      <c r="CZ395" s="121"/>
      <c r="DA395" s="121"/>
      <c r="DB395" s="121"/>
      <c r="DC395" s="121"/>
      <c r="DG395" s="117"/>
      <c r="DH395" s="122"/>
      <c r="DI395" s="85"/>
      <c r="DJ395" s="85"/>
      <c r="DK395" s="85"/>
      <c r="DL395" s="121"/>
      <c r="DM395" s="121"/>
      <c r="DN395" s="121"/>
      <c r="DO395" s="121"/>
      <c r="DP395" s="121"/>
      <c r="DT395" s="117"/>
      <c r="DU395" s="122"/>
      <c r="DV395" s="85"/>
      <c r="DW395" s="85"/>
      <c r="DX395" s="85"/>
      <c r="DY395" s="121"/>
      <c r="DZ395" s="121"/>
      <c r="EA395" s="121"/>
      <c r="EB395" s="121"/>
      <c r="EC395" s="121"/>
      <c r="EG395" s="117"/>
      <c r="EH395" s="122"/>
      <c r="EI395" s="85"/>
      <c r="EJ395" s="85"/>
      <c r="EK395" s="85"/>
      <c r="EL395" s="121"/>
      <c r="EM395" s="121"/>
      <c r="EN395" s="121"/>
      <c r="EO395" s="121"/>
      <c r="EP395" s="121"/>
      <c r="ET395" s="117"/>
      <c r="EU395" s="122"/>
      <c r="EV395" s="85"/>
      <c r="EW395" s="85"/>
      <c r="EX395" s="85"/>
      <c r="EY395" s="121"/>
      <c r="EZ395" s="121"/>
      <c r="FA395" s="121"/>
      <c r="FB395" s="121"/>
      <c r="FC395" s="121"/>
      <c r="FG395" s="117"/>
      <c r="FH395" s="122"/>
      <c r="FI395" s="85"/>
      <c r="FJ395" s="85"/>
      <c r="FK395" s="85"/>
      <c r="FL395" s="121"/>
      <c r="FM395" s="121"/>
      <c r="FN395" s="121"/>
      <c r="FO395" s="121"/>
      <c r="FP395" s="121"/>
      <c r="FT395" s="117"/>
      <c r="FU395" s="122"/>
      <c r="FV395" s="85"/>
      <c r="FW395" s="85"/>
      <c r="FX395" s="85"/>
      <c r="FY395" s="121"/>
      <c r="FZ395" s="121"/>
      <c r="GA395" s="121"/>
      <c r="GB395" s="121"/>
      <c r="GC395" s="121"/>
    </row>
    <row r="396" spans="1:185" s="26" customFormat="1" ht="15" customHeight="1" x14ac:dyDescent="0.25">
      <c r="A396" s="4">
        <v>3519</v>
      </c>
      <c r="B396" s="4">
        <v>5169</v>
      </c>
      <c r="C396" s="291"/>
      <c r="D396" s="47"/>
      <c r="E396" s="61"/>
      <c r="F396" s="553" t="s">
        <v>706</v>
      </c>
      <c r="G396" s="76">
        <v>0</v>
      </c>
      <c r="H396" s="76">
        <v>23.5</v>
      </c>
      <c r="I396" s="76">
        <v>23.5</v>
      </c>
      <c r="J396" s="558">
        <f>Tabulka5424[[#This Row],[Skutečnost v tis. Kč]]/Tabulka5424[[#This Row],[Upravený rozpočet v tis. Kč]]*100</f>
        <v>100</v>
      </c>
      <c r="K396" s="85"/>
      <c r="L396" s="121"/>
      <c r="M396" s="121"/>
      <c r="N396" s="121"/>
      <c r="O396" s="121"/>
      <c r="P396" s="121"/>
      <c r="T396" s="117"/>
      <c r="U396" s="122"/>
      <c r="V396" s="85"/>
      <c r="W396" s="85"/>
      <c r="X396" s="85"/>
      <c r="Y396" s="121"/>
      <c r="Z396" s="121"/>
      <c r="AA396" s="121"/>
      <c r="AB396" s="121"/>
      <c r="AC396" s="121"/>
      <c r="AG396" s="117"/>
      <c r="AH396" s="122"/>
      <c r="AI396" s="85"/>
      <c r="AJ396" s="85"/>
      <c r="AK396" s="85"/>
      <c r="AL396" s="121"/>
      <c r="AM396" s="121"/>
      <c r="AN396" s="121"/>
      <c r="AO396" s="121"/>
      <c r="AP396" s="121"/>
      <c r="AT396" s="117"/>
      <c r="AU396" s="122"/>
      <c r="AV396" s="85"/>
      <c r="AW396" s="85"/>
      <c r="AX396" s="85"/>
      <c r="AY396" s="121"/>
      <c r="AZ396" s="121"/>
      <c r="BA396" s="121"/>
      <c r="BB396" s="121"/>
      <c r="BC396" s="121"/>
      <c r="BG396" s="117"/>
      <c r="BH396" s="122"/>
      <c r="BI396" s="85"/>
      <c r="BJ396" s="85"/>
      <c r="BK396" s="85"/>
      <c r="BL396" s="121"/>
      <c r="BM396" s="121"/>
      <c r="BN396" s="121"/>
      <c r="BO396" s="121"/>
      <c r="BP396" s="121"/>
      <c r="BT396" s="117"/>
      <c r="BU396" s="122"/>
      <c r="BV396" s="85"/>
      <c r="BW396" s="85"/>
      <c r="BX396" s="85"/>
      <c r="BY396" s="121"/>
      <c r="BZ396" s="121"/>
      <c r="CA396" s="121"/>
      <c r="CB396" s="121"/>
      <c r="CC396" s="121"/>
      <c r="CG396" s="117"/>
      <c r="CH396" s="122"/>
      <c r="CI396" s="85"/>
      <c r="CJ396" s="85"/>
      <c r="CK396" s="85"/>
      <c r="CL396" s="121"/>
      <c r="CM396" s="121"/>
      <c r="CN396" s="121"/>
      <c r="CO396" s="121"/>
      <c r="CP396" s="121"/>
      <c r="CT396" s="117"/>
      <c r="CU396" s="122"/>
      <c r="CV396" s="85"/>
      <c r="CW396" s="85"/>
      <c r="CX396" s="85"/>
      <c r="CY396" s="121"/>
      <c r="CZ396" s="121"/>
      <c r="DA396" s="121"/>
      <c r="DB396" s="121"/>
      <c r="DC396" s="121"/>
      <c r="DG396" s="117"/>
      <c r="DH396" s="122"/>
      <c r="DI396" s="85"/>
      <c r="DJ396" s="85"/>
      <c r="DK396" s="85"/>
      <c r="DL396" s="121"/>
      <c r="DM396" s="121"/>
      <c r="DN396" s="121"/>
      <c r="DO396" s="121"/>
      <c r="DP396" s="121"/>
      <c r="DT396" s="117"/>
      <c r="DU396" s="122"/>
      <c r="DV396" s="85"/>
      <c r="DW396" s="85"/>
      <c r="DX396" s="85"/>
      <c r="DY396" s="121"/>
      <c r="DZ396" s="121"/>
      <c r="EA396" s="121"/>
      <c r="EB396" s="121"/>
      <c r="EC396" s="121"/>
      <c r="EG396" s="117"/>
      <c r="EH396" s="122"/>
      <c r="EI396" s="85"/>
      <c r="EJ396" s="85"/>
      <c r="EK396" s="85"/>
      <c r="EL396" s="121"/>
      <c r="EM396" s="121"/>
      <c r="EN396" s="121"/>
      <c r="EO396" s="121"/>
      <c r="EP396" s="121"/>
      <c r="ET396" s="117"/>
      <c r="EU396" s="122"/>
      <c r="EV396" s="85"/>
      <c r="EW396" s="85"/>
      <c r="EX396" s="85"/>
      <c r="EY396" s="121"/>
      <c r="EZ396" s="121"/>
      <c r="FA396" s="121"/>
      <c r="FB396" s="121"/>
      <c r="FC396" s="121"/>
      <c r="FG396" s="117"/>
      <c r="FH396" s="122"/>
      <c r="FI396" s="85"/>
      <c r="FJ396" s="85"/>
      <c r="FK396" s="85"/>
      <c r="FL396" s="121"/>
      <c r="FM396" s="121"/>
      <c r="FN396" s="121"/>
      <c r="FO396" s="121"/>
      <c r="FP396" s="121"/>
      <c r="FT396" s="117"/>
      <c r="FU396" s="122"/>
      <c r="FV396" s="85"/>
      <c r="FW396" s="85"/>
      <c r="FX396" s="85"/>
      <c r="FY396" s="121"/>
      <c r="FZ396" s="121"/>
      <c r="GA396" s="121"/>
      <c r="GB396" s="121"/>
      <c r="GC396" s="121"/>
    </row>
    <row r="397" spans="1:185" s="26" customFormat="1" ht="15" customHeight="1" x14ac:dyDescent="0.25">
      <c r="A397" s="4">
        <v>3519</v>
      </c>
      <c r="B397" s="4">
        <v>5331</v>
      </c>
      <c r="C397" s="291"/>
      <c r="D397" s="47"/>
      <c r="E397" s="61">
        <v>244</v>
      </c>
      <c r="F397" s="5" t="s">
        <v>442</v>
      </c>
      <c r="G397" s="76">
        <v>1705</v>
      </c>
      <c r="H397" s="76">
        <v>1705</v>
      </c>
      <c r="I397" s="76">
        <v>1136.5</v>
      </c>
      <c r="J397" s="480">
        <f>Tabulka5424[[#This Row],[Skutečnost v tis. Kč]]/Tabulka5424[[#This Row],[Upravený rozpočet v tis. Kč]]*100</f>
        <v>66.656891495601172</v>
      </c>
      <c r="K397" s="85"/>
      <c r="L397" s="121"/>
      <c r="M397" s="121"/>
      <c r="N397" s="121"/>
      <c r="O397" s="121"/>
      <c r="P397" s="121"/>
      <c r="T397" s="117"/>
      <c r="U397" s="122"/>
      <c r="V397" s="85"/>
      <c r="W397" s="85"/>
      <c r="X397" s="85"/>
      <c r="Y397" s="121"/>
      <c r="Z397" s="121"/>
      <c r="AA397" s="121"/>
      <c r="AB397" s="121"/>
      <c r="AC397" s="121"/>
      <c r="AG397" s="117"/>
      <c r="AH397" s="122"/>
      <c r="AI397" s="85"/>
      <c r="AJ397" s="85"/>
      <c r="AK397" s="85"/>
      <c r="AL397" s="121"/>
      <c r="AM397" s="121"/>
      <c r="AN397" s="121"/>
      <c r="AO397" s="121"/>
      <c r="AP397" s="121"/>
      <c r="AT397" s="117"/>
      <c r="AU397" s="122"/>
      <c r="AV397" s="85"/>
      <c r="AW397" s="85"/>
      <c r="AX397" s="85"/>
      <c r="AY397" s="121"/>
      <c r="AZ397" s="121"/>
      <c r="BA397" s="121"/>
      <c r="BB397" s="121"/>
      <c r="BC397" s="121"/>
      <c r="BG397" s="117"/>
      <c r="BH397" s="122"/>
      <c r="BI397" s="85"/>
      <c r="BJ397" s="85"/>
      <c r="BK397" s="85"/>
      <c r="BL397" s="121"/>
      <c r="BM397" s="121"/>
      <c r="BN397" s="121"/>
      <c r="BO397" s="121"/>
      <c r="BP397" s="121"/>
      <c r="BT397" s="117"/>
      <c r="BU397" s="122"/>
      <c r="BV397" s="85"/>
      <c r="BW397" s="85"/>
      <c r="BX397" s="85"/>
      <c r="BY397" s="121"/>
      <c r="BZ397" s="121"/>
      <c r="CA397" s="121"/>
      <c r="CB397" s="121"/>
      <c r="CC397" s="121"/>
      <c r="CG397" s="117"/>
      <c r="CH397" s="122"/>
      <c r="CI397" s="85"/>
      <c r="CJ397" s="85"/>
      <c r="CK397" s="85"/>
      <c r="CL397" s="121"/>
      <c r="CM397" s="121"/>
      <c r="CN397" s="121"/>
      <c r="CO397" s="121"/>
      <c r="CP397" s="121"/>
      <c r="CT397" s="117"/>
      <c r="CU397" s="122"/>
      <c r="CV397" s="85"/>
      <c r="CW397" s="85"/>
      <c r="CX397" s="85"/>
      <c r="CY397" s="121"/>
      <c r="CZ397" s="121"/>
      <c r="DA397" s="121"/>
      <c r="DB397" s="121"/>
      <c r="DC397" s="121"/>
      <c r="DG397" s="117"/>
      <c r="DH397" s="122"/>
      <c r="DI397" s="85"/>
      <c r="DJ397" s="85"/>
      <c r="DK397" s="85"/>
      <c r="DL397" s="121"/>
      <c r="DM397" s="121"/>
      <c r="DN397" s="121"/>
      <c r="DO397" s="121"/>
      <c r="DP397" s="121"/>
      <c r="DT397" s="117"/>
      <c r="DU397" s="122"/>
      <c r="DV397" s="85"/>
      <c r="DW397" s="85"/>
      <c r="DX397" s="85"/>
      <c r="DY397" s="121"/>
      <c r="DZ397" s="121"/>
      <c r="EA397" s="121"/>
      <c r="EB397" s="121"/>
      <c r="EC397" s="121"/>
      <c r="EG397" s="117"/>
      <c r="EH397" s="122"/>
      <c r="EI397" s="85"/>
      <c r="EJ397" s="85"/>
      <c r="EK397" s="85"/>
      <c r="EL397" s="121"/>
      <c r="EM397" s="121"/>
      <c r="EN397" s="121"/>
      <c r="EO397" s="121"/>
      <c r="EP397" s="121"/>
      <c r="ET397" s="117"/>
      <c r="EU397" s="122"/>
      <c r="EV397" s="85"/>
      <c r="EW397" s="85"/>
      <c r="EX397" s="85"/>
      <c r="EY397" s="121"/>
      <c r="EZ397" s="121"/>
      <c r="FA397" s="121"/>
      <c r="FB397" s="121"/>
      <c r="FC397" s="121"/>
      <c r="FG397" s="117"/>
      <c r="FH397" s="122"/>
      <c r="FI397" s="85"/>
      <c r="FJ397" s="85"/>
      <c r="FK397" s="85"/>
      <c r="FL397" s="121"/>
      <c r="FM397" s="121"/>
      <c r="FN397" s="121"/>
      <c r="FO397" s="121"/>
      <c r="FP397" s="121"/>
      <c r="FT397" s="117"/>
      <c r="FU397" s="122"/>
      <c r="FV397" s="85"/>
      <c r="FW397" s="85"/>
      <c r="FX397" s="85"/>
      <c r="FY397" s="121"/>
      <c r="FZ397" s="121"/>
      <c r="GA397" s="121"/>
      <c r="GB397" s="121"/>
      <c r="GC397" s="121"/>
    </row>
    <row r="398" spans="1:185" s="26" customFormat="1" ht="15" customHeight="1" x14ac:dyDescent="0.25">
      <c r="A398" s="335">
        <v>3519</v>
      </c>
      <c r="B398" s="335"/>
      <c r="C398" s="291"/>
      <c r="D398" s="47"/>
      <c r="E398" s="61"/>
      <c r="F398" s="110" t="s">
        <v>145</v>
      </c>
      <c r="G398" s="72">
        <f>SUM(G396:G397)</f>
        <v>1705</v>
      </c>
      <c r="H398" s="72">
        <f>SUM(H396:H397)</f>
        <v>1728.5</v>
      </c>
      <c r="I398" s="72">
        <f>SUM(I396:I397)</f>
        <v>1160</v>
      </c>
      <c r="J398" s="507">
        <f>Tabulka5424[[#This Row],[Skutečnost v tis. Kč]]/Tabulka5424[[#This Row],[Upravený rozpočet v tis. Kč]]*100</f>
        <v>67.110211165750655</v>
      </c>
      <c r="K398" s="85"/>
      <c r="L398" s="121"/>
      <c r="M398" s="121"/>
      <c r="N398" s="121"/>
      <c r="O398" s="121"/>
      <c r="P398" s="121"/>
      <c r="T398" s="117"/>
      <c r="U398" s="122"/>
      <c r="V398" s="85"/>
      <c r="W398" s="85"/>
      <c r="X398" s="85"/>
      <c r="Y398" s="121"/>
      <c r="Z398" s="121"/>
      <c r="AA398" s="121"/>
      <c r="AB398" s="121"/>
      <c r="AC398" s="121"/>
      <c r="AG398" s="117"/>
      <c r="AH398" s="122"/>
      <c r="AI398" s="85"/>
      <c r="AJ398" s="85"/>
      <c r="AK398" s="85"/>
      <c r="AL398" s="121"/>
      <c r="AM398" s="121"/>
      <c r="AN398" s="121"/>
      <c r="AO398" s="121"/>
      <c r="AP398" s="121"/>
      <c r="AT398" s="117"/>
      <c r="AU398" s="122"/>
      <c r="AV398" s="85"/>
      <c r="AW398" s="85"/>
      <c r="AX398" s="85"/>
      <c r="AY398" s="121"/>
      <c r="AZ398" s="121"/>
      <c r="BA398" s="121"/>
      <c r="BB398" s="121"/>
      <c r="BC398" s="121"/>
      <c r="BG398" s="117"/>
      <c r="BH398" s="122"/>
      <c r="BI398" s="85"/>
      <c r="BJ398" s="85"/>
      <c r="BK398" s="85"/>
      <c r="BL398" s="121"/>
      <c r="BM398" s="121"/>
      <c r="BN398" s="121"/>
      <c r="BO398" s="121"/>
      <c r="BP398" s="121"/>
      <c r="BT398" s="117"/>
      <c r="BU398" s="122"/>
      <c r="BV398" s="85"/>
      <c r="BW398" s="85"/>
      <c r="BX398" s="85"/>
      <c r="BY398" s="121"/>
      <c r="BZ398" s="121"/>
      <c r="CA398" s="121"/>
      <c r="CB398" s="121"/>
      <c r="CC398" s="121"/>
      <c r="CG398" s="117"/>
      <c r="CH398" s="122"/>
      <c r="CI398" s="85"/>
      <c r="CJ398" s="85"/>
      <c r="CK398" s="85"/>
      <c r="CL398" s="121"/>
      <c r="CM398" s="121"/>
      <c r="CN398" s="121"/>
      <c r="CO398" s="121"/>
      <c r="CP398" s="121"/>
      <c r="CT398" s="117"/>
      <c r="CU398" s="122"/>
      <c r="CV398" s="85"/>
      <c r="CW398" s="85"/>
      <c r="CX398" s="85"/>
      <c r="CY398" s="121"/>
      <c r="CZ398" s="121"/>
      <c r="DA398" s="121"/>
      <c r="DB398" s="121"/>
      <c r="DC398" s="121"/>
      <c r="DG398" s="117"/>
      <c r="DH398" s="122"/>
      <c r="DI398" s="85"/>
      <c r="DJ398" s="85"/>
      <c r="DK398" s="85"/>
      <c r="DL398" s="121"/>
      <c r="DM398" s="121"/>
      <c r="DN398" s="121"/>
      <c r="DO398" s="121"/>
      <c r="DP398" s="121"/>
      <c r="DT398" s="117"/>
      <c r="DU398" s="122"/>
      <c r="DV398" s="85"/>
      <c r="DW398" s="85"/>
      <c r="DX398" s="85"/>
      <c r="DY398" s="121"/>
      <c r="DZ398" s="121"/>
      <c r="EA398" s="121"/>
      <c r="EB398" s="121"/>
      <c r="EC398" s="121"/>
      <c r="EG398" s="117"/>
      <c r="EH398" s="122"/>
      <c r="EI398" s="85"/>
      <c r="EJ398" s="85"/>
      <c r="EK398" s="85"/>
      <c r="EL398" s="121"/>
      <c r="EM398" s="121"/>
      <c r="EN398" s="121"/>
      <c r="EO398" s="121"/>
      <c r="EP398" s="121"/>
      <c r="ET398" s="117"/>
      <c r="EU398" s="122"/>
      <c r="EV398" s="85"/>
      <c r="EW398" s="85"/>
      <c r="EX398" s="85"/>
      <c r="EY398" s="121"/>
      <c r="EZ398" s="121"/>
      <c r="FA398" s="121"/>
      <c r="FB398" s="121"/>
      <c r="FC398" s="121"/>
      <c r="FG398" s="117"/>
      <c r="FH398" s="122"/>
      <c r="FI398" s="85"/>
      <c r="FJ398" s="85"/>
      <c r="FK398" s="85"/>
      <c r="FL398" s="121"/>
      <c r="FM398" s="121"/>
      <c r="FN398" s="121"/>
      <c r="FO398" s="121"/>
      <c r="FP398" s="121"/>
      <c r="FT398" s="117"/>
      <c r="FU398" s="122"/>
      <c r="FV398" s="85"/>
      <c r="FW398" s="85"/>
      <c r="FX398" s="85"/>
      <c r="FY398" s="121"/>
      <c r="FZ398" s="121"/>
      <c r="GA398" s="121"/>
      <c r="GB398" s="121"/>
      <c r="GC398" s="121"/>
    </row>
    <row r="399" spans="1:185" s="26" customFormat="1" ht="12" customHeight="1" x14ac:dyDescent="0.25">
      <c r="A399" s="258"/>
      <c r="B399" s="258"/>
      <c r="C399" s="270"/>
      <c r="D399" s="64"/>
      <c r="E399" s="61"/>
      <c r="F399" s="129" t="s">
        <v>146</v>
      </c>
      <c r="G399" s="517">
        <f>G398+G394</f>
        <v>1705</v>
      </c>
      <c r="H399" s="517">
        <f>H398+H394</f>
        <v>2585.5</v>
      </c>
      <c r="I399" s="517">
        <f>I398+I394</f>
        <v>2017</v>
      </c>
      <c r="J399" s="472">
        <f>Tabulka5424[[#This Row],[Skutečnost v tis. Kč]]/Tabulka5424[[#This Row],[Upravený rozpočet v tis. Kč]]*100</f>
        <v>78.011989943917996</v>
      </c>
      <c r="K399" s="85"/>
      <c r="L399" s="121"/>
      <c r="M399" s="121"/>
      <c r="N399" s="121"/>
      <c r="O399" s="121"/>
      <c r="P399" s="121"/>
      <c r="T399" s="117"/>
      <c r="U399" s="122"/>
      <c r="V399" s="85"/>
      <c r="W399" s="85"/>
      <c r="X399" s="85"/>
      <c r="Y399" s="121"/>
      <c r="Z399" s="121"/>
      <c r="AA399" s="121"/>
      <c r="AB399" s="121"/>
      <c r="AC399" s="121"/>
      <c r="AG399" s="117"/>
      <c r="AH399" s="122"/>
      <c r="AI399" s="85"/>
      <c r="AJ399" s="85"/>
      <c r="AK399" s="85"/>
      <c r="AL399" s="121"/>
      <c r="AM399" s="121"/>
      <c r="AN399" s="121"/>
      <c r="AO399" s="121"/>
      <c r="AP399" s="121"/>
      <c r="AT399" s="117"/>
      <c r="AU399" s="122"/>
      <c r="AV399" s="85"/>
      <c r="AW399" s="85"/>
      <c r="AX399" s="85"/>
      <c r="AY399" s="121"/>
      <c r="AZ399" s="121"/>
      <c r="BA399" s="121"/>
      <c r="BB399" s="121"/>
      <c r="BC399" s="121"/>
      <c r="BG399" s="117"/>
      <c r="BH399" s="122"/>
      <c r="BI399" s="85"/>
      <c r="BJ399" s="85"/>
      <c r="BK399" s="85"/>
      <c r="BL399" s="121"/>
      <c r="BM399" s="121"/>
      <c r="BN399" s="121"/>
      <c r="BO399" s="121"/>
      <c r="BP399" s="121"/>
      <c r="BT399" s="117"/>
      <c r="BU399" s="122"/>
      <c r="BV399" s="85"/>
      <c r="BW399" s="85"/>
      <c r="BX399" s="85"/>
      <c r="BY399" s="121"/>
      <c r="BZ399" s="121"/>
      <c r="CA399" s="121"/>
      <c r="CB399" s="121"/>
      <c r="CC399" s="121"/>
      <c r="CG399" s="117"/>
      <c r="CH399" s="122"/>
      <c r="CI399" s="85"/>
      <c r="CJ399" s="85"/>
      <c r="CK399" s="85"/>
      <c r="CL399" s="121"/>
      <c r="CM399" s="121"/>
      <c r="CN399" s="121"/>
      <c r="CO399" s="121"/>
      <c r="CP399" s="121"/>
      <c r="CT399" s="117"/>
      <c r="CU399" s="122"/>
      <c r="CV399" s="85"/>
      <c r="CW399" s="85"/>
      <c r="CX399" s="85"/>
      <c r="CY399" s="121"/>
      <c r="CZ399" s="121"/>
      <c r="DA399" s="121"/>
      <c r="DB399" s="121"/>
      <c r="DC399" s="121"/>
      <c r="DG399" s="117"/>
      <c r="DH399" s="122"/>
      <c r="DI399" s="85"/>
      <c r="DJ399" s="85"/>
      <c r="DK399" s="85"/>
      <c r="DL399" s="121"/>
      <c r="DM399" s="121"/>
      <c r="DN399" s="121"/>
      <c r="DO399" s="121"/>
      <c r="DP399" s="121"/>
      <c r="DT399" s="117"/>
      <c r="DU399" s="122"/>
      <c r="DV399" s="85"/>
      <c r="DW399" s="85"/>
      <c r="DX399" s="85"/>
      <c r="DY399" s="121"/>
      <c r="DZ399" s="121"/>
      <c r="EA399" s="121"/>
      <c r="EB399" s="121"/>
      <c r="EC399" s="121"/>
      <c r="EG399" s="117"/>
      <c r="EH399" s="122"/>
      <c r="EI399" s="85"/>
      <c r="EJ399" s="85"/>
      <c r="EK399" s="85"/>
      <c r="EL399" s="121"/>
      <c r="EM399" s="121"/>
      <c r="EN399" s="121"/>
      <c r="EO399" s="121"/>
      <c r="EP399" s="121"/>
      <c r="ET399" s="117"/>
      <c r="EU399" s="122"/>
      <c r="EV399" s="85"/>
      <c r="EW399" s="85"/>
      <c r="EX399" s="85"/>
      <c r="EY399" s="121"/>
      <c r="EZ399" s="121"/>
      <c r="FA399" s="121"/>
      <c r="FB399" s="121"/>
      <c r="FC399" s="121"/>
      <c r="FG399" s="117"/>
      <c r="FH399" s="122"/>
      <c r="FI399" s="85"/>
      <c r="FJ399" s="85"/>
      <c r="FK399" s="85"/>
      <c r="FL399" s="121"/>
      <c r="FM399" s="121"/>
      <c r="FN399" s="121"/>
      <c r="FO399" s="121"/>
      <c r="FP399" s="121"/>
      <c r="FT399" s="117"/>
      <c r="FU399" s="122"/>
      <c r="FV399" s="85"/>
      <c r="FW399" s="85"/>
      <c r="FX399" s="85"/>
      <c r="FY399" s="121"/>
      <c r="FZ399" s="121"/>
      <c r="GA399" s="121"/>
      <c r="GB399" s="121"/>
      <c r="GC399" s="121"/>
    </row>
    <row r="400" spans="1:185" s="26" customFormat="1" ht="15" customHeight="1" x14ac:dyDescent="0.25">
      <c r="A400" s="258"/>
      <c r="B400" s="258"/>
      <c r="C400" s="270"/>
      <c r="D400" s="64"/>
      <c r="E400" s="61"/>
      <c r="F400" s="256"/>
      <c r="G400" s="252"/>
      <c r="H400" s="252"/>
      <c r="I400" s="252"/>
      <c r="J400" s="453"/>
      <c r="K400" s="85"/>
      <c r="L400" s="121"/>
      <c r="M400" s="121"/>
      <c r="N400" s="121"/>
      <c r="O400" s="121"/>
      <c r="P400" s="121"/>
      <c r="T400" s="117"/>
      <c r="U400" s="122"/>
      <c r="V400" s="85"/>
      <c r="W400" s="85"/>
      <c r="X400" s="85"/>
      <c r="Y400" s="121"/>
      <c r="Z400" s="121"/>
      <c r="AA400" s="121"/>
      <c r="AB400" s="121"/>
      <c r="AC400" s="121"/>
      <c r="AG400" s="117"/>
      <c r="AH400" s="122"/>
      <c r="AI400" s="85"/>
      <c r="AJ400" s="85"/>
      <c r="AK400" s="85"/>
      <c r="AL400" s="121"/>
      <c r="AM400" s="121"/>
      <c r="AN400" s="121"/>
      <c r="AO400" s="121"/>
      <c r="AP400" s="121"/>
      <c r="AT400" s="117"/>
      <c r="AU400" s="122"/>
      <c r="AV400" s="85"/>
      <c r="AW400" s="85"/>
      <c r="AX400" s="85"/>
      <c r="AY400" s="121"/>
      <c r="AZ400" s="121"/>
      <c r="BA400" s="121"/>
      <c r="BB400" s="121"/>
      <c r="BC400" s="121"/>
      <c r="BG400" s="117"/>
      <c r="BH400" s="122"/>
      <c r="BI400" s="85"/>
      <c r="BJ400" s="85"/>
      <c r="BK400" s="85"/>
      <c r="BL400" s="121"/>
      <c r="BM400" s="121"/>
      <c r="BN400" s="121"/>
      <c r="BO400" s="121"/>
      <c r="BP400" s="121"/>
      <c r="BT400" s="117"/>
      <c r="BU400" s="122"/>
      <c r="BV400" s="85"/>
      <c r="BW400" s="85"/>
      <c r="BX400" s="85"/>
      <c r="BY400" s="121"/>
      <c r="BZ400" s="121"/>
      <c r="CA400" s="121"/>
      <c r="CB400" s="121"/>
      <c r="CC400" s="121"/>
      <c r="CG400" s="117"/>
      <c r="CH400" s="122"/>
      <c r="CI400" s="85"/>
      <c r="CJ400" s="85"/>
      <c r="CK400" s="85"/>
      <c r="CL400" s="121"/>
      <c r="CM400" s="121"/>
      <c r="CN400" s="121"/>
      <c r="CO400" s="121"/>
      <c r="CP400" s="121"/>
      <c r="CT400" s="117"/>
      <c r="CU400" s="122"/>
      <c r="CV400" s="85"/>
      <c r="CW400" s="85"/>
      <c r="CX400" s="85"/>
      <c r="CY400" s="121"/>
      <c r="CZ400" s="121"/>
      <c r="DA400" s="121"/>
      <c r="DB400" s="121"/>
      <c r="DC400" s="121"/>
      <c r="DG400" s="117"/>
      <c r="DH400" s="122"/>
      <c r="DI400" s="85"/>
      <c r="DJ400" s="85"/>
      <c r="DK400" s="85"/>
      <c r="DL400" s="121"/>
      <c r="DM400" s="121"/>
      <c r="DN400" s="121"/>
      <c r="DO400" s="121"/>
      <c r="DP400" s="121"/>
      <c r="DT400" s="117"/>
      <c r="DU400" s="122"/>
      <c r="DV400" s="85"/>
      <c r="DW400" s="85"/>
      <c r="DX400" s="85"/>
      <c r="DY400" s="121"/>
      <c r="DZ400" s="121"/>
      <c r="EA400" s="121"/>
      <c r="EB400" s="121"/>
      <c r="EC400" s="121"/>
      <c r="EG400" s="117"/>
      <c r="EH400" s="122"/>
      <c r="EI400" s="85"/>
      <c r="EJ400" s="85"/>
      <c r="EK400" s="85"/>
      <c r="EL400" s="121"/>
      <c r="EM400" s="121"/>
      <c r="EN400" s="121"/>
      <c r="EO400" s="121"/>
      <c r="EP400" s="121"/>
      <c r="ET400" s="117"/>
      <c r="EU400" s="122"/>
      <c r="EV400" s="85"/>
      <c r="EW400" s="85"/>
      <c r="EX400" s="85"/>
      <c r="EY400" s="121"/>
      <c r="EZ400" s="121"/>
      <c r="FA400" s="121"/>
      <c r="FB400" s="121"/>
      <c r="FC400" s="121"/>
      <c r="FG400" s="117"/>
      <c r="FH400" s="122"/>
      <c r="FI400" s="85"/>
      <c r="FJ400" s="85"/>
      <c r="FK400" s="85"/>
      <c r="FL400" s="121"/>
      <c r="FM400" s="121"/>
      <c r="FN400" s="121"/>
      <c r="FO400" s="121"/>
      <c r="FP400" s="121"/>
      <c r="FT400" s="117"/>
      <c r="FU400" s="122"/>
      <c r="FV400" s="85"/>
      <c r="FW400" s="85"/>
      <c r="FX400" s="85"/>
      <c r="FY400" s="121"/>
      <c r="FZ400" s="121"/>
      <c r="GA400" s="121"/>
      <c r="GB400" s="121"/>
      <c r="GC400" s="121"/>
    </row>
    <row r="401" spans="1:185" s="26" customFormat="1" ht="15" customHeight="1" x14ac:dyDescent="0.25">
      <c r="A401" s="258"/>
      <c r="B401" s="258"/>
      <c r="C401" s="270"/>
      <c r="D401" s="64"/>
      <c r="E401" s="61"/>
      <c r="F401" s="129" t="s">
        <v>147</v>
      </c>
      <c r="G401" s="252"/>
      <c r="H401" s="252"/>
      <c r="I401" s="252"/>
      <c r="J401" s="430"/>
      <c r="K401" s="85"/>
      <c r="L401" s="121"/>
      <c r="M401" s="121"/>
      <c r="N401" s="121"/>
      <c r="O401" s="121"/>
      <c r="P401" s="121"/>
      <c r="T401" s="117"/>
      <c r="U401" s="122"/>
      <c r="V401" s="85"/>
      <c r="W401" s="85"/>
      <c r="X401" s="85"/>
      <c r="Y401" s="121"/>
      <c r="Z401" s="121"/>
      <c r="AA401" s="121"/>
      <c r="AB401" s="121"/>
      <c r="AC401" s="121"/>
      <c r="AG401" s="117"/>
      <c r="AH401" s="122"/>
      <c r="AI401" s="85"/>
      <c r="AJ401" s="85"/>
      <c r="AK401" s="85"/>
      <c r="AL401" s="121"/>
      <c r="AM401" s="121"/>
      <c r="AN401" s="121"/>
      <c r="AO401" s="121"/>
      <c r="AP401" s="121"/>
      <c r="AT401" s="117"/>
      <c r="AU401" s="122"/>
      <c r="AV401" s="85"/>
      <c r="AW401" s="85"/>
      <c r="AX401" s="85"/>
      <c r="AY401" s="121"/>
      <c r="AZ401" s="121"/>
      <c r="BA401" s="121"/>
      <c r="BB401" s="121"/>
      <c r="BC401" s="121"/>
      <c r="BG401" s="117"/>
      <c r="BH401" s="122"/>
      <c r="BI401" s="85"/>
      <c r="BJ401" s="85"/>
      <c r="BK401" s="85"/>
      <c r="BL401" s="121"/>
      <c r="BM401" s="121"/>
      <c r="BN401" s="121"/>
      <c r="BO401" s="121"/>
      <c r="BP401" s="121"/>
      <c r="BT401" s="117"/>
      <c r="BU401" s="122"/>
      <c r="BV401" s="85"/>
      <c r="BW401" s="85"/>
      <c r="BX401" s="85"/>
      <c r="BY401" s="121"/>
      <c r="BZ401" s="121"/>
      <c r="CA401" s="121"/>
      <c r="CB401" s="121"/>
      <c r="CC401" s="121"/>
      <c r="CG401" s="117"/>
      <c r="CH401" s="122"/>
      <c r="CI401" s="85"/>
      <c r="CJ401" s="85"/>
      <c r="CK401" s="85"/>
      <c r="CL401" s="121"/>
      <c r="CM401" s="121"/>
      <c r="CN401" s="121"/>
      <c r="CO401" s="121"/>
      <c r="CP401" s="121"/>
      <c r="CT401" s="117"/>
      <c r="CU401" s="122"/>
      <c r="CV401" s="85"/>
      <c r="CW401" s="85"/>
      <c r="CX401" s="85"/>
      <c r="CY401" s="121"/>
      <c r="CZ401" s="121"/>
      <c r="DA401" s="121"/>
      <c r="DB401" s="121"/>
      <c r="DC401" s="121"/>
      <c r="DG401" s="117"/>
      <c r="DH401" s="122"/>
      <c r="DI401" s="85"/>
      <c r="DJ401" s="85"/>
      <c r="DK401" s="85"/>
      <c r="DL401" s="121"/>
      <c r="DM401" s="121"/>
      <c r="DN401" s="121"/>
      <c r="DO401" s="121"/>
      <c r="DP401" s="121"/>
      <c r="DT401" s="117"/>
      <c r="DU401" s="122"/>
      <c r="DV401" s="85"/>
      <c r="DW401" s="85"/>
      <c r="DX401" s="85"/>
      <c r="DY401" s="121"/>
      <c r="DZ401" s="121"/>
      <c r="EA401" s="121"/>
      <c r="EB401" s="121"/>
      <c r="EC401" s="121"/>
      <c r="EG401" s="117"/>
      <c r="EH401" s="122"/>
      <c r="EI401" s="85"/>
      <c r="EJ401" s="85"/>
      <c r="EK401" s="85"/>
      <c r="EL401" s="121"/>
      <c r="EM401" s="121"/>
      <c r="EN401" s="121"/>
      <c r="EO401" s="121"/>
      <c r="EP401" s="121"/>
      <c r="ET401" s="117"/>
      <c r="EU401" s="122"/>
      <c r="EV401" s="85"/>
      <c r="EW401" s="85"/>
      <c r="EX401" s="85"/>
      <c r="EY401" s="121"/>
      <c r="EZ401" s="121"/>
      <c r="FA401" s="121"/>
      <c r="FB401" s="121"/>
      <c r="FC401" s="121"/>
      <c r="FG401" s="117"/>
      <c r="FH401" s="122"/>
      <c r="FI401" s="85"/>
      <c r="FJ401" s="85"/>
      <c r="FK401" s="85"/>
      <c r="FL401" s="121"/>
      <c r="FM401" s="121"/>
      <c r="FN401" s="121"/>
      <c r="FO401" s="121"/>
      <c r="FP401" s="121"/>
      <c r="FT401" s="117"/>
      <c r="FU401" s="122"/>
      <c r="FV401" s="85"/>
      <c r="FW401" s="85"/>
      <c r="FX401" s="85"/>
      <c r="FY401" s="121"/>
      <c r="FZ401" s="121"/>
      <c r="GA401" s="121"/>
      <c r="GB401" s="121"/>
      <c r="GC401" s="121"/>
    </row>
    <row r="402" spans="1:185" s="26" customFormat="1" ht="15" customHeight="1" x14ac:dyDescent="0.25">
      <c r="A402" s="258"/>
      <c r="B402" s="13"/>
      <c r="C402" s="270"/>
      <c r="D402" s="19"/>
      <c r="E402" s="61"/>
      <c r="F402" s="110" t="s">
        <v>595</v>
      </c>
      <c r="G402" s="252"/>
      <c r="H402" s="76"/>
      <c r="I402" s="454"/>
      <c r="J402" s="453"/>
      <c r="K402" s="85"/>
      <c r="L402" s="121"/>
      <c r="M402" s="121"/>
      <c r="N402" s="121"/>
      <c r="O402" s="121"/>
      <c r="P402" s="121"/>
      <c r="T402" s="117"/>
      <c r="U402" s="122"/>
      <c r="V402" s="85"/>
      <c r="W402" s="85"/>
      <c r="X402" s="85"/>
      <c r="Y402" s="121"/>
      <c r="Z402" s="121"/>
      <c r="AA402" s="121"/>
      <c r="AB402" s="121"/>
      <c r="AC402" s="121"/>
      <c r="AG402" s="117"/>
      <c r="AH402" s="122"/>
      <c r="AI402" s="85"/>
      <c r="AJ402" s="85"/>
      <c r="AK402" s="85"/>
      <c r="AL402" s="121"/>
      <c r="AM402" s="121"/>
      <c r="AN402" s="121"/>
      <c r="AO402" s="121"/>
      <c r="AP402" s="121"/>
      <c r="AT402" s="117"/>
      <c r="AU402" s="122"/>
      <c r="AV402" s="85"/>
      <c r="AW402" s="85"/>
      <c r="AX402" s="85"/>
      <c r="AY402" s="121"/>
      <c r="AZ402" s="121"/>
      <c r="BA402" s="121"/>
      <c r="BB402" s="121"/>
      <c r="BC402" s="121"/>
      <c r="BG402" s="117"/>
      <c r="BH402" s="122"/>
      <c r="BI402" s="85"/>
      <c r="BJ402" s="85"/>
      <c r="BK402" s="85"/>
      <c r="BL402" s="121"/>
      <c r="BM402" s="121"/>
      <c r="BN402" s="121"/>
      <c r="BO402" s="121"/>
      <c r="BP402" s="121"/>
      <c r="BT402" s="117"/>
      <c r="BU402" s="122"/>
      <c r="BV402" s="85"/>
      <c r="BW402" s="85"/>
      <c r="BX402" s="85"/>
      <c r="BY402" s="121"/>
      <c r="BZ402" s="121"/>
      <c r="CA402" s="121"/>
      <c r="CB402" s="121"/>
      <c r="CC402" s="121"/>
      <c r="CG402" s="117"/>
      <c r="CH402" s="122"/>
      <c r="CI402" s="85"/>
      <c r="CJ402" s="85"/>
      <c r="CK402" s="85"/>
      <c r="CL402" s="121"/>
      <c r="CM402" s="121"/>
      <c r="CN402" s="121"/>
      <c r="CO402" s="121"/>
      <c r="CP402" s="121"/>
      <c r="CT402" s="117"/>
      <c r="CU402" s="122"/>
      <c r="CV402" s="85"/>
      <c r="CW402" s="85"/>
      <c r="CX402" s="85"/>
      <c r="CY402" s="121"/>
      <c r="CZ402" s="121"/>
      <c r="DA402" s="121"/>
      <c r="DB402" s="121"/>
      <c r="DC402" s="121"/>
      <c r="DG402" s="117"/>
      <c r="DH402" s="122"/>
      <c r="DI402" s="85"/>
      <c r="DJ402" s="85"/>
      <c r="DK402" s="85"/>
      <c r="DL402" s="121"/>
      <c r="DM402" s="121"/>
      <c r="DN402" s="121"/>
      <c r="DO402" s="121"/>
      <c r="DP402" s="121"/>
      <c r="DT402" s="117"/>
      <c r="DU402" s="122"/>
      <c r="DV402" s="85"/>
      <c r="DW402" s="85"/>
      <c r="DX402" s="85"/>
      <c r="DY402" s="121"/>
      <c r="DZ402" s="121"/>
      <c r="EA402" s="121"/>
      <c r="EB402" s="121"/>
      <c r="EC402" s="121"/>
      <c r="EG402" s="117"/>
      <c r="EH402" s="122"/>
      <c r="EI402" s="85"/>
      <c r="EJ402" s="85"/>
      <c r="EK402" s="85"/>
      <c r="EL402" s="121"/>
      <c r="EM402" s="121"/>
      <c r="EN402" s="121"/>
      <c r="EO402" s="121"/>
      <c r="EP402" s="121"/>
      <c r="ET402" s="117"/>
      <c r="EU402" s="122"/>
      <c r="EV402" s="85"/>
      <c r="EW402" s="85"/>
      <c r="EX402" s="85"/>
      <c r="EY402" s="121"/>
      <c r="EZ402" s="121"/>
      <c r="FA402" s="121"/>
      <c r="FB402" s="121"/>
      <c r="FC402" s="121"/>
      <c r="FG402" s="117"/>
      <c r="FH402" s="122"/>
      <c r="FI402" s="85"/>
      <c r="FJ402" s="85"/>
      <c r="FK402" s="85"/>
      <c r="FL402" s="121"/>
      <c r="FM402" s="121"/>
      <c r="FN402" s="121"/>
      <c r="FO402" s="121"/>
      <c r="FP402" s="121"/>
      <c r="FT402" s="117"/>
      <c r="FU402" s="122"/>
      <c r="FV402" s="85"/>
      <c r="FW402" s="85"/>
      <c r="FX402" s="85"/>
      <c r="FY402" s="121"/>
      <c r="FZ402" s="121"/>
      <c r="GA402" s="121"/>
      <c r="GB402" s="121"/>
      <c r="GC402" s="121"/>
    </row>
    <row r="403" spans="1:185" s="26" customFormat="1" ht="15" customHeight="1" x14ac:dyDescent="0.25">
      <c r="A403" s="4">
        <v>3612</v>
      </c>
      <c r="B403" s="4">
        <v>5021</v>
      </c>
      <c r="C403" s="291"/>
      <c r="D403" s="47"/>
      <c r="E403" s="61"/>
      <c r="F403" s="5" t="s">
        <v>97</v>
      </c>
      <c r="G403" s="76">
        <v>28.8</v>
      </c>
      <c r="H403" s="76">
        <v>28.8</v>
      </c>
      <c r="I403" s="76">
        <v>0</v>
      </c>
      <c r="J403" s="430">
        <f>Tabulka5424[[#This Row],[Skutečnost v tis. Kč]]/Tabulka5424[[#This Row],[Upravený rozpočet v tis. Kč]]*100</f>
        <v>0</v>
      </c>
      <c r="K403" s="85"/>
      <c r="L403" s="121"/>
      <c r="M403" s="121"/>
      <c r="N403" s="121"/>
      <c r="O403" s="121"/>
      <c r="P403" s="121"/>
      <c r="T403" s="117"/>
      <c r="U403" s="122"/>
      <c r="V403" s="85"/>
      <c r="W403" s="85"/>
      <c r="X403" s="85"/>
      <c r="Y403" s="121"/>
      <c r="Z403" s="121"/>
      <c r="AA403" s="121"/>
      <c r="AB403" s="121"/>
      <c r="AC403" s="121"/>
      <c r="AG403" s="117"/>
      <c r="AH403" s="122"/>
      <c r="AI403" s="85"/>
      <c r="AJ403" s="85"/>
      <c r="AK403" s="85"/>
      <c r="AL403" s="121"/>
      <c r="AM403" s="121"/>
      <c r="AN403" s="121"/>
      <c r="AO403" s="121"/>
      <c r="AP403" s="121"/>
      <c r="AT403" s="117"/>
      <c r="AU403" s="122"/>
      <c r="AV403" s="85"/>
      <c r="AW403" s="85"/>
      <c r="AX403" s="85"/>
      <c r="AY403" s="121"/>
      <c r="AZ403" s="121"/>
      <c r="BA403" s="121"/>
      <c r="BB403" s="121"/>
      <c r="BC403" s="121"/>
      <c r="BG403" s="117"/>
      <c r="BH403" s="122"/>
      <c r="BI403" s="85"/>
      <c r="BJ403" s="85"/>
      <c r="BK403" s="85"/>
      <c r="BL403" s="121"/>
      <c r="BM403" s="121"/>
      <c r="BN403" s="121"/>
      <c r="BO403" s="121"/>
      <c r="BP403" s="121"/>
      <c r="BT403" s="117"/>
      <c r="BU403" s="122"/>
      <c r="BV403" s="85"/>
      <c r="BW403" s="85"/>
      <c r="BX403" s="85"/>
      <c r="BY403" s="121"/>
      <c r="BZ403" s="121"/>
      <c r="CA403" s="121"/>
      <c r="CB403" s="121"/>
      <c r="CC403" s="121"/>
      <c r="CG403" s="117"/>
      <c r="CH403" s="122"/>
      <c r="CI403" s="85"/>
      <c r="CJ403" s="85"/>
      <c r="CK403" s="85"/>
      <c r="CL403" s="121"/>
      <c r="CM403" s="121"/>
      <c r="CN403" s="121"/>
      <c r="CO403" s="121"/>
      <c r="CP403" s="121"/>
      <c r="CT403" s="117"/>
      <c r="CU403" s="122"/>
      <c r="CV403" s="85"/>
      <c r="CW403" s="85"/>
      <c r="CX403" s="85"/>
      <c r="CY403" s="121"/>
      <c r="CZ403" s="121"/>
      <c r="DA403" s="121"/>
      <c r="DB403" s="121"/>
      <c r="DC403" s="121"/>
      <c r="DG403" s="117"/>
      <c r="DH403" s="122"/>
      <c r="DI403" s="85"/>
      <c r="DJ403" s="85"/>
      <c r="DK403" s="85"/>
      <c r="DL403" s="121"/>
      <c r="DM403" s="121"/>
      <c r="DN403" s="121"/>
      <c r="DO403" s="121"/>
      <c r="DP403" s="121"/>
      <c r="DT403" s="117"/>
      <c r="DU403" s="122"/>
      <c r="DV403" s="85"/>
      <c r="DW403" s="85"/>
      <c r="DX403" s="85"/>
      <c r="DY403" s="121"/>
      <c r="DZ403" s="121"/>
      <c r="EA403" s="121"/>
      <c r="EB403" s="121"/>
      <c r="EC403" s="121"/>
      <c r="EG403" s="117"/>
      <c r="EH403" s="122"/>
      <c r="EI403" s="85"/>
      <c r="EJ403" s="85"/>
      <c r="EK403" s="85"/>
      <c r="EL403" s="121"/>
      <c r="EM403" s="121"/>
      <c r="EN403" s="121"/>
      <c r="EO403" s="121"/>
      <c r="EP403" s="121"/>
      <c r="ET403" s="117"/>
      <c r="EU403" s="122"/>
      <c r="EV403" s="85"/>
      <c r="EW403" s="85"/>
      <c r="EX403" s="85"/>
      <c r="EY403" s="121"/>
      <c r="EZ403" s="121"/>
      <c r="FA403" s="121"/>
      <c r="FB403" s="121"/>
      <c r="FC403" s="121"/>
      <c r="FG403" s="117"/>
      <c r="FH403" s="122"/>
      <c r="FI403" s="85"/>
      <c r="FJ403" s="85"/>
      <c r="FK403" s="85"/>
      <c r="FL403" s="121"/>
      <c r="FM403" s="121"/>
      <c r="FN403" s="121"/>
      <c r="FO403" s="121"/>
      <c r="FP403" s="121"/>
      <c r="FT403" s="117"/>
      <c r="FU403" s="122"/>
      <c r="FV403" s="85"/>
      <c r="FW403" s="85"/>
      <c r="FX403" s="85"/>
      <c r="FY403" s="121"/>
      <c r="FZ403" s="121"/>
      <c r="GA403" s="121"/>
      <c r="GB403" s="121"/>
      <c r="GC403" s="121"/>
    </row>
    <row r="404" spans="1:185" s="26" customFormat="1" ht="12.75" customHeight="1" x14ac:dyDescent="0.25">
      <c r="A404" s="4">
        <v>3612</v>
      </c>
      <c r="B404" s="4">
        <v>5169</v>
      </c>
      <c r="C404" s="291"/>
      <c r="D404" s="47"/>
      <c r="E404" s="61"/>
      <c r="F404" s="5" t="s">
        <v>148</v>
      </c>
      <c r="G404" s="76">
        <v>25</v>
      </c>
      <c r="H404" s="76">
        <v>25</v>
      </c>
      <c r="I404" s="76">
        <v>18</v>
      </c>
      <c r="J404" s="430">
        <f>Tabulka5424[[#This Row],[Skutečnost v tis. Kč]]/Tabulka5424[[#This Row],[Upravený rozpočet v tis. Kč]]*100</f>
        <v>72</v>
      </c>
      <c r="K404" s="85"/>
      <c r="L404" s="121"/>
      <c r="M404" s="121"/>
      <c r="N404" s="121"/>
      <c r="O404" s="121"/>
      <c r="P404" s="121"/>
      <c r="T404" s="117"/>
      <c r="U404" s="122"/>
      <c r="V404" s="85"/>
      <c r="W404" s="85"/>
      <c r="X404" s="85"/>
      <c r="Y404" s="121"/>
      <c r="Z404" s="121"/>
      <c r="AA404" s="121"/>
      <c r="AB404" s="121"/>
      <c r="AC404" s="121"/>
      <c r="AG404" s="117"/>
      <c r="AH404" s="122"/>
      <c r="AI404" s="85"/>
      <c r="AJ404" s="85"/>
      <c r="AK404" s="85"/>
      <c r="AL404" s="121"/>
      <c r="AM404" s="121"/>
      <c r="AN404" s="121"/>
      <c r="AO404" s="121"/>
      <c r="AP404" s="121"/>
      <c r="AT404" s="117"/>
      <c r="AU404" s="122"/>
      <c r="AV404" s="85"/>
      <c r="AW404" s="85"/>
      <c r="AX404" s="85"/>
      <c r="AY404" s="121"/>
      <c r="AZ404" s="121"/>
      <c r="BA404" s="121"/>
      <c r="BB404" s="121"/>
      <c r="BC404" s="121"/>
      <c r="BG404" s="117"/>
      <c r="BH404" s="122"/>
      <c r="BI404" s="85"/>
      <c r="BJ404" s="85"/>
      <c r="BK404" s="85"/>
      <c r="BL404" s="121"/>
      <c r="BM404" s="121"/>
      <c r="BN404" s="121"/>
      <c r="BO404" s="121"/>
      <c r="BP404" s="121"/>
      <c r="BT404" s="117"/>
      <c r="BU404" s="122"/>
      <c r="BV404" s="85"/>
      <c r="BW404" s="85"/>
      <c r="BX404" s="85"/>
      <c r="BY404" s="121"/>
      <c r="BZ404" s="121"/>
      <c r="CA404" s="121"/>
      <c r="CB404" s="121"/>
      <c r="CC404" s="121"/>
      <c r="CG404" s="117"/>
      <c r="CH404" s="122"/>
      <c r="CI404" s="85"/>
      <c r="CJ404" s="85"/>
      <c r="CK404" s="85"/>
      <c r="CL404" s="121"/>
      <c r="CM404" s="121"/>
      <c r="CN404" s="121"/>
      <c r="CO404" s="121"/>
      <c r="CP404" s="121"/>
      <c r="CT404" s="117"/>
      <c r="CU404" s="122"/>
      <c r="CV404" s="85"/>
      <c r="CW404" s="85"/>
      <c r="CX404" s="85"/>
      <c r="CY404" s="121"/>
      <c r="CZ404" s="121"/>
      <c r="DA404" s="121"/>
      <c r="DB404" s="121"/>
      <c r="DC404" s="121"/>
      <c r="DG404" s="117"/>
      <c r="DH404" s="122"/>
      <c r="DI404" s="85"/>
      <c r="DJ404" s="85"/>
      <c r="DK404" s="85"/>
      <c r="DL404" s="121"/>
      <c r="DM404" s="121"/>
      <c r="DN404" s="121"/>
      <c r="DO404" s="121"/>
      <c r="DP404" s="121"/>
      <c r="DT404" s="117"/>
      <c r="DU404" s="122"/>
      <c r="DV404" s="85"/>
      <c r="DW404" s="85"/>
      <c r="DX404" s="85"/>
      <c r="DY404" s="121"/>
      <c r="DZ404" s="121"/>
      <c r="EA404" s="121"/>
      <c r="EB404" s="121"/>
      <c r="EC404" s="121"/>
      <c r="EG404" s="117"/>
      <c r="EH404" s="122"/>
      <c r="EI404" s="85"/>
      <c r="EJ404" s="85"/>
      <c r="EK404" s="85"/>
      <c r="EL404" s="121"/>
      <c r="EM404" s="121"/>
      <c r="EN404" s="121"/>
      <c r="EO404" s="121"/>
      <c r="EP404" s="121"/>
      <c r="ET404" s="117"/>
      <c r="EU404" s="122"/>
      <c r="EV404" s="85"/>
      <c r="EW404" s="85"/>
      <c r="EX404" s="85"/>
      <c r="EY404" s="121"/>
      <c r="EZ404" s="121"/>
      <c r="FA404" s="121"/>
      <c r="FB404" s="121"/>
      <c r="FC404" s="121"/>
      <c r="FG404" s="117"/>
      <c r="FH404" s="122"/>
      <c r="FI404" s="85"/>
      <c r="FJ404" s="85"/>
      <c r="FK404" s="85"/>
      <c r="FL404" s="121"/>
      <c r="FM404" s="121"/>
      <c r="FN404" s="121"/>
      <c r="FO404" s="121"/>
      <c r="FP404" s="121"/>
      <c r="FT404" s="117"/>
      <c r="FU404" s="122"/>
      <c r="FV404" s="85"/>
      <c r="FW404" s="85"/>
      <c r="FX404" s="85"/>
      <c r="FY404" s="121"/>
      <c r="FZ404" s="121"/>
      <c r="GA404" s="121"/>
      <c r="GB404" s="121"/>
      <c r="GC404" s="121"/>
    </row>
    <row r="405" spans="1:185" s="26" customFormat="1" ht="15" customHeight="1" x14ac:dyDescent="0.25">
      <c r="A405" s="335">
        <v>3612</v>
      </c>
      <c r="B405" s="335"/>
      <c r="C405" s="519"/>
      <c r="D405" s="45"/>
      <c r="E405" s="61"/>
      <c r="F405" s="110" t="s">
        <v>46</v>
      </c>
      <c r="G405" s="72">
        <f>SUBTOTAL(109,G403:G404)</f>
        <v>53.8</v>
      </c>
      <c r="H405" s="72">
        <f>SUBTOTAL(109,H403:H404)</f>
        <v>53.8</v>
      </c>
      <c r="I405" s="72">
        <f>SUBTOTAL(109,I403:I404)</f>
        <v>18</v>
      </c>
      <c r="J405" s="468">
        <f>Tabulka5424[[#This Row],[Skutečnost v tis. Kč]]/Tabulka5424[[#This Row],[Upravený rozpočet v tis. Kč]]*100</f>
        <v>33.457249070631974</v>
      </c>
      <c r="K405" s="85"/>
      <c r="L405" s="121"/>
      <c r="M405" s="121"/>
      <c r="N405" s="121"/>
      <c r="O405" s="121"/>
      <c r="P405" s="121"/>
      <c r="T405" s="117"/>
      <c r="U405" s="122"/>
      <c r="V405" s="85"/>
      <c r="W405" s="85"/>
      <c r="X405" s="85"/>
      <c r="Y405" s="121"/>
      <c r="Z405" s="121"/>
      <c r="AA405" s="121"/>
      <c r="AB405" s="121"/>
      <c r="AC405" s="121"/>
      <c r="AG405" s="117"/>
      <c r="AH405" s="122"/>
      <c r="AI405" s="85"/>
      <c r="AJ405" s="85"/>
      <c r="AK405" s="85"/>
      <c r="AL405" s="121"/>
      <c r="AM405" s="121"/>
      <c r="AN405" s="121"/>
      <c r="AO405" s="121"/>
      <c r="AP405" s="121"/>
      <c r="AT405" s="117"/>
      <c r="AU405" s="122"/>
      <c r="AV405" s="85"/>
      <c r="AW405" s="85"/>
      <c r="AX405" s="85"/>
      <c r="AY405" s="121"/>
      <c r="AZ405" s="121"/>
      <c r="BA405" s="121"/>
      <c r="BB405" s="121"/>
      <c r="BC405" s="121"/>
      <c r="BG405" s="117"/>
      <c r="BH405" s="122"/>
      <c r="BI405" s="85"/>
      <c r="BJ405" s="85"/>
      <c r="BK405" s="85"/>
      <c r="BL405" s="121"/>
      <c r="BM405" s="121"/>
      <c r="BN405" s="121"/>
      <c r="BO405" s="121"/>
      <c r="BP405" s="121"/>
      <c r="BT405" s="117"/>
      <c r="BU405" s="122"/>
      <c r="BV405" s="85"/>
      <c r="BW405" s="85"/>
      <c r="BX405" s="85"/>
      <c r="BY405" s="121"/>
      <c r="BZ405" s="121"/>
      <c r="CA405" s="121"/>
      <c r="CB405" s="121"/>
      <c r="CC405" s="121"/>
      <c r="CG405" s="117"/>
      <c r="CH405" s="122"/>
      <c r="CI405" s="85"/>
      <c r="CJ405" s="85"/>
      <c r="CK405" s="85"/>
      <c r="CL405" s="121"/>
      <c r="CM405" s="121"/>
      <c r="CN405" s="121"/>
      <c r="CO405" s="121"/>
      <c r="CP405" s="121"/>
      <c r="CT405" s="117"/>
      <c r="CU405" s="122"/>
      <c r="CV405" s="85"/>
      <c r="CW405" s="85"/>
      <c r="CX405" s="85"/>
      <c r="CY405" s="121"/>
      <c r="CZ405" s="121"/>
      <c r="DA405" s="121"/>
      <c r="DB405" s="121"/>
      <c r="DC405" s="121"/>
      <c r="DG405" s="117"/>
      <c r="DH405" s="122"/>
      <c r="DI405" s="85"/>
      <c r="DJ405" s="85"/>
      <c r="DK405" s="85"/>
      <c r="DL405" s="121"/>
      <c r="DM405" s="121"/>
      <c r="DN405" s="121"/>
      <c r="DO405" s="121"/>
      <c r="DP405" s="121"/>
      <c r="DT405" s="117"/>
      <c r="DU405" s="122"/>
      <c r="DV405" s="85"/>
      <c r="DW405" s="85"/>
      <c r="DX405" s="85"/>
      <c r="DY405" s="121"/>
      <c r="DZ405" s="121"/>
      <c r="EA405" s="121"/>
      <c r="EB405" s="121"/>
      <c r="EC405" s="121"/>
      <c r="EG405" s="117"/>
      <c r="EH405" s="122"/>
      <c r="EI405" s="85"/>
      <c r="EJ405" s="85"/>
      <c r="EK405" s="85"/>
      <c r="EL405" s="121"/>
      <c r="EM405" s="121"/>
      <c r="EN405" s="121"/>
      <c r="EO405" s="121"/>
      <c r="EP405" s="121"/>
      <c r="ET405" s="117"/>
      <c r="EU405" s="122"/>
      <c r="EV405" s="85"/>
      <c r="EW405" s="85"/>
      <c r="EX405" s="85"/>
      <c r="EY405" s="121"/>
      <c r="EZ405" s="121"/>
      <c r="FA405" s="121"/>
      <c r="FB405" s="121"/>
      <c r="FC405" s="121"/>
      <c r="FG405" s="117"/>
      <c r="FH405" s="122"/>
      <c r="FI405" s="85"/>
      <c r="FJ405" s="85"/>
      <c r="FK405" s="85"/>
      <c r="FL405" s="121"/>
      <c r="FM405" s="121"/>
      <c r="FN405" s="121"/>
      <c r="FO405" s="121"/>
      <c r="FP405" s="121"/>
      <c r="FT405" s="117"/>
      <c r="FU405" s="122"/>
      <c r="FV405" s="85"/>
      <c r="FW405" s="85"/>
      <c r="FX405" s="85"/>
      <c r="FY405" s="121"/>
      <c r="FZ405" s="121"/>
      <c r="GA405" s="121"/>
      <c r="GB405" s="121"/>
      <c r="GC405" s="121"/>
    </row>
    <row r="406" spans="1:185" s="26" customFormat="1" ht="15" customHeight="1" x14ac:dyDescent="0.25">
      <c r="A406" s="258"/>
      <c r="B406" s="258"/>
      <c r="C406" s="270"/>
      <c r="D406" s="64"/>
      <c r="E406" s="61"/>
      <c r="F406" s="256"/>
      <c r="G406" s="252"/>
      <c r="H406" s="252"/>
      <c r="I406" s="252"/>
      <c r="J406" s="430"/>
      <c r="K406" s="85"/>
      <c r="L406" s="121"/>
      <c r="M406" s="121"/>
      <c r="N406" s="121"/>
      <c r="O406" s="121"/>
      <c r="P406" s="121"/>
      <c r="T406" s="117"/>
      <c r="U406" s="122"/>
      <c r="V406" s="85"/>
      <c r="W406" s="85"/>
      <c r="X406" s="85"/>
      <c r="Y406" s="121"/>
      <c r="Z406" s="121"/>
      <c r="AA406" s="121"/>
      <c r="AB406" s="121"/>
      <c r="AC406" s="121"/>
      <c r="AG406" s="117"/>
      <c r="AH406" s="122"/>
      <c r="AI406" s="85"/>
      <c r="AJ406" s="85"/>
      <c r="AK406" s="85"/>
      <c r="AL406" s="121"/>
      <c r="AM406" s="121"/>
      <c r="AN406" s="121"/>
      <c r="AO406" s="121"/>
      <c r="AP406" s="121"/>
      <c r="AT406" s="117"/>
      <c r="AU406" s="122"/>
      <c r="AV406" s="85"/>
      <c r="AW406" s="85"/>
      <c r="AX406" s="85"/>
      <c r="AY406" s="121"/>
      <c r="AZ406" s="121"/>
      <c r="BA406" s="121"/>
      <c r="BB406" s="121"/>
      <c r="BC406" s="121"/>
      <c r="BG406" s="117"/>
      <c r="BH406" s="122"/>
      <c r="BI406" s="85"/>
      <c r="BJ406" s="85"/>
      <c r="BK406" s="85"/>
      <c r="BL406" s="121"/>
      <c r="BM406" s="121"/>
      <c r="BN406" s="121"/>
      <c r="BO406" s="121"/>
      <c r="BP406" s="121"/>
      <c r="BT406" s="117"/>
      <c r="BU406" s="122"/>
      <c r="BV406" s="85"/>
      <c r="BW406" s="85"/>
      <c r="BX406" s="85"/>
      <c r="BY406" s="121"/>
      <c r="BZ406" s="121"/>
      <c r="CA406" s="121"/>
      <c r="CB406" s="121"/>
      <c r="CC406" s="121"/>
      <c r="CG406" s="117"/>
      <c r="CH406" s="122"/>
      <c r="CI406" s="85"/>
      <c r="CJ406" s="85"/>
      <c r="CK406" s="85"/>
      <c r="CL406" s="121"/>
      <c r="CM406" s="121"/>
      <c r="CN406" s="121"/>
      <c r="CO406" s="121"/>
      <c r="CP406" s="121"/>
      <c r="CT406" s="117"/>
      <c r="CU406" s="122"/>
      <c r="CV406" s="85"/>
      <c r="CW406" s="85"/>
      <c r="CX406" s="85"/>
      <c r="CY406" s="121"/>
      <c r="CZ406" s="121"/>
      <c r="DA406" s="121"/>
      <c r="DB406" s="121"/>
      <c r="DC406" s="121"/>
      <c r="DG406" s="117"/>
      <c r="DH406" s="122"/>
      <c r="DI406" s="85"/>
      <c r="DJ406" s="85"/>
      <c r="DK406" s="85"/>
      <c r="DL406" s="121"/>
      <c r="DM406" s="121"/>
      <c r="DN406" s="121"/>
      <c r="DO406" s="121"/>
      <c r="DP406" s="121"/>
      <c r="DT406" s="117"/>
      <c r="DU406" s="122"/>
      <c r="DV406" s="85"/>
      <c r="DW406" s="85"/>
      <c r="DX406" s="85"/>
      <c r="DY406" s="121"/>
      <c r="DZ406" s="121"/>
      <c r="EA406" s="121"/>
      <c r="EB406" s="121"/>
      <c r="EC406" s="121"/>
      <c r="EG406" s="117"/>
      <c r="EH406" s="122"/>
      <c r="EI406" s="85"/>
      <c r="EJ406" s="85"/>
      <c r="EK406" s="85"/>
      <c r="EL406" s="121"/>
      <c r="EM406" s="121"/>
      <c r="EN406" s="121"/>
      <c r="EO406" s="121"/>
      <c r="EP406" s="121"/>
      <c r="ET406" s="117"/>
      <c r="EU406" s="122"/>
      <c r="EV406" s="85"/>
      <c r="EW406" s="85"/>
      <c r="EX406" s="85"/>
      <c r="EY406" s="121"/>
      <c r="EZ406" s="121"/>
      <c r="FA406" s="121"/>
      <c r="FB406" s="121"/>
      <c r="FC406" s="121"/>
      <c r="FG406" s="117"/>
      <c r="FH406" s="122"/>
      <c r="FI406" s="85"/>
      <c r="FJ406" s="85"/>
      <c r="FK406" s="85"/>
      <c r="FL406" s="121"/>
      <c r="FM406" s="121"/>
      <c r="FN406" s="121"/>
      <c r="FO406" s="121"/>
      <c r="FP406" s="121"/>
      <c r="FT406" s="117"/>
      <c r="FU406" s="122"/>
      <c r="FV406" s="85"/>
      <c r="FW406" s="85"/>
      <c r="FX406" s="85"/>
      <c r="FY406" s="121"/>
      <c r="FZ406" s="121"/>
      <c r="GA406" s="121"/>
      <c r="GB406" s="121"/>
      <c r="GC406" s="121"/>
    </row>
    <row r="407" spans="1:185" s="26" customFormat="1" ht="15" customHeight="1" x14ac:dyDescent="0.25">
      <c r="A407" s="258"/>
      <c r="B407" s="258"/>
      <c r="C407" s="270"/>
      <c r="D407" s="64"/>
      <c r="E407" s="61"/>
      <c r="F407" s="110" t="s">
        <v>50</v>
      </c>
      <c r="G407" s="252"/>
      <c r="H407" s="252"/>
      <c r="I407" s="252"/>
      <c r="J407" s="430"/>
      <c r="K407" s="85"/>
      <c r="L407" s="121"/>
      <c r="M407" s="121"/>
      <c r="N407" s="121"/>
      <c r="O407" s="121"/>
      <c r="P407" s="121"/>
      <c r="T407" s="117"/>
      <c r="U407" s="122"/>
      <c r="V407" s="85"/>
      <c r="W407" s="85"/>
      <c r="X407" s="85"/>
      <c r="Y407" s="121"/>
      <c r="Z407" s="121"/>
      <c r="AA407" s="121"/>
      <c r="AB407" s="121"/>
      <c r="AC407" s="121"/>
      <c r="AG407" s="117"/>
      <c r="AH407" s="122"/>
      <c r="AI407" s="85"/>
      <c r="AJ407" s="85"/>
      <c r="AK407" s="85"/>
      <c r="AL407" s="121"/>
      <c r="AM407" s="121"/>
      <c r="AN407" s="121"/>
      <c r="AO407" s="121"/>
      <c r="AP407" s="121"/>
      <c r="AT407" s="117"/>
      <c r="AU407" s="122"/>
      <c r="AV407" s="85"/>
      <c r="AW407" s="85"/>
      <c r="AX407" s="85"/>
      <c r="AY407" s="121"/>
      <c r="AZ407" s="121"/>
      <c r="BA407" s="121"/>
      <c r="BB407" s="121"/>
      <c r="BC407" s="121"/>
      <c r="BG407" s="117"/>
      <c r="BH407" s="122"/>
      <c r="BI407" s="85"/>
      <c r="BJ407" s="85"/>
      <c r="BK407" s="85"/>
      <c r="BL407" s="121"/>
      <c r="BM407" s="121"/>
      <c r="BN407" s="121"/>
      <c r="BO407" s="121"/>
      <c r="BP407" s="121"/>
      <c r="BT407" s="117"/>
      <c r="BU407" s="122"/>
      <c r="BV407" s="85"/>
      <c r="BW407" s="85"/>
      <c r="BX407" s="85"/>
      <c r="BY407" s="121"/>
      <c r="BZ407" s="121"/>
      <c r="CA407" s="121"/>
      <c r="CB407" s="121"/>
      <c r="CC407" s="121"/>
      <c r="CG407" s="117"/>
      <c r="CH407" s="122"/>
      <c r="CI407" s="85"/>
      <c r="CJ407" s="85"/>
      <c r="CK407" s="85"/>
      <c r="CL407" s="121"/>
      <c r="CM407" s="121"/>
      <c r="CN407" s="121"/>
      <c r="CO407" s="121"/>
      <c r="CP407" s="121"/>
      <c r="CT407" s="117"/>
      <c r="CU407" s="122"/>
      <c r="CV407" s="85"/>
      <c r="CW407" s="85"/>
      <c r="CX407" s="85"/>
      <c r="CY407" s="121"/>
      <c r="CZ407" s="121"/>
      <c r="DA407" s="121"/>
      <c r="DB407" s="121"/>
      <c r="DC407" s="121"/>
      <c r="DG407" s="117"/>
      <c r="DH407" s="122"/>
      <c r="DI407" s="85"/>
      <c r="DJ407" s="85"/>
      <c r="DK407" s="85"/>
      <c r="DL407" s="121"/>
      <c r="DM407" s="121"/>
      <c r="DN407" s="121"/>
      <c r="DO407" s="121"/>
      <c r="DP407" s="121"/>
      <c r="DT407" s="117"/>
      <c r="DU407" s="122"/>
      <c r="DV407" s="85"/>
      <c r="DW407" s="85"/>
      <c r="DX407" s="85"/>
      <c r="DY407" s="121"/>
      <c r="DZ407" s="121"/>
      <c r="EA407" s="121"/>
      <c r="EB407" s="121"/>
      <c r="EC407" s="121"/>
      <c r="EG407" s="117"/>
      <c r="EH407" s="122"/>
      <c r="EI407" s="85"/>
      <c r="EJ407" s="85"/>
      <c r="EK407" s="85"/>
      <c r="EL407" s="121"/>
      <c r="EM407" s="121"/>
      <c r="EN407" s="121"/>
      <c r="EO407" s="121"/>
      <c r="EP407" s="121"/>
      <c r="ET407" s="117"/>
      <c r="EU407" s="122"/>
      <c r="EV407" s="85"/>
      <c r="EW407" s="85"/>
      <c r="EX407" s="85"/>
      <c r="EY407" s="121"/>
      <c r="EZ407" s="121"/>
      <c r="FA407" s="121"/>
      <c r="FB407" s="121"/>
      <c r="FC407" s="121"/>
      <c r="FG407" s="117"/>
      <c r="FH407" s="122"/>
      <c r="FI407" s="85"/>
      <c r="FJ407" s="85"/>
      <c r="FK407" s="85"/>
      <c r="FL407" s="121"/>
      <c r="FM407" s="121"/>
      <c r="FN407" s="121"/>
      <c r="FO407" s="121"/>
      <c r="FP407" s="121"/>
      <c r="FT407" s="117"/>
      <c r="FU407" s="122"/>
      <c r="FV407" s="85"/>
      <c r="FW407" s="85"/>
      <c r="FX407" s="85"/>
      <c r="FY407" s="121"/>
      <c r="FZ407" s="121"/>
      <c r="GA407" s="121"/>
      <c r="GB407" s="121"/>
      <c r="GC407" s="121"/>
    </row>
    <row r="408" spans="1:185" s="26" customFormat="1" ht="15" customHeight="1" x14ac:dyDescent="0.25">
      <c r="A408" s="4">
        <v>3631</v>
      </c>
      <c r="B408" s="4">
        <v>5154</v>
      </c>
      <c r="C408" s="291"/>
      <c r="D408" s="47"/>
      <c r="E408" s="61"/>
      <c r="F408" s="5" t="s">
        <v>149</v>
      </c>
      <c r="G408" s="76">
        <v>1300</v>
      </c>
      <c r="H408" s="76">
        <v>1300</v>
      </c>
      <c r="I408" s="76">
        <v>981.92</v>
      </c>
      <c r="J408" s="428">
        <f>Tabulka5424[[#This Row],[Skutečnost v tis. Kč]]/Tabulka5424[[#This Row],[Upravený rozpočet v tis. Kč]]*100</f>
        <v>75.532307692307683</v>
      </c>
      <c r="K408" s="85"/>
      <c r="L408" s="121"/>
      <c r="M408" s="121"/>
      <c r="N408" s="121"/>
      <c r="O408" s="121"/>
      <c r="P408" s="121"/>
      <c r="T408" s="117"/>
      <c r="U408" s="122"/>
      <c r="V408" s="85"/>
      <c r="W408" s="85"/>
      <c r="X408" s="85"/>
      <c r="Y408" s="121"/>
      <c r="Z408" s="121"/>
      <c r="AA408" s="121"/>
      <c r="AB408" s="121"/>
      <c r="AC408" s="121"/>
      <c r="AG408" s="117"/>
      <c r="AH408" s="122"/>
      <c r="AI408" s="85"/>
      <c r="AJ408" s="85"/>
      <c r="AK408" s="85"/>
      <c r="AL408" s="121"/>
      <c r="AM408" s="121"/>
      <c r="AN408" s="121"/>
      <c r="AO408" s="121"/>
      <c r="AP408" s="121"/>
      <c r="AT408" s="117"/>
      <c r="AU408" s="122"/>
      <c r="AV408" s="85"/>
      <c r="AW408" s="85"/>
      <c r="AX408" s="85"/>
      <c r="AY408" s="121"/>
      <c r="AZ408" s="121"/>
      <c r="BA408" s="121"/>
      <c r="BB408" s="121"/>
      <c r="BC408" s="121"/>
      <c r="BG408" s="117"/>
      <c r="BH408" s="122"/>
      <c r="BI408" s="85"/>
      <c r="BJ408" s="85"/>
      <c r="BK408" s="85"/>
      <c r="BL408" s="121"/>
      <c r="BM408" s="121"/>
      <c r="BN408" s="121"/>
      <c r="BO408" s="121"/>
      <c r="BP408" s="121"/>
      <c r="BT408" s="117"/>
      <c r="BU408" s="122"/>
      <c r="BV408" s="85"/>
      <c r="BW408" s="85"/>
      <c r="BX408" s="85"/>
      <c r="BY408" s="121"/>
      <c r="BZ408" s="121"/>
      <c r="CA408" s="121"/>
      <c r="CB408" s="121"/>
      <c r="CC408" s="121"/>
      <c r="CG408" s="117"/>
      <c r="CH408" s="122"/>
      <c r="CI408" s="85"/>
      <c r="CJ408" s="85"/>
      <c r="CK408" s="85"/>
      <c r="CL408" s="121"/>
      <c r="CM408" s="121"/>
      <c r="CN408" s="121"/>
      <c r="CO408" s="121"/>
      <c r="CP408" s="121"/>
      <c r="CT408" s="117"/>
      <c r="CU408" s="122"/>
      <c r="CV408" s="85"/>
      <c r="CW408" s="85"/>
      <c r="CX408" s="85"/>
      <c r="CY408" s="121"/>
      <c r="CZ408" s="121"/>
      <c r="DA408" s="121"/>
      <c r="DB408" s="121"/>
      <c r="DC408" s="121"/>
      <c r="DG408" s="117"/>
      <c r="DH408" s="122"/>
      <c r="DI408" s="85"/>
      <c r="DJ408" s="85"/>
      <c r="DK408" s="85"/>
      <c r="DL408" s="121"/>
      <c r="DM408" s="121"/>
      <c r="DN408" s="121"/>
      <c r="DO408" s="121"/>
      <c r="DP408" s="121"/>
      <c r="DT408" s="117"/>
      <c r="DU408" s="122"/>
      <c r="DV408" s="85"/>
      <c r="DW408" s="85"/>
      <c r="DX408" s="85"/>
      <c r="DY408" s="121"/>
      <c r="DZ408" s="121"/>
      <c r="EA408" s="121"/>
      <c r="EB408" s="121"/>
      <c r="EC408" s="121"/>
      <c r="EG408" s="117"/>
      <c r="EH408" s="122"/>
      <c r="EI408" s="85"/>
      <c r="EJ408" s="85"/>
      <c r="EK408" s="85"/>
      <c r="EL408" s="121"/>
      <c r="EM408" s="121"/>
      <c r="EN408" s="121"/>
      <c r="EO408" s="121"/>
      <c r="EP408" s="121"/>
      <c r="ET408" s="117"/>
      <c r="EU408" s="122"/>
      <c r="EV408" s="85"/>
      <c r="EW408" s="85"/>
      <c r="EX408" s="85"/>
      <c r="EY408" s="121"/>
      <c r="EZ408" s="121"/>
      <c r="FA408" s="121"/>
      <c r="FB408" s="121"/>
      <c r="FC408" s="121"/>
      <c r="FG408" s="117"/>
      <c r="FH408" s="122"/>
      <c r="FI408" s="85"/>
      <c r="FJ408" s="85"/>
      <c r="FK408" s="85"/>
      <c r="FL408" s="121"/>
      <c r="FM408" s="121"/>
      <c r="FN408" s="121"/>
      <c r="FO408" s="121"/>
      <c r="FP408" s="121"/>
      <c r="FT408" s="117"/>
      <c r="FU408" s="122"/>
      <c r="FV408" s="85"/>
      <c r="FW408" s="85"/>
      <c r="FX408" s="85"/>
      <c r="FY408" s="121"/>
      <c r="FZ408" s="121"/>
      <c r="GA408" s="121"/>
      <c r="GB408" s="121"/>
      <c r="GC408" s="121"/>
    </row>
    <row r="409" spans="1:185" s="26" customFormat="1" ht="15" customHeight="1" x14ac:dyDescent="0.25">
      <c r="A409" s="4">
        <v>3631</v>
      </c>
      <c r="B409" s="4">
        <v>5169</v>
      </c>
      <c r="C409" s="291"/>
      <c r="D409" s="47"/>
      <c r="E409" s="61"/>
      <c r="F409" s="5" t="s">
        <v>150</v>
      </c>
      <c r="G409" s="76">
        <v>150</v>
      </c>
      <c r="H409" s="76">
        <v>150</v>
      </c>
      <c r="I409" s="76">
        <v>126.03</v>
      </c>
      <c r="J409" s="428">
        <f>Tabulka5424[[#This Row],[Skutečnost v tis. Kč]]/Tabulka5424[[#This Row],[Upravený rozpočet v tis. Kč]]*100</f>
        <v>84.02000000000001</v>
      </c>
      <c r="K409" s="85"/>
      <c r="L409" s="121"/>
      <c r="M409" s="121"/>
      <c r="N409" s="121"/>
      <c r="O409" s="121"/>
      <c r="P409" s="121"/>
      <c r="T409" s="117"/>
      <c r="U409" s="122"/>
      <c r="V409" s="85"/>
      <c r="W409" s="85"/>
      <c r="X409" s="85"/>
      <c r="Y409" s="121"/>
      <c r="Z409" s="121"/>
      <c r="AA409" s="121"/>
      <c r="AB409" s="121"/>
      <c r="AC409" s="121"/>
      <c r="AG409" s="117"/>
      <c r="AH409" s="122"/>
      <c r="AI409" s="85"/>
      <c r="AJ409" s="85"/>
      <c r="AK409" s="85"/>
      <c r="AL409" s="121"/>
      <c r="AM409" s="121"/>
      <c r="AN409" s="121"/>
      <c r="AO409" s="121"/>
      <c r="AP409" s="121"/>
      <c r="AT409" s="117"/>
      <c r="AU409" s="122"/>
      <c r="AV409" s="85"/>
      <c r="AW409" s="85"/>
      <c r="AX409" s="85"/>
      <c r="AY409" s="121"/>
      <c r="AZ409" s="121"/>
      <c r="BA409" s="121"/>
      <c r="BB409" s="121"/>
      <c r="BC409" s="121"/>
      <c r="BG409" s="117"/>
      <c r="BH409" s="122"/>
      <c r="BI409" s="85"/>
      <c r="BJ409" s="85"/>
      <c r="BK409" s="85"/>
      <c r="BL409" s="121"/>
      <c r="BM409" s="121"/>
      <c r="BN409" s="121"/>
      <c r="BO409" s="121"/>
      <c r="BP409" s="121"/>
      <c r="BT409" s="117"/>
      <c r="BU409" s="122"/>
      <c r="BV409" s="85"/>
      <c r="BW409" s="85"/>
      <c r="BX409" s="85"/>
      <c r="BY409" s="121"/>
      <c r="BZ409" s="121"/>
      <c r="CA409" s="121"/>
      <c r="CB409" s="121"/>
      <c r="CC409" s="121"/>
      <c r="CG409" s="117"/>
      <c r="CH409" s="122"/>
      <c r="CI409" s="85"/>
      <c r="CJ409" s="85"/>
      <c r="CK409" s="85"/>
      <c r="CL409" s="121"/>
      <c r="CM409" s="121"/>
      <c r="CN409" s="121"/>
      <c r="CO409" s="121"/>
      <c r="CP409" s="121"/>
      <c r="CT409" s="117"/>
      <c r="CU409" s="122"/>
      <c r="CV409" s="85"/>
      <c r="CW409" s="85"/>
      <c r="CX409" s="85"/>
      <c r="CY409" s="121"/>
      <c r="CZ409" s="121"/>
      <c r="DA409" s="121"/>
      <c r="DB409" s="121"/>
      <c r="DC409" s="121"/>
      <c r="DG409" s="117"/>
      <c r="DH409" s="122"/>
      <c r="DI409" s="85"/>
      <c r="DJ409" s="85"/>
      <c r="DK409" s="85"/>
      <c r="DL409" s="121"/>
      <c r="DM409" s="121"/>
      <c r="DN409" s="121"/>
      <c r="DO409" s="121"/>
      <c r="DP409" s="121"/>
      <c r="DT409" s="117"/>
      <c r="DU409" s="122"/>
      <c r="DV409" s="85"/>
      <c r="DW409" s="85"/>
      <c r="DX409" s="85"/>
      <c r="DY409" s="121"/>
      <c r="DZ409" s="121"/>
      <c r="EA409" s="121"/>
      <c r="EB409" s="121"/>
      <c r="EC409" s="121"/>
      <c r="EG409" s="117"/>
      <c r="EH409" s="122"/>
      <c r="EI409" s="85"/>
      <c r="EJ409" s="85"/>
      <c r="EK409" s="85"/>
      <c r="EL409" s="121"/>
      <c r="EM409" s="121"/>
      <c r="EN409" s="121"/>
      <c r="EO409" s="121"/>
      <c r="EP409" s="121"/>
      <c r="ET409" s="117"/>
      <c r="EU409" s="122"/>
      <c r="EV409" s="85"/>
      <c r="EW409" s="85"/>
      <c r="EX409" s="85"/>
      <c r="EY409" s="121"/>
      <c r="EZ409" s="121"/>
      <c r="FA409" s="121"/>
      <c r="FB409" s="121"/>
      <c r="FC409" s="121"/>
      <c r="FG409" s="117"/>
      <c r="FH409" s="122"/>
      <c r="FI409" s="85"/>
      <c r="FJ409" s="85"/>
      <c r="FK409" s="85"/>
      <c r="FL409" s="121"/>
      <c r="FM409" s="121"/>
      <c r="FN409" s="121"/>
      <c r="FO409" s="121"/>
      <c r="FP409" s="121"/>
      <c r="FT409" s="117"/>
      <c r="FU409" s="122"/>
      <c r="FV409" s="85"/>
      <c r="FW409" s="85"/>
      <c r="FX409" s="85"/>
      <c r="FY409" s="121"/>
      <c r="FZ409" s="121"/>
      <c r="GA409" s="121"/>
      <c r="GB409" s="121"/>
      <c r="GC409" s="121"/>
    </row>
    <row r="410" spans="1:185" s="26" customFormat="1" ht="15" customHeight="1" x14ac:dyDescent="0.25">
      <c r="A410" s="461">
        <v>3631</v>
      </c>
      <c r="B410" s="461">
        <v>5171</v>
      </c>
      <c r="C410" s="490"/>
      <c r="D410" s="64"/>
      <c r="E410" s="61"/>
      <c r="F410" s="459" t="s">
        <v>535</v>
      </c>
      <c r="G410" s="254">
        <v>1180</v>
      </c>
      <c r="H410" s="254">
        <v>1180</v>
      </c>
      <c r="I410" s="254">
        <v>790.01</v>
      </c>
      <c r="J410" s="429">
        <f>Tabulka5424[[#This Row],[Skutečnost v tis. Kč]]/Tabulka5424[[#This Row],[Upravený rozpočet v tis. Kč]]*100</f>
        <v>66.95</v>
      </c>
      <c r="K410" s="85"/>
      <c r="L410" s="121"/>
      <c r="M410" s="121"/>
      <c r="N410" s="121"/>
      <c r="O410" s="121"/>
      <c r="P410" s="121"/>
      <c r="T410" s="117"/>
      <c r="U410" s="122"/>
      <c r="V410" s="85"/>
      <c r="W410" s="85"/>
      <c r="X410" s="85"/>
      <c r="Y410" s="121"/>
      <c r="Z410" s="121"/>
      <c r="AA410" s="121"/>
      <c r="AB410" s="121"/>
      <c r="AC410" s="121"/>
      <c r="AG410" s="117"/>
      <c r="AH410" s="122"/>
      <c r="AI410" s="85"/>
      <c r="AJ410" s="85"/>
      <c r="AK410" s="85"/>
      <c r="AL410" s="121"/>
      <c r="AM410" s="121"/>
      <c r="AN410" s="121"/>
      <c r="AO410" s="121"/>
      <c r="AP410" s="121"/>
      <c r="AT410" s="117"/>
      <c r="AU410" s="122"/>
      <c r="AV410" s="85"/>
      <c r="AW410" s="85"/>
      <c r="AX410" s="85"/>
      <c r="AY410" s="121"/>
      <c r="AZ410" s="121"/>
      <c r="BA410" s="121"/>
      <c r="BB410" s="121"/>
      <c r="BC410" s="121"/>
      <c r="BG410" s="117"/>
      <c r="BH410" s="122"/>
      <c r="BI410" s="85"/>
      <c r="BJ410" s="85"/>
      <c r="BK410" s="85"/>
      <c r="BL410" s="121"/>
      <c r="BM410" s="121"/>
      <c r="BN410" s="121"/>
      <c r="BO410" s="121"/>
      <c r="BP410" s="121"/>
      <c r="BT410" s="117"/>
      <c r="BU410" s="122"/>
      <c r="BV410" s="85"/>
      <c r="BW410" s="85"/>
      <c r="BX410" s="85"/>
      <c r="BY410" s="121"/>
      <c r="BZ410" s="121"/>
      <c r="CA410" s="121"/>
      <c r="CB410" s="121"/>
      <c r="CC410" s="121"/>
      <c r="CG410" s="117"/>
      <c r="CH410" s="122"/>
      <c r="CI410" s="85"/>
      <c r="CJ410" s="85"/>
      <c r="CK410" s="85"/>
      <c r="CL410" s="121"/>
      <c r="CM410" s="121"/>
      <c r="CN410" s="121"/>
      <c r="CO410" s="121"/>
      <c r="CP410" s="121"/>
      <c r="CT410" s="117"/>
      <c r="CU410" s="122"/>
      <c r="CV410" s="85"/>
      <c r="CW410" s="85"/>
      <c r="CX410" s="85"/>
      <c r="CY410" s="121"/>
      <c r="CZ410" s="121"/>
      <c r="DA410" s="121"/>
      <c r="DB410" s="121"/>
      <c r="DC410" s="121"/>
      <c r="DG410" s="117"/>
      <c r="DH410" s="122"/>
      <c r="DI410" s="85"/>
      <c r="DJ410" s="85"/>
      <c r="DK410" s="85"/>
      <c r="DL410" s="121"/>
      <c r="DM410" s="121"/>
      <c r="DN410" s="121"/>
      <c r="DO410" s="121"/>
      <c r="DP410" s="121"/>
      <c r="DT410" s="117"/>
      <c r="DU410" s="122"/>
      <c r="DV410" s="85"/>
      <c r="DW410" s="85"/>
      <c r="DX410" s="85"/>
      <c r="DY410" s="121"/>
      <c r="DZ410" s="121"/>
      <c r="EA410" s="121"/>
      <c r="EB410" s="121"/>
      <c r="EC410" s="121"/>
      <c r="EG410" s="117"/>
      <c r="EH410" s="122"/>
      <c r="EI410" s="85"/>
      <c r="EJ410" s="85"/>
      <c r="EK410" s="85"/>
      <c r="EL410" s="121"/>
      <c r="EM410" s="121"/>
      <c r="EN410" s="121"/>
      <c r="EO410" s="121"/>
      <c r="EP410" s="121"/>
      <c r="ET410" s="117"/>
      <c r="EU410" s="122"/>
      <c r="EV410" s="85"/>
      <c r="EW410" s="85"/>
      <c r="EX410" s="85"/>
      <c r="EY410" s="121"/>
      <c r="EZ410" s="121"/>
      <c r="FA410" s="121"/>
      <c r="FB410" s="121"/>
      <c r="FC410" s="121"/>
      <c r="FG410" s="117"/>
      <c r="FH410" s="122"/>
      <c r="FI410" s="85"/>
      <c r="FJ410" s="85"/>
      <c r="FK410" s="85"/>
      <c r="FL410" s="121"/>
      <c r="FM410" s="121"/>
      <c r="FN410" s="121"/>
      <c r="FO410" s="121"/>
      <c r="FP410" s="121"/>
      <c r="FT410" s="117"/>
      <c r="FU410" s="122"/>
      <c r="FV410" s="85"/>
      <c r="FW410" s="85"/>
      <c r="FX410" s="85"/>
      <c r="FY410" s="121"/>
      <c r="FZ410" s="121"/>
      <c r="GA410" s="121"/>
      <c r="GB410" s="121"/>
      <c r="GC410" s="121"/>
    </row>
    <row r="411" spans="1:185" s="26" customFormat="1" ht="15" customHeight="1" x14ac:dyDescent="0.25">
      <c r="A411" s="258">
        <v>3631</v>
      </c>
      <c r="B411" s="258">
        <v>6121</v>
      </c>
      <c r="C411" s="270"/>
      <c r="D411" s="528"/>
      <c r="E411" s="257">
        <v>602</v>
      </c>
      <c r="F411" s="256" t="s">
        <v>1123</v>
      </c>
      <c r="G411" s="252">
        <v>0</v>
      </c>
      <c r="H411" s="252">
        <v>61.58</v>
      </c>
      <c r="I411" s="252">
        <v>2.23</v>
      </c>
      <c r="J411" s="428">
        <f>Tabulka5424[[#This Row],[Skutečnost v tis. Kč]]/Tabulka5424[[#This Row],[Upravený rozpočet v tis. Kč]]*100</f>
        <v>3.6213056187073724</v>
      </c>
      <c r="K411" s="85"/>
      <c r="L411" s="121"/>
      <c r="M411" s="121"/>
      <c r="N411" s="121"/>
      <c r="O411" s="121"/>
      <c r="P411" s="121"/>
      <c r="T411" s="117"/>
      <c r="U411" s="122"/>
      <c r="V411" s="85"/>
      <c r="W411" s="85"/>
      <c r="X411" s="85"/>
      <c r="Y411" s="121"/>
      <c r="Z411" s="121"/>
      <c r="AA411" s="121"/>
      <c r="AB411" s="121"/>
      <c r="AC411" s="121"/>
      <c r="AG411" s="117"/>
      <c r="AH411" s="122"/>
      <c r="AI411" s="85"/>
      <c r="AJ411" s="85"/>
      <c r="AK411" s="85"/>
      <c r="AL411" s="121"/>
      <c r="AM411" s="121"/>
      <c r="AN411" s="121"/>
      <c r="AO411" s="121"/>
      <c r="AP411" s="121"/>
      <c r="AT411" s="117"/>
      <c r="AU411" s="122"/>
      <c r="AV411" s="85"/>
      <c r="AW411" s="85"/>
      <c r="AX411" s="85"/>
      <c r="AY411" s="121"/>
      <c r="AZ411" s="121"/>
      <c r="BA411" s="121"/>
      <c r="BB411" s="121"/>
      <c r="BC411" s="121"/>
      <c r="BG411" s="117"/>
      <c r="BH411" s="122"/>
      <c r="BI411" s="85"/>
      <c r="BJ411" s="85"/>
      <c r="BK411" s="85"/>
      <c r="BL411" s="121"/>
      <c r="BM411" s="121"/>
      <c r="BN411" s="121"/>
      <c r="BO411" s="121"/>
      <c r="BP411" s="121"/>
      <c r="BT411" s="117"/>
      <c r="BU411" s="122"/>
      <c r="BV411" s="85"/>
      <c r="BW411" s="85"/>
      <c r="BX411" s="85"/>
      <c r="BY411" s="121"/>
      <c r="BZ411" s="121"/>
      <c r="CA411" s="121"/>
      <c r="CB411" s="121"/>
      <c r="CC411" s="121"/>
      <c r="CG411" s="117"/>
      <c r="CH411" s="122"/>
      <c r="CI411" s="85"/>
      <c r="CJ411" s="85"/>
      <c r="CK411" s="85"/>
      <c r="CL411" s="121"/>
      <c r="CM411" s="121"/>
      <c r="CN411" s="121"/>
      <c r="CO411" s="121"/>
      <c r="CP411" s="121"/>
      <c r="CT411" s="117"/>
      <c r="CU411" s="122"/>
      <c r="CV411" s="85"/>
      <c r="CW411" s="85"/>
      <c r="CX411" s="85"/>
      <c r="CY411" s="121"/>
      <c r="CZ411" s="121"/>
      <c r="DA411" s="121"/>
      <c r="DB411" s="121"/>
      <c r="DC411" s="121"/>
      <c r="DG411" s="117"/>
      <c r="DH411" s="122"/>
      <c r="DI411" s="85"/>
      <c r="DJ411" s="85"/>
      <c r="DK411" s="85"/>
      <c r="DL411" s="121"/>
      <c r="DM411" s="121"/>
      <c r="DN411" s="121"/>
      <c r="DO411" s="121"/>
      <c r="DP411" s="121"/>
      <c r="DT411" s="117"/>
      <c r="DU411" s="122"/>
      <c r="DV411" s="85"/>
      <c r="DW411" s="85"/>
      <c r="DX411" s="85"/>
      <c r="DY411" s="121"/>
      <c r="DZ411" s="121"/>
      <c r="EA411" s="121"/>
      <c r="EB411" s="121"/>
      <c r="EC411" s="121"/>
      <c r="EG411" s="117"/>
      <c r="EH411" s="122"/>
      <c r="EI411" s="85"/>
      <c r="EJ411" s="85"/>
      <c r="EK411" s="85"/>
      <c r="EL411" s="121"/>
      <c r="EM411" s="121"/>
      <c r="EN411" s="121"/>
      <c r="EO411" s="121"/>
      <c r="EP411" s="121"/>
      <c r="ET411" s="117"/>
      <c r="EU411" s="122"/>
      <c r="EV411" s="85"/>
      <c r="EW411" s="85"/>
      <c r="EX411" s="85"/>
      <c r="EY411" s="121"/>
      <c r="EZ411" s="121"/>
      <c r="FA411" s="121"/>
      <c r="FB411" s="121"/>
      <c r="FC411" s="121"/>
      <c r="FG411" s="117"/>
      <c r="FH411" s="122"/>
      <c r="FI411" s="85"/>
      <c r="FJ411" s="85"/>
      <c r="FK411" s="85"/>
      <c r="FL411" s="121"/>
      <c r="FM411" s="121"/>
      <c r="FN411" s="121"/>
      <c r="FO411" s="121"/>
      <c r="FP411" s="121"/>
      <c r="FT411" s="117"/>
      <c r="FU411" s="122"/>
      <c r="FV411" s="85"/>
      <c r="FW411" s="85"/>
      <c r="FX411" s="85"/>
      <c r="FY411" s="121"/>
      <c r="FZ411" s="121"/>
      <c r="GA411" s="121"/>
      <c r="GB411" s="121"/>
      <c r="GC411" s="121"/>
    </row>
    <row r="412" spans="1:185" s="26" customFormat="1" ht="15" customHeight="1" x14ac:dyDescent="0.25">
      <c r="A412" s="258">
        <v>3631</v>
      </c>
      <c r="B412" s="258">
        <v>6121</v>
      </c>
      <c r="C412" s="270"/>
      <c r="D412" s="528">
        <v>3121</v>
      </c>
      <c r="E412" s="257">
        <v>602</v>
      </c>
      <c r="F412" s="256" t="s">
        <v>763</v>
      </c>
      <c r="G412" s="252">
        <v>0</v>
      </c>
      <c r="H412" s="252">
        <v>1900</v>
      </c>
      <c r="I412" s="252">
        <v>351.78</v>
      </c>
      <c r="J412" s="428">
        <f>Tabulka5424[[#This Row],[Skutečnost v tis. Kč]]/Tabulka5424[[#This Row],[Upravený rozpočet v tis. Kč]]*100</f>
        <v>18.514736842105261</v>
      </c>
      <c r="K412" s="85"/>
      <c r="L412" s="121"/>
      <c r="M412" s="121"/>
      <c r="N412" s="121"/>
      <c r="O412" s="121"/>
      <c r="P412" s="121"/>
      <c r="T412" s="117"/>
      <c r="U412" s="122"/>
      <c r="V412" s="85"/>
      <c r="W412" s="85"/>
      <c r="X412" s="85"/>
      <c r="Y412" s="121"/>
      <c r="Z412" s="121"/>
      <c r="AA412" s="121"/>
      <c r="AB412" s="121"/>
      <c r="AC412" s="121"/>
      <c r="AG412" s="117"/>
      <c r="AH412" s="122"/>
      <c r="AI412" s="85"/>
      <c r="AJ412" s="85"/>
      <c r="AK412" s="85"/>
      <c r="AL412" s="121"/>
      <c r="AM412" s="121"/>
      <c r="AN412" s="121"/>
      <c r="AO412" s="121"/>
      <c r="AP412" s="121"/>
      <c r="AT412" s="117"/>
      <c r="AU412" s="122"/>
      <c r="AV412" s="85"/>
      <c r="AW412" s="85"/>
      <c r="AX412" s="85"/>
      <c r="AY412" s="121"/>
      <c r="AZ412" s="121"/>
      <c r="BA412" s="121"/>
      <c r="BB412" s="121"/>
      <c r="BC412" s="121"/>
      <c r="BG412" s="117"/>
      <c r="BH412" s="122"/>
      <c r="BI412" s="85"/>
      <c r="BJ412" s="85"/>
      <c r="BK412" s="85"/>
      <c r="BL412" s="121"/>
      <c r="BM412" s="121"/>
      <c r="BN412" s="121"/>
      <c r="BO412" s="121"/>
      <c r="BP412" s="121"/>
      <c r="BT412" s="117"/>
      <c r="BU412" s="122"/>
      <c r="BV412" s="85"/>
      <c r="BW412" s="85"/>
      <c r="BX412" s="85"/>
      <c r="BY412" s="121"/>
      <c r="BZ412" s="121"/>
      <c r="CA412" s="121"/>
      <c r="CB412" s="121"/>
      <c r="CC412" s="121"/>
      <c r="CG412" s="117"/>
      <c r="CH412" s="122"/>
      <c r="CI412" s="85"/>
      <c r="CJ412" s="85"/>
      <c r="CK412" s="85"/>
      <c r="CL412" s="121"/>
      <c r="CM412" s="121"/>
      <c r="CN412" s="121"/>
      <c r="CO412" s="121"/>
      <c r="CP412" s="121"/>
      <c r="CT412" s="117"/>
      <c r="CU412" s="122"/>
      <c r="CV412" s="85"/>
      <c r="CW412" s="85"/>
      <c r="CX412" s="85"/>
      <c r="CY412" s="121"/>
      <c r="CZ412" s="121"/>
      <c r="DA412" s="121"/>
      <c r="DB412" s="121"/>
      <c r="DC412" s="121"/>
      <c r="DG412" s="117"/>
      <c r="DH412" s="122"/>
      <c r="DI412" s="85"/>
      <c r="DJ412" s="85"/>
      <c r="DK412" s="85"/>
      <c r="DL412" s="121"/>
      <c r="DM412" s="121"/>
      <c r="DN412" s="121"/>
      <c r="DO412" s="121"/>
      <c r="DP412" s="121"/>
      <c r="DT412" s="117"/>
      <c r="DU412" s="122"/>
      <c r="DV412" s="85"/>
      <c r="DW412" s="85"/>
      <c r="DX412" s="85"/>
      <c r="DY412" s="121"/>
      <c r="DZ412" s="121"/>
      <c r="EA412" s="121"/>
      <c r="EB412" s="121"/>
      <c r="EC412" s="121"/>
      <c r="EG412" s="117"/>
      <c r="EH412" s="122"/>
      <c r="EI412" s="85"/>
      <c r="EJ412" s="85"/>
      <c r="EK412" s="85"/>
      <c r="EL412" s="121"/>
      <c r="EM412" s="121"/>
      <c r="EN412" s="121"/>
      <c r="EO412" s="121"/>
      <c r="EP412" s="121"/>
      <c r="ET412" s="117"/>
      <c r="EU412" s="122"/>
      <c r="EV412" s="85"/>
      <c r="EW412" s="85"/>
      <c r="EX412" s="85"/>
      <c r="EY412" s="121"/>
      <c r="EZ412" s="121"/>
      <c r="FA412" s="121"/>
      <c r="FB412" s="121"/>
      <c r="FC412" s="121"/>
      <c r="FG412" s="117"/>
      <c r="FH412" s="122"/>
      <c r="FI412" s="85"/>
      <c r="FJ412" s="85"/>
      <c r="FK412" s="85"/>
      <c r="FL412" s="121"/>
      <c r="FM412" s="121"/>
      <c r="FN412" s="121"/>
      <c r="FO412" s="121"/>
      <c r="FP412" s="121"/>
      <c r="FT412" s="117"/>
      <c r="FU412" s="122"/>
      <c r="FV412" s="85"/>
      <c r="FW412" s="85"/>
      <c r="FX412" s="85"/>
      <c r="FY412" s="121"/>
      <c r="FZ412" s="121"/>
      <c r="GA412" s="121"/>
      <c r="GB412" s="121"/>
      <c r="GC412" s="121"/>
    </row>
    <row r="413" spans="1:185" s="26" customFormat="1" ht="15" customHeight="1" x14ac:dyDescent="0.25">
      <c r="A413" s="258">
        <v>3631</v>
      </c>
      <c r="B413" s="258">
        <v>6121</v>
      </c>
      <c r="C413" s="270"/>
      <c r="D413" s="64"/>
      <c r="E413" s="257">
        <v>821</v>
      </c>
      <c r="F413" s="256" t="s">
        <v>471</v>
      </c>
      <c r="G413" s="252">
        <v>796.04</v>
      </c>
      <c r="H413" s="252">
        <v>796.04</v>
      </c>
      <c r="I413" s="252">
        <v>652.44000000000005</v>
      </c>
      <c r="J413" s="428">
        <f>Tabulka5424[[#This Row],[Skutečnost v tis. Kč]]/Tabulka5424[[#This Row],[Upravený rozpočet v tis. Kč]]*100</f>
        <v>81.960705492186335</v>
      </c>
      <c r="K413" s="85"/>
      <c r="L413" s="121"/>
      <c r="M413" s="121"/>
      <c r="N413" s="121"/>
      <c r="O413" s="121"/>
      <c r="P413" s="121"/>
      <c r="T413" s="117"/>
      <c r="U413" s="122"/>
      <c r="V413" s="85"/>
      <c r="W413" s="85"/>
      <c r="X413" s="85"/>
      <c r="Y413" s="121"/>
      <c r="Z413" s="121"/>
      <c r="AA413" s="121"/>
      <c r="AB413" s="121"/>
      <c r="AC413" s="121"/>
      <c r="AG413" s="117"/>
      <c r="AH413" s="122"/>
      <c r="AI413" s="85"/>
      <c r="AJ413" s="85"/>
      <c r="AK413" s="85"/>
      <c r="AL413" s="121"/>
      <c r="AM413" s="121"/>
      <c r="AN413" s="121"/>
      <c r="AO413" s="121"/>
      <c r="AP413" s="121"/>
      <c r="AT413" s="117"/>
      <c r="AU413" s="122"/>
      <c r="AV413" s="85"/>
      <c r="AW413" s="85"/>
      <c r="AX413" s="85"/>
      <c r="AY413" s="121"/>
      <c r="AZ413" s="121"/>
      <c r="BA413" s="121"/>
      <c r="BB413" s="121"/>
      <c r="BC413" s="121"/>
      <c r="BG413" s="117"/>
      <c r="BH413" s="122"/>
      <c r="BI413" s="85"/>
      <c r="BJ413" s="85"/>
      <c r="BK413" s="85"/>
      <c r="BL413" s="121"/>
      <c r="BM413" s="121"/>
      <c r="BN413" s="121"/>
      <c r="BO413" s="121"/>
      <c r="BP413" s="121"/>
      <c r="BT413" s="117"/>
      <c r="BU413" s="122"/>
      <c r="BV413" s="85"/>
      <c r="BW413" s="85"/>
      <c r="BX413" s="85"/>
      <c r="BY413" s="121"/>
      <c r="BZ413" s="121"/>
      <c r="CA413" s="121"/>
      <c r="CB413" s="121"/>
      <c r="CC413" s="121"/>
      <c r="CG413" s="117"/>
      <c r="CH413" s="122"/>
      <c r="CI413" s="85"/>
      <c r="CJ413" s="85"/>
      <c r="CK413" s="85"/>
      <c r="CL413" s="121"/>
      <c r="CM413" s="121"/>
      <c r="CN413" s="121"/>
      <c r="CO413" s="121"/>
      <c r="CP413" s="121"/>
      <c r="CT413" s="117"/>
      <c r="CU413" s="122"/>
      <c r="CV413" s="85"/>
      <c r="CW413" s="85"/>
      <c r="CX413" s="85"/>
      <c r="CY413" s="121"/>
      <c r="CZ413" s="121"/>
      <c r="DA413" s="121"/>
      <c r="DB413" s="121"/>
      <c r="DC413" s="121"/>
      <c r="DG413" s="117"/>
      <c r="DH413" s="122"/>
      <c r="DI413" s="85"/>
      <c r="DJ413" s="85"/>
      <c r="DK413" s="85"/>
      <c r="DL413" s="121"/>
      <c r="DM413" s="121"/>
      <c r="DN413" s="121"/>
      <c r="DO413" s="121"/>
      <c r="DP413" s="121"/>
      <c r="DT413" s="117"/>
      <c r="DU413" s="122"/>
      <c r="DV413" s="85"/>
      <c r="DW413" s="85"/>
      <c r="DX413" s="85"/>
      <c r="DY413" s="121"/>
      <c r="DZ413" s="121"/>
      <c r="EA413" s="121"/>
      <c r="EB413" s="121"/>
      <c r="EC413" s="121"/>
      <c r="EG413" s="117"/>
      <c r="EH413" s="122"/>
      <c r="EI413" s="85"/>
      <c r="EJ413" s="85"/>
      <c r="EK413" s="85"/>
      <c r="EL413" s="121"/>
      <c r="EM413" s="121"/>
      <c r="EN413" s="121"/>
      <c r="EO413" s="121"/>
      <c r="EP413" s="121"/>
      <c r="ET413" s="117"/>
      <c r="EU413" s="122"/>
      <c r="EV413" s="85"/>
      <c r="EW413" s="85"/>
      <c r="EX413" s="85"/>
      <c r="EY413" s="121"/>
      <c r="EZ413" s="121"/>
      <c r="FA413" s="121"/>
      <c r="FB413" s="121"/>
      <c r="FC413" s="121"/>
      <c r="FG413" s="117"/>
      <c r="FH413" s="122"/>
      <c r="FI413" s="85"/>
      <c r="FJ413" s="85"/>
      <c r="FK413" s="85"/>
      <c r="FL413" s="121"/>
      <c r="FM413" s="121"/>
      <c r="FN413" s="121"/>
      <c r="FO413" s="121"/>
      <c r="FP413" s="121"/>
      <c r="FT413" s="117"/>
      <c r="FU413" s="122"/>
      <c r="FV413" s="85"/>
      <c r="FW413" s="85"/>
      <c r="FX413" s="85"/>
      <c r="FY413" s="121"/>
      <c r="FZ413" s="121"/>
      <c r="GA413" s="121"/>
      <c r="GB413" s="121"/>
      <c r="GC413" s="121"/>
    </row>
    <row r="414" spans="1:185" s="26" customFormat="1" ht="15" customHeight="1" x14ac:dyDescent="0.25">
      <c r="A414" s="258">
        <v>3631</v>
      </c>
      <c r="B414" s="258">
        <v>6121</v>
      </c>
      <c r="C414" s="270"/>
      <c r="D414" s="64"/>
      <c r="E414" s="257">
        <v>849</v>
      </c>
      <c r="F414" s="256" t="s">
        <v>1081</v>
      </c>
      <c r="G414" s="252">
        <v>0</v>
      </c>
      <c r="H414" s="252">
        <v>1063.3399999999999</v>
      </c>
      <c r="I414" s="252">
        <v>0.27</v>
      </c>
      <c r="J414" s="428">
        <f>Tabulka5424[[#This Row],[Skutečnost v tis. Kč]]/Tabulka5424[[#This Row],[Upravený rozpočet v tis. Kč]]*100</f>
        <v>2.5391690334229881E-2</v>
      </c>
      <c r="K414" s="85"/>
      <c r="L414" s="121"/>
      <c r="M414" s="121"/>
      <c r="N414" s="121"/>
      <c r="O414" s="121"/>
      <c r="P414" s="121"/>
      <c r="T414" s="117"/>
      <c r="U414" s="122"/>
      <c r="V414" s="85"/>
      <c r="W414" s="85"/>
      <c r="X414" s="85"/>
      <c r="Y414" s="121"/>
      <c r="Z414" s="121"/>
      <c r="AA414" s="121"/>
      <c r="AB414" s="121"/>
      <c r="AC414" s="121"/>
      <c r="AG414" s="117"/>
      <c r="AH414" s="122"/>
      <c r="AI414" s="85"/>
      <c r="AJ414" s="85"/>
      <c r="AK414" s="85"/>
      <c r="AL414" s="121"/>
      <c r="AM414" s="121"/>
      <c r="AN414" s="121"/>
      <c r="AO414" s="121"/>
      <c r="AP414" s="121"/>
      <c r="AT414" s="117"/>
      <c r="AU414" s="122"/>
      <c r="AV414" s="85"/>
      <c r="AW414" s="85"/>
      <c r="AX414" s="85"/>
      <c r="AY414" s="121"/>
      <c r="AZ414" s="121"/>
      <c r="BA414" s="121"/>
      <c r="BB414" s="121"/>
      <c r="BC414" s="121"/>
      <c r="BG414" s="117"/>
      <c r="BH414" s="122"/>
      <c r="BI414" s="85"/>
      <c r="BJ414" s="85"/>
      <c r="BK414" s="85"/>
      <c r="BL414" s="121"/>
      <c r="BM414" s="121"/>
      <c r="BN414" s="121"/>
      <c r="BO414" s="121"/>
      <c r="BP414" s="121"/>
      <c r="BT414" s="117"/>
      <c r="BU414" s="122"/>
      <c r="BV414" s="85"/>
      <c r="BW414" s="85"/>
      <c r="BX414" s="85"/>
      <c r="BY414" s="121"/>
      <c r="BZ414" s="121"/>
      <c r="CA414" s="121"/>
      <c r="CB414" s="121"/>
      <c r="CC414" s="121"/>
      <c r="CG414" s="117"/>
      <c r="CH414" s="122"/>
      <c r="CI414" s="85"/>
      <c r="CJ414" s="85"/>
      <c r="CK414" s="85"/>
      <c r="CL414" s="121"/>
      <c r="CM414" s="121"/>
      <c r="CN414" s="121"/>
      <c r="CO414" s="121"/>
      <c r="CP414" s="121"/>
      <c r="CT414" s="117"/>
      <c r="CU414" s="122"/>
      <c r="CV414" s="85"/>
      <c r="CW414" s="85"/>
      <c r="CX414" s="85"/>
      <c r="CY414" s="121"/>
      <c r="CZ414" s="121"/>
      <c r="DA414" s="121"/>
      <c r="DB414" s="121"/>
      <c r="DC414" s="121"/>
      <c r="DG414" s="117"/>
      <c r="DH414" s="122"/>
      <c r="DI414" s="85"/>
      <c r="DJ414" s="85"/>
      <c r="DK414" s="85"/>
      <c r="DL414" s="121"/>
      <c r="DM414" s="121"/>
      <c r="DN414" s="121"/>
      <c r="DO414" s="121"/>
      <c r="DP414" s="121"/>
      <c r="DT414" s="117"/>
      <c r="DU414" s="122"/>
      <c r="DV414" s="85"/>
      <c r="DW414" s="85"/>
      <c r="DX414" s="85"/>
      <c r="DY414" s="121"/>
      <c r="DZ414" s="121"/>
      <c r="EA414" s="121"/>
      <c r="EB414" s="121"/>
      <c r="EC414" s="121"/>
      <c r="EG414" s="117"/>
      <c r="EH414" s="122"/>
      <c r="EI414" s="85"/>
      <c r="EJ414" s="85"/>
      <c r="EK414" s="85"/>
      <c r="EL414" s="121"/>
      <c r="EM414" s="121"/>
      <c r="EN414" s="121"/>
      <c r="EO414" s="121"/>
      <c r="EP414" s="121"/>
      <c r="ET414" s="117"/>
      <c r="EU414" s="122"/>
      <c r="EV414" s="85"/>
      <c r="EW414" s="85"/>
      <c r="EX414" s="85"/>
      <c r="EY414" s="121"/>
      <c r="EZ414" s="121"/>
      <c r="FA414" s="121"/>
      <c r="FB414" s="121"/>
      <c r="FC414" s="121"/>
      <c r="FG414" s="117"/>
      <c r="FH414" s="122"/>
      <c r="FI414" s="85"/>
      <c r="FJ414" s="85"/>
      <c r="FK414" s="85"/>
      <c r="FL414" s="121"/>
      <c r="FM414" s="121"/>
      <c r="FN414" s="121"/>
      <c r="FO414" s="121"/>
      <c r="FP414" s="121"/>
      <c r="FT414" s="117"/>
      <c r="FU414" s="122"/>
      <c r="FV414" s="85"/>
      <c r="FW414" s="85"/>
      <c r="FX414" s="85"/>
      <c r="FY414" s="121"/>
      <c r="FZ414" s="121"/>
      <c r="GA414" s="121"/>
      <c r="GB414" s="121"/>
      <c r="GC414" s="121"/>
    </row>
    <row r="415" spans="1:185" s="26" customFormat="1" ht="15" customHeight="1" x14ac:dyDescent="0.25">
      <c r="A415" s="258">
        <v>3631</v>
      </c>
      <c r="B415" s="258">
        <v>6121</v>
      </c>
      <c r="C415" s="270"/>
      <c r="D415" s="257">
        <v>995</v>
      </c>
      <c r="E415" s="257">
        <v>870</v>
      </c>
      <c r="F415" s="256" t="s">
        <v>697</v>
      </c>
      <c r="G415" s="252">
        <v>0</v>
      </c>
      <c r="H415" s="252">
        <v>1081.17</v>
      </c>
      <c r="I415" s="252">
        <v>0</v>
      </c>
      <c r="J415" s="428">
        <f>Tabulka5424[[#This Row],[Skutečnost v tis. Kč]]/Tabulka5424[[#This Row],[Upravený rozpočet v tis. Kč]]*100</f>
        <v>0</v>
      </c>
      <c r="K415" s="85"/>
      <c r="L415" s="121"/>
      <c r="M415" s="121"/>
      <c r="N415" s="121"/>
      <c r="O415" s="121"/>
      <c r="P415" s="121"/>
      <c r="T415" s="117"/>
      <c r="U415" s="122"/>
      <c r="V415" s="85"/>
      <c r="W415" s="85"/>
      <c r="X415" s="85"/>
      <c r="Y415" s="121"/>
      <c r="Z415" s="121"/>
      <c r="AA415" s="121"/>
      <c r="AB415" s="121"/>
      <c r="AC415" s="121"/>
      <c r="AG415" s="117"/>
      <c r="AH415" s="122"/>
      <c r="AI415" s="85"/>
      <c r="AJ415" s="85"/>
      <c r="AK415" s="85"/>
      <c r="AL415" s="121"/>
      <c r="AM415" s="121"/>
      <c r="AN415" s="121"/>
      <c r="AO415" s="121"/>
      <c r="AP415" s="121"/>
      <c r="AT415" s="117"/>
      <c r="AU415" s="122"/>
      <c r="AV415" s="85"/>
      <c r="AW415" s="85"/>
      <c r="AX415" s="85"/>
      <c r="AY415" s="121"/>
      <c r="AZ415" s="121"/>
      <c r="BA415" s="121"/>
      <c r="BB415" s="121"/>
      <c r="BC415" s="121"/>
      <c r="BG415" s="117"/>
      <c r="BH415" s="122"/>
      <c r="BI415" s="85"/>
      <c r="BJ415" s="85"/>
      <c r="BK415" s="85"/>
      <c r="BL415" s="121"/>
      <c r="BM415" s="121"/>
      <c r="BN415" s="121"/>
      <c r="BO415" s="121"/>
      <c r="BP415" s="121"/>
      <c r="BT415" s="117"/>
      <c r="BU415" s="122"/>
      <c r="BV415" s="85"/>
      <c r="BW415" s="85"/>
      <c r="BX415" s="85"/>
      <c r="BY415" s="121"/>
      <c r="BZ415" s="121"/>
      <c r="CA415" s="121"/>
      <c r="CB415" s="121"/>
      <c r="CC415" s="121"/>
      <c r="CG415" s="117"/>
      <c r="CH415" s="122"/>
      <c r="CI415" s="85"/>
      <c r="CJ415" s="85"/>
      <c r="CK415" s="85"/>
      <c r="CL415" s="121"/>
      <c r="CM415" s="121"/>
      <c r="CN415" s="121"/>
      <c r="CO415" s="121"/>
      <c r="CP415" s="121"/>
      <c r="CT415" s="117"/>
      <c r="CU415" s="122"/>
      <c r="CV415" s="85"/>
      <c r="CW415" s="85"/>
      <c r="CX415" s="85"/>
      <c r="CY415" s="121"/>
      <c r="CZ415" s="121"/>
      <c r="DA415" s="121"/>
      <c r="DB415" s="121"/>
      <c r="DC415" s="121"/>
      <c r="DG415" s="117"/>
      <c r="DH415" s="122"/>
      <c r="DI415" s="85"/>
      <c r="DJ415" s="85"/>
      <c r="DK415" s="85"/>
      <c r="DL415" s="121"/>
      <c r="DM415" s="121"/>
      <c r="DN415" s="121"/>
      <c r="DO415" s="121"/>
      <c r="DP415" s="121"/>
      <c r="DT415" s="117"/>
      <c r="DU415" s="122"/>
      <c r="DV415" s="85"/>
      <c r="DW415" s="85"/>
      <c r="DX415" s="85"/>
      <c r="DY415" s="121"/>
      <c r="DZ415" s="121"/>
      <c r="EA415" s="121"/>
      <c r="EB415" s="121"/>
      <c r="EC415" s="121"/>
      <c r="EG415" s="117"/>
      <c r="EH415" s="122"/>
      <c r="EI415" s="85"/>
      <c r="EJ415" s="85"/>
      <c r="EK415" s="85"/>
      <c r="EL415" s="121"/>
      <c r="EM415" s="121"/>
      <c r="EN415" s="121"/>
      <c r="EO415" s="121"/>
      <c r="EP415" s="121"/>
      <c r="ET415" s="117"/>
      <c r="EU415" s="122"/>
      <c r="EV415" s="85"/>
      <c r="EW415" s="85"/>
      <c r="EX415" s="85"/>
      <c r="EY415" s="121"/>
      <c r="EZ415" s="121"/>
      <c r="FA415" s="121"/>
      <c r="FB415" s="121"/>
      <c r="FC415" s="121"/>
      <c r="FG415" s="117"/>
      <c r="FH415" s="122"/>
      <c r="FI415" s="85"/>
      <c r="FJ415" s="85"/>
      <c r="FK415" s="85"/>
      <c r="FL415" s="121"/>
      <c r="FM415" s="121"/>
      <c r="FN415" s="121"/>
      <c r="FO415" s="121"/>
      <c r="FP415" s="121"/>
      <c r="FT415" s="117"/>
      <c r="FU415" s="122"/>
      <c r="FV415" s="85"/>
      <c r="FW415" s="85"/>
      <c r="FX415" s="85"/>
      <c r="FY415" s="121"/>
      <c r="FZ415" s="121"/>
      <c r="GA415" s="121"/>
      <c r="GB415" s="121"/>
      <c r="GC415" s="121"/>
    </row>
    <row r="416" spans="1:185" ht="15" customHeight="1" x14ac:dyDescent="0.25">
      <c r="A416" s="258">
        <v>3631</v>
      </c>
      <c r="B416" s="258">
        <v>6121</v>
      </c>
      <c r="C416" s="270"/>
      <c r="D416" s="257">
        <v>998</v>
      </c>
      <c r="E416" s="257">
        <v>870</v>
      </c>
      <c r="F416" s="256" t="s">
        <v>697</v>
      </c>
      <c r="G416" s="252">
        <v>0</v>
      </c>
      <c r="H416" s="252">
        <v>3633.39</v>
      </c>
      <c r="I416" s="252">
        <v>0</v>
      </c>
      <c r="J416" s="428">
        <f>Tabulka5424[[#This Row],[Skutečnost v tis. Kč]]/Tabulka5424[[#This Row],[Upravený rozpočet v tis. Kč]]*100</f>
        <v>0</v>
      </c>
    </row>
    <row r="417" spans="1:185" s="26" customFormat="1" ht="15" customHeight="1" x14ac:dyDescent="0.25">
      <c r="A417" s="498">
        <v>3631</v>
      </c>
      <c r="B417" s="498">
        <v>6121</v>
      </c>
      <c r="C417" s="499">
        <v>22500</v>
      </c>
      <c r="D417" s="489"/>
      <c r="E417" s="500">
        <v>870</v>
      </c>
      <c r="F417" s="501" t="s">
        <v>1082</v>
      </c>
      <c r="G417" s="495">
        <v>0</v>
      </c>
      <c r="H417" s="495">
        <v>1063.33</v>
      </c>
      <c r="I417" s="495">
        <v>0</v>
      </c>
      <c r="J417" s="428">
        <f>Tabulka5424[[#This Row],[Skutečnost v tis. Kč]]/Tabulka5424[[#This Row],[Upravený rozpočet v tis. Kč]]*100</f>
        <v>0</v>
      </c>
      <c r="K417" s="85"/>
      <c r="L417" s="121"/>
      <c r="M417" s="121"/>
      <c r="N417" s="121"/>
      <c r="O417" s="121"/>
      <c r="P417" s="121"/>
      <c r="T417" s="117"/>
      <c r="U417" s="122"/>
      <c r="V417" s="85"/>
      <c r="W417" s="85"/>
      <c r="X417" s="85"/>
      <c r="Y417" s="121"/>
      <c r="Z417" s="121"/>
      <c r="AA417" s="121"/>
      <c r="AB417" s="121"/>
      <c r="AC417" s="121"/>
      <c r="AG417" s="117"/>
      <c r="AH417" s="122"/>
      <c r="AI417" s="85"/>
      <c r="AJ417" s="85"/>
      <c r="AK417" s="85"/>
      <c r="AL417" s="121"/>
      <c r="AM417" s="121"/>
      <c r="AN417" s="121"/>
      <c r="AO417" s="121"/>
      <c r="AP417" s="121"/>
      <c r="AT417" s="117"/>
      <c r="AU417" s="122"/>
      <c r="AV417" s="85"/>
      <c r="AW417" s="85"/>
      <c r="AX417" s="85"/>
      <c r="AY417" s="121"/>
      <c r="AZ417" s="121"/>
      <c r="BA417" s="121"/>
      <c r="BB417" s="121"/>
      <c r="BC417" s="121"/>
      <c r="BG417" s="117"/>
      <c r="BH417" s="122"/>
      <c r="BI417" s="85"/>
      <c r="BJ417" s="85"/>
      <c r="BK417" s="85"/>
      <c r="BL417" s="121"/>
      <c r="BM417" s="121"/>
      <c r="BN417" s="121"/>
      <c r="BO417" s="121"/>
      <c r="BP417" s="121"/>
      <c r="BT417" s="117"/>
      <c r="BU417" s="122"/>
      <c r="BV417" s="85"/>
      <c r="BW417" s="85"/>
      <c r="BX417" s="85"/>
      <c r="BY417" s="121"/>
      <c r="BZ417" s="121"/>
      <c r="CA417" s="121"/>
      <c r="CB417" s="121"/>
      <c r="CC417" s="121"/>
      <c r="CG417" s="117"/>
      <c r="CH417" s="122"/>
      <c r="CI417" s="85"/>
      <c r="CJ417" s="85"/>
      <c r="CK417" s="85"/>
      <c r="CL417" s="121"/>
      <c r="CM417" s="121"/>
      <c r="CN417" s="121"/>
      <c r="CO417" s="121"/>
      <c r="CP417" s="121"/>
      <c r="CT417" s="117"/>
      <c r="CU417" s="122"/>
      <c r="CV417" s="85"/>
      <c r="CW417" s="85"/>
      <c r="CX417" s="85"/>
      <c r="CY417" s="121"/>
      <c r="CZ417" s="121"/>
      <c r="DA417" s="121"/>
      <c r="DB417" s="121"/>
      <c r="DC417" s="121"/>
      <c r="DG417" s="117"/>
      <c r="DH417" s="122"/>
      <c r="DI417" s="85"/>
      <c r="DJ417" s="85"/>
      <c r="DK417" s="85"/>
      <c r="DL417" s="121"/>
      <c r="DM417" s="121"/>
      <c r="DN417" s="121"/>
      <c r="DO417" s="121"/>
      <c r="DP417" s="121"/>
      <c r="DT417" s="117"/>
      <c r="DU417" s="122"/>
      <c r="DV417" s="85"/>
      <c r="DW417" s="85"/>
      <c r="DX417" s="85"/>
      <c r="DY417" s="121"/>
      <c r="DZ417" s="121"/>
      <c r="EA417" s="121"/>
      <c r="EB417" s="121"/>
      <c r="EC417" s="121"/>
      <c r="EG417" s="117"/>
      <c r="EH417" s="122"/>
      <c r="EI417" s="85"/>
      <c r="EJ417" s="85"/>
      <c r="EK417" s="85"/>
      <c r="EL417" s="121"/>
      <c r="EM417" s="121"/>
      <c r="EN417" s="121"/>
      <c r="EO417" s="121"/>
      <c r="EP417" s="121"/>
      <c r="ET417" s="117"/>
      <c r="EU417" s="122"/>
      <c r="EV417" s="85"/>
      <c r="EW417" s="85"/>
      <c r="EX417" s="85"/>
      <c r="EY417" s="121"/>
      <c r="EZ417" s="121"/>
      <c r="FA417" s="121"/>
      <c r="FB417" s="121"/>
      <c r="FC417" s="121"/>
      <c r="FG417" s="117"/>
      <c r="FH417" s="122"/>
      <c r="FI417" s="85"/>
      <c r="FJ417" s="85"/>
      <c r="FK417" s="85"/>
      <c r="FL417" s="121"/>
      <c r="FM417" s="121"/>
      <c r="FN417" s="121"/>
      <c r="FO417" s="121"/>
      <c r="FP417" s="121"/>
      <c r="FT417" s="117"/>
      <c r="FU417" s="122"/>
      <c r="FV417" s="85"/>
      <c r="FW417" s="85"/>
      <c r="FX417" s="85"/>
      <c r="FY417" s="121"/>
      <c r="FZ417" s="121"/>
      <c r="GA417" s="121"/>
      <c r="GB417" s="121"/>
      <c r="GC417" s="121"/>
    </row>
    <row r="418" spans="1:185" s="26" customFormat="1" ht="15" customHeight="1" x14ac:dyDescent="0.25">
      <c r="A418" s="335">
        <v>3631</v>
      </c>
      <c r="B418" s="335"/>
      <c r="C418" s="519"/>
      <c r="D418" s="45"/>
      <c r="E418" s="61"/>
      <c r="F418" s="110" t="s">
        <v>151</v>
      </c>
      <c r="G418" s="72">
        <f>SUBTOTAL(109,G408:G417)</f>
        <v>3426.04</v>
      </c>
      <c r="H418" s="72">
        <f t="shared" ref="H418:I418" si="5">SUBTOTAL(109,H408:H417)</f>
        <v>12228.85</v>
      </c>
      <c r="I418" s="72">
        <f t="shared" si="5"/>
        <v>2904.6800000000003</v>
      </c>
      <c r="J418" s="547">
        <f>Tabulka5424[[#This Row],[Skutečnost v tis. Kč]]/Tabulka5424[[#This Row],[Upravený rozpočet v tis. Kč]]*100</f>
        <v>23.752683204062524</v>
      </c>
      <c r="K418" s="85"/>
      <c r="L418" s="121"/>
      <c r="M418" s="121"/>
      <c r="N418" s="121"/>
      <c r="O418" s="121"/>
      <c r="P418" s="121"/>
      <c r="T418" s="117"/>
      <c r="U418" s="122"/>
      <c r="V418" s="85"/>
      <c r="W418" s="85"/>
      <c r="X418" s="85"/>
      <c r="Y418" s="121"/>
      <c r="Z418" s="121"/>
      <c r="AA418" s="121"/>
      <c r="AB418" s="121"/>
      <c r="AC418" s="121"/>
      <c r="AG418" s="117"/>
      <c r="AH418" s="122"/>
      <c r="AI418" s="85"/>
      <c r="AJ418" s="85"/>
      <c r="AK418" s="85"/>
      <c r="AL418" s="121"/>
      <c r="AM418" s="121"/>
      <c r="AN418" s="121"/>
      <c r="AO418" s="121"/>
      <c r="AP418" s="121"/>
      <c r="AT418" s="117"/>
      <c r="AU418" s="122"/>
      <c r="AV418" s="85"/>
      <c r="AW418" s="85"/>
      <c r="AX418" s="85"/>
      <c r="AY418" s="121"/>
      <c r="AZ418" s="121"/>
      <c r="BA418" s="121"/>
      <c r="BB418" s="121"/>
      <c r="BC418" s="121"/>
      <c r="BG418" s="117"/>
      <c r="BH418" s="122"/>
      <c r="BI418" s="85"/>
      <c r="BJ418" s="85"/>
      <c r="BK418" s="85"/>
      <c r="BL418" s="121"/>
      <c r="BM418" s="121"/>
      <c r="BN418" s="121"/>
      <c r="BO418" s="121"/>
      <c r="BP418" s="121"/>
      <c r="BT418" s="117"/>
      <c r="BU418" s="122"/>
      <c r="BV418" s="85"/>
      <c r="BW418" s="85"/>
      <c r="BX418" s="85"/>
      <c r="BY418" s="121"/>
      <c r="BZ418" s="121"/>
      <c r="CA418" s="121"/>
      <c r="CB418" s="121"/>
      <c r="CC418" s="121"/>
      <c r="CG418" s="117"/>
      <c r="CH418" s="122"/>
      <c r="CI418" s="85"/>
      <c r="CJ418" s="85"/>
      <c r="CK418" s="85"/>
      <c r="CL418" s="121"/>
      <c r="CM418" s="121"/>
      <c r="CN418" s="121"/>
      <c r="CO418" s="121"/>
      <c r="CP418" s="121"/>
      <c r="CT418" s="117"/>
      <c r="CU418" s="122"/>
      <c r="CV418" s="85"/>
      <c r="CW418" s="85"/>
      <c r="CX418" s="85"/>
      <c r="CY418" s="121"/>
      <c r="CZ418" s="121"/>
      <c r="DA418" s="121"/>
      <c r="DB418" s="121"/>
      <c r="DC418" s="121"/>
      <c r="DG418" s="117"/>
      <c r="DH418" s="122"/>
      <c r="DI418" s="85"/>
      <c r="DJ418" s="85"/>
      <c r="DK418" s="85"/>
      <c r="DL418" s="121"/>
      <c r="DM418" s="121"/>
      <c r="DN418" s="121"/>
      <c r="DO418" s="121"/>
      <c r="DP418" s="121"/>
      <c r="DT418" s="117"/>
      <c r="DU418" s="122"/>
      <c r="DV418" s="85"/>
      <c r="DW418" s="85"/>
      <c r="DX418" s="85"/>
      <c r="DY418" s="121"/>
      <c r="DZ418" s="121"/>
      <c r="EA418" s="121"/>
      <c r="EB418" s="121"/>
      <c r="EC418" s="121"/>
      <c r="EG418" s="117"/>
      <c r="EH418" s="122"/>
      <c r="EI418" s="85"/>
      <c r="EJ418" s="85"/>
      <c r="EK418" s="85"/>
      <c r="EL418" s="121"/>
      <c r="EM418" s="121"/>
      <c r="EN418" s="121"/>
      <c r="EO418" s="121"/>
      <c r="EP418" s="121"/>
      <c r="ET418" s="117"/>
      <c r="EU418" s="122"/>
      <c r="EV418" s="85"/>
      <c r="EW418" s="85"/>
      <c r="EX418" s="85"/>
      <c r="EY418" s="121"/>
      <c r="EZ418" s="121"/>
      <c r="FA418" s="121"/>
      <c r="FB418" s="121"/>
      <c r="FC418" s="121"/>
      <c r="FG418" s="117"/>
      <c r="FH418" s="122"/>
      <c r="FI418" s="85"/>
      <c r="FJ418" s="85"/>
      <c r="FK418" s="85"/>
      <c r="FL418" s="121"/>
      <c r="FM418" s="121"/>
      <c r="FN418" s="121"/>
      <c r="FO418" s="121"/>
      <c r="FP418" s="121"/>
      <c r="FT418" s="117"/>
      <c r="FU418" s="122"/>
      <c r="FV418" s="85"/>
      <c r="FW418" s="85"/>
      <c r="FX418" s="85"/>
      <c r="FY418" s="121"/>
      <c r="FZ418" s="121"/>
      <c r="GA418" s="121"/>
      <c r="GB418" s="121"/>
      <c r="GC418" s="121"/>
    </row>
    <row r="419" spans="1:185" s="26" customFormat="1" ht="15" customHeight="1" x14ac:dyDescent="0.25">
      <c r="A419" s="461"/>
      <c r="B419" s="461"/>
      <c r="C419" s="490"/>
      <c r="D419" s="64"/>
      <c r="E419" s="61"/>
      <c r="F419" s="459"/>
      <c r="G419" s="254"/>
      <c r="H419" s="254"/>
      <c r="I419" s="254"/>
      <c r="J419" s="428"/>
      <c r="K419" s="85"/>
      <c r="L419" s="121"/>
      <c r="M419" s="121"/>
      <c r="N419" s="121"/>
      <c r="O419" s="121"/>
      <c r="P419" s="121"/>
      <c r="T419" s="117"/>
      <c r="U419" s="122"/>
      <c r="V419" s="85"/>
      <c r="W419" s="85"/>
      <c r="X419" s="85"/>
      <c r="Y419" s="121"/>
      <c r="Z419" s="121"/>
      <c r="AA419" s="121"/>
      <c r="AB419" s="121"/>
      <c r="AC419" s="121"/>
      <c r="AG419" s="117"/>
      <c r="AH419" s="122"/>
      <c r="AI419" s="85"/>
      <c r="AJ419" s="85"/>
      <c r="AK419" s="85"/>
      <c r="AL419" s="121"/>
      <c r="AM419" s="121"/>
      <c r="AN419" s="121"/>
      <c r="AO419" s="121"/>
      <c r="AP419" s="121"/>
      <c r="AT419" s="117"/>
      <c r="AU419" s="122"/>
      <c r="AV419" s="85"/>
      <c r="AW419" s="85"/>
      <c r="AX419" s="85"/>
      <c r="AY419" s="121"/>
      <c r="AZ419" s="121"/>
      <c r="BA419" s="121"/>
      <c r="BB419" s="121"/>
      <c r="BC419" s="121"/>
      <c r="BG419" s="117"/>
      <c r="BH419" s="122"/>
      <c r="BI419" s="85"/>
      <c r="BJ419" s="85"/>
      <c r="BK419" s="85"/>
      <c r="BL419" s="121"/>
      <c r="BM419" s="121"/>
      <c r="BN419" s="121"/>
      <c r="BO419" s="121"/>
      <c r="BP419" s="121"/>
      <c r="BT419" s="117"/>
      <c r="BU419" s="122"/>
      <c r="BV419" s="85"/>
      <c r="BW419" s="85"/>
      <c r="BX419" s="85"/>
      <c r="BY419" s="121"/>
      <c r="BZ419" s="121"/>
      <c r="CA419" s="121"/>
      <c r="CB419" s="121"/>
      <c r="CC419" s="121"/>
      <c r="CG419" s="117"/>
      <c r="CH419" s="122"/>
      <c r="CI419" s="85"/>
      <c r="CJ419" s="85"/>
      <c r="CK419" s="85"/>
      <c r="CL419" s="121"/>
      <c r="CM419" s="121"/>
      <c r="CN419" s="121"/>
      <c r="CO419" s="121"/>
      <c r="CP419" s="121"/>
      <c r="CT419" s="117"/>
      <c r="CU419" s="122"/>
      <c r="CV419" s="85"/>
      <c r="CW419" s="85"/>
      <c r="CX419" s="85"/>
      <c r="CY419" s="121"/>
      <c r="CZ419" s="121"/>
      <c r="DA419" s="121"/>
      <c r="DB419" s="121"/>
      <c r="DC419" s="121"/>
      <c r="DG419" s="117"/>
      <c r="DH419" s="122"/>
      <c r="DI419" s="85"/>
      <c r="DJ419" s="85"/>
      <c r="DK419" s="85"/>
      <c r="DL419" s="121"/>
      <c r="DM419" s="121"/>
      <c r="DN419" s="121"/>
      <c r="DO419" s="121"/>
      <c r="DP419" s="121"/>
      <c r="DT419" s="117"/>
      <c r="DU419" s="122"/>
      <c r="DV419" s="85"/>
      <c r="DW419" s="85"/>
      <c r="DX419" s="85"/>
      <c r="DY419" s="121"/>
      <c r="DZ419" s="121"/>
      <c r="EA419" s="121"/>
      <c r="EB419" s="121"/>
      <c r="EC419" s="121"/>
      <c r="EG419" s="117"/>
      <c r="EH419" s="122"/>
      <c r="EI419" s="85"/>
      <c r="EJ419" s="85"/>
      <c r="EK419" s="85"/>
      <c r="EL419" s="121"/>
      <c r="EM419" s="121"/>
      <c r="EN419" s="121"/>
      <c r="EO419" s="121"/>
      <c r="EP419" s="121"/>
      <c r="ET419" s="117"/>
      <c r="EU419" s="122"/>
      <c r="EV419" s="85"/>
      <c r="EW419" s="85"/>
      <c r="EX419" s="85"/>
      <c r="EY419" s="121"/>
      <c r="EZ419" s="121"/>
      <c r="FA419" s="121"/>
      <c r="FB419" s="121"/>
      <c r="FC419" s="121"/>
      <c r="FG419" s="117"/>
      <c r="FH419" s="122"/>
      <c r="FI419" s="85"/>
      <c r="FJ419" s="85"/>
      <c r="FK419" s="85"/>
      <c r="FL419" s="121"/>
      <c r="FM419" s="121"/>
      <c r="FN419" s="121"/>
      <c r="FO419" s="121"/>
      <c r="FP419" s="121"/>
      <c r="FT419" s="117"/>
      <c r="FU419" s="122"/>
      <c r="FV419" s="85"/>
      <c r="FW419" s="85"/>
      <c r="FX419" s="85"/>
      <c r="FY419" s="121"/>
      <c r="FZ419" s="121"/>
      <c r="GA419" s="121"/>
      <c r="GB419" s="121"/>
      <c r="GC419" s="121"/>
    </row>
    <row r="420" spans="1:185" s="26" customFormat="1" ht="15" customHeight="1" x14ac:dyDescent="0.25">
      <c r="A420" s="4">
        <v>3632</v>
      </c>
      <c r="B420" s="4">
        <v>5151</v>
      </c>
      <c r="C420" s="291"/>
      <c r="D420" s="47"/>
      <c r="E420" s="61"/>
      <c r="F420" s="5" t="s">
        <v>152</v>
      </c>
      <c r="G420" s="76">
        <v>15</v>
      </c>
      <c r="H420" s="76">
        <v>15</v>
      </c>
      <c r="I420" s="76">
        <v>8.85</v>
      </c>
      <c r="J420" s="558">
        <f>Tabulka5424[[#This Row],[Skutečnost v tis. Kč]]/Tabulka5424[[#This Row],[Upravený rozpočet v tis. Kč]]*100</f>
        <v>59</v>
      </c>
      <c r="K420" s="85"/>
      <c r="L420" s="121"/>
      <c r="M420" s="121"/>
      <c r="N420" s="121"/>
      <c r="O420" s="121"/>
      <c r="P420" s="121"/>
      <c r="T420" s="117"/>
      <c r="U420" s="122"/>
      <c r="V420" s="85"/>
      <c r="W420" s="85"/>
      <c r="X420" s="85"/>
      <c r="Y420" s="121"/>
      <c r="Z420" s="121"/>
      <c r="AA420" s="121"/>
      <c r="AB420" s="121"/>
      <c r="AC420" s="121"/>
      <c r="AG420" s="117"/>
      <c r="AH420" s="122"/>
      <c r="AI420" s="85"/>
      <c r="AJ420" s="85"/>
      <c r="AK420" s="85"/>
      <c r="AL420" s="121"/>
      <c r="AM420" s="121"/>
      <c r="AN420" s="121"/>
      <c r="AO420" s="121"/>
      <c r="AP420" s="121"/>
      <c r="AT420" s="117"/>
      <c r="AU420" s="122"/>
      <c r="AV420" s="85"/>
      <c r="AW420" s="85"/>
      <c r="AX420" s="85"/>
      <c r="AY420" s="121"/>
      <c r="AZ420" s="121"/>
      <c r="BA420" s="121"/>
      <c r="BB420" s="121"/>
      <c r="BC420" s="121"/>
      <c r="BG420" s="117"/>
      <c r="BH420" s="122"/>
      <c r="BI420" s="85"/>
      <c r="BJ420" s="85"/>
      <c r="BK420" s="85"/>
      <c r="BL420" s="121"/>
      <c r="BM420" s="121"/>
      <c r="BN420" s="121"/>
      <c r="BO420" s="121"/>
      <c r="BP420" s="121"/>
      <c r="BT420" s="117"/>
      <c r="BU420" s="122"/>
      <c r="BV420" s="85"/>
      <c r="BW420" s="85"/>
      <c r="BX420" s="85"/>
      <c r="BY420" s="121"/>
      <c r="BZ420" s="121"/>
      <c r="CA420" s="121"/>
      <c r="CB420" s="121"/>
      <c r="CC420" s="121"/>
      <c r="CG420" s="117"/>
      <c r="CH420" s="122"/>
      <c r="CI420" s="85"/>
      <c r="CJ420" s="85"/>
      <c r="CK420" s="85"/>
      <c r="CL420" s="121"/>
      <c r="CM420" s="121"/>
      <c r="CN420" s="121"/>
      <c r="CO420" s="121"/>
      <c r="CP420" s="121"/>
      <c r="CT420" s="117"/>
      <c r="CU420" s="122"/>
      <c r="CV420" s="85"/>
      <c r="CW420" s="85"/>
      <c r="CX420" s="85"/>
      <c r="CY420" s="121"/>
      <c r="CZ420" s="121"/>
      <c r="DA420" s="121"/>
      <c r="DB420" s="121"/>
      <c r="DC420" s="121"/>
      <c r="DG420" s="117"/>
      <c r="DH420" s="122"/>
      <c r="DI420" s="85"/>
      <c r="DJ420" s="85"/>
      <c r="DK420" s="85"/>
      <c r="DL420" s="121"/>
      <c r="DM420" s="121"/>
      <c r="DN420" s="121"/>
      <c r="DO420" s="121"/>
      <c r="DP420" s="121"/>
      <c r="DT420" s="117"/>
      <c r="DU420" s="122"/>
      <c r="DV420" s="85"/>
      <c r="DW420" s="85"/>
      <c r="DX420" s="85"/>
      <c r="DY420" s="121"/>
      <c r="DZ420" s="121"/>
      <c r="EA420" s="121"/>
      <c r="EB420" s="121"/>
      <c r="EC420" s="121"/>
      <c r="EG420" s="117"/>
      <c r="EH420" s="122"/>
      <c r="EI420" s="85"/>
      <c r="EJ420" s="85"/>
      <c r="EK420" s="85"/>
      <c r="EL420" s="121"/>
      <c r="EM420" s="121"/>
      <c r="EN420" s="121"/>
      <c r="EO420" s="121"/>
      <c r="EP420" s="121"/>
      <c r="ET420" s="117"/>
      <c r="EU420" s="122"/>
      <c r="EV420" s="85"/>
      <c r="EW420" s="85"/>
      <c r="EX420" s="85"/>
      <c r="EY420" s="121"/>
      <c r="EZ420" s="121"/>
      <c r="FA420" s="121"/>
      <c r="FB420" s="121"/>
      <c r="FC420" s="121"/>
      <c r="FG420" s="117"/>
      <c r="FH420" s="122"/>
      <c r="FI420" s="85"/>
      <c r="FJ420" s="85"/>
      <c r="FK420" s="85"/>
      <c r="FL420" s="121"/>
      <c r="FM420" s="121"/>
      <c r="FN420" s="121"/>
      <c r="FO420" s="121"/>
      <c r="FP420" s="121"/>
      <c r="FT420" s="117"/>
      <c r="FU420" s="122"/>
      <c r="FV420" s="85"/>
      <c r="FW420" s="85"/>
      <c r="FX420" s="85"/>
      <c r="FY420" s="121"/>
      <c r="FZ420" s="121"/>
      <c r="GA420" s="121"/>
      <c r="GB420" s="121"/>
      <c r="GC420" s="121"/>
    </row>
    <row r="421" spans="1:185" s="26" customFormat="1" ht="15" customHeight="1" x14ac:dyDescent="0.25">
      <c r="A421" s="4">
        <v>3632</v>
      </c>
      <c r="B421" s="4">
        <v>5169</v>
      </c>
      <c r="C421" s="291"/>
      <c r="D421" s="47"/>
      <c r="E421" s="61"/>
      <c r="F421" s="5" t="s">
        <v>406</v>
      </c>
      <c r="G421" s="76">
        <v>670</v>
      </c>
      <c r="H421" s="76">
        <v>657.09</v>
      </c>
      <c r="I421" s="76">
        <v>306.24</v>
      </c>
      <c r="J421" s="558">
        <f>Tabulka5424[[#This Row],[Skutečnost v tis. Kč]]/Tabulka5424[[#This Row],[Upravený rozpočet v tis. Kč]]*100</f>
        <v>46.605487832716982</v>
      </c>
      <c r="K421" s="85"/>
      <c r="L421" s="121"/>
      <c r="M421" s="121"/>
      <c r="N421" s="121"/>
      <c r="O421" s="121"/>
      <c r="P421" s="121"/>
      <c r="T421" s="117"/>
      <c r="U421" s="122"/>
      <c r="V421" s="85"/>
      <c r="W421" s="85"/>
      <c r="X421" s="85"/>
      <c r="Y421" s="121"/>
      <c r="Z421" s="121"/>
      <c r="AA421" s="121"/>
      <c r="AB421" s="121"/>
      <c r="AC421" s="121"/>
      <c r="AG421" s="117"/>
      <c r="AH421" s="122"/>
      <c r="AI421" s="85"/>
      <c r="AJ421" s="85"/>
      <c r="AK421" s="85"/>
      <c r="AL421" s="121"/>
      <c r="AM421" s="121"/>
      <c r="AN421" s="121"/>
      <c r="AO421" s="121"/>
      <c r="AP421" s="121"/>
      <c r="AT421" s="117"/>
      <c r="AU421" s="122"/>
      <c r="AV421" s="85"/>
      <c r="AW421" s="85"/>
      <c r="AX421" s="85"/>
      <c r="AY421" s="121"/>
      <c r="AZ421" s="121"/>
      <c r="BA421" s="121"/>
      <c r="BB421" s="121"/>
      <c r="BC421" s="121"/>
      <c r="BG421" s="117"/>
      <c r="BH421" s="122"/>
      <c r="BI421" s="85"/>
      <c r="BJ421" s="85"/>
      <c r="BK421" s="85"/>
      <c r="BL421" s="121"/>
      <c r="BM421" s="121"/>
      <c r="BN421" s="121"/>
      <c r="BO421" s="121"/>
      <c r="BP421" s="121"/>
      <c r="BT421" s="117"/>
      <c r="BU421" s="122"/>
      <c r="BV421" s="85"/>
      <c r="BW421" s="85"/>
      <c r="BX421" s="85"/>
      <c r="BY421" s="121"/>
      <c r="BZ421" s="121"/>
      <c r="CA421" s="121"/>
      <c r="CB421" s="121"/>
      <c r="CC421" s="121"/>
      <c r="CG421" s="117"/>
      <c r="CH421" s="122"/>
      <c r="CI421" s="85"/>
      <c r="CJ421" s="85"/>
      <c r="CK421" s="85"/>
      <c r="CL421" s="121"/>
      <c r="CM421" s="121"/>
      <c r="CN421" s="121"/>
      <c r="CO421" s="121"/>
      <c r="CP421" s="121"/>
      <c r="CT421" s="117"/>
      <c r="CU421" s="122"/>
      <c r="CV421" s="85"/>
      <c r="CW421" s="85"/>
      <c r="CX421" s="85"/>
      <c r="CY421" s="121"/>
      <c r="CZ421" s="121"/>
      <c r="DA421" s="121"/>
      <c r="DB421" s="121"/>
      <c r="DC421" s="121"/>
      <c r="DG421" s="117"/>
      <c r="DH421" s="122"/>
      <c r="DI421" s="85"/>
      <c r="DJ421" s="85"/>
      <c r="DK421" s="85"/>
      <c r="DL421" s="121"/>
      <c r="DM421" s="121"/>
      <c r="DN421" s="121"/>
      <c r="DO421" s="121"/>
      <c r="DP421" s="121"/>
      <c r="DT421" s="117"/>
      <c r="DU421" s="122"/>
      <c r="DV421" s="85"/>
      <c r="DW421" s="85"/>
      <c r="DX421" s="85"/>
      <c r="DY421" s="121"/>
      <c r="DZ421" s="121"/>
      <c r="EA421" s="121"/>
      <c r="EB421" s="121"/>
      <c r="EC421" s="121"/>
      <c r="EG421" s="117"/>
      <c r="EH421" s="122"/>
      <c r="EI421" s="85"/>
      <c r="EJ421" s="85"/>
      <c r="EK421" s="85"/>
      <c r="EL421" s="121"/>
      <c r="EM421" s="121"/>
      <c r="EN421" s="121"/>
      <c r="EO421" s="121"/>
      <c r="EP421" s="121"/>
      <c r="ET421" s="117"/>
      <c r="EU421" s="122"/>
      <c r="EV421" s="85"/>
      <c r="EW421" s="85"/>
      <c r="EX421" s="85"/>
      <c r="EY421" s="121"/>
      <c r="EZ421" s="121"/>
      <c r="FA421" s="121"/>
      <c r="FB421" s="121"/>
      <c r="FC421" s="121"/>
      <c r="FG421" s="117"/>
      <c r="FH421" s="122"/>
      <c r="FI421" s="85"/>
      <c r="FJ421" s="85"/>
      <c r="FK421" s="85"/>
      <c r="FL421" s="121"/>
      <c r="FM421" s="121"/>
      <c r="FN421" s="121"/>
      <c r="FO421" s="121"/>
      <c r="FP421" s="121"/>
      <c r="FT421" s="117"/>
      <c r="FU421" s="122"/>
      <c r="FV421" s="85"/>
      <c r="FW421" s="85"/>
      <c r="FX421" s="85"/>
      <c r="FY421" s="121"/>
      <c r="FZ421" s="121"/>
      <c r="GA421" s="121"/>
      <c r="GB421" s="121"/>
      <c r="GC421" s="121"/>
    </row>
    <row r="422" spans="1:185" s="26" customFormat="1" ht="15" customHeight="1" x14ac:dyDescent="0.25">
      <c r="A422" s="461">
        <v>3632</v>
      </c>
      <c r="B422" s="461">
        <v>5171</v>
      </c>
      <c r="C422" s="490"/>
      <c r="D422" s="64"/>
      <c r="E422" s="61"/>
      <c r="F422" s="459" t="s">
        <v>405</v>
      </c>
      <c r="G422" s="254">
        <v>20</v>
      </c>
      <c r="H422" s="254">
        <v>60</v>
      </c>
      <c r="I422" s="254">
        <v>0</v>
      </c>
      <c r="J422" s="558">
        <f>Tabulka5424[[#This Row],[Skutečnost v tis. Kč]]/Tabulka5424[[#This Row],[Upravený rozpočet v tis. Kč]]*100</f>
        <v>0</v>
      </c>
      <c r="K422" s="85"/>
      <c r="L422" s="121"/>
      <c r="M422" s="121"/>
      <c r="N422" s="121"/>
      <c r="O422" s="121"/>
      <c r="P422" s="121"/>
      <c r="T422" s="117"/>
      <c r="U422" s="122"/>
      <c r="V422" s="85"/>
      <c r="W422" s="85"/>
      <c r="X422" s="85"/>
      <c r="Y422" s="121"/>
      <c r="Z422" s="121"/>
      <c r="AA422" s="121"/>
      <c r="AB422" s="121"/>
      <c r="AC422" s="121"/>
      <c r="AG422" s="117"/>
      <c r="AH422" s="122"/>
      <c r="AI422" s="85"/>
      <c r="AJ422" s="85"/>
      <c r="AK422" s="85"/>
      <c r="AL422" s="121"/>
      <c r="AM422" s="121"/>
      <c r="AN422" s="121"/>
      <c r="AO422" s="121"/>
      <c r="AP422" s="121"/>
      <c r="AT422" s="117"/>
      <c r="AU422" s="122"/>
      <c r="AV422" s="85"/>
      <c r="AW422" s="85"/>
      <c r="AX422" s="85"/>
      <c r="AY422" s="121"/>
      <c r="AZ422" s="121"/>
      <c r="BA422" s="121"/>
      <c r="BB422" s="121"/>
      <c r="BC422" s="121"/>
      <c r="BG422" s="117"/>
      <c r="BH422" s="122"/>
      <c r="BI422" s="85"/>
      <c r="BJ422" s="85"/>
      <c r="BK422" s="85"/>
      <c r="BL422" s="121"/>
      <c r="BM422" s="121"/>
      <c r="BN422" s="121"/>
      <c r="BO422" s="121"/>
      <c r="BP422" s="121"/>
      <c r="BT422" s="117"/>
      <c r="BU422" s="122"/>
      <c r="BV422" s="85"/>
      <c r="BW422" s="85"/>
      <c r="BX422" s="85"/>
      <c r="BY422" s="121"/>
      <c r="BZ422" s="121"/>
      <c r="CA422" s="121"/>
      <c r="CB422" s="121"/>
      <c r="CC422" s="121"/>
      <c r="CG422" s="117"/>
      <c r="CH422" s="122"/>
      <c r="CI422" s="85"/>
      <c r="CJ422" s="85"/>
      <c r="CK422" s="85"/>
      <c r="CL422" s="121"/>
      <c r="CM422" s="121"/>
      <c r="CN422" s="121"/>
      <c r="CO422" s="121"/>
      <c r="CP422" s="121"/>
      <c r="CT422" s="117"/>
      <c r="CU422" s="122"/>
      <c r="CV422" s="85"/>
      <c r="CW422" s="85"/>
      <c r="CX422" s="85"/>
      <c r="CY422" s="121"/>
      <c r="CZ422" s="121"/>
      <c r="DA422" s="121"/>
      <c r="DB422" s="121"/>
      <c r="DC422" s="121"/>
      <c r="DG422" s="117"/>
      <c r="DH422" s="122"/>
      <c r="DI422" s="85"/>
      <c r="DJ422" s="85"/>
      <c r="DK422" s="85"/>
      <c r="DL422" s="121"/>
      <c r="DM422" s="121"/>
      <c r="DN422" s="121"/>
      <c r="DO422" s="121"/>
      <c r="DP422" s="121"/>
      <c r="DT422" s="117"/>
      <c r="DU422" s="122"/>
      <c r="DV422" s="85"/>
      <c r="DW422" s="85"/>
      <c r="DX422" s="85"/>
      <c r="DY422" s="121"/>
      <c r="DZ422" s="121"/>
      <c r="EA422" s="121"/>
      <c r="EB422" s="121"/>
      <c r="EC422" s="121"/>
      <c r="EG422" s="117"/>
      <c r="EH422" s="122"/>
      <c r="EI422" s="85"/>
      <c r="EJ422" s="85"/>
      <c r="EK422" s="85"/>
      <c r="EL422" s="121"/>
      <c r="EM422" s="121"/>
      <c r="EN422" s="121"/>
      <c r="EO422" s="121"/>
      <c r="EP422" s="121"/>
      <c r="ET422" s="117"/>
      <c r="EU422" s="122"/>
      <c r="EV422" s="85"/>
      <c r="EW422" s="85"/>
      <c r="EX422" s="85"/>
      <c r="EY422" s="121"/>
      <c r="EZ422" s="121"/>
      <c r="FA422" s="121"/>
      <c r="FB422" s="121"/>
      <c r="FC422" s="121"/>
      <c r="FG422" s="117"/>
      <c r="FH422" s="122"/>
      <c r="FI422" s="85"/>
      <c r="FJ422" s="85"/>
      <c r="FK422" s="85"/>
      <c r="FL422" s="121"/>
      <c r="FM422" s="121"/>
      <c r="FN422" s="121"/>
      <c r="FO422" s="121"/>
      <c r="FP422" s="121"/>
      <c r="FT422" s="117"/>
      <c r="FU422" s="122"/>
      <c r="FV422" s="85"/>
      <c r="FW422" s="85"/>
      <c r="FX422" s="85"/>
      <c r="FY422" s="121"/>
      <c r="FZ422" s="121"/>
      <c r="GA422" s="121"/>
      <c r="GB422" s="121"/>
      <c r="GC422" s="121"/>
    </row>
    <row r="423" spans="1:185" s="26" customFormat="1" ht="15" customHeight="1" x14ac:dyDescent="0.25">
      <c r="A423" s="4">
        <v>3632</v>
      </c>
      <c r="B423" s="4">
        <v>5811</v>
      </c>
      <c r="C423" s="291"/>
      <c r="D423" s="58"/>
      <c r="E423" s="61"/>
      <c r="F423" s="5" t="s">
        <v>925</v>
      </c>
      <c r="G423" s="76">
        <v>0</v>
      </c>
      <c r="H423" s="76">
        <v>25.82</v>
      </c>
      <c r="I423" s="76">
        <v>0</v>
      </c>
      <c r="J423" s="558">
        <f>Tabulka5424[[#This Row],[Skutečnost v tis. Kč]]/Tabulka5424[[#This Row],[Upravený rozpočet v tis. Kč]]*100</f>
        <v>0</v>
      </c>
      <c r="K423" s="85"/>
      <c r="L423" s="121"/>
      <c r="M423" s="121"/>
      <c r="N423" s="121"/>
      <c r="O423" s="121"/>
      <c r="P423" s="121"/>
      <c r="T423" s="117"/>
      <c r="U423" s="122"/>
      <c r="V423" s="85"/>
      <c r="W423" s="85"/>
      <c r="X423" s="85"/>
      <c r="Y423" s="121"/>
      <c r="Z423" s="121"/>
      <c r="AA423" s="121"/>
      <c r="AB423" s="121"/>
      <c r="AC423" s="121"/>
      <c r="AG423" s="117"/>
      <c r="AH423" s="122"/>
      <c r="AI423" s="85"/>
      <c r="AJ423" s="85"/>
      <c r="AK423" s="85"/>
      <c r="AL423" s="121"/>
      <c r="AM423" s="121"/>
      <c r="AN423" s="121"/>
      <c r="AO423" s="121"/>
      <c r="AP423" s="121"/>
      <c r="AT423" s="117"/>
      <c r="AU423" s="122"/>
      <c r="AV423" s="85"/>
      <c r="AW423" s="85"/>
      <c r="AX423" s="85"/>
      <c r="AY423" s="121"/>
      <c r="AZ423" s="121"/>
      <c r="BA423" s="121"/>
      <c r="BB423" s="121"/>
      <c r="BC423" s="121"/>
      <c r="BG423" s="117"/>
      <c r="BH423" s="122"/>
      <c r="BI423" s="85"/>
      <c r="BJ423" s="85"/>
      <c r="BK423" s="85"/>
      <c r="BL423" s="121"/>
      <c r="BM423" s="121"/>
      <c r="BN423" s="121"/>
      <c r="BO423" s="121"/>
      <c r="BP423" s="121"/>
      <c r="BT423" s="117"/>
      <c r="BU423" s="122"/>
      <c r="BV423" s="85"/>
      <c r="BW423" s="85"/>
      <c r="BX423" s="85"/>
      <c r="BY423" s="121"/>
      <c r="BZ423" s="121"/>
      <c r="CA423" s="121"/>
      <c r="CB423" s="121"/>
      <c r="CC423" s="121"/>
      <c r="CG423" s="117"/>
      <c r="CH423" s="122"/>
      <c r="CI423" s="85"/>
      <c r="CJ423" s="85"/>
      <c r="CK423" s="85"/>
      <c r="CL423" s="121"/>
      <c r="CM423" s="121"/>
      <c r="CN423" s="121"/>
      <c r="CO423" s="121"/>
      <c r="CP423" s="121"/>
      <c r="CT423" s="117"/>
      <c r="CU423" s="122"/>
      <c r="CV423" s="85"/>
      <c r="CW423" s="85"/>
      <c r="CX423" s="85"/>
      <c r="CY423" s="121"/>
      <c r="CZ423" s="121"/>
      <c r="DA423" s="121"/>
      <c r="DB423" s="121"/>
      <c r="DC423" s="121"/>
      <c r="DG423" s="117"/>
      <c r="DH423" s="122"/>
      <c r="DI423" s="85"/>
      <c r="DJ423" s="85"/>
      <c r="DK423" s="85"/>
      <c r="DL423" s="121"/>
      <c r="DM423" s="121"/>
      <c r="DN423" s="121"/>
      <c r="DO423" s="121"/>
      <c r="DP423" s="121"/>
      <c r="DT423" s="117"/>
      <c r="DU423" s="122"/>
      <c r="DV423" s="85"/>
      <c r="DW423" s="85"/>
      <c r="DX423" s="85"/>
      <c r="DY423" s="121"/>
      <c r="DZ423" s="121"/>
      <c r="EA423" s="121"/>
      <c r="EB423" s="121"/>
      <c r="EC423" s="121"/>
      <c r="EG423" s="117"/>
      <c r="EH423" s="122"/>
      <c r="EI423" s="85"/>
      <c r="EJ423" s="85"/>
      <c r="EK423" s="85"/>
      <c r="EL423" s="121"/>
      <c r="EM423" s="121"/>
      <c r="EN423" s="121"/>
      <c r="EO423" s="121"/>
      <c r="EP423" s="121"/>
      <c r="ET423" s="117"/>
      <c r="EU423" s="122"/>
      <c r="EV423" s="85"/>
      <c r="EW423" s="85"/>
      <c r="EX423" s="85"/>
      <c r="EY423" s="121"/>
      <c r="EZ423" s="121"/>
      <c r="FA423" s="121"/>
      <c r="FB423" s="121"/>
      <c r="FC423" s="121"/>
      <c r="FG423" s="117"/>
      <c r="FH423" s="122"/>
      <c r="FI423" s="85"/>
      <c r="FJ423" s="85"/>
      <c r="FK423" s="85"/>
      <c r="FL423" s="121"/>
      <c r="FM423" s="121"/>
      <c r="FN423" s="121"/>
      <c r="FO423" s="121"/>
      <c r="FP423" s="121"/>
      <c r="FT423" s="117"/>
      <c r="FU423" s="122"/>
      <c r="FV423" s="85"/>
      <c r="FW423" s="85"/>
      <c r="FX423" s="85"/>
      <c r="FY423" s="121"/>
      <c r="FZ423" s="121"/>
      <c r="GA423" s="121"/>
      <c r="GB423" s="121"/>
      <c r="GC423" s="121"/>
    </row>
    <row r="424" spans="1:185" s="26" customFormat="1" ht="15" customHeight="1" x14ac:dyDescent="0.25">
      <c r="A424" s="335">
        <v>3632</v>
      </c>
      <c r="B424" s="335"/>
      <c r="C424" s="519"/>
      <c r="D424" s="45"/>
      <c r="E424" s="61"/>
      <c r="F424" s="110" t="s">
        <v>49</v>
      </c>
      <c r="G424" s="72">
        <f>SUBTOTAL(109,G420:G423)</f>
        <v>705</v>
      </c>
      <c r="H424" s="72">
        <f>SUBTOTAL(109,H420:H423)</f>
        <v>757.91000000000008</v>
      </c>
      <c r="I424" s="72">
        <f>SUBTOTAL(109,I420:I423)</f>
        <v>315.09000000000003</v>
      </c>
      <c r="J424" s="547">
        <f>Tabulka5424[[#This Row],[Skutečnost v tis. Kč]]/Tabulka5424[[#This Row],[Upravený rozpočet v tis. Kč]]*100</f>
        <v>41.573537755142432</v>
      </c>
      <c r="K424" s="85"/>
      <c r="L424" s="121"/>
      <c r="M424" s="121"/>
      <c r="N424" s="121"/>
      <c r="O424" s="121"/>
      <c r="P424" s="121"/>
      <c r="T424" s="117"/>
      <c r="U424" s="122"/>
      <c r="V424" s="85"/>
      <c r="W424" s="85"/>
      <c r="X424" s="85"/>
      <c r="Y424" s="121"/>
      <c r="Z424" s="121"/>
      <c r="AA424" s="121"/>
      <c r="AB424" s="121"/>
      <c r="AC424" s="121"/>
      <c r="AG424" s="117"/>
      <c r="AH424" s="122"/>
      <c r="AI424" s="85"/>
      <c r="AJ424" s="85"/>
      <c r="AK424" s="85"/>
      <c r="AL424" s="121"/>
      <c r="AM424" s="121"/>
      <c r="AN424" s="121"/>
      <c r="AO424" s="121"/>
      <c r="AP424" s="121"/>
      <c r="AT424" s="117"/>
      <c r="AU424" s="122"/>
      <c r="AV424" s="85"/>
      <c r="AW424" s="85"/>
      <c r="AX424" s="85"/>
      <c r="AY424" s="121"/>
      <c r="AZ424" s="121"/>
      <c r="BA424" s="121"/>
      <c r="BB424" s="121"/>
      <c r="BC424" s="121"/>
      <c r="BG424" s="117"/>
      <c r="BH424" s="122"/>
      <c r="BI424" s="85"/>
      <c r="BJ424" s="85"/>
      <c r="BK424" s="85"/>
      <c r="BL424" s="121"/>
      <c r="BM424" s="121"/>
      <c r="BN424" s="121"/>
      <c r="BO424" s="121"/>
      <c r="BP424" s="121"/>
      <c r="BT424" s="117"/>
      <c r="BU424" s="122"/>
      <c r="BV424" s="85"/>
      <c r="BW424" s="85"/>
      <c r="BX424" s="85"/>
      <c r="BY424" s="121"/>
      <c r="BZ424" s="121"/>
      <c r="CA424" s="121"/>
      <c r="CB424" s="121"/>
      <c r="CC424" s="121"/>
      <c r="CG424" s="117"/>
      <c r="CH424" s="122"/>
      <c r="CI424" s="85"/>
      <c r="CJ424" s="85"/>
      <c r="CK424" s="85"/>
      <c r="CL424" s="121"/>
      <c r="CM424" s="121"/>
      <c r="CN424" s="121"/>
      <c r="CO424" s="121"/>
      <c r="CP424" s="121"/>
      <c r="CT424" s="117"/>
      <c r="CU424" s="122"/>
      <c r="CV424" s="85"/>
      <c r="CW424" s="85"/>
      <c r="CX424" s="85"/>
      <c r="CY424" s="121"/>
      <c r="CZ424" s="121"/>
      <c r="DA424" s="121"/>
      <c r="DB424" s="121"/>
      <c r="DC424" s="121"/>
      <c r="DG424" s="117"/>
      <c r="DH424" s="122"/>
      <c r="DI424" s="85"/>
      <c r="DJ424" s="85"/>
      <c r="DK424" s="85"/>
      <c r="DL424" s="121"/>
      <c r="DM424" s="121"/>
      <c r="DN424" s="121"/>
      <c r="DO424" s="121"/>
      <c r="DP424" s="121"/>
      <c r="DT424" s="117"/>
      <c r="DU424" s="122"/>
      <c r="DV424" s="85"/>
      <c r="DW424" s="85"/>
      <c r="DX424" s="85"/>
      <c r="DY424" s="121"/>
      <c r="DZ424" s="121"/>
      <c r="EA424" s="121"/>
      <c r="EB424" s="121"/>
      <c r="EC424" s="121"/>
      <c r="EG424" s="117"/>
      <c r="EH424" s="122"/>
      <c r="EI424" s="85"/>
      <c r="EJ424" s="85"/>
      <c r="EK424" s="85"/>
      <c r="EL424" s="121"/>
      <c r="EM424" s="121"/>
      <c r="EN424" s="121"/>
      <c r="EO424" s="121"/>
      <c r="EP424" s="121"/>
      <c r="ET424" s="117"/>
      <c r="EU424" s="122"/>
      <c r="EV424" s="85"/>
      <c r="EW424" s="85"/>
      <c r="EX424" s="85"/>
      <c r="EY424" s="121"/>
      <c r="EZ424" s="121"/>
      <c r="FA424" s="121"/>
      <c r="FB424" s="121"/>
      <c r="FC424" s="121"/>
      <c r="FG424" s="117"/>
      <c r="FH424" s="122"/>
      <c r="FI424" s="85"/>
      <c r="FJ424" s="85"/>
      <c r="FK424" s="85"/>
      <c r="FL424" s="121"/>
      <c r="FM424" s="121"/>
      <c r="FN424" s="121"/>
      <c r="FO424" s="121"/>
      <c r="FP424" s="121"/>
      <c r="FT424" s="117"/>
      <c r="FU424" s="122"/>
      <c r="FV424" s="85"/>
      <c r="FW424" s="85"/>
      <c r="FX424" s="85"/>
      <c r="FY424" s="121"/>
      <c r="FZ424" s="121"/>
      <c r="GA424" s="121"/>
      <c r="GB424" s="121"/>
      <c r="GC424" s="121"/>
    </row>
    <row r="425" spans="1:185" s="26" customFormat="1" ht="15" customHeight="1" x14ac:dyDescent="0.25">
      <c r="A425" s="258"/>
      <c r="B425" s="258"/>
      <c r="C425" s="270"/>
      <c r="D425" s="64"/>
      <c r="E425" s="61"/>
      <c r="F425" s="256"/>
      <c r="G425" s="252"/>
      <c r="H425" s="252"/>
      <c r="I425" s="252"/>
      <c r="J425" s="428"/>
      <c r="K425" s="85"/>
      <c r="L425" s="121"/>
      <c r="M425" s="121"/>
      <c r="N425" s="121"/>
      <c r="O425" s="121"/>
      <c r="P425" s="121"/>
      <c r="T425" s="117"/>
      <c r="U425" s="122"/>
      <c r="V425" s="85"/>
      <c r="W425" s="85"/>
      <c r="X425" s="85"/>
      <c r="Y425" s="121"/>
      <c r="Z425" s="121"/>
      <c r="AA425" s="121"/>
      <c r="AB425" s="121"/>
      <c r="AC425" s="121"/>
      <c r="AG425" s="117"/>
      <c r="AH425" s="122"/>
      <c r="AI425" s="85"/>
      <c r="AJ425" s="85"/>
      <c r="AK425" s="85"/>
      <c r="AL425" s="121"/>
      <c r="AM425" s="121"/>
      <c r="AN425" s="121"/>
      <c r="AO425" s="121"/>
      <c r="AP425" s="121"/>
      <c r="AT425" s="117"/>
      <c r="AU425" s="122"/>
      <c r="AV425" s="85"/>
      <c r="AW425" s="85"/>
      <c r="AX425" s="85"/>
      <c r="AY425" s="121"/>
      <c r="AZ425" s="121"/>
      <c r="BA425" s="121"/>
      <c r="BB425" s="121"/>
      <c r="BC425" s="121"/>
      <c r="BG425" s="117"/>
      <c r="BH425" s="122"/>
      <c r="BI425" s="85"/>
      <c r="BJ425" s="85"/>
      <c r="BK425" s="85"/>
      <c r="BL425" s="121"/>
      <c r="BM425" s="121"/>
      <c r="BN425" s="121"/>
      <c r="BO425" s="121"/>
      <c r="BP425" s="121"/>
      <c r="BT425" s="117"/>
      <c r="BU425" s="122"/>
      <c r="BV425" s="85"/>
      <c r="BW425" s="85"/>
      <c r="BX425" s="85"/>
      <c r="BY425" s="121"/>
      <c r="BZ425" s="121"/>
      <c r="CA425" s="121"/>
      <c r="CB425" s="121"/>
      <c r="CC425" s="121"/>
      <c r="CG425" s="117"/>
      <c r="CH425" s="122"/>
      <c r="CI425" s="85"/>
      <c r="CJ425" s="85"/>
      <c r="CK425" s="85"/>
      <c r="CL425" s="121"/>
      <c r="CM425" s="121"/>
      <c r="CN425" s="121"/>
      <c r="CO425" s="121"/>
      <c r="CP425" s="121"/>
      <c r="CT425" s="117"/>
      <c r="CU425" s="122"/>
      <c r="CV425" s="85"/>
      <c r="CW425" s="85"/>
      <c r="CX425" s="85"/>
      <c r="CY425" s="121"/>
      <c r="CZ425" s="121"/>
      <c r="DA425" s="121"/>
      <c r="DB425" s="121"/>
      <c r="DC425" s="121"/>
      <c r="DG425" s="117"/>
      <c r="DH425" s="122"/>
      <c r="DI425" s="85"/>
      <c r="DJ425" s="85"/>
      <c r="DK425" s="85"/>
      <c r="DL425" s="121"/>
      <c r="DM425" s="121"/>
      <c r="DN425" s="121"/>
      <c r="DO425" s="121"/>
      <c r="DP425" s="121"/>
      <c r="DT425" s="117"/>
      <c r="DU425" s="122"/>
      <c r="DV425" s="85"/>
      <c r="DW425" s="85"/>
      <c r="DX425" s="85"/>
      <c r="DY425" s="121"/>
      <c r="DZ425" s="121"/>
      <c r="EA425" s="121"/>
      <c r="EB425" s="121"/>
      <c r="EC425" s="121"/>
      <c r="EG425" s="117"/>
      <c r="EH425" s="122"/>
      <c r="EI425" s="85"/>
      <c r="EJ425" s="85"/>
      <c r="EK425" s="85"/>
      <c r="EL425" s="121"/>
      <c r="EM425" s="121"/>
      <c r="EN425" s="121"/>
      <c r="EO425" s="121"/>
      <c r="EP425" s="121"/>
      <c r="ET425" s="117"/>
      <c r="EU425" s="122"/>
      <c r="EV425" s="85"/>
      <c r="EW425" s="85"/>
      <c r="EX425" s="85"/>
      <c r="EY425" s="121"/>
      <c r="EZ425" s="121"/>
      <c r="FA425" s="121"/>
      <c r="FB425" s="121"/>
      <c r="FC425" s="121"/>
      <c r="FG425" s="117"/>
      <c r="FH425" s="122"/>
      <c r="FI425" s="85"/>
      <c r="FJ425" s="85"/>
      <c r="FK425" s="85"/>
      <c r="FL425" s="121"/>
      <c r="FM425" s="121"/>
      <c r="FN425" s="121"/>
      <c r="FO425" s="121"/>
      <c r="FP425" s="121"/>
      <c r="FT425" s="117"/>
      <c r="FU425" s="122"/>
      <c r="FV425" s="85"/>
      <c r="FW425" s="85"/>
      <c r="FX425" s="85"/>
      <c r="FY425" s="121"/>
      <c r="FZ425" s="121"/>
      <c r="GA425" s="121"/>
      <c r="GB425" s="121"/>
      <c r="GC425" s="121"/>
    </row>
    <row r="426" spans="1:185" s="26" customFormat="1" ht="15" customHeight="1" x14ac:dyDescent="0.25">
      <c r="A426" s="258">
        <v>3634</v>
      </c>
      <c r="B426" s="258">
        <v>6121</v>
      </c>
      <c r="C426" s="270"/>
      <c r="D426" s="64"/>
      <c r="E426" s="257">
        <v>602</v>
      </c>
      <c r="F426" s="256" t="s">
        <v>929</v>
      </c>
      <c r="G426" s="252">
        <v>0</v>
      </c>
      <c r="H426" s="252">
        <v>234.6</v>
      </c>
      <c r="I426" s="252">
        <v>166.96</v>
      </c>
      <c r="J426" s="428">
        <f>Tabulka5424[[#This Row],[Skutečnost v tis. Kč]]/Tabulka5424[[#This Row],[Upravený rozpočet v tis. Kč]]*100</f>
        <v>71.167945439045184</v>
      </c>
      <c r="K426" s="85"/>
      <c r="L426" s="121"/>
      <c r="M426" s="121"/>
      <c r="N426" s="121"/>
      <c r="O426" s="121"/>
      <c r="P426" s="121"/>
      <c r="T426" s="117"/>
      <c r="U426" s="122"/>
      <c r="V426" s="85"/>
      <c r="W426" s="85"/>
      <c r="X426" s="85"/>
      <c r="Y426" s="121"/>
      <c r="Z426" s="121"/>
      <c r="AA426" s="121"/>
      <c r="AB426" s="121"/>
      <c r="AC426" s="121"/>
      <c r="AG426" s="117"/>
      <c r="AH426" s="122"/>
      <c r="AI426" s="85"/>
      <c r="AJ426" s="85"/>
      <c r="AK426" s="85"/>
      <c r="AL426" s="121"/>
      <c r="AM426" s="121"/>
      <c r="AN426" s="121"/>
      <c r="AO426" s="121"/>
      <c r="AP426" s="121"/>
      <c r="AT426" s="117"/>
      <c r="AU426" s="122"/>
      <c r="AV426" s="85"/>
      <c r="AW426" s="85"/>
      <c r="AX426" s="85"/>
      <c r="AY426" s="121"/>
      <c r="AZ426" s="121"/>
      <c r="BA426" s="121"/>
      <c r="BB426" s="121"/>
      <c r="BC426" s="121"/>
      <c r="BG426" s="117"/>
      <c r="BH426" s="122"/>
      <c r="BI426" s="85"/>
      <c r="BJ426" s="85"/>
      <c r="BK426" s="85"/>
      <c r="BL426" s="121"/>
      <c r="BM426" s="121"/>
      <c r="BN426" s="121"/>
      <c r="BO426" s="121"/>
      <c r="BP426" s="121"/>
      <c r="BT426" s="117"/>
      <c r="BU426" s="122"/>
      <c r="BV426" s="85"/>
      <c r="BW426" s="85"/>
      <c r="BX426" s="85"/>
      <c r="BY426" s="121"/>
      <c r="BZ426" s="121"/>
      <c r="CA426" s="121"/>
      <c r="CB426" s="121"/>
      <c r="CC426" s="121"/>
      <c r="CG426" s="117"/>
      <c r="CH426" s="122"/>
      <c r="CI426" s="85"/>
      <c r="CJ426" s="85"/>
      <c r="CK426" s="85"/>
      <c r="CL426" s="121"/>
      <c r="CM426" s="121"/>
      <c r="CN426" s="121"/>
      <c r="CO426" s="121"/>
      <c r="CP426" s="121"/>
      <c r="CT426" s="117"/>
      <c r="CU426" s="122"/>
      <c r="CV426" s="85"/>
      <c r="CW426" s="85"/>
      <c r="CX426" s="85"/>
      <c r="CY426" s="121"/>
      <c r="CZ426" s="121"/>
      <c r="DA426" s="121"/>
      <c r="DB426" s="121"/>
      <c r="DC426" s="121"/>
      <c r="DG426" s="117"/>
      <c r="DH426" s="122"/>
      <c r="DI426" s="85"/>
      <c r="DJ426" s="85"/>
      <c r="DK426" s="85"/>
      <c r="DL426" s="121"/>
      <c r="DM426" s="121"/>
      <c r="DN426" s="121"/>
      <c r="DO426" s="121"/>
      <c r="DP426" s="121"/>
      <c r="DT426" s="117"/>
      <c r="DU426" s="122"/>
      <c r="DV426" s="85"/>
      <c r="DW426" s="85"/>
      <c r="DX426" s="85"/>
      <c r="DY426" s="121"/>
      <c r="DZ426" s="121"/>
      <c r="EA426" s="121"/>
      <c r="EB426" s="121"/>
      <c r="EC426" s="121"/>
      <c r="EG426" s="117"/>
      <c r="EH426" s="122"/>
      <c r="EI426" s="85"/>
      <c r="EJ426" s="85"/>
      <c r="EK426" s="85"/>
      <c r="EL426" s="121"/>
      <c r="EM426" s="121"/>
      <c r="EN426" s="121"/>
      <c r="EO426" s="121"/>
      <c r="EP426" s="121"/>
      <c r="ET426" s="117"/>
      <c r="EU426" s="122"/>
      <c r="EV426" s="85"/>
      <c r="EW426" s="85"/>
      <c r="EX426" s="85"/>
      <c r="EY426" s="121"/>
      <c r="EZ426" s="121"/>
      <c r="FA426" s="121"/>
      <c r="FB426" s="121"/>
      <c r="FC426" s="121"/>
      <c r="FG426" s="117"/>
      <c r="FH426" s="122"/>
      <c r="FI426" s="85"/>
      <c r="FJ426" s="85"/>
      <c r="FK426" s="85"/>
      <c r="FL426" s="121"/>
      <c r="FM426" s="121"/>
      <c r="FN426" s="121"/>
      <c r="FO426" s="121"/>
      <c r="FP426" s="121"/>
      <c r="FT426" s="117"/>
      <c r="FU426" s="122"/>
      <c r="FV426" s="85"/>
      <c r="FW426" s="85"/>
      <c r="FX426" s="85"/>
      <c r="FY426" s="121"/>
      <c r="FZ426" s="121"/>
      <c r="GA426" s="121"/>
      <c r="GB426" s="121"/>
      <c r="GC426" s="121"/>
    </row>
    <row r="427" spans="1:185" s="26" customFormat="1" ht="15" customHeight="1" x14ac:dyDescent="0.25">
      <c r="A427" s="258">
        <v>3634</v>
      </c>
      <c r="B427" s="258">
        <v>6121</v>
      </c>
      <c r="C427" s="270"/>
      <c r="D427" s="64"/>
      <c r="E427" s="257">
        <v>821</v>
      </c>
      <c r="F427" s="256" t="s">
        <v>500</v>
      </c>
      <c r="G427" s="252">
        <v>1563.32</v>
      </c>
      <c r="H427" s="252">
        <v>1563.32</v>
      </c>
      <c r="I427" s="252">
        <v>1371.5</v>
      </c>
      <c r="J427" s="428">
        <f>Tabulka5424[[#This Row],[Skutečnost v tis. Kč]]/Tabulka5424[[#This Row],[Upravený rozpočet v tis. Kč]]*100</f>
        <v>87.729959317350264</v>
      </c>
      <c r="K427" s="85"/>
      <c r="L427" s="121"/>
      <c r="M427" s="121"/>
      <c r="N427" s="121"/>
      <c r="O427" s="121"/>
      <c r="P427" s="121"/>
      <c r="T427" s="117"/>
      <c r="U427" s="122"/>
      <c r="V427" s="85"/>
      <c r="W427" s="85"/>
      <c r="X427" s="85"/>
      <c r="Y427" s="121"/>
      <c r="Z427" s="121"/>
      <c r="AA427" s="121"/>
      <c r="AB427" s="121"/>
      <c r="AC427" s="121"/>
      <c r="AG427" s="117"/>
      <c r="AH427" s="122"/>
      <c r="AI427" s="85"/>
      <c r="AJ427" s="85"/>
      <c r="AK427" s="85"/>
      <c r="AL427" s="121"/>
      <c r="AM427" s="121"/>
      <c r="AN427" s="121"/>
      <c r="AO427" s="121"/>
      <c r="AP427" s="121"/>
      <c r="AT427" s="117"/>
      <c r="AU427" s="122"/>
      <c r="AV427" s="85"/>
      <c r="AW427" s="85"/>
      <c r="AX427" s="85"/>
      <c r="AY427" s="121"/>
      <c r="AZ427" s="121"/>
      <c r="BA427" s="121"/>
      <c r="BB427" s="121"/>
      <c r="BC427" s="121"/>
      <c r="BG427" s="117"/>
      <c r="BH427" s="122"/>
      <c r="BI427" s="85"/>
      <c r="BJ427" s="85"/>
      <c r="BK427" s="85"/>
      <c r="BL427" s="121"/>
      <c r="BM427" s="121"/>
      <c r="BN427" s="121"/>
      <c r="BO427" s="121"/>
      <c r="BP427" s="121"/>
      <c r="BT427" s="117"/>
      <c r="BU427" s="122"/>
      <c r="BV427" s="85"/>
      <c r="BW427" s="85"/>
      <c r="BX427" s="85"/>
      <c r="BY427" s="121"/>
      <c r="BZ427" s="121"/>
      <c r="CA427" s="121"/>
      <c r="CB427" s="121"/>
      <c r="CC427" s="121"/>
      <c r="CG427" s="117"/>
      <c r="CH427" s="122"/>
      <c r="CI427" s="85"/>
      <c r="CJ427" s="85"/>
      <c r="CK427" s="85"/>
      <c r="CL427" s="121"/>
      <c r="CM427" s="121"/>
      <c r="CN427" s="121"/>
      <c r="CO427" s="121"/>
      <c r="CP427" s="121"/>
      <c r="CT427" s="117"/>
      <c r="CU427" s="122"/>
      <c r="CV427" s="85"/>
      <c r="CW427" s="85"/>
      <c r="CX427" s="85"/>
      <c r="CY427" s="121"/>
      <c r="CZ427" s="121"/>
      <c r="DA427" s="121"/>
      <c r="DB427" s="121"/>
      <c r="DC427" s="121"/>
      <c r="DG427" s="117"/>
      <c r="DH427" s="122"/>
      <c r="DI427" s="85"/>
      <c r="DJ427" s="85"/>
      <c r="DK427" s="85"/>
      <c r="DL427" s="121"/>
      <c r="DM427" s="121"/>
      <c r="DN427" s="121"/>
      <c r="DO427" s="121"/>
      <c r="DP427" s="121"/>
      <c r="DT427" s="117"/>
      <c r="DU427" s="122"/>
      <c r="DV427" s="85"/>
      <c r="DW427" s="85"/>
      <c r="DX427" s="85"/>
      <c r="DY427" s="121"/>
      <c r="DZ427" s="121"/>
      <c r="EA427" s="121"/>
      <c r="EB427" s="121"/>
      <c r="EC427" s="121"/>
      <c r="EG427" s="117"/>
      <c r="EH427" s="122"/>
      <c r="EI427" s="85"/>
      <c r="EJ427" s="85"/>
      <c r="EK427" s="85"/>
      <c r="EL427" s="121"/>
      <c r="EM427" s="121"/>
      <c r="EN427" s="121"/>
      <c r="EO427" s="121"/>
      <c r="EP427" s="121"/>
      <c r="ET427" s="117"/>
      <c r="EU427" s="122"/>
      <c r="EV427" s="85"/>
      <c r="EW427" s="85"/>
      <c r="EX427" s="85"/>
      <c r="EY427" s="121"/>
      <c r="EZ427" s="121"/>
      <c r="FA427" s="121"/>
      <c r="FB427" s="121"/>
      <c r="FC427" s="121"/>
      <c r="FG427" s="117"/>
      <c r="FH427" s="122"/>
      <c r="FI427" s="85"/>
      <c r="FJ427" s="85"/>
      <c r="FK427" s="85"/>
      <c r="FL427" s="121"/>
      <c r="FM427" s="121"/>
      <c r="FN427" s="121"/>
      <c r="FO427" s="121"/>
      <c r="FP427" s="121"/>
      <c r="FT427" s="117"/>
      <c r="FU427" s="122"/>
      <c r="FV427" s="85"/>
      <c r="FW427" s="85"/>
      <c r="FX427" s="85"/>
      <c r="FY427" s="121"/>
      <c r="FZ427" s="121"/>
      <c r="GA427" s="121"/>
      <c r="GB427" s="121"/>
      <c r="GC427" s="121"/>
    </row>
    <row r="428" spans="1:185" s="26" customFormat="1" ht="15" customHeight="1" x14ac:dyDescent="0.25">
      <c r="A428" s="335">
        <v>3634</v>
      </c>
      <c r="B428" s="335"/>
      <c r="C428" s="519"/>
      <c r="D428" s="45"/>
      <c r="E428" s="61"/>
      <c r="F428" s="110" t="s">
        <v>470</v>
      </c>
      <c r="G428" s="72">
        <f>SUBTOTAL(109,G426:G427)</f>
        <v>1563.32</v>
      </c>
      <c r="H428" s="72">
        <f>SUBTOTAL(109,H426:H427)</f>
        <v>1797.9199999999998</v>
      </c>
      <c r="I428" s="72">
        <f>SUBTOTAL(109,I426:I427)</f>
        <v>1538.46</v>
      </c>
      <c r="J428" s="547">
        <f>Tabulka5424[[#This Row],[Skutečnost v tis. Kč]]/Tabulka5424[[#This Row],[Upravený rozpočet v tis. Kč]]*100</f>
        <v>85.568879594197739</v>
      </c>
      <c r="K428" s="85"/>
      <c r="L428" s="121"/>
      <c r="M428" s="121"/>
      <c r="N428" s="121"/>
      <c r="O428" s="121"/>
      <c r="P428" s="121"/>
      <c r="T428" s="117"/>
      <c r="U428" s="122"/>
      <c r="V428" s="85"/>
      <c r="W428" s="85"/>
      <c r="X428" s="85"/>
      <c r="Y428" s="121"/>
      <c r="Z428" s="121"/>
      <c r="AA428" s="121"/>
      <c r="AB428" s="121"/>
      <c r="AC428" s="121"/>
      <c r="AG428" s="117"/>
      <c r="AH428" s="122"/>
      <c r="AI428" s="85"/>
      <c r="AJ428" s="85"/>
      <c r="AK428" s="85"/>
      <c r="AL428" s="121"/>
      <c r="AM428" s="121"/>
      <c r="AN428" s="121"/>
      <c r="AO428" s="121"/>
      <c r="AP428" s="121"/>
      <c r="AT428" s="117"/>
      <c r="AU428" s="122"/>
      <c r="AV428" s="85"/>
      <c r="AW428" s="85"/>
      <c r="AX428" s="85"/>
      <c r="AY428" s="121"/>
      <c r="AZ428" s="121"/>
      <c r="BA428" s="121"/>
      <c r="BB428" s="121"/>
      <c r="BC428" s="121"/>
      <c r="BG428" s="117"/>
      <c r="BH428" s="122"/>
      <c r="BI428" s="85"/>
      <c r="BJ428" s="85"/>
      <c r="BK428" s="85"/>
      <c r="BL428" s="121"/>
      <c r="BM428" s="121"/>
      <c r="BN428" s="121"/>
      <c r="BO428" s="121"/>
      <c r="BP428" s="121"/>
      <c r="BT428" s="117"/>
      <c r="BU428" s="122"/>
      <c r="BV428" s="85"/>
      <c r="BW428" s="85"/>
      <c r="BX428" s="85"/>
      <c r="BY428" s="121"/>
      <c r="BZ428" s="121"/>
      <c r="CA428" s="121"/>
      <c r="CB428" s="121"/>
      <c r="CC428" s="121"/>
      <c r="CG428" s="117"/>
      <c r="CH428" s="122"/>
      <c r="CI428" s="85"/>
      <c r="CJ428" s="85"/>
      <c r="CK428" s="85"/>
      <c r="CL428" s="121"/>
      <c r="CM428" s="121"/>
      <c r="CN428" s="121"/>
      <c r="CO428" s="121"/>
      <c r="CP428" s="121"/>
      <c r="CT428" s="117"/>
      <c r="CU428" s="122"/>
      <c r="CV428" s="85"/>
      <c r="CW428" s="85"/>
      <c r="CX428" s="85"/>
      <c r="CY428" s="121"/>
      <c r="CZ428" s="121"/>
      <c r="DA428" s="121"/>
      <c r="DB428" s="121"/>
      <c r="DC428" s="121"/>
      <c r="DG428" s="117"/>
      <c r="DH428" s="122"/>
      <c r="DI428" s="85"/>
      <c r="DJ428" s="85"/>
      <c r="DK428" s="85"/>
      <c r="DL428" s="121"/>
      <c r="DM428" s="121"/>
      <c r="DN428" s="121"/>
      <c r="DO428" s="121"/>
      <c r="DP428" s="121"/>
      <c r="DT428" s="117"/>
      <c r="DU428" s="122"/>
      <c r="DV428" s="85"/>
      <c r="DW428" s="85"/>
      <c r="DX428" s="85"/>
      <c r="DY428" s="121"/>
      <c r="DZ428" s="121"/>
      <c r="EA428" s="121"/>
      <c r="EB428" s="121"/>
      <c r="EC428" s="121"/>
      <c r="EG428" s="117"/>
      <c r="EH428" s="122"/>
      <c r="EI428" s="85"/>
      <c r="EJ428" s="85"/>
      <c r="EK428" s="85"/>
      <c r="EL428" s="121"/>
      <c r="EM428" s="121"/>
      <c r="EN428" s="121"/>
      <c r="EO428" s="121"/>
      <c r="EP428" s="121"/>
      <c r="ET428" s="117"/>
      <c r="EU428" s="122"/>
      <c r="EV428" s="85"/>
      <c r="EW428" s="85"/>
      <c r="EX428" s="85"/>
      <c r="EY428" s="121"/>
      <c r="EZ428" s="121"/>
      <c r="FA428" s="121"/>
      <c r="FB428" s="121"/>
      <c r="FC428" s="121"/>
      <c r="FG428" s="117"/>
      <c r="FH428" s="122"/>
      <c r="FI428" s="85"/>
      <c r="FJ428" s="85"/>
      <c r="FK428" s="85"/>
      <c r="FL428" s="121"/>
      <c r="FM428" s="121"/>
      <c r="FN428" s="121"/>
      <c r="FO428" s="121"/>
      <c r="FP428" s="121"/>
      <c r="FT428" s="117"/>
      <c r="FU428" s="122"/>
      <c r="FV428" s="85"/>
      <c r="FW428" s="85"/>
      <c r="FX428" s="85"/>
      <c r="FY428" s="121"/>
      <c r="FZ428" s="121"/>
      <c r="GA428" s="121"/>
      <c r="GB428" s="121"/>
      <c r="GC428" s="121"/>
    </row>
    <row r="429" spans="1:185" s="26" customFormat="1" ht="15" customHeight="1" x14ac:dyDescent="0.25">
      <c r="A429" s="335"/>
      <c r="B429" s="13"/>
      <c r="C429" s="270"/>
      <c r="D429" s="19"/>
      <c r="E429" s="61"/>
      <c r="F429" s="110"/>
      <c r="G429" s="72"/>
      <c r="H429" s="76"/>
      <c r="I429" s="454"/>
      <c r="J429" s="560"/>
      <c r="K429" s="85"/>
      <c r="L429" s="121"/>
      <c r="M429" s="121"/>
      <c r="N429" s="121"/>
      <c r="O429" s="121"/>
      <c r="P429" s="121"/>
      <c r="T429" s="117"/>
      <c r="U429" s="122"/>
      <c r="V429" s="85"/>
      <c r="W429" s="85"/>
      <c r="X429" s="85"/>
      <c r="Y429" s="121"/>
      <c r="Z429" s="121"/>
      <c r="AA429" s="121"/>
      <c r="AB429" s="121"/>
      <c r="AC429" s="121"/>
      <c r="AG429" s="117"/>
      <c r="AH429" s="122"/>
      <c r="AI429" s="85"/>
      <c r="AJ429" s="85"/>
      <c r="AK429" s="85"/>
      <c r="AL429" s="121"/>
      <c r="AM429" s="121"/>
      <c r="AN429" s="121"/>
      <c r="AO429" s="121"/>
      <c r="AP429" s="121"/>
      <c r="AT429" s="117"/>
      <c r="AU429" s="122"/>
      <c r="AV429" s="85"/>
      <c r="AW429" s="85"/>
      <c r="AX429" s="85"/>
      <c r="AY429" s="121"/>
      <c r="AZ429" s="121"/>
      <c r="BA429" s="121"/>
      <c r="BB429" s="121"/>
      <c r="BC429" s="121"/>
      <c r="BG429" s="117"/>
      <c r="BH429" s="122"/>
      <c r="BI429" s="85"/>
      <c r="BJ429" s="85"/>
      <c r="BK429" s="85"/>
      <c r="BL429" s="121"/>
      <c r="BM429" s="121"/>
      <c r="BN429" s="121"/>
      <c r="BO429" s="121"/>
      <c r="BP429" s="121"/>
      <c r="BT429" s="117"/>
      <c r="BU429" s="122"/>
      <c r="BV429" s="85"/>
      <c r="BW429" s="85"/>
      <c r="BX429" s="85"/>
      <c r="BY429" s="121"/>
      <c r="BZ429" s="121"/>
      <c r="CA429" s="121"/>
      <c r="CB429" s="121"/>
      <c r="CC429" s="121"/>
      <c r="CG429" s="117"/>
      <c r="CH429" s="122"/>
      <c r="CI429" s="85"/>
      <c r="CJ429" s="85"/>
      <c r="CK429" s="85"/>
      <c r="CL429" s="121"/>
      <c r="CM429" s="121"/>
      <c r="CN429" s="121"/>
      <c r="CO429" s="121"/>
      <c r="CP429" s="121"/>
      <c r="CT429" s="117"/>
      <c r="CU429" s="122"/>
      <c r="CV429" s="85"/>
      <c r="CW429" s="85"/>
      <c r="CX429" s="85"/>
      <c r="CY429" s="121"/>
      <c r="CZ429" s="121"/>
      <c r="DA429" s="121"/>
      <c r="DB429" s="121"/>
      <c r="DC429" s="121"/>
      <c r="DG429" s="117"/>
      <c r="DH429" s="122"/>
      <c r="DI429" s="85"/>
      <c r="DJ429" s="85"/>
      <c r="DK429" s="85"/>
      <c r="DL429" s="121"/>
      <c r="DM429" s="121"/>
      <c r="DN429" s="121"/>
      <c r="DO429" s="121"/>
      <c r="DP429" s="121"/>
      <c r="DT429" s="117"/>
      <c r="DU429" s="122"/>
      <c r="DV429" s="85"/>
      <c r="DW429" s="85"/>
      <c r="DX429" s="85"/>
      <c r="DY429" s="121"/>
      <c r="DZ429" s="121"/>
      <c r="EA429" s="121"/>
      <c r="EB429" s="121"/>
      <c r="EC429" s="121"/>
      <c r="EG429" s="117"/>
      <c r="EH429" s="122"/>
      <c r="EI429" s="85"/>
      <c r="EJ429" s="85"/>
      <c r="EK429" s="85"/>
      <c r="EL429" s="121"/>
      <c r="EM429" s="121"/>
      <c r="EN429" s="121"/>
      <c r="EO429" s="121"/>
      <c r="EP429" s="121"/>
      <c r="ET429" s="117"/>
      <c r="EU429" s="122"/>
      <c r="EV429" s="85"/>
      <c r="EW429" s="85"/>
      <c r="EX429" s="85"/>
      <c r="EY429" s="121"/>
      <c r="EZ429" s="121"/>
      <c r="FA429" s="121"/>
      <c r="FB429" s="121"/>
      <c r="FC429" s="121"/>
      <c r="FG429" s="117"/>
      <c r="FH429" s="122"/>
      <c r="FI429" s="85"/>
      <c r="FJ429" s="85"/>
      <c r="FK429" s="85"/>
      <c r="FL429" s="121"/>
      <c r="FM429" s="121"/>
      <c r="FN429" s="121"/>
      <c r="FO429" s="121"/>
      <c r="FP429" s="121"/>
      <c r="FT429" s="117"/>
      <c r="FU429" s="122"/>
      <c r="FV429" s="85"/>
      <c r="FW429" s="85"/>
      <c r="FX429" s="85"/>
      <c r="FY429" s="121"/>
      <c r="FZ429" s="121"/>
      <c r="GA429" s="121"/>
      <c r="GB429" s="121"/>
      <c r="GC429" s="121"/>
    </row>
    <row r="430" spans="1:185" s="26" customFormat="1" ht="15" customHeight="1" x14ac:dyDescent="0.25">
      <c r="A430" s="4">
        <v>3635</v>
      </c>
      <c r="B430" s="4">
        <v>5139</v>
      </c>
      <c r="C430" s="291"/>
      <c r="D430" s="47"/>
      <c r="E430" s="61"/>
      <c r="F430" s="5" t="s">
        <v>153</v>
      </c>
      <c r="G430" s="76">
        <v>10</v>
      </c>
      <c r="H430" s="76">
        <v>10</v>
      </c>
      <c r="I430" s="76">
        <v>3.99</v>
      </c>
      <c r="J430" s="428">
        <f>Tabulka5424[[#This Row],[Skutečnost v tis. Kč]]/Tabulka5424[[#This Row],[Upravený rozpočet v tis. Kč]]*100</f>
        <v>39.900000000000006</v>
      </c>
      <c r="K430" s="85"/>
      <c r="L430" s="121"/>
      <c r="M430" s="121"/>
      <c r="N430" s="121"/>
      <c r="O430" s="121"/>
      <c r="P430" s="121"/>
      <c r="T430" s="117"/>
      <c r="U430" s="122"/>
      <c r="V430" s="85"/>
      <c r="W430" s="85"/>
      <c r="X430" s="85"/>
      <c r="Y430" s="121"/>
      <c r="Z430" s="121"/>
      <c r="AA430" s="121"/>
      <c r="AB430" s="121"/>
      <c r="AC430" s="121"/>
      <c r="AG430" s="117"/>
      <c r="AH430" s="122"/>
      <c r="AI430" s="85"/>
      <c r="AJ430" s="85"/>
      <c r="AK430" s="85"/>
      <c r="AL430" s="121"/>
      <c r="AM430" s="121"/>
      <c r="AN430" s="121"/>
      <c r="AO430" s="121"/>
      <c r="AP430" s="121"/>
      <c r="AT430" s="117"/>
      <c r="AU430" s="122"/>
      <c r="AV430" s="85"/>
      <c r="AW430" s="85"/>
      <c r="AX430" s="85"/>
      <c r="AY430" s="121"/>
      <c r="AZ430" s="121"/>
      <c r="BA430" s="121"/>
      <c r="BB430" s="121"/>
      <c r="BC430" s="121"/>
      <c r="BG430" s="117"/>
      <c r="BH430" s="122"/>
      <c r="BI430" s="85"/>
      <c r="BJ430" s="85"/>
      <c r="BK430" s="85"/>
      <c r="BL430" s="121"/>
      <c r="BM430" s="121"/>
      <c r="BN430" s="121"/>
      <c r="BO430" s="121"/>
      <c r="BP430" s="121"/>
      <c r="BT430" s="117"/>
      <c r="BU430" s="122"/>
      <c r="BV430" s="85"/>
      <c r="BW430" s="85"/>
      <c r="BX430" s="85"/>
      <c r="BY430" s="121"/>
      <c r="BZ430" s="121"/>
      <c r="CA430" s="121"/>
      <c r="CB430" s="121"/>
      <c r="CC430" s="121"/>
      <c r="CG430" s="117"/>
      <c r="CH430" s="122"/>
      <c r="CI430" s="85"/>
      <c r="CJ430" s="85"/>
      <c r="CK430" s="85"/>
      <c r="CL430" s="121"/>
      <c r="CM430" s="121"/>
      <c r="CN430" s="121"/>
      <c r="CO430" s="121"/>
      <c r="CP430" s="121"/>
      <c r="CT430" s="117"/>
      <c r="CU430" s="122"/>
      <c r="CV430" s="85"/>
      <c r="CW430" s="85"/>
      <c r="CX430" s="85"/>
      <c r="CY430" s="121"/>
      <c r="CZ430" s="121"/>
      <c r="DA430" s="121"/>
      <c r="DB430" s="121"/>
      <c r="DC430" s="121"/>
      <c r="DG430" s="117"/>
      <c r="DH430" s="122"/>
      <c r="DI430" s="85"/>
      <c r="DJ430" s="85"/>
      <c r="DK430" s="85"/>
      <c r="DL430" s="121"/>
      <c r="DM430" s="121"/>
      <c r="DN430" s="121"/>
      <c r="DO430" s="121"/>
      <c r="DP430" s="121"/>
      <c r="DT430" s="117"/>
      <c r="DU430" s="122"/>
      <c r="DV430" s="85"/>
      <c r="DW430" s="85"/>
      <c r="DX430" s="85"/>
      <c r="DY430" s="121"/>
      <c r="DZ430" s="121"/>
      <c r="EA430" s="121"/>
      <c r="EB430" s="121"/>
      <c r="EC430" s="121"/>
      <c r="EG430" s="117"/>
      <c r="EH430" s="122"/>
      <c r="EI430" s="85"/>
      <c r="EJ430" s="85"/>
      <c r="EK430" s="85"/>
      <c r="EL430" s="121"/>
      <c r="EM430" s="121"/>
      <c r="EN430" s="121"/>
      <c r="EO430" s="121"/>
      <c r="EP430" s="121"/>
      <c r="ET430" s="117"/>
      <c r="EU430" s="122"/>
      <c r="EV430" s="85"/>
      <c r="EW430" s="85"/>
      <c r="EX430" s="85"/>
      <c r="EY430" s="121"/>
      <c r="EZ430" s="121"/>
      <c r="FA430" s="121"/>
      <c r="FB430" s="121"/>
      <c r="FC430" s="121"/>
      <c r="FG430" s="117"/>
      <c r="FH430" s="122"/>
      <c r="FI430" s="85"/>
      <c r="FJ430" s="85"/>
      <c r="FK430" s="85"/>
      <c r="FL430" s="121"/>
      <c r="FM430" s="121"/>
      <c r="FN430" s="121"/>
      <c r="FO430" s="121"/>
      <c r="FP430" s="121"/>
      <c r="FT430" s="117"/>
      <c r="FU430" s="122"/>
      <c r="FV430" s="85"/>
      <c r="FW430" s="85"/>
      <c r="FX430" s="85"/>
      <c r="FY430" s="121"/>
      <c r="FZ430" s="121"/>
      <c r="GA430" s="121"/>
      <c r="GB430" s="121"/>
      <c r="GC430" s="121"/>
    </row>
    <row r="431" spans="1:185" s="26" customFormat="1" ht="15" customHeight="1" x14ac:dyDescent="0.25">
      <c r="A431" s="4">
        <v>3635</v>
      </c>
      <c r="B431" s="4">
        <v>5168</v>
      </c>
      <c r="C431" s="291"/>
      <c r="D431" s="47"/>
      <c r="E431" s="61"/>
      <c r="F431" s="5" t="s">
        <v>154</v>
      </c>
      <c r="G431" s="76">
        <v>50</v>
      </c>
      <c r="H431" s="76">
        <v>50</v>
      </c>
      <c r="I431" s="76">
        <v>10.89</v>
      </c>
      <c r="J431" s="428">
        <f>Tabulka5424[[#This Row],[Skutečnost v tis. Kč]]/Tabulka5424[[#This Row],[Upravený rozpočet v tis. Kč]]*100</f>
        <v>21.78</v>
      </c>
      <c r="K431" s="85"/>
      <c r="L431" s="121"/>
      <c r="M431" s="121"/>
      <c r="N431" s="121"/>
      <c r="O431" s="121"/>
      <c r="P431" s="121"/>
      <c r="T431" s="117"/>
      <c r="U431" s="122"/>
      <c r="V431" s="85"/>
      <c r="W431" s="85"/>
      <c r="X431" s="85"/>
      <c r="Y431" s="121"/>
      <c r="Z431" s="121"/>
      <c r="AA431" s="121"/>
      <c r="AB431" s="121"/>
      <c r="AC431" s="121"/>
      <c r="AG431" s="117"/>
      <c r="AH431" s="122"/>
      <c r="AI431" s="85"/>
      <c r="AJ431" s="85"/>
      <c r="AK431" s="85"/>
      <c r="AL431" s="121"/>
      <c r="AM431" s="121"/>
      <c r="AN431" s="121"/>
      <c r="AO431" s="121"/>
      <c r="AP431" s="121"/>
      <c r="AT431" s="117"/>
      <c r="AU431" s="122"/>
      <c r="AV431" s="85"/>
      <c r="AW431" s="85"/>
      <c r="AX431" s="85"/>
      <c r="AY431" s="121"/>
      <c r="AZ431" s="121"/>
      <c r="BA431" s="121"/>
      <c r="BB431" s="121"/>
      <c r="BC431" s="121"/>
      <c r="BG431" s="117"/>
      <c r="BH431" s="122"/>
      <c r="BI431" s="85"/>
      <c r="BJ431" s="85"/>
      <c r="BK431" s="85"/>
      <c r="BL431" s="121"/>
      <c r="BM431" s="121"/>
      <c r="BN431" s="121"/>
      <c r="BO431" s="121"/>
      <c r="BP431" s="121"/>
      <c r="BT431" s="117"/>
      <c r="BU431" s="122"/>
      <c r="BV431" s="85"/>
      <c r="BW431" s="85"/>
      <c r="BX431" s="85"/>
      <c r="BY431" s="121"/>
      <c r="BZ431" s="121"/>
      <c r="CA431" s="121"/>
      <c r="CB431" s="121"/>
      <c r="CC431" s="121"/>
      <c r="CG431" s="117"/>
      <c r="CH431" s="122"/>
      <c r="CI431" s="85"/>
      <c r="CJ431" s="85"/>
      <c r="CK431" s="85"/>
      <c r="CL431" s="121"/>
      <c r="CM431" s="121"/>
      <c r="CN431" s="121"/>
      <c r="CO431" s="121"/>
      <c r="CP431" s="121"/>
      <c r="CT431" s="117"/>
      <c r="CU431" s="122"/>
      <c r="CV431" s="85"/>
      <c r="CW431" s="85"/>
      <c r="CX431" s="85"/>
      <c r="CY431" s="121"/>
      <c r="CZ431" s="121"/>
      <c r="DA431" s="121"/>
      <c r="DB431" s="121"/>
      <c r="DC431" s="121"/>
      <c r="DG431" s="117"/>
      <c r="DH431" s="122"/>
      <c r="DI431" s="85"/>
      <c r="DJ431" s="85"/>
      <c r="DK431" s="85"/>
      <c r="DL431" s="121"/>
      <c r="DM431" s="121"/>
      <c r="DN431" s="121"/>
      <c r="DO431" s="121"/>
      <c r="DP431" s="121"/>
      <c r="DT431" s="117"/>
      <c r="DU431" s="122"/>
      <c r="DV431" s="85"/>
      <c r="DW431" s="85"/>
      <c r="DX431" s="85"/>
      <c r="DY431" s="121"/>
      <c r="DZ431" s="121"/>
      <c r="EA431" s="121"/>
      <c r="EB431" s="121"/>
      <c r="EC431" s="121"/>
      <c r="EG431" s="117"/>
      <c r="EH431" s="122"/>
      <c r="EI431" s="85"/>
      <c r="EJ431" s="85"/>
      <c r="EK431" s="85"/>
      <c r="EL431" s="121"/>
      <c r="EM431" s="121"/>
      <c r="EN431" s="121"/>
      <c r="EO431" s="121"/>
      <c r="EP431" s="121"/>
      <c r="ET431" s="117"/>
      <c r="EU431" s="122"/>
      <c r="EV431" s="85"/>
      <c r="EW431" s="85"/>
      <c r="EX431" s="85"/>
      <c r="EY431" s="121"/>
      <c r="EZ431" s="121"/>
      <c r="FA431" s="121"/>
      <c r="FB431" s="121"/>
      <c r="FC431" s="121"/>
      <c r="FG431" s="117"/>
      <c r="FH431" s="122"/>
      <c r="FI431" s="85"/>
      <c r="FJ431" s="85"/>
      <c r="FK431" s="85"/>
      <c r="FL431" s="121"/>
      <c r="FM431" s="121"/>
      <c r="FN431" s="121"/>
      <c r="FO431" s="121"/>
      <c r="FP431" s="121"/>
      <c r="FT431" s="117"/>
      <c r="FU431" s="122"/>
      <c r="FV431" s="85"/>
      <c r="FW431" s="85"/>
      <c r="FX431" s="85"/>
      <c r="FY431" s="121"/>
      <c r="FZ431" s="121"/>
      <c r="GA431" s="121"/>
      <c r="GB431" s="121"/>
      <c r="GC431" s="121"/>
    </row>
    <row r="432" spans="1:185" s="26" customFormat="1" ht="15" customHeight="1" x14ac:dyDescent="0.25">
      <c r="A432" s="4">
        <v>3635</v>
      </c>
      <c r="B432" s="4">
        <v>5169</v>
      </c>
      <c r="C432" s="291"/>
      <c r="D432" s="47"/>
      <c r="E432" s="61"/>
      <c r="F432" s="5" t="s">
        <v>155</v>
      </c>
      <c r="G432" s="76">
        <v>120</v>
      </c>
      <c r="H432" s="76">
        <v>120</v>
      </c>
      <c r="I432" s="76">
        <v>83.61</v>
      </c>
      <c r="J432" s="428">
        <f>Tabulka5424[[#This Row],[Skutečnost v tis. Kč]]/Tabulka5424[[#This Row],[Upravený rozpočet v tis. Kč]]*100</f>
        <v>69.674999999999997</v>
      </c>
      <c r="K432" s="85"/>
      <c r="L432" s="121"/>
      <c r="M432" s="121"/>
      <c r="N432" s="121"/>
      <c r="O432" s="121"/>
      <c r="P432" s="121"/>
      <c r="T432" s="117"/>
      <c r="U432" s="122"/>
      <c r="V432" s="85"/>
      <c r="W432" s="85"/>
      <c r="X432" s="85"/>
      <c r="Y432" s="121"/>
      <c r="Z432" s="121"/>
      <c r="AA432" s="121"/>
      <c r="AB432" s="121"/>
      <c r="AC432" s="121"/>
      <c r="AG432" s="117"/>
      <c r="AH432" s="122"/>
      <c r="AI432" s="85"/>
      <c r="AJ432" s="85"/>
      <c r="AK432" s="85"/>
      <c r="AL432" s="121"/>
      <c r="AM432" s="121"/>
      <c r="AN432" s="121"/>
      <c r="AO432" s="121"/>
      <c r="AP432" s="121"/>
      <c r="AT432" s="117"/>
      <c r="AU432" s="122"/>
      <c r="AV432" s="85"/>
      <c r="AW432" s="85"/>
      <c r="AX432" s="85"/>
      <c r="AY432" s="121"/>
      <c r="AZ432" s="121"/>
      <c r="BA432" s="121"/>
      <c r="BB432" s="121"/>
      <c r="BC432" s="121"/>
      <c r="BG432" s="117"/>
      <c r="BH432" s="122"/>
      <c r="BI432" s="85"/>
      <c r="BJ432" s="85"/>
      <c r="BK432" s="85"/>
      <c r="BL432" s="121"/>
      <c r="BM432" s="121"/>
      <c r="BN432" s="121"/>
      <c r="BO432" s="121"/>
      <c r="BP432" s="121"/>
      <c r="BT432" s="117"/>
      <c r="BU432" s="122"/>
      <c r="BV432" s="85"/>
      <c r="BW432" s="85"/>
      <c r="BX432" s="85"/>
      <c r="BY432" s="121"/>
      <c r="BZ432" s="121"/>
      <c r="CA432" s="121"/>
      <c r="CB432" s="121"/>
      <c r="CC432" s="121"/>
      <c r="CG432" s="117"/>
      <c r="CH432" s="122"/>
      <c r="CI432" s="85"/>
      <c r="CJ432" s="85"/>
      <c r="CK432" s="85"/>
      <c r="CL432" s="121"/>
      <c r="CM432" s="121"/>
      <c r="CN432" s="121"/>
      <c r="CO432" s="121"/>
      <c r="CP432" s="121"/>
      <c r="CT432" s="117"/>
      <c r="CU432" s="122"/>
      <c r="CV432" s="85"/>
      <c r="CW432" s="85"/>
      <c r="CX432" s="85"/>
      <c r="CY432" s="121"/>
      <c r="CZ432" s="121"/>
      <c r="DA432" s="121"/>
      <c r="DB432" s="121"/>
      <c r="DC432" s="121"/>
      <c r="DG432" s="117"/>
      <c r="DH432" s="122"/>
      <c r="DI432" s="85"/>
      <c r="DJ432" s="85"/>
      <c r="DK432" s="85"/>
      <c r="DL432" s="121"/>
      <c r="DM432" s="121"/>
      <c r="DN432" s="121"/>
      <c r="DO432" s="121"/>
      <c r="DP432" s="121"/>
      <c r="DT432" s="117"/>
      <c r="DU432" s="122"/>
      <c r="DV432" s="85"/>
      <c r="DW432" s="85"/>
      <c r="DX432" s="85"/>
      <c r="DY432" s="121"/>
      <c r="DZ432" s="121"/>
      <c r="EA432" s="121"/>
      <c r="EB432" s="121"/>
      <c r="EC432" s="121"/>
      <c r="EG432" s="117"/>
      <c r="EH432" s="122"/>
      <c r="EI432" s="85"/>
      <c r="EJ432" s="85"/>
      <c r="EK432" s="85"/>
      <c r="EL432" s="121"/>
      <c r="EM432" s="121"/>
      <c r="EN432" s="121"/>
      <c r="EO432" s="121"/>
      <c r="EP432" s="121"/>
      <c r="ET432" s="117"/>
      <c r="EU432" s="122"/>
      <c r="EV432" s="85"/>
      <c r="EW432" s="85"/>
      <c r="EX432" s="85"/>
      <c r="EY432" s="121"/>
      <c r="EZ432" s="121"/>
      <c r="FA432" s="121"/>
      <c r="FB432" s="121"/>
      <c r="FC432" s="121"/>
      <c r="FG432" s="117"/>
      <c r="FH432" s="122"/>
      <c r="FI432" s="85"/>
      <c r="FJ432" s="85"/>
      <c r="FK432" s="85"/>
      <c r="FL432" s="121"/>
      <c r="FM432" s="121"/>
      <c r="FN432" s="121"/>
      <c r="FO432" s="121"/>
      <c r="FP432" s="121"/>
      <c r="FT432" s="117"/>
      <c r="FU432" s="122"/>
      <c r="FV432" s="85"/>
      <c r="FW432" s="85"/>
      <c r="FX432" s="85"/>
      <c r="FY432" s="121"/>
      <c r="FZ432" s="121"/>
      <c r="GA432" s="121"/>
      <c r="GB432" s="121"/>
      <c r="GC432" s="121"/>
    </row>
    <row r="433" spans="1:185" s="26" customFormat="1" ht="15" customHeight="1" x14ac:dyDescent="0.25">
      <c r="A433" s="258">
        <v>3635</v>
      </c>
      <c r="B433" s="258">
        <v>6119</v>
      </c>
      <c r="C433" s="270"/>
      <c r="D433" s="64"/>
      <c r="E433" s="61"/>
      <c r="F433" s="256" t="s">
        <v>403</v>
      </c>
      <c r="G433" s="252">
        <v>100</v>
      </c>
      <c r="H433" s="252">
        <v>100</v>
      </c>
      <c r="I433" s="252">
        <v>0</v>
      </c>
      <c r="J433" s="428">
        <f>Tabulka5424[[#This Row],[Skutečnost v tis. Kč]]/Tabulka5424[[#This Row],[Upravený rozpočet v tis. Kč]]*100</f>
        <v>0</v>
      </c>
      <c r="K433" s="85"/>
      <c r="L433" s="121"/>
      <c r="M433" s="121"/>
      <c r="N433" s="121"/>
      <c r="O433" s="121"/>
      <c r="P433" s="121"/>
      <c r="T433" s="117"/>
      <c r="U433" s="122"/>
      <c r="V433" s="85"/>
      <c r="W433" s="85"/>
      <c r="X433" s="85"/>
      <c r="Y433" s="121"/>
      <c r="Z433" s="121"/>
      <c r="AA433" s="121"/>
      <c r="AB433" s="121"/>
      <c r="AC433" s="121"/>
      <c r="AG433" s="117"/>
      <c r="AH433" s="122"/>
      <c r="AI433" s="85"/>
      <c r="AJ433" s="85"/>
      <c r="AK433" s="85"/>
      <c r="AL433" s="121"/>
      <c r="AM433" s="121"/>
      <c r="AN433" s="121"/>
      <c r="AO433" s="121"/>
      <c r="AP433" s="121"/>
      <c r="AT433" s="117"/>
      <c r="AU433" s="122"/>
      <c r="AV433" s="85"/>
      <c r="AW433" s="85"/>
      <c r="AX433" s="85"/>
      <c r="AY433" s="121"/>
      <c r="AZ433" s="121"/>
      <c r="BA433" s="121"/>
      <c r="BB433" s="121"/>
      <c r="BC433" s="121"/>
      <c r="BG433" s="117"/>
      <c r="BH433" s="122"/>
      <c r="BI433" s="85"/>
      <c r="BJ433" s="85"/>
      <c r="BK433" s="85"/>
      <c r="BL433" s="121"/>
      <c r="BM433" s="121"/>
      <c r="BN433" s="121"/>
      <c r="BO433" s="121"/>
      <c r="BP433" s="121"/>
      <c r="BT433" s="117"/>
      <c r="BU433" s="122"/>
      <c r="BV433" s="85"/>
      <c r="BW433" s="85"/>
      <c r="BX433" s="85"/>
      <c r="BY433" s="121"/>
      <c r="BZ433" s="121"/>
      <c r="CA433" s="121"/>
      <c r="CB433" s="121"/>
      <c r="CC433" s="121"/>
      <c r="CG433" s="117"/>
      <c r="CH433" s="122"/>
      <c r="CI433" s="85"/>
      <c r="CJ433" s="85"/>
      <c r="CK433" s="85"/>
      <c r="CL433" s="121"/>
      <c r="CM433" s="121"/>
      <c r="CN433" s="121"/>
      <c r="CO433" s="121"/>
      <c r="CP433" s="121"/>
      <c r="CT433" s="117"/>
      <c r="CU433" s="122"/>
      <c r="CV433" s="85"/>
      <c r="CW433" s="85"/>
      <c r="CX433" s="85"/>
      <c r="CY433" s="121"/>
      <c r="CZ433" s="121"/>
      <c r="DA433" s="121"/>
      <c r="DB433" s="121"/>
      <c r="DC433" s="121"/>
      <c r="DG433" s="117"/>
      <c r="DH433" s="122"/>
      <c r="DI433" s="85"/>
      <c r="DJ433" s="85"/>
      <c r="DK433" s="85"/>
      <c r="DL433" s="121"/>
      <c r="DM433" s="121"/>
      <c r="DN433" s="121"/>
      <c r="DO433" s="121"/>
      <c r="DP433" s="121"/>
      <c r="DT433" s="117"/>
      <c r="DU433" s="122"/>
      <c r="DV433" s="85"/>
      <c r="DW433" s="85"/>
      <c r="DX433" s="85"/>
      <c r="DY433" s="121"/>
      <c r="DZ433" s="121"/>
      <c r="EA433" s="121"/>
      <c r="EB433" s="121"/>
      <c r="EC433" s="121"/>
      <c r="EG433" s="117"/>
      <c r="EH433" s="122"/>
      <c r="EI433" s="85"/>
      <c r="EJ433" s="85"/>
      <c r="EK433" s="85"/>
      <c r="EL433" s="121"/>
      <c r="EM433" s="121"/>
      <c r="EN433" s="121"/>
      <c r="EO433" s="121"/>
      <c r="EP433" s="121"/>
      <c r="ET433" s="117"/>
      <c r="EU433" s="122"/>
      <c r="EV433" s="85"/>
      <c r="EW433" s="85"/>
      <c r="EX433" s="85"/>
      <c r="EY433" s="121"/>
      <c r="EZ433" s="121"/>
      <c r="FA433" s="121"/>
      <c r="FB433" s="121"/>
      <c r="FC433" s="121"/>
      <c r="FG433" s="117"/>
      <c r="FH433" s="122"/>
      <c r="FI433" s="85"/>
      <c r="FJ433" s="85"/>
      <c r="FK433" s="85"/>
      <c r="FL433" s="121"/>
      <c r="FM433" s="121"/>
      <c r="FN433" s="121"/>
      <c r="FO433" s="121"/>
      <c r="FP433" s="121"/>
      <c r="FT433" s="117"/>
      <c r="FU433" s="122"/>
      <c r="FV433" s="85"/>
      <c r="FW433" s="85"/>
      <c r="FX433" s="85"/>
      <c r="FY433" s="121"/>
      <c r="FZ433" s="121"/>
      <c r="GA433" s="121"/>
      <c r="GB433" s="121"/>
      <c r="GC433" s="121"/>
    </row>
    <row r="434" spans="1:185" s="26" customFormat="1" ht="15" customHeight="1" x14ac:dyDescent="0.25">
      <c r="A434" s="253">
        <v>3635</v>
      </c>
      <c r="B434" s="253">
        <v>6119</v>
      </c>
      <c r="C434" s="295"/>
      <c r="D434" s="709">
        <v>3</v>
      </c>
      <c r="E434" s="257">
        <v>861</v>
      </c>
      <c r="F434" s="255" t="s">
        <v>698</v>
      </c>
      <c r="G434" s="252">
        <v>0</v>
      </c>
      <c r="H434" s="252">
        <v>213.7</v>
      </c>
      <c r="I434" s="252">
        <v>0</v>
      </c>
      <c r="J434" s="428">
        <f>Tabulka5424[[#This Row],[Skutečnost v tis. Kč]]/Tabulka5424[[#This Row],[Upravený rozpočet v tis. Kč]]*100</f>
        <v>0</v>
      </c>
      <c r="K434" s="85"/>
      <c r="L434" s="121"/>
      <c r="M434" s="121"/>
      <c r="N434" s="121"/>
      <c r="O434" s="121"/>
      <c r="P434" s="121"/>
      <c r="T434" s="117"/>
      <c r="U434" s="122"/>
      <c r="V434" s="85"/>
      <c r="W434" s="85"/>
      <c r="X434" s="85"/>
      <c r="Y434" s="121"/>
      <c r="Z434" s="121"/>
      <c r="AA434" s="121"/>
      <c r="AB434" s="121"/>
      <c r="AC434" s="121"/>
      <c r="AG434" s="117"/>
      <c r="AH434" s="122"/>
      <c r="AI434" s="85"/>
      <c r="AJ434" s="85"/>
      <c r="AK434" s="85"/>
      <c r="AL434" s="121"/>
      <c r="AM434" s="121"/>
      <c r="AN434" s="121"/>
      <c r="AO434" s="121"/>
      <c r="AP434" s="121"/>
      <c r="AT434" s="117"/>
      <c r="AU434" s="122"/>
      <c r="AV434" s="85"/>
      <c r="AW434" s="85"/>
      <c r="AX434" s="85"/>
      <c r="AY434" s="121"/>
      <c r="AZ434" s="121"/>
      <c r="BA434" s="121"/>
      <c r="BB434" s="121"/>
      <c r="BC434" s="121"/>
      <c r="BG434" s="117"/>
      <c r="BH434" s="122"/>
      <c r="BI434" s="85"/>
      <c r="BJ434" s="85"/>
      <c r="BK434" s="85"/>
      <c r="BL434" s="121"/>
      <c r="BM434" s="121"/>
      <c r="BN434" s="121"/>
      <c r="BO434" s="121"/>
      <c r="BP434" s="121"/>
      <c r="BT434" s="117"/>
      <c r="BU434" s="122"/>
      <c r="BV434" s="85"/>
      <c r="BW434" s="85"/>
      <c r="BX434" s="85"/>
      <c r="BY434" s="121"/>
      <c r="BZ434" s="121"/>
      <c r="CA434" s="121"/>
      <c r="CB434" s="121"/>
      <c r="CC434" s="121"/>
      <c r="CG434" s="117"/>
      <c r="CH434" s="122"/>
      <c r="CI434" s="85"/>
      <c r="CJ434" s="85"/>
      <c r="CK434" s="85"/>
      <c r="CL434" s="121"/>
      <c r="CM434" s="121"/>
      <c r="CN434" s="121"/>
      <c r="CO434" s="121"/>
      <c r="CP434" s="121"/>
      <c r="CT434" s="117"/>
      <c r="CU434" s="122"/>
      <c r="CV434" s="85"/>
      <c r="CW434" s="85"/>
      <c r="CX434" s="85"/>
      <c r="CY434" s="121"/>
      <c r="CZ434" s="121"/>
      <c r="DA434" s="121"/>
      <c r="DB434" s="121"/>
      <c r="DC434" s="121"/>
      <c r="DG434" s="117"/>
      <c r="DH434" s="122"/>
      <c r="DI434" s="85"/>
      <c r="DJ434" s="85"/>
      <c r="DK434" s="85"/>
      <c r="DL434" s="121"/>
      <c r="DM434" s="121"/>
      <c r="DN434" s="121"/>
      <c r="DO434" s="121"/>
      <c r="DP434" s="121"/>
      <c r="DT434" s="117"/>
      <c r="DU434" s="122"/>
      <c r="DV434" s="85"/>
      <c r="DW434" s="85"/>
      <c r="DX434" s="85"/>
      <c r="DY434" s="121"/>
      <c r="DZ434" s="121"/>
      <c r="EA434" s="121"/>
      <c r="EB434" s="121"/>
      <c r="EC434" s="121"/>
      <c r="EG434" s="117"/>
      <c r="EH434" s="122"/>
      <c r="EI434" s="85"/>
      <c r="EJ434" s="85"/>
      <c r="EK434" s="85"/>
      <c r="EL434" s="121"/>
      <c r="EM434" s="121"/>
      <c r="EN434" s="121"/>
      <c r="EO434" s="121"/>
      <c r="EP434" s="121"/>
      <c r="ET434" s="117"/>
      <c r="EU434" s="122"/>
      <c r="EV434" s="85"/>
      <c r="EW434" s="85"/>
      <c r="EX434" s="85"/>
      <c r="EY434" s="121"/>
      <c r="EZ434" s="121"/>
      <c r="FA434" s="121"/>
      <c r="FB434" s="121"/>
      <c r="FC434" s="121"/>
      <c r="FG434" s="117"/>
      <c r="FH434" s="122"/>
      <c r="FI434" s="85"/>
      <c r="FJ434" s="85"/>
      <c r="FK434" s="85"/>
      <c r="FL434" s="121"/>
      <c r="FM434" s="121"/>
      <c r="FN434" s="121"/>
      <c r="FO434" s="121"/>
      <c r="FP434" s="121"/>
      <c r="FT434" s="117"/>
      <c r="FU434" s="122"/>
      <c r="FV434" s="85"/>
      <c r="FW434" s="85"/>
      <c r="FX434" s="85"/>
      <c r="FY434" s="121"/>
      <c r="FZ434" s="121"/>
      <c r="GA434" s="121"/>
      <c r="GB434" s="121"/>
      <c r="GC434" s="121"/>
    </row>
    <row r="435" spans="1:185" s="26" customFormat="1" ht="15" customHeight="1" x14ac:dyDescent="0.25">
      <c r="A435" s="253">
        <v>3635</v>
      </c>
      <c r="B435" s="253">
        <v>6119</v>
      </c>
      <c r="C435" s="295"/>
      <c r="D435" s="709">
        <v>3</v>
      </c>
      <c r="E435" s="257">
        <v>862</v>
      </c>
      <c r="F435" s="255" t="s">
        <v>404</v>
      </c>
      <c r="G435" s="252">
        <v>50</v>
      </c>
      <c r="H435" s="252">
        <v>50</v>
      </c>
      <c r="I435" s="252">
        <v>0</v>
      </c>
      <c r="J435" s="428">
        <f>Tabulka5424[[#This Row],[Skutečnost v tis. Kč]]/Tabulka5424[[#This Row],[Upravený rozpočet v tis. Kč]]*100</f>
        <v>0</v>
      </c>
      <c r="K435" s="85"/>
      <c r="L435" s="121"/>
      <c r="M435" s="121"/>
      <c r="N435" s="121"/>
      <c r="O435" s="121"/>
      <c r="P435" s="121"/>
      <c r="T435" s="117"/>
      <c r="U435" s="122"/>
      <c r="V435" s="85"/>
      <c r="W435" s="85"/>
      <c r="X435" s="85"/>
      <c r="Y435" s="121"/>
      <c r="Z435" s="121"/>
      <c r="AA435" s="121"/>
      <c r="AB435" s="121"/>
      <c r="AC435" s="121"/>
      <c r="AG435" s="117"/>
      <c r="AH435" s="122"/>
      <c r="AI435" s="85"/>
      <c r="AJ435" s="85"/>
      <c r="AK435" s="85"/>
      <c r="AL435" s="121"/>
      <c r="AM435" s="121"/>
      <c r="AN435" s="121"/>
      <c r="AO435" s="121"/>
      <c r="AP435" s="121"/>
      <c r="AT435" s="117"/>
      <c r="AU435" s="122"/>
      <c r="AV435" s="85"/>
      <c r="AW435" s="85"/>
      <c r="AX435" s="85"/>
      <c r="AY435" s="121"/>
      <c r="AZ435" s="121"/>
      <c r="BA435" s="121"/>
      <c r="BB435" s="121"/>
      <c r="BC435" s="121"/>
      <c r="BG435" s="117"/>
      <c r="BH435" s="122"/>
      <c r="BI435" s="85"/>
      <c r="BJ435" s="85"/>
      <c r="BK435" s="85"/>
      <c r="BL435" s="121"/>
      <c r="BM435" s="121"/>
      <c r="BN435" s="121"/>
      <c r="BO435" s="121"/>
      <c r="BP435" s="121"/>
      <c r="BT435" s="117"/>
      <c r="BU435" s="122"/>
      <c r="BV435" s="85"/>
      <c r="BW435" s="85"/>
      <c r="BX435" s="85"/>
      <c r="BY435" s="121"/>
      <c r="BZ435" s="121"/>
      <c r="CA435" s="121"/>
      <c r="CB435" s="121"/>
      <c r="CC435" s="121"/>
      <c r="CG435" s="117"/>
      <c r="CH435" s="122"/>
      <c r="CI435" s="85"/>
      <c r="CJ435" s="85"/>
      <c r="CK435" s="85"/>
      <c r="CL435" s="121"/>
      <c r="CM435" s="121"/>
      <c r="CN435" s="121"/>
      <c r="CO435" s="121"/>
      <c r="CP435" s="121"/>
      <c r="CT435" s="117"/>
      <c r="CU435" s="122"/>
      <c r="CV435" s="85"/>
      <c r="CW435" s="85"/>
      <c r="CX435" s="85"/>
      <c r="CY435" s="121"/>
      <c r="CZ435" s="121"/>
      <c r="DA435" s="121"/>
      <c r="DB435" s="121"/>
      <c r="DC435" s="121"/>
      <c r="DG435" s="117"/>
      <c r="DH435" s="122"/>
      <c r="DI435" s="85"/>
      <c r="DJ435" s="85"/>
      <c r="DK435" s="85"/>
      <c r="DL435" s="121"/>
      <c r="DM435" s="121"/>
      <c r="DN435" s="121"/>
      <c r="DO435" s="121"/>
      <c r="DP435" s="121"/>
      <c r="DT435" s="117"/>
      <c r="DU435" s="122"/>
      <c r="DV435" s="85"/>
      <c r="DW435" s="85"/>
      <c r="DX435" s="85"/>
      <c r="DY435" s="121"/>
      <c r="DZ435" s="121"/>
      <c r="EA435" s="121"/>
      <c r="EB435" s="121"/>
      <c r="EC435" s="121"/>
      <c r="EG435" s="117"/>
      <c r="EH435" s="122"/>
      <c r="EI435" s="85"/>
      <c r="EJ435" s="85"/>
      <c r="EK435" s="85"/>
      <c r="EL435" s="121"/>
      <c r="EM435" s="121"/>
      <c r="EN435" s="121"/>
      <c r="EO435" s="121"/>
      <c r="EP435" s="121"/>
      <c r="ET435" s="117"/>
      <c r="EU435" s="122"/>
      <c r="EV435" s="85"/>
      <c r="EW435" s="85"/>
      <c r="EX435" s="85"/>
      <c r="EY435" s="121"/>
      <c r="EZ435" s="121"/>
      <c r="FA435" s="121"/>
      <c r="FB435" s="121"/>
      <c r="FC435" s="121"/>
      <c r="FG435" s="117"/>
      <c r="FH435" s="122"/>
      <c r="FI435" s="85"/>
      <c r="FJ435" s="85"/>
      <c r="FK435" s="85"/>
      <c r="FL435" s="121"/>
      <c r="FM435" s="121"/>
      <c r="FN435" s="121"/>
      <c r="FO435" s="121"/>
      <c r="FP435" s="121"/>
      <c r="FT435" s="117"/>
      <c r="FU435" s="122"/>
      <c r="FV435" s="85"/>
      <c r="FW435" s="85"/>
      <c r="FX435" s="85"/>
      <c r="FY435" s="121"/>
      <c r="FZ435" s="121"/>
      <c r="GA435" s="121"/>
      <c r="GB435" s="121"/>
      <c r="GC435" s="121"/>
    </row>
    <row r="436" spans="1:185" s="26" customFormat="1" ht="15" customHeight="1" x14ac:dyDescent="0.25">
      <c r="A436" s="253">
        <v>3635</v>
      </c>
      <c r="B436" s="253">
        <v>6119</v>
      </c>
      <c r="C436" s="295"/>
      <c r="D436" s="709">
        <v>3</v>
      </c>
      <c r="E436" s="257">
        <v>863</v>
      </c>
      <c r="F436" s="255" t="s">
        <v>699</v>
      </c>
      <c r="G436" s="252">
        <v>0</v>
      </c>
      <c r="H436" s="252">
        <v>90.75</v>
      </c>
      <c r="I436" s="252">
        <v>0</v>
      </c>
      <c r="J436" s="428">
        <f>Tabulka5424[[#This Row],[Skutečnost v tis. Kč]]/Tabulka5424[[#This Row],[Upravený rozpočet v tis. Kč]]*100</f>
        <v>0</v>
      </c>
      <c r="K436" s="85"/>
      <c r="L436" s="121"/>
      <c r="M436" s="121"/>
      <c r="N436" s="121"/>
      <c r="O436" s="121"/>
      <c r="P436" s="121"/>
      <c r="T436" s="117"/>
      <c r="U436" s="122"/>
      <c r="V436" s="85"/>
      <c r="W436" s="85"/>
      <c r="X436" s="85"/>
      <c r="Y436" s="121"/>
      <c r="Z436" s="121"/>
      <c r="AA436" s="121"/>
      <c r="AB436" s="121"/>
      <c r="AC436" s="121"/>
      <c r="AG436" s="117"/>
      <c r="AH436" s="122"/>
      <c r="AI436" s="85"/>
      <c r="AJ436" s="85"/>
      <c r="AK436" s="85"/>
      <c r="AL436" s="121"/>
      <c r="AM436" s="121"/>
      <c r="AN436" s="121"/>
      <c r="AO436" s="121"/>
      <c r="AP436" s="121"/>
      <c r="AT436" s="117"/>
      <c r="AU436" s="122"/>
      <c r="AV436" s="85"/>
      <c r="AW436" s="85"/>
      <c r="AX436" s="85"/>
      <c r="AY436" s="121"/>
      <c r="AZ436" s="121"/>
      <c r="BA436" s="121"/>
      <c r="BB436" s="121"/>
      <c r="BC436" s="121"/>
      <c r="BG436" s="117"/>
      <c r="BH436" s="122"/>
      <c r="BI436" s="85"/>
      <c r="BJ436" s="85"/>
      <c r="BK436" s="85"/>
      <c r="BL436" s="121"/>
      <c r="BM436" s="121"/>
      <c r="BN436" s="121"/>
      <c r="BO436" s="121"/>
      <c r="BP436" s="121"/>
      <c r="BT436" s="117"/>
      <c r="BU436" s="122"/>
      <c r="BV436" s="85"/>
      <c r="BW436" s="85"/>
      <c r="BX436" s="85"/>
      <c r="BY436" s="121"/>
      <c r="BZ436" s="121"/>
      <c r="CA436" s="121"/>
      <c r="CB436" s="121"/>
      <c r="CC436" s="121"/>
      <c r="CG436" s="117"/>
      <c r="CH436" s="122"/>
      <c r="CI436" s="85"/>
      <c r="CJ436" s="85"/>
      <c r="CK436" s="85"/>
      <c r="CL436" s="121"/>
      <c r="CM436" s="121"/>
      <c r="CN436" s="121"/>
      <c r="CO436" s="121"/>
      <c r="CP436" s="121"/>
      <c r="CT436" s="117"/>
      <c r="CU436" s="122"/>
      <c r="CV436" s="85"/>
      <c r="CW436" s="85"/>
      <c r="CX436" s="85"/>
      <c r="CY436" s="121"/>
      <c r="CZ436" s="121"/>
      <c r="DA436" s="121"/>
      <c r="DB436" s="121"/>
      <c r="DC436" s="121"/>
      <c r="DG436" s="117"/>
      <c r="DH436" s="122"/>
      <c r="DI436" s="85"/>
      <c r="DJ436" s="85"/>
      <c r="DK436" s="85"/>
      <c r="DL436" s="121"/>
      <c r="DM436" s="121"/>
      <c r="DN436" s="121"/>
      <c r="DO436" s="121"/>
      <c r="DP436" s="121"/>
      <c r="DT436" s="117"/>
      <c r="DU436" s="122"/>
      <c r="DV436" s="85"/>
      <c r="DW436" s="85"/>
      <c r="DX436" s="85"/>
      <c r="DY436" s="121"/>
      <c r="DZ436" s="121"/>
      <c r="EA436" s="121"/>
      <c r="EB436" s="121"/>
      <c r="EC436" s="121"/>
      <c r="EG436" s="117"/>
      <c r="EH436" s="122"/>
      <c r="EI436" s="85"/>
      <c r="EJ436" s="85"/>
      <c r="EK436" s="85"/>
      <c r="EL436" s="121"/>
      <c r="EM436" s="121"/>
      <c r="EN436" s="121"/>
      <c r="EO436" s="121"/>
      <c r="EP436" s="121"/>
      <c r="ET436" s="117"/>
      <c r="EU436" s="122"/>
      <c r="EV436" s="85"/>
      <c r="EW436" s="85"/>
      <c r="EX436" s="85"/>
      <c r="EY436" s="121"/>
      <c r="EZ436" s="121"/>
      <c r="FA436" s="121"/>
      <c r="FB436" s="121"/>
      <c r="FC436" s="121"/>
      <c r="FG436" s="117"/>
      <c r="FH436" s="122"/>
      <c r="FI436" s="85"/>
      <c r="FJ436" s="85"/>
      <c r="FK436" s="85"/>
      <c r="FL436" s="121"/>
      <c r="FM436" s="121"/>
      <c r="FN436" s="121"/>
      <c r="FO436" s="121"/>
      <c r="FP436" s="121"/>
      <c r="FT436" s="117"/>
      <c r="FU436" s="122"/>
      <c r="FV436" s="85"/>
      <c r="FW436" s="85"/>
      <c r="FX436" s="85"/>
      <c r="FY436" s="121"/>
      <c r="FZ436" s="121"/>
      <c r="GA436" s="121"/>
      <c r="GB436" s="121"/>
      <c r="GC436" s="121"/>
    </row>
    <row r="437" spans="1:185" s="26" customFormat="1" ht="15" customHeight="1" x14ac:dyDescent="0.25">
      <c r="A437" s="46">
        <v>3635</v>
      </c>
      <c r="B437" s="9"/>
      <c r="C437" s="266"/>
      <c r="D437" s="64"/>
      <c r="E437" s="61"/>
      <c r="F437" s="34" t="s">
        <v>156</v>
      </c>
      <c r="G437" s="12">
        <f>SUBTOTAL(109,G430:G436)</f>
        <v>330</v>
      </c>
      <c r="H437" s="12">
        <f>SUBTOTAL(109,H430:H436)</f>
        <v>634.45000000000005</v>
      </c>
      <c r="I437" s="12">
        <f>SUBTOTAL(109,I430:I436)</f>
        <v>98.49</v>
      </c>
      <c r="J437" s="502">
        <f>Tabulka5424[[#This Row],[Skutečnost v tis. Kč]]/Tabulka5424[[#This Row],[Upravený rozpočet v tis. Kč]]*100</f>
        <v>15.52368192923004</v>
      </c>
      <c r="K437" s="85"/>
      <c r="L437" s="121"/>
      <c r="M437" s="121"/>
      <c r="N437" s="121"/>
      <c r="O437" s="121"/>
      <c r="P437" s="121"/>
      <c r="T437" s="117"/>
      <c r="U437" s="122"/>
      <c r="V437" s="85"/>
      <c r="W437" s="85"/>
      <c r="X437" s="85"/>
      <c r="Y437" s="121"/>
      <c r="Z437" s="121"/>
      <c r="AA437" s="121"/>
      <c r="AB437" s="121"/>
      <c r="AC437" s="121"/>
      <c r="AG437" s="117"/>
      <c r="AH437" s="122"/>
      <c r="AI437" s="85"/>
      <c r="AJ437" s="85"/>
      <c r="AK437" s="85"/>
      <c r="AL437" s="121"/>
      <c r="AM437" s="121"/>
      <c r="AN437" s="121"/>
      <c r="AO437" s="121"/>
      <c r="AP437" s="121"/>
      <c r="AT437" s="117"/>
      <c r="AU437" s="122"/>
      <c r="AV437" s="85"/>
      <c r="AW437" s="85"/>
      <c r="AX437" s="85"/>
      <c r="AY437" s="121"/>
      <c r="AZ437" s="121"/>
      <c r="BA437" s="121"/>
      <c r="BB437" s="121"/>
      <c r="BC437" s="121"/>
      <c r="BG437" s="117"/>
      <c r="BH437" s="122"/>
      <c r="BI437" s="85"/>
      <c r="BJ437" s="85"/>
      <c r="BK437" s="85"/>
      <c r="BL437" s="121"/>
      <c r="BM437" s="121"/>
      <c r="BN437" s="121"/>
      <c r="BO437" s="121"/>
      <c r="BP437" s="121"/>
      <c r="BT437" s="117"/>
      <c r="BU437" s="122"/>
      <c r="BV437" s="85"/>
      <c r="BW437" s="85"/>
      <c r="BX437" s="85"/>
      <c r="BY437" s="121"/>
      <c r="BZ437" s="121"/>
      <c r="CA437" s="121"/>
      <c r="CB437" s="121"/>
      <c r="CC437" s="121"/>
      <c r="CG437" s="117"/>
      <c r="CH437" s="122"/>
      <c r="CI437" s="85"/>
      <c r="CJ437" s="85"/>
      <c r="CK437" s="85"/>
      <c r="CL437" s="121"/>
      <c r="CM437" s="121"/>
      <c r="CN437" s="121"/>
      <c r="CO437" s="121"/>
      <c r="CP437" s="121"/>
      <c r="CT437" s="117"/>
      <c r="CU437" s="122"/>
      <c r="CV437" s="85"/>
      <c r="CW437" s="85"/>
      <c r="CX437" s="85"/>
      <c r="CY437" s="121"/>
      <c r="CZ437" s="121"/>
      <c r="DA437" s="121"/>
      <c r="DB437" s="121"/>
      <c r="DC437" s="121"/>
      <c r="DG437" s="117"/>
      <c r="DH437" s="122"/>
      <c r="DI437" s="85"/>
      <c r="DJ437" s="85"/>
      <c r="DK437" s="85"/>
      <c r="DL437" s="121"/>
      <c r="DM437" s="121"/>
      <c r="DN437" s="121"/>
      <c r="DO437" s="121"/>
      <c r="DP437" s="121"/>
      <c r="DT437" s="117"/>
      <c r="DU437" s="122"/>
      <c r="DV437" s="85"/>
      <c r="DW437" s="85"/>
      <c r="DX437" s="85"/>
      <c r="DY437" s="121"/>
      <c r="DZ437" s="121"/>
      <c r="EA437" s="121"/>
      <c r="EB437" s="121"/>
      <c r="EC437" s="121"/>
      <c r="EG437" s="117"/>
      <c r="EH437" s="122"/>
      <c r="EI437" s="85"/>
      <c r="EJ437" s="85"/>
      <c r="EK437" s="85"/>
      <c r="EL437" s="121"/>
      <c r="EM437" s="121"/>
      <c r="EN437" s="121"/>
      <c r="EO437" s="121"/>
      <c r="EP437" s="121"/>
      <c r="ET437" s="117"/>
      <c r="EU437" s="122"/>
      <c r="EV437" s="85"/>
      <c r="EW437" s="85"/>
      <c r="EX437" s="85"/>
      <c r="EY437" s="121"/>
      <c r="EZ437" s="121"/>
      <c r="FA437" s="121"/>
      <c r="FB437" s="121"/>
      <c r="FC437" s="121"/>
      <c r="FG437" s="117"/>
      <c r="FH437" s="122"/>
      <c r="FI437" s="85"/>
      <c r="FJ437" s="85"/>
      <c r="FK437" s="85"/>
      <c r="FL437" s="121"/>
      <c r="FM437" s="121"/>
      <c r="FN437" s="121"/>
      <c r="FO437" s="121"/>
      <c r="FP437" s="121"/>
      <c r="FT437" s="117"/>
      <c r="FU437" s="122"/>
      <c r="FV437" s="85"/>
      <c r="FW437" s="85"/>
      <c r="FX437" s="85"/>
      <c r="FY437" s="121"/>
      <c r="FZ437" s="121"/>
      <c r="GA437" s="121"/>
      <c r="GB437" s="121"/>
      <c r="GC437" s="121"/>
    </row>
    <row r="438" spans="1:185" s="26" customFormat="1" ht="15" customHeight="1" x14ac:dyDescent="0.25">
      <c r="A438" s="46"/>
      <c r="B438" s="13"/>
      <c r="C438" s="270"/>
      <c r="D438" s="64"/>
      <c r="E438" s="61"/>
      <c r="F438" s="34"/>
      <c r="G438" s="12"/>
      <c r="H438" s="12"/>
      <c r="I438" s="117"/>
      <c r="J438" s="428"/>
      <c r="K438" s="85"/>
      <c r="L438" s="121"/>
      <c r="M438" s="121"/>
      <c r="N438" s="121"/>
      <c r="O438" s="121"/>
      <c r="P438" s="121"/>
      <c r="T438" s="117"/>
      <c r="U438" s="122"/>
      <c r="V438" s="85"/>
      <c r="W438" s="85"/>
      <c r="X438" s="85"/>
      <c r="Y438" s="121"/>
      <c r="Z438" s="121"/>
      <c r="AA438" s="121"/>
      <c r="AB438" s="121"/>
      <c r="AC438" s="121"/>
      <c r="AG438" s="117"/>
      <c r="AH438" s="122"/>
      <c r="AI438" s="85"/>
      <c r="AJ438" s="85"/>
      <c r="AK438" s="85"/>
      <c r="AL438" s="121"/>
      <c r="AM438" s="121"/>
      <c r="AN438" s="121"/>
      <c r="AO438" s="121"/>
      <c r="AP438" s="121"/>
      <c r="AT438" s="117"/>
      <c r="AU438" s="122"/>
      <c r="AV438" s="85"/>
      <c r="AW438" s="85"/>
      <c r="AX438" s="85"/>
      <c r="AY438" s="121"/>
      <c r="AZ438" s="121"/>
      <c r="BA438" s="121"/>
      <c r="BB438" s="121"/>
      <c r="BC438" s="121"/>
      <c r="BG438" s="117"/>
      <c r="BH438" s="122"/>
      <c r="BI438" s="85"/>
      <c r="BJ438" s="85"/>
      <c r="BK438" s="85"/>
      <c r="BL438" s="121"/>
      <c r="BM438" s="121"/>
      <c r="BN438" s="121"/>
      <c r="BO438" s="121"/>
      <c r="BP438" s="121"/>
      <c r="BT438" s="117"/>
      <c r="BU438" s="122"/>
      <c r="BV438" s="85"/>
      <c r="BW438" s="85"/>
      <c r="BX438" s="85"/>
      <c r="BY438" s="121"/>
      <c r="BZ438" s="121"/>
      <c r="CA438" s="121"/>
      <c r="CB438" s="121"/>
      <c r="CC438" s="121"/>
      <c r="CG438" s="117"/>
      <c r="CH438" s="122"/>
      <c r="CI438" s="85"/>
      <c r="CJ438" s="85"/>
      <c r="CK438" s="85"/>
      <c r="CL438" s="121"/>
      <c r="CM438" s="121"/>
      <c r="CN438" s="121"/>
      <c r="CO438" s="121"/>
      <c r="CP438" s="121"/>
      <c r="CT438" s="117"/>
      <c r="CU438" s="122"/>
      <c r="CV438" s="85"/>
      <c r="CW438" s="85"/>
      <c r="CX438" s="85"/>
      <c r="CY438" s="121"/>
      <c r="CZ438" s="121"/>
      <c r="DA438" s="121"/>
      <c r="DB438" s="121"/>
      <c r="DC438" s="121"/>
      <c r="DG438" s="117"/>
      <c r="DH438" s="122"/>
      <c r="DI438" s="85"/>
      <c r="DJ438" s="85"/>
      <c r="DK438" s="85"/>
      <c r="DL438" s="121"/>
      <c r="DM438" s="121"/>
      <c r="DN438" s="121"/>
      <c r="DO438" s="121"/>
      <c r="DP438" s="121"/>
      <c r="DT438" s="117"/>
      <c r="DU438" s="122"/>
      <c r="DV438" s="85"/>
      <c r="DW438" s="85"/>
      <c r="DX438" s="85"/>
      <c r="DY438" s="121"/>
      <c r="DZ438" s="121"/>
      <c r="EA438" s="121"/>
      <c r="EB438" s="121"/>
      <c r="EC438" s="121"/>
      <c r="EG438" s="117"/>
      <c r="EH438" s="122"/>
      <c r="EI438" s="85"/>
      <c r="EJ438" s="85"/>
      <c r="EK438" s="85"/>
      <c r="EL438" s="121"/>
      <c r="EM438" s="121"/>
      <c r="EN438" s="121"/>
      <c r="EO438" s="121"/>
      <c r="EP438" s="121"/>
      <c r="ET438" s="117"/>
      <c r="EU438" s="122"/>
      <c r="EV438" s="85"/>
      <c r="EW438" s="85"/>
      <c r="EX438" s="85"/>
      <c r="EY438" s="121"/>
      <c r="EZ438" s="121"/>
      <c r="FA438" s="121"/>
      <c r="FB438" s="121"/>
      <c r="FC438" s="121"/>
      <c r="FG438" s="117"/>
      <c r="FH438" s="122"/>
      <c r="FI438" s="85"/>
      <c r="FJ438" s="85"/>
      <c r="FK438" s="85"/>
      <c r="FL438" s="121"/>
      <c r="FM438" s="121"/>
      <c r="FN438" s="121"/>
      <c r="FO438" s="121"/>
      <c r="FP438" s="121"/>
      <c r="FT438" s="117"/>
      <c r="FU438" s="122"/>
      <c r="FV438" s="85"/>
      <c r="FW438" s="85"/>
      <c r="FX438" s="85"/>
      <c r="FY438" s="121"/>
      <c r="FZ438" s="121"/>
      <c r="GA438" s="121"/>
      <c r="GB438" s="121"/>
      <c r="GC438" s="121"/>
    </row>
    <row r="439" spans="1:185" s="26" customFormat="1" ht="15" customHeight="1" x14ac:dyDescent="0.25">
      <c r="A439"/>
      <c r="B439" s="81"/>
      <c r="C439" s="296"/>
      <c r="D439" s="64"/>
      <c r="E439" s="61"/>
      <c r="F439" s="284" t="s">
        <v>55</v>
      </c>
      <c r="G439" s="215"/>
      <c r="H439" s="215"/>
      <c r="I439" s="117"/>
      <c r="J439" s="428"/>
      <c r="K439" s="85"/>
      <c r="L439" s="121"/>
      <c r="M439" s="121"/>
      <c r="N439" s="121"/>
      <c r="O439" s="121"/>
      <c r="P439" s="121"/>
      <c r="T439" s="117"/>
      <c r="U439" s="122"/>
      <c r="V439" s="85"/>
      <c r="W439" s="85"/>
      <c r="X439" s="85"/>
      <c r="Y439" s="121"/>
      <c r="Z439" s="121"/>
      <c r="AA439" s="121"/>
      <c r="AB439" s="121"/>
      <c r="AC439" s="121"/>
      <c r="AG439" s="117"/>
      <c r="AH439" s="122"/>
      <c r="AI439" s="85"/>
      <c r="AJ439" s="85"/>
      <c r="AK439" s="85"/>
      <c r="AL439" s="121"/>
      <c r="AM439" s="121"/>
      <c r="AN439" s="121"/>
      <c r="AO439" s="121"/>
      <c r="AP439" s="121"/>
      <c r="AT439" s="117"/>
      <c r="AU439" s="122"/>
      <c r="AV439" s="85"/>
      <c r="AW439" s="85"/>
      <c r="AX439" s="85"/>
      <c r="AY439" s="121"/>
      <c r="AZ439" s="121"/>
      <c r="BA439" s="121"/>
      <c r="BB439" s="121"/>
      <c r="BC439" s="121"/>
      <c r="BG439" s="117"/>
      <c r="BH439" s="122"/>
      <c r="BI439" s="85"/>
      <c r="BJ439" s="85"/>
      <c r="BK439" s="85"/>
      <c r="BL439" s="121"/>
      <c r="BM439" s="121"/>
      <c r="BN439" s="121"/>
      <c r="BO439" s="121"/>
      <c r="BP439" s="121"/>
      <c r="BT439" s="117"/>
      <c r="BU439" s="122"/>
      <c r="BV439" s="85"/>
      <c r="BW439" s="85"/>
      <c r="BX439" s="85"/>
      <c r="BY439" s="121"/>
      <c r="BZ439" s="121"/>
      <c r="CA439" s="121"/>
      <c r="CB439" s="121"/>
      <c r="CC439" s="121"/>
      <c r="CG439" s="117"/>
      <c r="CH439" s="122"/>
      <c r="CI439" s="85"/>
      <c r="CJ439" s="85"/>
      <c r="CK439" s="85"/>
      <c r="CL439" s="121"/>
      <c r="CM439" s="121"/>
      <c r="CN439" s="121"/>
      <c r="CO439" s="121"/>
      <c r="CP439" s="121"/>
      <c r="CT439" s="117"/>
      <c r="CU439" s="122"/>
      <c r="CV439" s="85"/>
      <c r="CW439" s="85"/>
      <c r="CX439" s="85"/>
      <c r="CY439" s="121"/>
      <c r="CZ439" s="121"/>
      <c r="DA439" s="121"/>
      <c r="DB439" s="121"/>
      <c r="DC439" s="121"/>
      <c r="DG439" s="117"/>
      <c r="DH439" s="122"/>
      <c r="DI439" s="85"/>
      <c r="DJ439" s="85"/>
      <c r="DK439" s="85"/>
      <c r="DL439" s="121"/>
      <c r="DM439" s="121"/>
      <c r="DN439" s="121"/>
      <c r="DO439" s="121"/>
      <c r="DP439" s="121"/>
      <c r="DT439" s="117"/>
      <c r="DU439" s="122"/>
      <c r="DV439" s="85"/>
      <c r="DW439" s="85"/>
      <c r="DX439" s="85"/>
      <c r="DY439" s="121"/>
      <c r="DZ439" s="121"/>
      <c r="EA439" s="121"/>
      <c r="EB439" s="121"/>
      <c r="EC439" s="121"/>
      <c r="EG439" s="117"/>
      <c r="EH439" s="122"/>
      <c r="EI439" s="85"/>
      <c r="EJ439" s="85"/>
      <c r="EK439" s="85"/>
      <c r="EL439" s="121"/>
      <c r="EM439" s="121"/>
      <c r="EN439" s="121"/>
      <c r="EO439" s="121"/>
      <c r="EP439" s="121"/>
      <c r="ET439" s="117"/>
      <c r="EU439" s="122"/>
      <c r="EV439" s="85"/>
      <c r="EW439" s="85"/>
      <c r="EX439" s="85"/>
      <c r="EY439" s="121"/>
      <c r="EZ439" s="121"/>
      <c r="FA439" s="121"/>
      <c r="FB439" s="121"/>
      <c r="FC439" s="121"/>
      <c r="FG439" s="117"/>
      <c r="FH439" s="122"/>
      <c r="FI439" s="85"/>
      <c r="FJ439" s="85"/>
      <c r="FK439" s="85"/>
      <c r="FL439" s="121"/>
      <c r="FM439" s="121"/>
      <c r="FN439" s="121"/>
      <c r="FO439" s="121"/>
      <c r="FP439" s="121"/>
      <c r="FT439" s="117"/>
      <c r="FU439" s="122"/>
      <c r="FV439" s="85"/>
      <c r="FW439" s="85"/>
      <c r="FX439" s="85"/>
      <c r="FY439" s="121"/>
      <c r="FZ439" s="121"/>
      <c r="GA439" s="121"/>
      <c r="GB439" s="121"/>
      <c r="GC439" s="121"/>
    </row>
    <row r="440" spans="1:185" ht="15" customHeight="1" x14ac:dyDescent="0.25">
      <c r="A440" s="9">
        <v>3639</v>
      </c>
      <c r="B440" s="9">
        <v>5164</v>
      </c>
      <c r="C440" s="266"/>
      <c r="D440" s="64"/>
      <c r="E440" s="61"/>
      <c r="F440" s="230" t="s">
        <v>157</v>
      </c>
      <c r="G440" s="76">
        <v>30</v>
      </c>
      <c r="H440" s="76">
        <v>42.1</v>
      </c>
      <c r="I440" s="76">
        <v>19.18</v>
      </c>
      <c r="J440" s="428">
        <f>Tabulka5424[[#This Row],[Skutečnost v tis. Kč]]/Tabulka5424[[#This Row],[Upravený rozpočet v tis. Kč]]*100</f>
        <v>45.558194774346788</v>
      </c>
      <c r="K440" s="86"/>
      <c r="L440" s="87"/>
      <c r="M440" s="87"/>
      <c r="N440" s="87"/>
      <c r="O440" s="87"/>
      <c r="P440" s="87"/>
      <c r="Q440" s="88"/>
      <c r="R440" s="88"/>
      <c r="S440" s="88"/>
      <c r="T440" s="89"/>
      <c r="U440" s="90"/>
      <c r="V440" s="86"/>
      <c r="W440" s="86"/>
      <c r="X440" s="86"/>
      <c r="Y440" s="87"/>
      <c r="Z440" s="87"/>
      <c r="AA440" s="87"/>
      <c r="AB440" s="87"/>
      <c r="AC440" s="87"/>
      <c r="AD440" s="88"/>
      <c r="AE440" s="88"/>
      <c r="AF440" s="88"/>
      <c r="AG440" s="89"/>
      <c r="AH440" s="90"/>
      <c r="AI440" s="86"/>
      <c r="AJ440" s="86"/>
      <c r="AK440" s="86"/>
      <c r="AL440" s="87"/>
      <c r="AM440" s="87"/>
      <c r="AN440" s="87"/>
      <c r="AO440" s="87"/>
      <c r="AP440" s="87"/>
      <c r="AQ440" s="88"/>
      <c r="AR440" s="88"/>
      <c r="AS440" s="88"/>
      <c r="AT440" s="89"/>
      <c r="AU440" s="90"/>
      <c r="AV440" s="86"/>
      <c r="AW440" s="86"/>
      <c r="AX440" s="86"/>
      <c r="AY440" s="87"/>
      <c r="AZ440" s="87"/>
      <c r="BA440" s="87"/>
      <c r="BB440" s="87"/>
      <c r="BC440" s="87"/>
      <c r="BD440" s="88"/>
      <c r="BE440" s="88"/>
      <c r="BF440" s="88"/>
      <c r="BG440" s="89"/>
      <c r="BH440" s="90"/>
      <c r="BI440" s="86"/>
      <c r="BJ440" s="86"/>
      <c r="BK440" s="86"/>
      <c r="BL440" s="87"/>
      <c r="BM440" s="87"/>
      <c r="BN440" s="87"/>
      <c r="BO440" s="87"/>
      <c r="BP440" s="87"/>
      <c r="BQ440" s="88"/>
      <c r="BR440" s="88"/>
      <c r="BS440" s="88"/>
      <c r="BT440" s="89"/>
      <c r="BU440" s="90"/>
      <c r="BV440" s="86"/>
      <c r="BW440" s="86"/>
      <c r="BX440" s="86"/>
      <c r="BY440" s="87"/>
      <c r="BZ440" s="87"/>
      <c r="CA440" s="87"/>
      <c r="CB440" s="87"/>
      <c r="CC440" s="87"/>
      <c r="CD440" s="88"/>
      <c r="CE440" s="88"/>
      <c r="CF440" s="88"/>
      <c r="CG440" s="89"/>
      <c r="CH440" s="90"/>
      <c r="CI440" s="86"/>
      <c r="CJ440" s="86"/>
      <c r="CK440" s="86"/>
      <c r="CL440" s="87"/>
      <c r="CM440" s="87"/>
      <c r="CN440" s="87"/>
      <c r="CO440" s="87"/>
      <c r="CP440" s="87"/>
      <c r="CQ440" s="88"/>
      <c r="CR440" s="88"/>
      <c r="CS440" s="88"/>
      <c r="CT440" s="89"/>
      <c r="CU440" s="90"/>
      <c r="CV440" s="86"/>
      <c r="CW440" s="86"/>
      <c r="CX440" s="86"/>
      <c r="CY440" s="87"/>
      <c r="CZ440" s="87"/>
      <c r="DA440" s="87"/>
      <c r="DB440" s="87"/>
      <c r="DC440" s="87"/>
      <c r="DD440" s="88"/>
      <c r="DE440" s="88"/>
      <c r="DF440" s="88"/>
      <c r="DG440" s="89"/>
      <c r="DH440" s="90"/>
      <c r="DI440" s="86"/>
      <c r="DJ440" s="86"/>
      <c r="DK440" s="86"/>
      <c r="DL440" s="87"/>
      <c r="DM440" s="87"/>
      <c r="DN440" s="87"/>
      <c r="DO440" s="87"/>
      <c r="DP440" s="87"/>
      <c r="DQ440" s="88"/>
      <c r="DR440" s="88"/>
      <c r="DS440" s="88"/>
      <c r="DT440" s="89"/>
      <c r="DU440" s="90"/>
      <c r="DV440" s="86"/>
      <c r="DW440" s="86"/>
      <c r="DX440" s="86"/>
      <c r="DY440" s="87"/>
      <c r="DZ440" s="87"/>
      <c r="EA440" s="87"/>
      <c r="EB440" s="87"/>
      <c r="EC440" s="87"/>
      <c r="ED440" s="88"/>
      <c r="EE440" s="88"/>
      <c r="EF440" s="88"/>
      <c r="EG440" s="89"/>
      <c r="EH440" s="90"/>
      <c r="EI440" s="86"/>
      <c r="EJ440" s="86"/>
      <c r="EK440" s="86"/>
      <c r="EL440" s="87"/>
      <c r="EM440" s="87"/>
      <c r="EN440" s="87"/>
      <c r="EO440" s="87"/>
      <c r="EP440" s="87"/>
      <c r="EQ440" s="88"/>
      <c r="ER440" s="88"/>
      <c r="ES440" s="88"/>
      <c r="ET440" s="89"/>
      <c r="EU440" s="90"/>
      <c r="EV440" s="86"/>
      <c r="EW440" s="86"/>
      <c r="EX440" s="86"/>
      <c r="EY440" s="87"/>
      <c r="EZ440" s="87"/>
      <c r="FA440" s="87"/>
      <c r="FB440" s="87"/>
      <c r="FC440" s="87"/>
      <c r="FD440" s="88"/>
      <c r="FE440" s="88"/>
      <c r="FF440" s="88"/>
      <c r="FG440" s="89"/>
      <c r="FH440" s="90"/>
      <c r="FI440" s="86"/>
      <c r="FJ440" s="86"/>
      <c r="FK440" s="86"/>
      <c r="FL440" s="87"/>
      <c r="FM440" s="87"/>
      <c r="FN440" s="87"/>
      <c r="FO440" s="87"/>
      <c r="FP440" s="87"/>
      <c r="FQ440" s="88"/>
      <c r="FR440" s="88"/>
      <c r="FS440" s="88"/>
      <c r="FT440" s="89"/>
      <c r="FU440" s="90"/>
      <c r="FV440" s="86"/>
      <c r="FW440" s="86"/>
      <c r="FX440" s="86"/>
      <c r="FY440" s="87"/>
      <c r="FZ440" s="87"/>
      <c r="GA440" s="87"/>
      <c r="GB440" s="87"/>
      <c r="GC440" s="87"/>
    </row>
    <row r="441" spans="1:185" ht="15" customHeight="1" x14ac:dyDescent="0.25">
      <c r="A441" s="9">
        <v>3639</v>
      </c>
      <c r="B441" s="9">
        <v>5166</v>
      </c>
      <c r="C441" s="266"/>
      <c r="D441" s="64"/>
      <c r="E441" s="61"/>
      <c r="F441" s="74" t="s">
        <v>138</v>
      </c>
      <c r="G441" s="76">
        <v>30</v>
      </c>
      <c r="H441" s="76">
        <v>129.6</v>
      </c>
      <c r="I441" s="76">
        <v>13.19</v>
      </c>
      <c r="J441" s="428">
        <f>Tabulka5424[[#This Row],[Skutečnost v tis. Kč]]/Tabulka5424[[#This Row],[Upravený rozpočet v tis. Kč]]*100</f>
        <v>10.17746913580247</v>
      </c>
      <c r="K441" s="86"/>
      <c r="L441" s="87"/>
      <c r="M441" s="87"/>
      <c r="N441" s="87"/>
      <c r="O441" s="87"/>
      <c r="P441" s="87"/>
      <c r="Q441" s="88"/>
      <c r="R441" s="88"/>
      <c r="S441" s="88"/>
      <c r="T441" s="89"/>
      <c r="U441" s="90"/>
      <c r="V441" s="86"/>
      <c r="W441" s="86"/>
      <c r="X441" s="86"/>
      <c r="Y441" s="87"/>
      <c r="Z441" s="87"/>
      <c r="AA441" s="87"/>
      <c r="AB441" s="87"/>
      <c r="AC441" s="87"/>
      <c r="AD441" s="88"/>
      <c r="AE441" s="88"/>
      <c r="AF441" s="88"/>
      <c r="AG441" s="89"/>
      <c r="AH441" s="90"/>
      <c r="AI441" s="86"/>
      <c r="AJ441" s="86"/>
      <c r="AK441" s="86"/>
      <c r="AL441" s="87"/>
      <c r="AM441" s="87"/>
      <c r="AN441" s="87"/>
      <c r="AO441" s="87"/>
      <c r="AP441" s="87"/>
      <c r="AQ441" s="88"/>
      <c r="AR441" s="88"/>
      <c r="AS441" s="88"/>
      <c r="AT441" s="89"/>
      <c r="AU441" s="90"/>
      <c r="AV441" s="86"/>
      <c r="AW441" s="86"/>
      <c r="AX441" s="86"/>
      <c r="AY441" s="87"/>
      <c r="AZ441" s="87"/>
      <c r="BA441" s="87"/>
      <c r="BB441" s="87"/>
      <c r="BC441" s="87"/>
      <c r="BD441" s="88"/>
      <c r="BE441" s="88"/>
      <c r="BF441" s="88"/>
      <c r="BG441" s="89"/>
      <c r="BH441" s="90"/>
      <c r="BI441" s="86"/>
      <c r="BJ441" s="86"/>
      <c r="BK441" s="86"/>
      <c r="BL441" s="87"/>
      <c r="BM441" s="87"/>
      <c r="BN441" s="87"/>
      <c r="BO441" s="87"/>
      <c r="BP441" s="87"/>
      <c r="BQ441" s="88"/>
      <c r="BR441" s="88"/>
      <c r="BS441" s="88"/>
      <c r="BT441" s="89"/>
      <c r="BU441" s="90"/>
      <c r="BV441" s="86"/>
      <c r="BW441" s="86"/>
      <c r="BX441" s="86"/>
      <c r="BY441" s="87"/>
      <c r="BZ441" s="87"/>
      <c r="CA441" s="87"/>
      <c r="CB441" s="87"/>
      <c r="CC441" s="87"/>
      <c r="CD441" s="88"/>
      <c r="CE441" s="88"/>
      <c r="CF441" s="88"/>
      <c r="CG441" s="89"/>
      <c r="CH441" s="90"/>
      <c r="CI441" s="86"/>
      <c r="CJ441" s="86"/>
      <c r="CK441" s="86"/>
      <c r="CL441" s="87"/>
      <c r="CM441" s="87"/>
      <c r="CN441" s="87"/>
      <c r="CO441" s="87"/>
      <c r="CP441" s="87"/>
      <c r="CQ441" s="88"/>
      <c r="CR441" s="88"/>
      <c r="CS441" s="88"/>
      <c r="CT441" s="89"/>
      <c r="CU441" s="90"/>
      <c r="CV441" s="86"/>
      <c r="CW441" s="86"/>
      <c r="CX441" s="86"/>
      <c r="CY441" s="87"/>
      <c r="CZ441" s="87"/>
      <c r="DA441" s="87"/>
      <c r="DB441" s="87"/>
      <c r="DC441" s="87"/>
      <c r="DD441" s="88"/>
      <c r="DE441" s="88"/>
      <c r="DF441" s="88"/>
      <c r="DG441" s="89"/>
      <c r="DH441" s="90"/>
      <c r="DI441" s="86"/>
      <c r="DJ441" s="86"/>
      <c r="DK441" s="86"/>
      <c r="DL441" s="87"/>
      <c r="DM441" s="87"/>
      <c r="DN441" s="87"/>
      <c r="DO441" s="87"/>
      <c r="DP441" s="87"/>
      <c r="DQ441" s="88"/>
      <c r="DR441" s="88"/>
      <c r="DS441" s="88"/>
      <c r="DT441" s="89"/>
      <c r="DU441" s="90"/>
      <c r="DV441" s="86"/>
      <c r="DW441" s="86"/>
      <c r="DX441" s="86"/>
      <c r="DY441" s="87"/>
      <c r="DZ441" s="87"/>
      <c r="EA441" s="87"/>
      <c r="EB441" s="87"/>
      <c r="EC441" s="87"/>
      <c r="ED441" s="88"/>
      <c r="EE441" s="88"/>
      <c r="EF441" s="88"/>
      <c r="EG441" s="89"/>
      <c r="EH441" s="90"/>
      <c r="EI441" s="86"/>
      <c r="EJ441" s="86"/>
      <c r="EK441" s="86"/>
      <c r="EL441" s="87"/>
      <c r="EM441" s="87"/>
      <c r="EN441" s="87"/>
      <c r="EO441" s="87"/>
      <c r="EP441" s="87"/>
      <c r="EQ441" s="88"/>
      <c r="ER441" s="88"/>
      <c r="ES441" s="88"/>
      <c r="ET441" s="89"/>
      <c r="EU441" s="90"/>
      <c r="EV441" s="86"/>
      <c r="EW441" s="86"/>
      <c r="EX441" s="86"/>
      <c r="EY441" s="87"/>
      <c r="EZ441" s="87"/>
      <c r="FA441" s="87"/>
      <c r="FB441" s="87"/>
      <c r="FC441" s="87"/>
      <c r="FD441" s="88"/>
      <c r="FE441" s="88"/>
      <c r="FF441" s="88"/>
      <c r="FG441" s="89"/>
      <c r="FH441" s="90"/>
      <c r="FI441" s="86"/>
      <c r="FJ441" s="86"/>
      <c r="FK441" s="86"/>
      <c r="FL441" s="87"/>
      <c r="FM441" s="87"/>
      <c r="FN441" s="87"/>
      <c r="FO441" s="87"/>
      <c r="FP441" s="87"/>
      <c r="FQ441" s="88"/>
      <c r="FR441" s="88"/>
      <c r="FS441" s="88"/>
      <c r="FT441" s="89"/>
      <c r="FU441" s="90"/>
      <c r="FV441" s="86"/>
      <c r="FW441" s="86"/>
      <c r="FX441" s="86"/>
      <c r="FY441" s="87"/>
      <c r="FZ441" s="87"/>
      <c r="GA441" s="87"/>
      <c r="GB441" s="87"/>
      <c r="GC441" s="87"/>
    </row>
    <row r="442" spans="1:185" ht="15" customHeight="1" x14ac:dyDescent="0.25">
      <c r="A442" s="9">
        <v>3639</v>
      </c>
      <c r="B442" s="9">
        <v>5122</v>
      </c>
      <c r="C442" s="266"/>
      <c r="D442" s="64"/>
      <c r="E442" s="61">
        <v>65</v>
      </c>
      <c r="F442" s="230" t="s">
        <v>341</v>
      </c>
      <c r="G442" s="76">
        <v>10</v>
      </c>
      <c r="H442" s="76">
        <v>10</v>
      </c>
      <c r="I442" s="76">
        <v>0</v>
      </c>
      <c r="J442" s="428">
        <f>Tabulka5424[[#This Row],[Skutečnost v tis. Kč]]/Tabulka5424[[#This Row],[Upravený rozpočet v tis. Kč]]*100</f>
        <v>0</v>
      </c>
      <c r="K442" s="86"/>
      <c r="L442" s="87"/>
      <c r="M442" s="87"/>
      <c r="N442" s="87"/>
      <c r="O442" s="87"/>
      <c r="P442" s="87"/>
      <c r="Q442" s="88"/>
      <c r="R442" s="88"/>
      <c r="S442" s="88"/>
      <c r="T442" s="89"/>
      <c r="U442" s="90"/>
      <c r="V442" s="86"/>
      <c r="W442" s="86"/>
      <c r="X442" s="86"/>
      <c r="Y442" s="87"/>
      <c r="Z442" s="87"/>
      <c r="AA442" s="87"/>
      <c r="AB442" s="87"/>
      <c r="AC442" s="87"/>
      <c r="AD442" s="88"/>
      <c r="AE442" s="88"/>
      <c r="AF442" s="88"/>
      <c r="AG442" s="89"/>
      <c r="AH442" s="90"/>
      <c r="AI442" s="86"/>
      <c r="AJ442" s="86"/>
      <c r="AK442" s="86"/>
      <c r="AL442" s="87"/>
      <c r="AM442" s="87"/>
      <c r="AN442" s="87"/>
      <c r="AO442" s="87"/>
      <c r="AP442" s="87"/>
      <c r="AQ442" s="88"/>
      <c r="AR442" s="88"/>
      <c r="AS442" s="88"/>
      <c r="AT442" s="89"/>
      <c r="AU442" s="90"/>
      <c r="AV442" s="86"/>
      <c r="AW442" s="86"/>
      <c r="AX442" s="86"/>
      <c r="AY442" s="87"/>
      <c r="AZ442" s="87"/>
      <c r="BA442" s="87"/>
      <c r="BB442" s="87"/>
      <c r="BC442" s="87"/>
      <c r="BD442" s="88"/>
      <c r="BE442" s="88"/>
      <c r="BF442" s="88"/>
      <c r="BG442" s="89"/>
      <c r="BH442" s="90"/>
      <c r="BI442" s="86"/>
      <c r="BJ442" s="86"/>
      <c r="BK442" s="86"/>
      <c r="BL442" s="87"/>
      <c r="BM442" s="87"/>
      <c r="BN442" s="87"/>
      <c r="BO442" s="87"/>
      <c r="BP442" s="87"/>
      <c r="BQ442" s="88"/>
      <c r="BR442" s="88"/>
      <c r="BS442" s="88"/>
      <c r="BT442" s="89"/>
      <c r="BU442" s="90"/>
      <c r="BV442" s="86"/>
      <c r="BW442" s="86"/>
      <c r="BX442" s="86"/>
      <c r="BY442" s="87"/>
      <c r="BZ442" s="87"/>
      <c r="CA442" s="87"/>
      <c r="CB442" s="87"/>
      <c r="CC442" s="87"/>
      <c r="CD442" s="88"/>
      <c r="CE442" s="88"/>
      <c r="CF442" s="88"/>
      <c r="CG442" s="89"/>
      <c r="CH442" s="90"/>
      <c r="CI442" s="86"/>
      <c r="CJ442" s="86"/>
      <c r="CK442" s="86"/>
      <c r="CL442" s="87"/>
      <c r="CM442" s="87"/>
      <c r="CN442" s="87"/>
      <c r="CO442" s="87"/>
      <c r="CP442" s="87"/>
      <c r="CQ442" s="88"/>
      <c r="CR442" s="88"/>
      <c r="CS442" s="88"/>
      <c r="CT442" s="89"/>
      <c r="CU442" s="90"/>
      <c r="CV442" s="86"/>
      <c r="CW442" s="86"/>
      <c r="CX442" s="86"/>
      <c r="CY442" s="87"/>
      <c r="CZ442" s="87"/>
      <c r="DA442" s="87"/>
      <c r="DB442" s="87"/>
      <c r="DC442" s="87"/>
      <c r="DD442" s="88"/>
      <c r="DE442" s="88"/>
      <c r="DF442" s="88"/>
      <c r="DG442" s="89"/>
      <c r="DH442" s="90"/>
      <c r="DI442" s="86"/>
      <c r="DJ442" s="86"/>
      <c r="DK442" s="86"/>
      <c r="DL442" s="87"/>
      <c r="DM442" s="87"/>
      <c r="DN442" s="87"/>
      <c r="DO442" s="87"/>
      <c r="DP442" s="87"/>
      <c r="DQ442" s="88"/>
      <c r="DR442" s="88"/>
      <c r="DS442" s="88"/>
      <c r="DT442" s="89"/>
      <c r="DU442" s="90"/>
      <c r="DV442" s="86"/>
      <c r="DW442" s="86"/>
      <c r="DX442" s="86"/>
      <c r="DY442" s="87"/>
      <c r="DZ442" s="87"/>
      <c r="EA442" s="87"/>
      <c r="EB442" s="87"/>
      <c r="EC442" s="87"/>
      <c r="ED442" s="88"/>
      <c r="EE442" s="88"/>
      <c r="EF442" s="88"/>
      <c r="EG442" s="89"/>
      <c r="EH442" s="90"/>
      <c r="EI442" s="86"/>
      <c r="EJ442" s="86"/>
      <c r="EK442" s="86"/>
      <c r="EL442" s="87"/>
      <c r="EM442" s="87"/>
      <c r="EN442" s="87"/>
      <c r="EO442" s="87"/>
      <c r="EP442" s="87"/>
      <c r="EQ442" s="88"/>
      <c r="ER442" s="88"/>
      <c r="ES442" s="88"/>
      <c r="ET442" s="89"/>
      <c r="EU442" s="90"/>
      <c r="EV442" s="86"/>
      <c r="EW442" s="86"/>
      <c r="EX442" s="86"/>
      <c r="EY442" s="87"/>
      <c r="EZ442" s="87"/>
      <c r="FA442" s="87"/>
      <c r="FB442" s="87"/>
      <c r="FC442" s="87"/>
      <c r="FD442" s="88"/>
      <c r="FE442" s="88"/>
      <c r="FF442" s="88"/>
      <c r="FG442" s="89"/>
      <c r="FH442" s="90"/>
      <c r="FI442" s="86"/>
      <c r="FJ442" s="86"/>
      <c r="FK442" s="86"/>
      <c r="FL442" s="87"/>
      <c r="FM442" s="87"/>
      <c r="FN442" s="87"/>
      <c r="FO442" s="87"/>
      <c r="FP442" s="87"/>
      <c r="FQ442" s="88"/>
      <c r="FR442" s="88"/>
      <c r="FS442" s="88"/>
      <c r="FT442" s="89"/>
      <c r="FU442" s="90"/>
      <c r="FV442" s="86"/>
      <c r="FW442" s="86"/>
      <c r="FX442" s="86"/>
      <c r="FY442" s="87"/>
      <c r="FZ442" s="87"/>
      <c r="GA442" s="87"/>
      <c r="GB442" s="87"/>
      <c r="GC442" s="87"/>
    </row>
    <row r="443" spans="1:185" ht="15" customHeight="1" x14ac:dyDescent="0.25">
      <c r="A443" s="9">
        <v>3639</v>
      </c>
      <c r="B443" s="9">
        <v>5169</v>
      </c>
      <c r="C443" s="266"/>
      <c r="D443" s="64"/>
      <c r="E443" s="61">
        <v>65</v>
      </c>
      <c r="F443" s="230" t="s">
        <v>158</v>
      </c>
      <c r="G443" s="76">
        <v>250</v>
      </c>
      <c r="H443" s="76">
        <v>228.7</v>
      </c>
      <c r="I443" s="76">
        <v>98.51</v>
      </c>
      <c r="J443" s="428">
        <f>Tabulka5424[[#This Row],[Skutečnost v tis. Kč]]/Tabulka5424[[#This Row],[Upravený rozpočet v tis. Kč]]*100</f>
        <v>43.073895933537386</v>
      </c>
      <c r="K443" s="86"/>
      <c r="L443" s="87"/>
      <c r="M443" s="87"/>
      <c r="N443" s="87"/>
      <c r="O443" s="87"/>
      <c r="P443" s="87"/>
      <c r="Q443" s="88"/>
      <c r="R443" s="88"/>
      <c r="S443" s="88"/>
      <c r="T443" s="89"/>
      <c r="U443" s="90"/>
      <c r="V443" s="86"/>
      <c r="W443" s="86"/>
      <c r="X443" s="86"/>
      <c r="Y443" s="87"/>
      <c r="Z443" s="87"/>
      <c r="AA443" s="87"/>
      <c r="AB443" s="87"/>
      <c r="AC443" s="87"/>
      <c r="AD443" s="88"/>
      <c r="AE443" s="88"/>
      <c r="AF443" s="88"/>
      <c r="AG443" s="89"/>
      <c r="AH443" s="90"/>
      <c r="AI443" s="86"/>
      <c r="AJ443" s="86"/>
      <c r="AK443" s="86"/>
      <c r="AL443" s="87"/>
      <c r="AM443" s="87"/>
      <c r="AN443" s="87"/>
      <c r="AO443" s="87"/>
      <c r="AP443" s="87"/>
      <c r="AQ443" s="88"/>
      <c r="AR443" s="88"/>
      <c r="AS443" s="88"/>
      <c r="AT443" s="89"/>
      <c r="AU443" s="90"/>
      <c r="AV443" s="86"/>
      <c r="AW443" s="86"/>
      <c r="AX443" s="86"/>
      <c r="AY443" s="87"/>
      <c r="AZ443" s="87"/>
      <c r="BA443" s="87"/>
      <c r="BB443" s="87"/>
      <c r="BC443" s="87"/>
      <c r="BD443" s="88"/>
      <c r="BE443" s="88"/>
      <c r="BF443" s="88"/>
      <c r="BG443" s="89"/>
      <c r="BH443" s="90"/>
      <c r="BI443" s="86"/>
      <c r="BJ443" s="86"/>
      <c r="BK443" s="86"/>
      <c r="BL443" s="87"/>
      <c r="BM443" s="87"/>
      <c r="BN443" s="87"/>
      <c r="BO443" s="87"/>
      <c r="BP443" s="87"/>
      <c r="BQ443" s="88"/>
      <c r="BR443" s="88"/>
      <c r="BS443" s="88"/>
      <c r="BT443" s="89"/>
      <c r="BU443" s="90"/>
      <c r="BV443" s="86"/>
      <c r="BW443" s="86"/>
      <c r="BX443" s="86"/>
      <c r="BY443" s="87"/>
      <c r="BZ443" s="87"/>
      <c r="CA443" s="87"/>
      <c r="CB443" s="87"/>
      <c r="CC443" s="87"/>
      <c r="CD443" s="88"/>
      <c r="CE443" s="88"/>
      <c r="CF443" s="88"/>
      <c r="CG443" s="89"/>
      <c r="CH443" s="90"/>
      <c r="CI443" s="86"/>
      <c r="CJ443" s="86"/>
      <c r="CK443" s="86"/>
      <c r="CL443" s="87"/>
      <c r="CM443" s="87"/>
      <c r="CN443" s="87"/>
      <c r="CO443" s="87"/>
      <c r="CP443" s="87"/>
      <c r="CQ443" s="88"/>
      <c r="CR443" s="88"/>
      <c r="CS443" s="88"/>
      <c r="CT443" s="89"/>
      <c r="CU443" s="90"/>
      <c r="CV443" s="86"/>
      <c r="CW443" s="86"/>
      <c r="CX443" s="86"/>
      <c r="CY443" s="87"/>
      <c r="CZ443" s="87"/>
      <c r="DA443" s="87"/>
      <c r="DB443" s="87"/>
      <c r="DC443" s="87"/>
      <c r="DD443" s="88"/>
      <c r="DE443" s="88"/>
      <c r="DF443" s="88"/>
      <c r="DG443" s="89"/>
      <c r="DH443" s="90"/>
      <c r="DI443" s="86"/>
      <c r="DJ443" s="86"/>
      <c r="DK443" s="86"/>
      <c r="DL443" s="87"/>
      <c r="DM443" s="87"/>
      <c r="DN443" s="87"/>
      <c r="DO443" s="87"/>
      <c r="DP443" s="87"/>
      <c r="DQ443" s="88"/>
      <c r="DR443" s="88"/>
      <c r="DS443" s="88"/>
      <c r="DT443" s="89"/>
      <c r="DU443" s="90"/>
      <c r="DV443" s="86"/>
      <c r="DW443" s="86"/>
      <c r="DX443" s="86"/>
      <c r="DY443" s="87"/>
      <c r="DZ443" s="87"/>
      <c r="EA443" s="87"/>
      <c r="EB443" s="87"/>
      <c r="EC443" s="87"/>
      <c r="ED443" s="88"/>
      <c r="EE443" s="88"/>
      <c r="EF443" s="88"/>
      <c r="EG443" s="89"/>
      <c r="EH443" s="90"/>
      <c r="EI443" s="86"/>
      <c r="EJ443" s="86"/>
      <c r="EK443" s="86"/>
      <c r="EL443" s="87"/>
      <c r="EM443" s="87"/>
      <c r="EN443" s="87"/>
      <c r="EO443" s="87"/>
      <c r="EP443" s="87"/>
      <c r="EQ443" s="88"/>
      <c r="ER443" s="88"/>
      <c r="ES443" s="88"/>
      <c r="ET443" s="89"/>
      <c r="EU443" s="90"/>
      <c r="EV443" s="86"/>
      <c r="EW443" s="86"/>
      <c r="EX443" s="86"/>
      <c r="EY443" s="87"/>
      <c r="EZ443" s="87"/>
      <c r="FA443" s="87"/>
      <c r="FB443" s="87"/>
      <c r="FC443" s="87"/>
      <c r="FD443" s="88"/>
      <c r="FE443" s="88"/>
      <c r="FF443" s="88"/>
      <c r="FG443" s="89"/>
      <c r="FH443" s="90"/>
      <c r="FI443" s="86"/>
      <c r="FJ443" s="86"/>
      <c r="FK443" s="86"/>
      <c r="FL443" s="87"/>
      <c r="FM443" s="87"/>
      <c r="FN443" s="87"/>
      <c r="FO443" s="87"/>
      <c r="FP443" s="87"/>
      <c r="FQ443" s="88"/>
      <c r="FR443" s="88"/>
      <c r="FS443" s="88"/>
      <c r="FT443" s="89"/>
      <c r="FU443" s="90"/>
      <c r="FV443" s="86"/>
      <c r="FW443" s="86"/>
      <c r="FX443" s="86"/>
      <c r="FY443" s="87"/>
      <c r="FZ443" s="87"/>
      <c r="GA443" s="87"/>
      <c r="GB443" s="87"/>
      <c r="GC443" s="87"/>
    </row>
    <row r="444" spans="1:185" ht="15" customHeight="1" x14ac:dyDescent="0.25">
      <c r="A444" s="9">
        <v>3639</v>
      </c>
      <c r="B444" s="13">
        <v>5192</v>
      </c>
      <c r="C444" s="270"/>
      <c r="D444" s="19"/>
      <c r="E444" s="61"/>
      <c r="F444" s="29" t="s">
        <v>1043</v>
      </c>
      <c r="G444" s="76">
        <v>0</v>
      </c>
      <c r="H444" s="76">
        <v>10</v>
      </c>
      <c r="I444" s="76">
        <v>9.98</v>
      </c>
      <c r="J444" s="428">
        <f>Tabulka5424[[#This Row],[Skutečnost v tis. Kč]]/Tabulka5424[[#This Row],[Upravený rozpočet v tis. Kč]]*100</f>
        <v>99.8</v>
      </c>
      <c r="K444" s="86"/>
      <c r="L444" s="87"/>
      <c r="M444" s="87"/>
      <c r="N444" s="87"/>
      <c r="O444" s="87"/>
      <c r="P444" s="87"/>
      <c r="Q444" s="88"/>
      <c r="R444" s="88"/>
      <c r="S444" s="88"/>
      <c r="T444" s="89"/>
      <c r="U444" s="90"/>
      <c r="V444" s="86"/>
      <c r="W444" s="86"/>
      <c r="X444" s="86"/>
      <c r="Y444" s="87"/>
      <c r="Z444" s="87"/>
      <c r="AA444" s="87"/>
      <c r="AB444" s="87"/>
      <c r="AC444" s="87"/>
      <c r="AD444" s="88"/>
      <c r="AE444" s="88"/>
      <c r="AF444" s="88"/>
      <c r="AG444" s="89"/>
      <c r="AH444" s="90"/>
      <c r="AI444" s="86"/>
      <c r="AJ444" s="86"/>
      <c r="AK444" s="86"/>
      <c r="AL444" s="87"/>
      <c r="AM444" s="87"/>
      <c r="AN444" s="87"/>
      <c r="AO444" s="87"/>
      <c r="AP444" s="87"/>
      <c r="AQ444" s="88"/>
      <c r="AR444" s="88"/>
      <c r="AS444" s="88"/>
      <c r="AT444" s="89"/>
      <c r="AU444" s="90"/>
      <c r="AV444" s="86"/>
      <c r="AW444" s="86"/>
      <c r="AX444" s="86"/>
      <c r="AY444" s="87"/>
      <c r="AZ444" s="87"/>
      <c r="BA444" s="87"/>
      <c r="BB444" s="87"/>
      <c r="BC444" s="87"/>
      <c r="BD444" s="88"/>
      <c r="BE444" s="88"/>
      <c r="BF444" s="88"/>
      <c r="BG444" s="89"/>
      <c r="BH444" s="90"/>
      <c r="BI444" s="86"/>
      <c r="BJ444" s="86"/>
      <c r="BK444" s="86"/>
      <c r="BL444" s="87"/>
      <c r="BM444" s="87"/>
      <c r="BN444" s="87"/>
      <c r="BO444" s="87"/>
      <c r="BP444" s="87"/>
      <c r="BQ444" s="88"/>
      <c r="BR444" s="88"/>
      <c r="BS444" s="88"/>
      <c r="BT444" s="89"/>
      <c r="BU444" s="90"/>
      <c r="BV444" s="86"/>
      <c r="BW444" s="86"/>
      <c r="BX444" s="86"/>
      <c r="BY444" s="87"/>
      <c r="BZ444" s="87"/>
      <c r="CA444" s="87"/>
      <c r="CB444" s="87"/>
      <c r="CC444" s="87"/>
      <c r="CD444" s="88"/>
      <c r="CE444" s="88"/>
      <c r="CF444" s="88"/>
      <c r="CG444" s="89"/>
      <c r="CH444" s="90"/>
      <c r="CI444" s="86"/>
      <c r="CJ444" s="86"/>
      <c r="CK444" s="86"/>
      <c r="CL444" s="87"/>
      <c r="CM444" s="87"/>
      <c r="CN444" s="87"/>
      <c r="CO444" s="87"/>
      <c r="CP444" s="87"/>
      <c r="CQ444" s="88"/>
      <c r="CR444" s="88"/>
      <c r="CS444" s="88"/>
      <c r="CT444" s="89"/>
      <c r="CU444" s="90"/>
      <c r="CV444" s="86"/>
      <c r="CW444" s="86"/>
      <c r="CX444" s="86"/>
      <c r="CY444" s="87"/>
      <c r="CZ444" s="87"/>
      <c r="DA444" s="87"/>
      <c r="DB444" s="87"/>
      <c r="DC444" s="87"/>
      <c r="DD444" s="88"/>
      <c r="DE444" s="88"/>
      <c r="DF444" s="88"/>
      <c r="DG444" s="89"/>
      <c r="DH444" s="90"/>
      <c r="DI444" s="86"/>
      <c r="DJ444" s="86"/>
      <c r="DK444" s="86"/>
      <c r="DL444" s="87"/>
      <c r="DM444" s="87"/>
      <c r="DN444" s="87"/>
      <c r="DO444" s="87"/>
      <c r="DP444" s="87"/>
      <c r="DQ444" s="88"/>
      <c r="DR444" s="88"/>
      <c r="DS444" s="88"/>
      <c r="DT444" s="89"/>
      <c r="DU444" s="90"/>
      <c r="DV444" s="86"/>
      <c r="DW444" s="86"/>
      <c r="DX444" s="86"/>
      <c r="DY444" s="87"/>
      <c r="DZ444" s="87"/>
      <c r="EA444" s="87"/>
      <c r="EB444" s="87"/>
      <c r="EC444" s="87"/>
      <c r="ED444" s="88"/>
      <c r="EE444" s="88"/>
      <c r="EF444" s="88"/>
      <c r="EG444" s="89"/>
      <c r="EH444" s="90"/>
      <c r="EI444" s="86"/>
      <c r="EJ444" s="86"/>
      <c r="EK444" s="86"/>
      <c r="EL444" s="87"/>
      <c r="EM444" s="87"/>
      <c r="EN444" s="87"/>
      <c r="EO444" s="87"/>
      <c r="EP444" s="87"/>
      <c r="EQ444" s="88"/>
      <c r="ER444" s="88"/>
      <c r="ES444" s="88"/>
      <c r="ET444" s="89"/>
      <c r="EU444" s="90"/>
      <c r="EV444" s="86"/>
      <c r="EW444" s="86"/>
      <c r="EX444" s="86"/>
      <c r="EY444" s="87"/>
      <c r="EZ444" s="87"/>
      <c r="FA444" s="87"/>
      <c r="FB444" s="87"/>
      <c r="FC444" s="87"/>
      <c r="FD444" s="88"/>
      <c r="FE444" s="88"/>
      <c r="FF444" s="88"/>
      <c r="FG444" s="89"/>
      <c r="FH444" s="90"/>
      <c r="FI444" s="86"/>
      <c r="FJ444" s="86"/>
      <c r="FK444" s="86"/>
      <c r="FL444" s="87"/>
      <c r="FM444" s="87"/>
      <c r="FN444" s="87"/>
      <c r="FO444" s="87"/>
      <c r="FP444" s="87"/>
      <c r="FQ444" s="88"/>
      <c r="FR444" s="88"/>
      <c r="FS444" s="88"/>
      <c r="FT444" s="89"/>
      <c r="FU444" s="90"/>
      <c r="FV444" s="86"/>
      <c r="FW444" s="86"/>
      <c r="FX444" s="86"/>
      <c r="FY444" s="87"/>
      <c r="FZ444" s="87"/>
      <c r="GA444" s="87"/>
      <c r="GB444" s="87"/>
      <c r="GC444" s="87"/>
    </row>
    <row r="445" spans="1:185" ht="15" customHeight="1" x14ac:dyDescent="0.25">
      <c r="A445" s="9">
        <v>3639</v>
      </c>
      <c r="B445" s="9">
        <v>5361</v>
      </c>
      <c r="C445" s="266"/>
      <c r="D445" s="64"/>
      <c r="E445" s="61"/>
      <c r="F445" s="29" t="s">
        <v>160</v>
      </c>
      <c r="G445" s="76">
        <v>70</v>
      </c>
      <c r="H445" s="76">
        <v>70</v>
      </c>
      <c r="I445" s="76">
        <v>69</v>
      </c>
      <c r="J445" s="428">
        <f>Tabulka5424[[#This Row],[Skutečnost v tis. Kč]]/Tabulka5424[[#This Row],[Upravený rozpočet v tis. Kč]]*100</f>
        <v>98.571428571428584</v>
      </c>
      <c r="K445" s="86"/>
      <c r="L445" s="87"/>
      <c r="M445" s="87"/>
      <c r="N445" s="87"/>
      <c r="O445" s="87"/>
      <c r="P445" s="87"/>
      <c r="Q445" s="88"/>
      <c r="R445" s="88"/>
      <c r="S445" s="88"/>
      <c r="T445" s="89"/>
      <c r="U445" s="90"/>
      <c r="V445" s="86"/>
      <c r="W445" s="86"/>
      <c r="X445" s="86"/>
      <c r="Y445" s="87"/>
      <c r="Z445" s="87"/>
      <c r="AA445" s="87"/>
      <c r="AB445" s="87"/>
      <c r="AC445" s="87"/>
      <c r="AD445" s="88"/>
      <c r="AE445" s="88"/>
      <c r="AF445" s="88"/>
      <c r="AG445" s="89"/>
      <c r="AH445" s="90"/>
      <c r="AI445" s="86"/>
      <c r="AJ445" s="86"/>
      <c r="AK445" s="86"/>
      <c r="AL445" s="87"/>
      <c r="AM445" s="87"/>
      <c r="AN445" s="87"/>
      <c r="AO445" s="87"/>
      <c r="AP445" s="87"/>
      <c r="AQ445" s="88"/>
      <c r="AR445" s="88"/>
      <c r="AS445" s="88"/>
      <c r="AT445" s="89"/>
      <c r="AU445" s="90"/>
      <c r="AV445" s="86"/>
      <c r="AW445" s="86"/>
      <c r="AX445" s="86"/>
      <c r="AY445" s="87"/>
      <c r="AZ445" s="87"/>
      <c r="BA445" s="87"/>
      <c r="BB445" s="87"/>
      <c r="BC445" s="87"/>
      <c r="BD445" s="88"/>
      <c r="BE445" s="88"/>
      <c r="BF445" s="88"/>
      <c r="BG445" s="89"/>
      <c r="BH445" s="90"/>
      <c r="BI445" s="86"/>
      <c r="BJ445" s="86"/>
      <c r="BK445" s="86"/>
      <c r="BL445" s="87"/>
      <c r="BM445" s="87"/>
      <c r="BN445" s="87"/>
      <c r="BO445" s="87"/>
      <c r="BP445" s="87"/>
      <c r="BQ445" s="88"/>
      <c r="BR445" s="88"/>
      <c r="BS445" s="88"/>
      <c r="BT445" s="89"/>
      <c r="BU445" s="90"/>
      <c r="BV445" s="86"/>
      <c r="BW445" s="86"/>
      <c r="BX445" s="86"/>
      <c r="BY445" s="87"/>
      <c r="BZ445" s="87"/>
      <c r="CA445" s="87"/>
      <c r="CB445" s="87"/>
      <c r="CC445" s="87"/>
      <c r="CD445" s="88"/>
      <c r="CE445" s="88"/>
      <c r="CF445" s="88"/>
      <c r="CG445" s="89"/>
      <c r="CH445" s="90"/>
      <c r="CI445" s="86"/>
      <c r="CJ445" s="86"/>
      <c r="CK445" s="86"/>
      <c r="CL445" s="87"/>
      <c r="CM445" s="87"/>
      <c r="CN445" s="87"/>
      <c r="CO445" s="87"/>
      <c r="CP445" s="87"/>
      <c r="CQ445" s="88"/>
      <c r="CR445" s="88"/>
      <c r="CS445" s="88"/>
      <c r="CT445" s="89"/>
      <c r="CU445" s="90"/>
      <c r="CV445" s="86"/>
      <c r="CW445" s="86"/>
      <c r="CX445" s="86"/>
      <c r="CY445" s="87"/>
      <c r="CZ445" s="87"/>
      <c r="DA445" s="87"/>
      <c r="DB445" s="87"/>
      <c r="DC445" s="87"/>
      <c r="DD445" s="88"/>
      <c r="DE445" s="88"/>
      <c r="DF445" s="88"/>
      <c r="DG445" s="89"/>
      <c r="DH445" s="90"/>
      <c r="DI445" s="86"/>
      <c r="DJ445" s="86"/>
      <c r="DK445" s="86"/>
      <c r="DL445" s="87"/>
      <c r="DM445" s="87"/>
      <c r="DN445" s="87"/>
      <c r="DO445" s="87"/>
      <c r="DP445" s="87"/>
      <c r="DQ445" s="88"/>
      <c r="DR445" s="88"/>
      <c r="DS445" s="88"/>
      <c r="DT445" s="89"/>
      <c r="DU445" s="90"/>
      <c r="DV445" s="86"/>
      <c r="DW445" s="86"/>
      <c r="DX445" s="86"/>
      <c r="DY445" s="87"/>
      <c r="DZ445" s="87"/>
      <c r="EA445" s="87"/>
      <c r="EB445" s="87"/>
      <c r="EC445" s="87"/>
      <c r="ED445" s="88"/>
      <c r="EE445" s="88"/>
      <c r="EF445" s="88"/>
      <c r="EG445" s="89"/>
      <c r="EH445" s="90"/>
      <c r="EI445" s="86"/>
      <c r="EJ445" s="86"/>
      <c r="EK445" s="86"/>
      <c r="EL445" s="87"/>
      <c r="EM445" s="87"/>
      <c r="EN445" s="87"/>
      <c r="EO445" s="87"/>
      <c r="EP445" s="87"/>
      <c r="EQ445" s="88"/>
      <c r="ER445" s="88"/>
      <c r="ES445" s="88"/>
      <c r="ET445" s="89"/>
      <c r="EU445" s="90"/>
      <c r="EV445" s="86"/>
      <c r="EW445" s="86"/>
      <c r="EX445" s="86"/>
      <c r="EY445" s="87"/>
      <c r="EZ445" s="87"/>
      <c r="FA445" s="87"/>
      <c r="FB445" s="87"/>
      <c r="FC445" s="87"/>
      <c r="FD445" s="88"/>
      <c r="FE445" s="88"/>
      <c r="FF445" s="88"/>
      <c r="FG445" s="89"/>
      <c r="FH445" s="90"/>
      <c r="FI445" s="86"/>
      <c r="FJ445" s="86"/>
      <c r="FK445" s="86"/>
      <c r="FL445" s="87"/>
      <c r="FM445" s="87"/>
      <c r="FN445" s="87"/>
      <c r="FO445" s="87"/>
      <c r="FP445" s="87"/>
      <c r="FQ445" s="88"/>
      <c r="FR445" s="88"/>
      <c r="FS445" s="88"/>
      <c r="FT445" s="89"/>
      <c r="FU445" s="90"/>
      <c r="FV445" s="86"/>
      <c r="FW445" s="86"/>
      <c r="FX445" s="86"/>
      <c r="FY445" s="87"/>
      <c r="FZ445" s="87"/>
      <c r="GA445" s="87"/>
      <c r="GB445" s="87"/>
      <c r="GC445" s="87"/>
    </row>
    <row r="446" spans="1:185" s="131" customFormat="1" ht="15" customHeight="1" x14ac:dyDescent="0.25">
      <c r="A446" s="9">
        <v>3639</v>
      </c>
      <c r="B446" s="13">
        <v>5365</v>
      </c>
      <c r="C446" s="270"/>
      <c r="D446" s="19"/>
      <c r="E446" s="61"/>
      <c r="F446" s="29" t="s">
        <v>1095</v>
      </c>
      <c r="G446" s="76">
        <v>0</v>
      </c>
      <c r="H446" s="76">
        <v>1.3</v>
      </c>
      <c r="I446" s="76">
        <v>1.3</v>
      </c>
      <c r="J446" s="428">
        <f>Tabulka5424[[#This Row],[Skutečnost v tis. Kč]]/Tabulka5424[[#This Row],[Upravený rozpočet v tis. Kč]]*100</f>
        <v>100</v>
      </c>
      <c r="K446" s="192"/>
      <c r="L446" s="193"/>
      <c r="M446" s="193"/>
      <c r="N446" s="193"/>
      <c r="O446" s="193"/>
      <c r="P446" s="193"/>
      <c r="Q446" s="194"/>
      <c r="R446" s="194"/>
      <c r="S446" s="194"/>
      <c r="T446" s="194"/>
      <c r="U446" s="195"/>
      <c r="V446" s="192"/>
      <c r="W446" s="192"/>
      <c r="X446" s="192"/>
      <c r="Y446" s="193"/>
      <c r="Z446" s="193"/>
      <c r="AA446" s="193"/>
      <c r="AB446" s="193"/>
      <c r="AC446" s="193"/>
      <c r="AD446" s="194"/>
      <c r="AE446" s="194"/>
      <c r="AF446" s="194"/>
      <c r="AG446" s="194"/>
      <c r="AH446" s="195"/>
      <c r="AI446" s="192"/>
      <c r="AJ446" s="192"/>
      <c r="AK446" s="192"/>
      <c r="AL446" s="193"/>
      <c r="AM446" s="193"/>
      <c r="AN446" s="193"/>
      <c r="AO446" s="193"/>
      <c r="AP446" s="193"/>
      <c r="AQ446" s="194"/>
      <c r="AR446" s="194"/>
      <c r="AS446" s="194"/>
      <c r="AT446" s="194"/>
      <c r="AU446" s="195"/>
      <c r="AV446" s="192"/>
      <c r="AW446" s="192"/>
      <c r="AX446" s="192"/>
      <c r="AY446" s="193"/>
      <c r="AZ446" s="193"/>
      <c r="BA446" s="193"/>
      <c r="BB446" s="193"/>
      <c r="BC446" s="193"/>
      <c r="BD446" s="194"/>
      <c r="BE446" s="194"/>
      <c r="BF446" s="194"/>
      <c r="BG446" s="194"/>
      <c r="BH446" s="195"/>
      <c r="BI446" s="192"/>
      <c r="BJ446" s="192"/>
      <c r="BK446" s="192"/>
      <c r="BL446" s="193"/>
      <c r="BM446" s="193"/>
      <c r="BN446" s="193"/>
      <c r="BO446" s="193"/>
      <c r="BP446" s="193"/>
      <c r="BQ446" s="194"/>
      <c r="BR446" s="194"/>
      <c r="BS446" s="194"/>
      <c r="BT446" s="194"/>
      <c r="BU446" s="195"/>
      <c r="BV446" s="192"/>
      <c r="BW446" s="192"/>
      <c r="BX446" s="192"/>
      <c r="BY446" s="193"/>
      <c r="BZ446" s="193"/>
      <c r="CA446" s="193"/>
      <c r="CB446" s="193"/>
      <c r="CC446" s="193"/>
      <c r="CD446" s="194"/>
      <c r="CE446" s="194"/>
      <c r="CF446" s="194"/>
      <c r="CG446" s="194"/>
      <c r="CH446" s="195"/>
      <c r="CI446" s="192"/>
      <c r="CJ446" s="192"/>
      <c r="CK446" s="192"/>
      <c r="CL446" s="193"/>
      <c r="CM446" s="193"/>
      <c r="CN446" s="193"/>
      <c r="CO446" s="193"/>
      <c r="CP446" s="193"/>
      <c r="CQ446" s="194"/>
      <c r="CR446" s="194"/>
      <c r="CS446" s="194"/>
      <c r="CT446" s="194"/>
      <c r="CU446" s="195"/>
      <c r="CV446" s="192"/>
      <c r="CW446" s="192"/>
      <c r="CX446" s="192"/>
      <c r="CY446" s="193"/>
      <c r="CZ446" s="193"/>
      <c r="DA446" s="193"/>
      <c r="DB446" s="193"/>
      <c r="DC446" s="193"/>
      <c r="DD446" s="194"/>
      <c r="DE446" s="194"/>
      <c r="DF446" s="194"/>
      <c r="DG446" s="194"/>
      <c r="DH446" s="195"/>
      <c r="DI446" s="192"/>
      <c r="DJ446" s="192"/>
      <c r="DK446" s="192"/>
      <c r="DL446" s="193"/>
      <c r="DM446" s="193"/>
      <c r="DN446" s="193"/>
      <c r="DO446" s="193"/>
      <c r="DP446" s="193"/>
      <c r="DQ446" s="194"/>
      <c r="DR446" s="194"/>
      <c r="DS446" s="194"/>
      <c r="DT446" s="194"/>
      <c r="DU446" s="195"/>
      <c r="DV446" s="192"/>
      <c r="DW446" s="192"/>
      <c r="DX446" s="192"/>
      <c r="DY446" s="193"/>
      <c r="DZ446" s="193"/>
      <c r="EA446" s="193"/>
      <c r="EB446" s="193"/>
      <c r="EC446" s="193"/>
      <c r="ED446" s="194"/>
      <c r="EE446" s="194"/>
      <c r="EF446" s="194"/>
      <c r="EG446" s="194"/>
      <c r="EH446" s="195"/>
      <c r="EI446" s="192"/>
      <c r="EJ446" s="192"/>
      <c r="EK446" s="192"/>
      <c r="EL446" s="193"/>
      <c r="EM446" s="193"/>
      <c r="EN446" s="193"/>
      <c r="EO446" s="193"/>
      <c r="EP446" s="193"/>
      <c r="EQ446" s="194"/>
      <c r="ER446" s="194"/>
      <c r="ES446" s="194"/>
      <c r="ET446" s="194"/>
      <c r="EU446" s="195"/>
      <c r="EV446" s="192"/>
      <c r="EW446" s="192"/>
      <c r="EX446" s="192"/>
      <c r="EY446" s="193"/>
      <c r="EZ446" s="193"/>
      <c r="FA446" s="193"/>
      <c r="FB446" s="193"/>
      <c r="FC446" s="193"/>
      <c r="FD446" s="194"/>
      <c r="FE446" s="194"/>
      <c r="FF446" s="194"/>
      <c r="FG446" s="194"/>
      <c r="FH446" s="195"/>
      <c r="FI446" s="192"/>
      <c r="FJ446" s="192"/>
      <c r="FK446" s="192"/>
      <c r="FL446" s="193"/>
      <c r="FM446" s="193"/>
      <c r="FN446" s="193"/>
      <c r="FO446" s="193"/>
      <c r="FP446" s="193"/>
      <c r="FQ446" s="194"/>
      <c r="FR446" s="194"/>
      <c r="FS446" s="194"/>
      <c r="FT446" s="194"/>
      <c r="FU446" s="195"/>
      <c r="FV446" s="192"/>
      <c r="FW446" s="192"/>
      <c r="FX446" s="192"/>
      <c r="FY446" s="193"/>
      <c r="FZ446" s="193"/>
      <c r="GA446" s="193"/>
      <c r="GB446" s="193"/>
      <c r="GC446" s="193"/>
    </row>
    <row r="447" spans="1:185" s="131" customFormat="1" ht="15" customHeight="1" x14ac:dyDescent="0.25">
      <c r="A447" s="9">
        <v>3639</v>
      </c>
      <c r="B447" s="366">
        <v>5909</v>
      </c>
      <c r="C447" s="367"/>
      <c r="D447" s="455"/>
      <c r="E447" s="61"/>
      <c r="F447" s="29" t="s">
        <v>345</v>
      </c>
      <c r="G447" s="76">
        <v>0</v>
      </c>
      <c r="H447" s="521">
        <v>153.11000000000001</v>
      </c>
      <c r="I447" s="76">
        <v>63.11</v>
      </c>
      <c r="J447" s="428">
        <f>Tabulka5424[[#This Row],[Skutečnost v tis. Kč]]/Tabulka5424[[#This Row],[Upravený rozpočet v tis. Kč]]*100</f>
        <v>41.218731630853632</v>
      </c>
      <c r="K447" s="192"/>
      <c r="L447" s="193"/>
      <c r="M447" s="193"/>
      <c r="N447" s="193"/>
      <c r="O447" s="193"/>
      <c r="P447" s="193"/>
      <c r="Q447" s="194"/>
      <c r="R447" s="194"/>
      <c r="S447" s="194"/>
      <c r="T447" s="194"/>
      <c r="U447" s="195"/>
      <c r="V447" s="192"/>
      <c r="W447" s="192"/>
      <c r="X447" s="192"/>
      <c r="Y447" s="193"/>
      <c r="Z447" s="193"/>
      <c r="AA447" s="193"/>
      <c r="AB447" s="193"/>
      <c r="AC447" s="193"/>
      <c r="AD447" s="194"/>
      <c r="AE447" s="194"/>
      <c r="AF447" s="194"/>
      <c r="AG447" s="194"/>
      <c r="AH447" s="195"/>
      <c r="AI447" s="192"/>
      <c r="AJ447" s="192"/>
      <c r="AK447" s="192"/>
      <c r="AL447" s="193"/>
      <c r="AM447" s="193"/>
      <c r="AN447" s="193"/>
      <c r="AO447" s="193"/>
      <c r="AP447" s="193"/>
      <c r="AQ447" s="194"/>
      <c r="AR447" s="194"/>
      <c r="AS447" s="194"/>
      <c r="AT447" s="194"/>
      <c r="AU447" s="195"/>
      <c r="AV447" s="192"/>
      <c r="AW447" s="192"/>
      <c r="AX447" s="192"/>
      <c r="AY447" s="193"/>
      <c r="AZ447" s="193"/>
      <c r="BA447" s="193"/>
      <c r="BB447" s="193"/>
      <c r="BC447" s="193"/>
      <c r="BD447" s="194"/>
      <c r="BE447" s="194"/>
      <c r="BF447" s="194"/>
      <c r="BG447" s="194"/>
      <c r="BH447" s="195"/>
      <c r="BI447" s="192"/>
      <c r="BJ447" s="192"/>
      <c r="BK447" s="192"/>
      <c r="BL447" s="193"/>
      <c r="BM447" s="193"/>
      <c r="BN447" s="193"/>
      <c r="BO447" s="193"/>
      <c r="BP447" s="193"/>
      <c r="BQ447" s="194"/>
      <c r="BR447" s="194"/>
      <c r="BS447" s="194"/>
      <c r="BT447" s="194"/>
      <c r="BU447" s="195"/>
      <c r="BV447" s="192"/>
      <c r="BW447" s="192"/>
      <c r="BX447" s="192"/>
      <c r="BY447" s="193"/>
      <c r="BZ447" s="193"/>
      <c r="CA447" s="193"/>
      <c r="CB447" s="193"/>
      <c r="CC447" s="193"/>
      <c r="CD447" s="194"/>
      <c r="CE447" s="194"/>
      <c r="CF447" s="194"/>
      <c r="CG447" s="194"/>
      <c r="CH447" s="195"/>
      <c r="CI447" s="192"/>
      <c r="CJ447" s="192"/>
      <c r="CK447" s="192"/>
      <c r="CL447" s="193"/>
      <c r="CM447" s="193"/>
      <c r="CN447" s="193"/>
      <c r="CO447" s="193"/>
      <c r="CP447" s="193"/>
      <c r="CQ447" s="194"/>
      <c r="CR447" s="194"/>
      <c r="CS447" s="194"/>
      <c r="CT447" s="194"/>
      <c r="CU447" s="195"/>
      <c r="CV447" s="192"/>
      <c r="CW447" s="192"/>
      <c r="CX447" s="192"/>
      <c r="CY447" s="193"/>
      <c r="CZ447" s="193"/>
      <c r="DA447" s="193"/>
      <c r="DB447" s="193"/>
      <c r="DC447" s="193"/>
      <c r="DD447" s="194"/>
      <c r="DE447" s="194"/>
      <c r="DF447" s="194"/>
      <c r="DG447" s="194"/>
      <c r="DH447" s="195"/>
      <c r="DI447" s="192"/>
      <c r="DJ447" s="192"/>
      <c r="DK447" s="192"/>
      <c r="DL447" s="193"/>
      <c r="DM447" s="193"/>
      <c r="DN447" s="193"/>
      <c r="DO447" s="193"/>
      <c r="DP447" s="193"/>
      <c r="DQ447" s="194"/>
      <c r="DR447" s="194"/>
      <c r="DS447" s="194"/>
      <c r="DT447" s="194"/>
      <c r="DU447" s="195"/>
      <c r="DV447" s="192"/>
      <c r="DW447" s="192"/>
      <c r="DX447" s="192"/>
      <c r="DY447" s="193"/>
      <c r="DZ447" s="193"/>
      <c r="EA447" s="193"/>
      <c r="EB447" s="193"/>
      <c r="EC447" s="193"/>
      <c r="ED447" s="194"/>
      <c r="EE447" s="194"/>
      <c r="EF447" s="194"/>
      <c r="EG447" s="194"/>
      <c r="EH447" s="195"/>
      <c r="EI447" s="192"/>
      <c r="EJ447" s="192"/>
      <c r="EK447" s="192"/>
      <c r="EL447" s="193"/>
      <c r="EM447" s="193"/>
      <c r="EN447" s="193"/>
      <c r="EO447" s="193"/>
      <c r="EP447" s="193"/>
      <c r="EQ447" s="194"/>
      <c r="ER447" s="194"/>
      <c r="ES447" s="194"/>
      <c r="ET447" s="194"/>
      <c r="EU447" s="195"/>
      <c r="EV447" s="192"/>
      <c r="EW447" s="192"/>
      <c r="EX447" s="192"/>
      <c r="EY447" s="193"/>
      <c r="EZ447" s="193"/>
      <c r="FA447" s="193"/>
      <c r="FB447" s="193"/>
      <c r="FC447" s="193"/>
      <c r="FD447" s="194"/>
      <c r="FE447" s="194"/>
      <c r="FF447" s="194"/>
      <c r="FG447" s="194"/>
      <c r="FH447" s="195"/>
      <c r="FI447" s="192"/>
      <c r="FJ447" s="192"/>
      <c r="FK447" s="192"/>
      <c r="FL447" s="193"/>
      <c r="FM447" s="193"/>
      <c r="FN447" s="193"/>
      <c r="FO447" s="193"/>
      <c r="FP447" s="193"/>
      <c r="FQ447" s="194"/>
      <c r="FR447" s="194"/>
      <c r="FS447" s="194"/>
      <c r="FT447" s="194"/>
      <c r="FU447" s="195"/>
      <c r="FV447" s="192"/>
      <c r="FW447" s="192"/>
      <c r="FX447" s="192"/>
      <c r="FY447" s="193"/>
      <c r="FZ447" s="193"/>
      <c r="GA447" s="193"/>
      <c r="GB447" s="193"/>
      <c r="GC447" s="193"/>
    </row>
    <row r="448" spans="1:185" s="131" customFormat="1" ht="15" customHeight="1" x14ac:dyDescent="0.25">
      <c r="A448" s="258">
        <v>3639</v>
      </c>
      <c r="B448" s="258">
        <v>6130</v>
      </c>
      <c r="C448" s="270"/>
      <c r="D448" s="64"/>
      <c r="E448" s="61"/>
      <c r="F448" s="256" t="s">
        <v>432</v>
      </c>
      <c r="G448" s="252">
        <v>1500</v>
      </c>
      <c r="H448" s="252">
        <v>1515.5</v>
      </c>
      <c r="I448" s="252">
        <v>1515.5</v>
      </c>
      <c r="J448" s="428">
        <f>Tabulka5424[[#This Row],[Skutečnost v tis. Kč]]/Tabulka5424[[#This Row],[Upravený rozpočet v tis. Kč]]*100</f>
        <v>100</v>
      </c>
      <c r="K448" s="192"/>
      <c r="L448" s="193"/>
      <c r="M448" s="193"/>
      <c r="N448" s="193"/>
      <c r="O448" s="193"/>
      <c r="P448" s="193"/>
      <c r="Q448" s="194"/>
      <c r="R448" s="194"/>
      <c r="S448" s="194"/>
      <c r="T448" s="194"/>
      <c r="U448" s="195"/>
      <c r="V448" s="192"/>
      <c r="W448" s="192"/>
      <c r="X448" s="192"/>
      <c r="Y448" s="193"/>
      <c r="Z448" s="193"/>
      <c r="AA448" s="193"/>
      <c r="AB448" s="193"/>
      <c r="AC448" s="193"/>
      <c r="AD448" s="194"/>
      <c r="AE448" s="194"/>
      <c r="AF448" s="194"/>
      <c r="AG448" s="194"/>
      <c r="AH448" s="195"/>
      <c r="AI448" s="192"/>
      <c r="AJ448" s="192"/>
      <c r="AK448" s="192"/>
      <c r="AL448" s="193"/>
      <c r="AM448" s="193"/>
      <c r="AN448" s="193"/>
      <c r="AO448" s="193"/>
      <c r="AP448" s="193"/>
      <c r="AQ448" s="194"/>
      <c r="AR448" s="194"/>
      <c r="AS448" s="194"/>
      <c r="AT448" s="194"/>
      <c r="AU448" s="195"/>
      <c r="AV448" s="192"/>
      <c r="AW448" s="192"/>
      <c r="AX448" s="192"/>
      <c r="AY448" s="193"/>
      <c r="AZ448" s="193"/>
      <c r="BA448" s="193"/>
      <c r="BB448" s="193"/>
      <c r="BC448" s="193"/>
      <c r="BD448" s="194"/>
      <c r="BE448" s="194"/>
      <c r="BF448" s="194"/>
      <c r="BG448" s="194"/>
      <c r="BH448" s="195"/>
      <c r="BI448" s="192"/>
      <c r="BJ448" s="192"/>
      <c r="BK448" s="192"/>
      <c r="BL448" s="193"/>
      <c r="BM448" s="193"/>
      <c r="BN448" s="193"/>
      <c r="BO448" s="193"/>
      <c r="BP448" s="193"/>
      <c r="BQ448" s="194"/>
      <c r="BR448" s="194"/>
      <c r="BS448" s="194"/>
      <c r="BT448" s="194"/>
      <c r="BU448" s="195"/>
      <c r="BV448" s="192"/>
      <c r="BW448" s="192"/>
      <c r="BX448" s="192"/>
      <c r="BY448" s="193"/>
      <c r="BZ448" s="193"/>
      <c r="CA448" s="193"/>
      <c r="CB448" s="193"/>
      <c r="CC448" s="193"/>
      <c r="CD448" s="194"/>
      <c r="CE448" s="194"/>
      <c r="CF448" s="194"/>
      <c r="CG448" s="194"/>
      <c r="CH448" s="195"/>
      <c r="CI448" s="192"/>
      <c r="CJ448" s="192"/>
      <c r="CK448" s="192"/>
      <c r="CL448" s="193"/>
      <c r="CM448" s="193"/>
      <c r="CN448" s="193"/>
      <c r="CO448" s="193"/>
      <c r="CP448" s="193"/>
      <c r="CQ448" s="194"/>
      <c r="CR448" s="194"/>
      <c r="CS448" s="194"/>
      <c r="CT448" s="194"/>
      <c r="CU448" s="195"/>
      <c r="CV448" s="192"/>
      <c r="CW448" s="192"/>
      <c r="CX448" s="192"/>
      <c r="CY448" s="193"/>
      <c r="CZ448" s="193"/>
      <c r="DA448" s="193"/>
      <c r="DB448" s="193"/>
      <c r="DC448" s="193"/>
      <c r="DD448" s="194"/>
      <c r="DE448" s="194"/>
      <c r="DF448" s="194"/>
      <c r="DG448" s="194"/>
      <c r="DH448" s="195"/>
      <c r="DI448" s="192"/>
      <c r="DJ448" s="192"/>
      <c r="DK448" s="192"/>
      <c r="DL448" s="193"/>
      <c r="DM448" s="193"/>
      <c r="DN448" s="193"/>
      <c r="DO448" s="193"/>
      <c r="DP448" s="193"/>
      <c r="DQ448" s="194"/>
      <c r="DR448" s="194"/>
      <c r="DS448" s="194"/>
      <c r="DT448" s="194"/>
      <c r="DU448" s="195"/>
      <c r="DV448" s="192"/>
      <c r="DW448" s="192"/>
      <c r="DX448" s="192"/>
      <c r="DY448" s="193"/>
      <c r="DZ448" s="193"/>
      <c r="EA448" s="193"/>
      <c r="EB448" s="193"/>
      <c r="EC448" s="193"/>
      <c r="ED448" s="194"/>
      <c r="EE448" s="194"/>
      <c r="EF448" s="194"/>
      <c r="EG448" s="194"/>
      <c r="EH448" s="195"/>
      <c r="EI448" s="192"/>
      <c r="EJ448" s="192"/>
      <c r="EK448" s="192"/>
      <c r="EL448" s="193"/>
      <c r="EM448" s="193"/>
      <c r="EN448" s="193"/>
      <c r="EO448" s="193"/>
      <c r="EP448" s="193"/>
      <c r="EQ448" s="194"/>
      <c r="ER448" s="194"/>
      <c r="ES448" s="194"/>
      <c r="ET448" s="194"/>
      <c r="EU448" s="195"/>
      <c r="EV448" s="192"/>
      <c r="EW448" s="192"/>
      <c r="EX448" s="192"/>
      <c r="EY448" s="193"/>
      <c r="EZ448" s="193"/>
      <c r="FA448" s="193"/>
      <c r="FB448" s="193"/>
      <c r="FC448" s="193"/>
      <c r="FD448" s="194"/>
      <c r="FE448" s="194"/>
      <c r="FF448" s="194"/>
      <c r="FG448" s="194"/>
      <c r="FH448" s="195"/>
      <c r="FI448" s="192"/>
      <c r="FJ448" s="192"/>
      <c r="FK448" s="192"/>
      <c r="FL448" s="193"/>
      <c r="FM448" s="193"/>
      <c r="FN448" s="193"/>
      <c r="FO448" s="193"/>
      <c r="FP448" s="193"/>
      <c r="FQ448" s="194"/>
      <c r="FR448" s="194"/>
      <c r="FS448" s="194"/>
      <c r="FT448" s="194"/>
      <c r="FU448" s="195"/>
      <c r="FV448" s="192"/>
      <c r="FW448" s="192"/>
      <c r="FX448" s="192"/>
      <c r="FY448" s="193"/>
      <c r="FZ448" s="193"/>
      <c r="GA448" s="193"/>
      <c r="GB448" s="193"/>
      <c r="GC448" s="193"/>
    </row>
    <row r="449" spans="1:185" s="131" customFormat="1" ht="15" customHeight="1" x14ac:dyDescent="0.25">
      <c r="A449" s="258"/>
      <c r="B449" s="258"/>
      <c r="C449" s="270"/>
      <c r="D449" s="64"/>
      <c r="E449" s="61"/>
      <c r="F449" s="110" t="s">
        <v>299</v>
      </c>
      <c r="G449" s="72">
        <f>SUBTOTAL(109,G440:G448)</f>
        <v>1890</v>
      </c>
      <c r="H449" s="72">
        <f>SUBTOTAL(109,H440:H448)</f>
        <v>2160.31</v>
      </c>
      <c r="I449" s="72">
        <f>SUBTOTAL(109,I440:I448)</f>
        <v>1789.77</v>
      </c>
      <c r="J449" s="502">
        <f>Tabulka5424[[#This Row],[Skutečnost v tis. Kč]]/Tabulka5424[[#This Row],[Upravený rozpočet v tis. Kč]]*100</f>
        <v>82.847832024107646</v>
      </c>
      <c r="K449" s="192"/>
      <c r="L449" s="193"/>
      <c r="M449" s="193"/>
      <c r="N449" s="193"/>
      <c r="O449" s="193"/>
      <c r="P449" s="193"/>
      <c r="Q449" s="194"/>
      <c r="R449" s="194"/>
      <c r="S449" s="194"/>
      <c r="T449" s="194"/>
      <c r="U449" s="195"/>
      <c r="V449" s="192"/>
      <c r="W449" s="192"/>
      <c r="X449" s="192"/>
      <c r="Y449" s="193"/>
      <c r="Z449" s="193"/>
      <c r="AA449" s="193"/>
      <c r="AB449" s="193"/>
      <c r="AC449" s="193"/>
      <c r="AD449" s="194"/>
      <c r="AE449" s="194"/>
      <c r="AF449" s="194"/>
      <c r="AG449" s="194"/>
      <c r="AH449" s="195"/>
      <c r="AI449" s="192"/>
      <c r="AJ449" s="192"/>
      <c r="AK449" s="192"/>
      <c r="AL449" s="193"/>
      <c r="AM449" s="193"/>
      <c r="AN449" s="193"/>
      <c r="AO449" s="193"/>
      <c r="AP449" s="193"/>
      <c r="AQ449" s="194"/>
      <c r="AR449" s="194"/>
      <c r="AS449" s="194"/>
      <c r="AT449" s="194"/>
      <c r="AU449" s="195"/>
      <c r="AV449" s="192"/>
      <c r="AW449" s="192"/>
      <c r="AX449" s="192"/>
      <c r="AY449" s="193"/>
      <c r="AZ449" s="193"/>
      <c r="BA449" s="193"/>
      <c r="BB449" s="193"/>
      <c r="BC449" s="193"/>
      <c r="BD449" s="194"/>
      <c r="BE449" s="194"/>
      <c r="BF449" s="194"/>
      <c r="BG449" s="194"/>
      <c r="BH449" s="195"/>
      <c r="BI449" s="192"/>
      <c r="BJ449" s="192"/>
      <c r="BK449" s="192"/>
      <c r="BL449" s="193"/>
      <c r="BM449" s="193"/>
      <c r="BN449" s="193"/>
      <c r="BO449" s="193"/>
      <c r="BP449" s="193"/>
      <c r="BQ449" s="194"/>
      <c r="BR449" s="194"/>
      <c r="BS449" s="194"/>
      <c r="BT449" s="194"/>
      <c r="BU449" s="195"/>
      <c r="BV449" s="192"/>
      <c r="BW449" s="192"/>
      <c r="BX449" s="192"/>
      <c r="BY449" s="193"/>
      <c r="BZ449" s="193"/>
      <c r="CA449" s="193"/>
      <c r="CB449" s="193"/>
      <c r="CC449" s="193"/>
      <c r="CD449" s="194"/>
      <c r="CE449" s="194"/>
      <c r="CF449" s="194"/>
      <c r="CG449" s="194"/>
      <c r="CH449" s="195"/>
      <c r="CI449" s="192"/>
      <c r="CJ449" s="192"/>
      <c r="CK449" s="192"/>
      <c r="CL449" s="193"/>
      <c r="CM449" s="193"/>
      <c r="CN449" s="193"/>
      <c r="CO449" s="193"/>
      <c r="CP449" s="193"/>
      <c r="CQ449" s="194"/>
      <c r="CR449" s="194"/>
      <c r="CS449" s="194"/>
      <c r="CT449" s="194"/>
      <c r="CU449" s="195"/>
      <c r="CV449" s="192"/>
      <c r="CW449" s="192"/>
      <c r="CX449" s="192"/>
      <c r="CY449" s="193"/>
      <c r="CZ449" s="193"/>
      <c r="DA449" s="193"/>
      <c r="DB449" s="193"/>
      <c r="DC449" s="193"/>
      <c r="DD449" s="194"/>
      <c r="DE449" s="194"/>
      <c r="DF449" s="194"/>
      <c r="DG449" s="194"/>
      <c r="DH449" s="195"/>
      <c r="DI449" s="192"/>
      <c r="DJ449" s="192"/>
      <c r="DK449" s="192"/>
      <c r="DL449" s="193"/>
      <c r="DM449" s="193"/>
      <c r="DN449" s="193"/>
      <c r="DO449" s="193"/>
      <c r="DP449" s="193"/>
      <c r="DQ449" s="194"/>
      <c r="DR449" s="194"/>
      <c r="DS449" s="194"/>
      <c r="DT449" s="194"/>
      <c r="DU449" s="195"/>
      <c r="DV449" s="192"/>
      <c r="DW449" s="192"/>
      <c r="DX449" s="192"/>
      <c r="DY449" s="193"/>
      <c r="DZ449" s="193"/>
      <c r="EA449" s="193"/>
      <c r="EB449" s="193"/>
      <c r="EC449" s="193"/>
      <c r="ED449" s="194"/>
      <c r="EE449" s="194"/>
      <c r="EF449" s="194"/>
      <c r="EG449" s="194"/>
      <c r="EH449" s="195"/>
      <c r="EI449" s="192"/>
      <c r="EJ449" s="192"/>
      <c r="EK449" s="192"/>
      <c r="EL449" s="193"/>
      <c r="EM449" s="193"/>
      <c r="EN449" s="193"/>
      <c r="EO449" s="193"/>
      <c r="EP449" s="193"/>
      <c r="EQ449" s="194"/>
      <c r="ER449" s="194"/>
      <c r="ES449" s="194"/>
      <c r="ET449" s="194"/>
      <c r="EU449" s="195"/>
      <c r="EV449" s="192"/>
      <c r="EW449" s="192"/>
      <c r="EX449" s="192"/>
      <c r="EY449" s="193"/>
      <c r="EZ449" s="193"/>
      <c r="FA449" s="193"/>
      <c r="FB449" s="193"/>
      <c r="FC449" s="193"/>
      <c r="FD449" s="194"/>
      <c r="FE449" s="194"/>
      <c r="FF449" s="194"/>
      <c r="FG449" s="194"/>
      <c r="FH449" s="195"/>
      <c r="FI449" s="192"/>
      <c r="FJ449" s="192"/>
      <c r="FK449" s="192"/>
      <c r="FL449" s="193"/>
      <c r="FM449" s="193"/>
      <c r="FN449" s="193"/>
      <c r="FO449" s="193"/>
      <c r="FP449" s="193"/>
      <c r="FQ449" s="194"/>
      <c r="FR449" s="194"/>
      <c r="FS449" s="194"/>
      <c r="FT449" s="194"/>
      <c r="FU449" s="195"/>
      <c r="FV449" s="192"/>
      <c r="FW449" s="192"/>
      <c r="FX449" s="192"/>
      <c r="FY449" s="193"/>
      <c r="FZ449" s="193"/>
      <c r="GA449" s="193"/>
      <c r="GB449" s="193"/>
      <c r="GC449" s="193"/>
    </row>
    <row r="450" spans="1:185" ht="15" customHeight="1" x14ac:dyDescent="0.25">
      <c r="A450" s="258"/>
      <c r="B450" s="258"/>
      <c r="C450" s="270"/>
      <c r="D450" s="64"/>
      <c r="E450" s="61"/>
      <c r="F450" s="256"/>
      <c r="G450" s="252"/>
      <c r="H450" s="252"/>
      <c r="I450" s="252"/>
      <c r="J450" s="428"/>
      <c r="K450" s="86"/>
      <c r="L450" s="87"/>
      <c r="M450" s="87"/>
      <c r="N450" s="87"/>
      <c r="O450" s="87"/>
      <c r="P450" s="87"/>
      <c r="Q450" s="88"/>
      <c r="R450" s="88"/>
      <c r="S450" s="88"/>
      <c r="T450" s="89"/>
      <c r="U450" s="90"/>
      <c r="V450" s="86"/>
      <c r="W450" s="86"/>
      <c r="X450" s="86"/>
      <c r="Y450" s="87"/>
      <c r="Z450" s="87"/>
      <c r="AA450" s="87"/>
      <c r="AB450" s="87"/>
      <c r="AC450" s="87"/>
      <c r="AD450" s="88"/>
      <c r="AE450" s="88"/>
      <c r="AF450" s="88"/>
      <c r="AG450" s="89"/>
      <c r="AH450" s="90"/>
      <c r="AI450" s="86"/>
      <c r="AJ450" s="86"/>
      <c r="AK450" s="86"/>
      <c r="AL450" s="87"/>
      <c r="AM450" s="87"/>
      <c r="AN450" s="87"/>
      <c r="AO450" s="87"/>
      <c r="AP450" s="87"/>
      <c r="AQ450" s="88"/>
      <c r="AR450" s="88"/>
      <c r="AS450" s="88"/>
      <c r="AT450" s="89"/>
      <c r="AU450" s="90"/>
      <c r="AV450" s="86"/>
      <c r="AW450" s="86"/>
      <c r="AX450" s="86"/>
      <c r="AY450" s="87"/>
      <c r="AZ450" s="87"/>
      <c r="BA450" s="87"/>
      <c r="BB450" s="87"/>
      <c r="BC450" s="87"/>
      <c r="BD450" s="88"/>
      <c r="BE450" s="88"/>
      <c r="BF450" s="88"/>
      <c r="BG450" s="89"/>
      <c r="BH450" s="90"/>
      <c r="BI450" s="86"/>
      <c r="BJ450" s="86"/>
      <c r="BK450" s="86"/>
      <c r="BL450" s="87"/>
      <c r="BM450" s="87"/>
      <c r="BN450" s="87"/>
      <c r="BO450" s="87"/>
      <c r="BP450" s="87"/>
      <c r="BQ450" s="88"/>
      <c r="BR450" s="88"/>
      <c r="BS450" s="88"/>
      <c r="BT450" s="89"/>
      <c r="BU450" s="90"/>
      <c r="BV450" s="86"/>
      <c r="BW450" s="86"/>
      <c r="BX450" s="86"/>
      <c r="BY450" s="87"/>
      <c r="BZ450" s="87"/>
      <c r="CA450" s="87"/>
      <c r="CB450" s="87"/>
      <c r="CC450" s="87"/>
      <c r="CD450" s="88"/>
      <c r="CE450" s="88"/>
      <c r="CF450" s="88"/>
      <c r="CG450" s="89"/>
      <c r="CH450" s="90"/>
      <c r="CI450" s="86"/>
      <c r="CJ450" s="86"/>
      <c r="CK450" s="86"/>
      <c r="CL450" s="87"/>
      <c r="CM450" s="87"/>
      <c r="CN450" s="87"/>
      <c r="CO450" s="87"/>
      <c r="CP450" s="87"/>
      <c r="CQ450" s="88"/>
      <c r="CR450" s="88"/>
      <c r="CS450" s="88"/>
      <c r="CT450" s="89"/>
      <c r="CU450" s="90"/>
      <c r="CV450" s="86"/>
      <c r="CW450" s="86"/>
      <c r="CX450" s="86"/>
      <c r="CY450" s="87"/>
      <c r="CZ450" s="87"/>
      <c r="DA450" s="87"/>
      <c r="DB450" s="87"/>
      <c r="DC450" s="87"/>
      <c r="DD450" s="88"/>
      <c r="DE450" s="88"/>
      <c r="DF450" s="88"/>
      <c r="DG450" s="89"/>
      <c r="DH450" s="90"/>
      <c r="DI450" s="86"/>
      <c r="DJ450" s="86"/>
      <c r="DK450" s="86"/>
      <c r="DL450" s="87"/>
      <c r="DM450" s="87"/>
      <c r="DN450" s="87"/>
      <c r="DO450" s="87"/>
      <c r="DP450" s="87"/>
      <c r="DQ450" s="88"/>
      <c r="DR450" s="88"/>
      <c r="DS450" s="88"/>
      <c r="DT450" s="89"/>
      <c r="DU450" s="90"/>
      <c r="DV450" s="86"/>
      <c r="DW450" s="86"/>
      <c r="DX450" s="86"/>
      <c r="DY450" s="87"/>
      <c r="DZ450" s="87"/>
      <c r="EA450" s="87"/>
      <c r="EB450" s="87"/>
      <c r="EC450" s="87"/>
      <c r="ED450" s="88"/>
      <c r="EE450" s="88"/>
      <c r="EF450" s="88"/>
      <c r="EG450" s="89"/>
      <c r="EH450" s="90"/>
      <c r="EI450" s="86"/>
      <c r="EJ450" s="86"/>
      <c r="EK450" s="86"/>
      <c r="EL450" s="87"/>
      <c r="EM450" s="87"/>
      <c r="EN450" s="87"/>
      <c r="EO450" s="87"/>
      <c r="EP450" s="87"/>
      <c r="EQ450" s="88"/>
      <c r="ER450" s="88"/>
      <c r="ES450" s="88"/>
      <c r="ET450" s="89"/>
      <c r="EU450" s="90"/>
      <c r="EV450" s="86"/>
      <c r="EW450" s="86"/>
      <c r="EX450" s="86"/>
      <c r="EY450" s="87"/>
      <c r="EZ450" s="87"/>
      <c r="FA450" s="87"/>
      <c r="FB450" s="87"/>
      <c r="FC450" s="87"/>
      <c r="FD450" s="88"/>
      <c r="FE450" s="88"/>
      <c r="FF450" s="88"/>
      <c r="FG450" s="89"/>
      <c r="FH450" s="90"/>
      <c r="FI450" s="86"/>
      <c r="FJ450" s="86"/>
      <c r="FK450" s="86"/>
      <c r="FL450" s="87"/>
      <c r="FM450" s="87"/>
      <c r="FN450" s="87"/>
      <c r="FO450" s="87"/>
      <c r="FP450" s="87"/>
      <c r="FQ450" s="88"/>
      <c r="FR450" s="88"/>
      <c r="FS450" s="88"/>
      <c r="FT450" s="89"/>
      <c r="FU450" s="90"/>
      <c r="FV450" s="86"/>
      <c r="FW450" s="86"/>
      <c r="FX450" s="86"/>
      <c r="FY450" s="87"/>
      <c r="FZ450" s="87"/>
      <c r="GA450" s="87"/>
      <c r="GB450" s="87"/>
      <c r="GC450" s="87"/>
    </row>
    <row r="451" spans="1:185" ht="15" customHeight="1" x14ac:dyDescent="0.25">
      <c r="A451" s="258"/>
      <c r="B451" s="258"/>
      <c r="C451" s="270"/>
      <c r="D451" s="64"/>
      <c r="E451" s="61"/>
      <c r="F451" s="282" t="s">
        <v>297</v>
      </c>
      <c r="G451" s="252"/>
      <c r="H451" s="252"/>
      <c r="I451" s="252"/>
      <c r="J451" s="428"/>
      <c r="K451" s="86"/>
      <c r="L451" s="87"/>
      <c r="M451" s="87"/>
      <c r="N451" s="87"/>
      <c r="O451" s="87"/>
      <c r="P451" s="87"/>
      <c r="Q451" s="88"/>
      <c r="R451" s="88"/>
      <c r="S451" s="88"/>
      <c r="T451" s="89"/>
      <c r="U451" s="90"/>
      <c r="V451" s="86"/>
      <c r="W451" s="86"/>
      <c r="X451" s="86"/>
      <c r="Y451" s="87"/>
      <c r="Z451" s="87"/>
      <c r="AA451" s="87"/>
      <c r="AB451" s="87"/>
      <c r="AC451" s="87"/>
      <c r="AD451" s="88"/>
      <c r="AE451" s="88"/>
      <c r="AF451" s="88"/>
      <c r="AG451" s="89"/>
      <c r="AH451" s="90"/>
      <c r="AI451" s="86"/>
      <c r="AJ451" s="86"/>
      <c r="AK451" s="86"/>
      <c r="AL451" s="87"/>
      <c r="AM451" s="87"/>
      <c r="AN451" s="87"/>
      <c r="AO451" s="87"/>
      <c r="AP451" s="87"/>
      <c r="AQ451" s="88"/>
      <c r="AR451" s="88"/>
      <c r="AS451" s="88"/>
      <c r="AT451" s="89"/>
      <c r="AU451" s="90"/>
      <c r="AV451" s="86"/>
      <c r="AW451" s="86"/>
      <c r="AX451" s="86"/>
      <c r="AY451" s="87"/>
      <c r="AZ451" s="87"/>
      <c r="BA451" s="87"/>
      <c r="BB451" s="87"/>
      <c r="BC451" s="87"/>
      <c r="BD451" s="88"/>
      <c r="BE451" s="88"/>
      <c r="BF451" s="88"/>
      <c r="BG451" s="89"/>
      <c r="BH451" s="90"/>
      <c r="BI451" s="86"/>
      <c r="BJ451" s="86"/>
      <c r="BK451" s="86"/>
      <c r="BL451" s="87"/>
      <c r="BM451" s="87"/>
      <c r="BN451" s="87"/>
      <c r="BO451" s="87"/>
      <c r="BP451" s="87"/>
      <c r="BQ451" s="88"/>
      <c r="BR451" s="88"/>
      <c r="BS451" s="88"/>
      <c r="BT451" s="89"/>
      <c r="BU451" s="90"/>
      <c r="BV451" s="86"/>
      <c r="BW451" s="86"/>
      <c r="BX451" s="86"/>
      <c r="BY451" s="87"/>
      <c r="BZ451" s="87"/>
      <c r="CA451" s="87"/>
      <c r="CB451" s="87"/>
      <c r="CC451" s="87"/>
      <c r="CD451" s="88"/>
      <c r="CE451" s="88"/>
      <c r="CF451" s="88"/>
      <c r="CG451" s="89"/>
      <c r="CH451" s="90"/>
      <c r="CI451" s="86"/>
      <c r="CJ451" s="86"/>
      <c r="CK451" s="86"/>
      <c r="CL451" s="87"/>
      <c r="CM451" s="87"/>
      <c r="CN451" s="87"/>
      <c r="CO451" s="87"/>
      <c r="CP451" s="87"/>
      <c r="CQ451" s="88"/>
      <c r="CR451" s="88"/>
      <c r="CS451" s="88"/>
      <c r="CT451" s="89"/>
      <c r="CU451" s="90"/>
      <c r="CV451" s="86"/>
      <c r="CW451" s="86"/>
      <c r="CX451" s="86"/>
      <c r="CY451" s="87"/>
      <c r="CZ451" s="87"/>
      <c r="DA451" s="87"/>
      <c r="DB451" s="87"/>
      <c r="DC451" s="87"/>
      <c r="DD451" s="88"/>
      <c r="DE451" s="88"/>
      <c r="DF451" s="88"/>
      <c r="DG451" s="89"/>
      <c r="DH451" s="90"/>
      <c r="DI451" s="86"/>
      <c r="DJ451" s="86"/>
      <c r="DK451" s="86"/>
      <c r="DL451" s="87"/>
      <c r="DM451" s="87"/>
      <c r="DN451" s="87"/>
      <c r="DO451" s="87"/>
      <c r="DP451" s="87"/>
      <c r="DQ451" s="88"/>
      <c r="DR451" s="88"/>
      <c r="DS451" s="88"/>
      <c r="DT451" s="89"/>
      <c r="DU451" s="90"/>
      <c r="DV451" s="86"/>
      <c r="DW451" s="86"/>
      <c r="DX451" s="86"/>
      <c r="DY451" s="87"/>
      <c r="DZ451" s="87"/>
      <c r="EA451" s="87"/>
      <c r="EB451" s="87"/>
      <c r="EC451" s="87"/>
      <c r="ED451" s="88"/>
      <c r="EE451" s="88"/>
      <c r="EF451" s="88"/>
      <c r="EG451" s="89"/>
      <c r="EH451" s="90"/>
      <c r="EI451" s="86"/>
      <c r="EJ451" s="86"/>
      <c r="EK451" s="86"/>
      <c r="EL451" s="87"/>
      <c r="EM451" s="87"/>
      <c r="EN451" s="87"/>
      <c r="EO451" s="87"/>
      <c r="EP451" s="87"/>
      <c r="EQ451" s="88"/>
      <c r="ER451" s="88"/>
      <c r="ES451" s="88"/>
      <c r="ET451" s="89"/>
      <c r="EU451" s="90"/>
      <c r="EV451" s="86"/>
      <c r="EW451" s="86"/>
      <c r="EX451" s="86"/>
      <c r="EY451" s="87"/>
      <c r="EZ451" s="87"/>
      <c r="FA451" s="87"/>
      <c r="FB451" s="87"/>
      <c r="FC451" s="87"/>
      <c r="FD451" s="88"/>
      <c r="FE451" s="88"/>
      <c r="FF451" s="88"/>
      <c r="FG451" s="89"/>
      <c r="FH451" s="90"/>
      <c r="FI451" s="86"/>
      <c r="FJ451" s="86"/>
      <c r="FK451" s="86"/>
      <c r="FL451" s="87"/>
      <c r="FM451" s="87"/>
      <c r="FN451" s="87"/>
      <c r="FO451" s="87"/>
      <c r="FP451" s="87"/>
      <c r="FQ451" s="88"/>
      <c r="FR451" s="88"/>
      <c r="FS451" s="88"/>
      <c r="FT451" s="89"/>
      <c r="FU451" s="90"/>
      <c r="FV451" s="86"/>
      <c r="FW451" s="86"/>
      <c r="FX451" s="86"/>
      <c r="FY451" s="87"/>
      <c r="FZ451" s="87"/>
      <c r="GA451" s="87"/>
      <c r="GB451" s="87"/>
      <c r="GC451" s="87"/>
    </row>
    <row r="452" spans="1:185" ht="15" customHeight="1" x14ac:dyDescent="0.25">
      <c r="A452" s="4">
        <v>3639</v>
      </c>
      <c r="B452" s="4">
        <v>5137</v>
      </c>
      <c r="C452" s="291"/>
      <c r="D452" s="47"/>
      <c r="E452" s="61"/>
      <c r="F452" s="5" t="s">
        <v>529</v>
      </c>
      <c r="G452" s="76">
        <v>100</v>
      </c>
      <c r="H452" s="76">
        <v>100</v>
      </c>
      <c r="I452" s="76">
        <v>0</v>
      </c>
      <c r="J452" s="428">
        <f>Tabulka5424[[#This Row],[Skutečnost v tis. Kč]]/Tabulka5424[[#This Row],[Upravený rozpočet v tis. Kč]]*100</f>
        <v>0</v>
      </c>
      <c r="K452" s="86"/>
      <c r="L452" s="87"/>
      <c r="M452" s="87"/>
      <c r="N452" s="87"/>
      <c r="O452" s="87"/>
      <c r="P452" s="87"/>
      <c r="Q452" s="88"/>
      <c r="R452" s="88"/>
      <c r="S452" s="88"/>
      <c r="T452" s="89"/>
      <c r="U452" s="90"/>
      <c r="V452" s="86"/>
      <c r="W452" s="86"/>
      <c r="X452" s="86"/>
      <c r="Y452" s="87"/>
      <c r="Z452" s="87"/>
      <c r="AA452" s="87"/>
      <c r="AB452" s="87"/>
      <c r="AC452" s="87"/>
      <c r="AD452" s="88"/>
      <c r="AE452" s="88"/>
      <c r="AF452" s="88"/>
      <c r="AG452" s="89"/>
      <c r="AH452" s="90"/>
      <c r="AI452" s="86"/>
      <c r="AJ452" s="86"/>
      <c r="AK452" s="86"/>
      <c r="AL452" s="87"/>
      <c r="AM452" s="87"/>
      <c r="AN452" s="87"/>
      <c r="AO452" s="87"/>
      <c r="AP452" s="87"/>
      <c r="AQ452" s="88"/>
      <c r="AR452" s="88"/>
      <c r="AS452" s="88"/>
      <c r="AT452" s="89"/>
      <c r="AU452" s="90"/>
      <c r="AV452" s="86"/>
      <c r="AW452" s="86"/>
      <c r="AX452" s="86"/>
      <c r="AY452" s="87"/>
      <c r="AZ452" s="87"/>
      <c r="BA452" s="87"/>
      <c r="BB452" s="87"/>
      <c r="BC452" s="87"/>
      <c r="BD452" s="88"/>
      <c r="BE452" s="88"/>
      <c r="BF452" s="88"/>
      <c r="BG452" s="89"/>
      <c r="BH452" s="90"/>
      <c r="BI452" s="86"/>
      <c r="BJ452" s="86"/>
      <c r="BK452" s="86"/>
      <c r="BL452" s="87"/>
      <c r="BM452" s="87"/>
      <c r="BN452" s="87"/>
      <c r="BO452" s="87"/>
      <c r="BP452" s="87"/>
      <c r="BQ452" s="88"/>
      <c r="BR452" s="88"/>
      <c r="BS452" s="88"/>
      <c r="BT452" s="89"/>
      <c r="BU452" s="90"/>
      <c r="BV452" s="86"/>
      <c r="BW452" s="86"/>
      <c r="BX452" s="86"/>
      <c r="BY452" s="87"/>
      <c r="BZ452" s="87"/>
      <c r="CA452" s="87"/>
      <c r="CB452" s="87"/>
      <c r="CC452" s="87"/>
      <c r="CD452" s="88"/>
      <c r="CE452" s="88"/>
      <c r="CF452" s="88"/>
      <c r="CG452" s="89"/>
      <c r="CH452" s="90"/>
      <c r="CI452" s="86"/>
      <c r="CJ452" s="86"/>
      <c r="CK452" s="86"/>
      <c r="CL452" s="87"/>
      <c r="CM452" s="87"/>
      <c r="CN452" s="87"/>
      <c r="CO452" s="87"/>
      <c r="CP452" s="87"/>
      <c r="CQ452" s="88"/>
      <c r="CR452" s="88"/>
      <c r="CS452" s="88"/>
      <c r="CT452" s="89"/>
      <c r="CU452" s="90"/>
      <c r="CV452" s="86"/>
      <c r="CW452" s="86"/>
      <c r="CX452" s="86"/>
      <c r="CY452" s="87"/>
      <c r="CZ452" s="87"/>
      <c r="DA452" s="87"/>
      <c r="DB452" s="87"/>
      <c r="DC452" s="87"/>
      <c r="DD452" s="88"/>
      <c r="DE452" s="88"/>
      <c r="DF452" s="88"/>
      <c r="DG452" s="89"/>
      <c r="DH452" s="90"/>
      <c r="DI452" s="86"/>
      <c r="DJ452" s="86"/>
      <c r="DK452" s="86"/>
      <c r="DL452" s="87"/>
      <c r="DM452" s="87"/>
      <c r="DN452" s="87"/>
      <c r="DO452" s="87"/>
      <c r="DP452" s="87"/>
      <c r="DQ452" s="88"/>
      <c r="DR452" s="88"/>
      <c r="DS452" s="88"/>
      <c r="DT452" s="89"/>
      <c r="DU452" s="90"/>
      <c r="DV452" s="86"/>
      <c r="DW452" s="86"/>
      <c r="DX452" s="86"/>
      <c r="DY452" s="87"/>
      <c r="DZ452" s="87"/>
      <c r="EA452" s="87"/>
      <c r="EB452" s="87"/>
      <c r="EC452" s="87"/>
      <c r="ED452" s="88"/>
      <c r="EE452" s="88"/>
      <c r="EF452" s="88"/>
      <c r="EG452" s="89"/>
      <c r="EH452" s="90"/>
      <c r="EI452" s="86"/>
      <c r="EJ452" s="86"/>
      <c r="EK452" s="86"/>
      <c r="EL452" s="87"/>
      <c r="EM452" s="87"/>
      <c r="EN452" s="87"/>
      <c r="EO452" s="87"/>
      <c r="EP452" s="87"/>
      <c r="EQ452" s="88"/>
      <c r="ER452" s="88"/>
      <c r="ES452" s="88"/>
      <c r="ET452" s="89"/>
      <c r="EU452" s="90"/>
      <c r="EV452" s="86"/>
      <c r="EW452" s="86"/>
      <c r="EX452" s="86"/>
      <c r="EY452" s="87"/>
      <c r="EZ452" s="87"/>
      <c r="FA452" s="87"/>
      <c r="FB452" s="87"/>
      <c r="FC452" s="87"/>
      <c r="FD452" s="88"/>
      <c r="FE452" s="88"/>
      <c r="FF452" s="88"/>
      <c r="FG452" s="89"/>
      <c r="FH452" s="90"/>
      <c r="FI452" s="86"/>
      <c r="FJ452" s="86"/>
      <c r="FK452" s="86"/>
      <c r="FL452" s="87"/>
      <c r="FM452" s="87"/>
      <c r="FN452" s="87"/>
      <c r="FO452" s="87"/>
      <c r="FP452" s="87"/>
      <c r="FQ452" s="88"/>
      <c r="FR452" s="88"/>
      <c r="FS452" s="88"/>
      <c r="FT452" s="89"/>
      <c r="FU452" s="90"/>
      <c r="FV452" s="86"/>
      <c r="FW452" s="86"/>
      <c r="FX452" s="86"/>
      <c r="FY452" s="87"/>
      <c r="FZ452" s="87"/>
      <c r="GA452" s="87"/>
      <c r="GB452" s="87"/>
      <c r="GC452" s="87"/>
    </row>
    <row r="453" spans="1:185" ht="15" customHeight="1" x14ac:dyDescent="0.25">
      <c r="A453" s="4">
        <v>3639</v>
      </c>
      <c r="B453" s="4">
        <v>5151</v>
      </c>
      <c r="C453" s="291"/>
      <c r="D453" s="47"/>
      <c r="E453" s="61"/>
      <c r="F453" s="5" t="s">
        <v>402</v>
      </c>
      <c r="G453" s="76">
        <v>15.5</v>
      </c>
      <c r="H453" s="76">
        <v>15.5</v>
      </c>
      <c r="I453" s="76">
        <v>14.8</v>
      </c>
      <c r="J453" s="428">
        <f>Tabulka5424[[#This Row],[Skutečnost v tis. Kč]]/Tabulka5424[[#This Row],[Upravený rozpočet v tis. Kč]]*100</f>
        <v>95.483870967741936</v>
      </c>
      <c r="K453" s="86"/>
      <c r="L453" s="87"/>
      <c r="M453" s="87"/>
      <c r="N453" s="87"/>
      <c r="O453" s="87"/>
      <c r="P453" s="87"/>
      <c r="Q453" s="88"/>
      <c r="R453" s="88"/>
      <c r="S453" s="88"/>
      <c r="T453" s="89"/>
      <c r="U453" s="90"/>
      <c r="V453" s="86"/>
      <c r="W453" s="86"/>
      <c r="X453" s="86"/>
      <c r="Y453" s="87"/>
      <c r="Z453" s="87"/>
      <c r="AA453" s="87"/>
      <c r="AB453" s="87"/>
      <c r="AC453" s="87"/>
      <c r="AD453" s="88"/>
      <c r="AE453" s="88"/>
      <c r="AF453" s="88"/>
      <c r="AG453" s="89"/>
      <c r="AH453" s="90"/>
      <c r="AI453" s="86"/>
      <c r="AJ453" s="86"/>
      <c r="AK453" s="86"/>
      <c r="AL453" s="87"/>
      <c r="AM453" s="87"/>
      <c r="AN453" s="87"/>
      <c r="AO453" s="87"/>
      <c r="AP453" s="87"/>
      <c r="AQ453" s="88"/>
      <c r="AR453" s="88"/>
      <c r="AS453" s="88"/>
      <c r="AT453" s="89"/>
      <c r="AU453" s="90"/>
      <c r="AV453" s="86"/>
      <c r="AW453" s="86"/>
      <c r="AX453" s="86"/>
      <c r="AY453" s="87"/>
      <c r="AZ453" s="87"/>
      <c r="BA453" s="87"/>
      <c r="BB453" s="87"/>
      <c r="BC453" s="87"/>
      <c r="BD453" s="88"/>
      <c r="BE453" s="88"/>
      <c r="BF453" s="88"/>
      <c r="BG453" s="89"/>
      <c r="BH453" s="90"/>
      <c r="BI453" s="86"/>
      <c r="BJ453" s="86"/>
      <c r="BK453" s="86"/>
      <c r="BL453" s="87"/>
      <c r="BM453" s="87"/>
      <c r="BN453" s="87"/>
      <c r="BO453" s="87"/>
      <c r="BP453" s="87"/>
      <c r="BQ453" s="88"/>
      <c r="BR453" s="88"/>
      <c r="BS453" s="88"/>
      <c r="BT453" s="89"/>
      <c r="BU453" s="90"/>
      <c r="BV453" s="86"/>
      <c r="BW453" s="86"/>
      <c r="BX453" s="86"/>
      <c r="BY453" s="87"/>
      <c r="BZ453" s="87"/>
      <c r="CA453" s="87"/>
      <c r="CB453" s="87"/>
      <c r="CC453" s="87"/>
      <c r="CD453" s="88"/>
      <c r="CE453" s="88"/>
      <c r="CF453" s="88"/>
      <c r="CG453" s="89"/>
      <c r="CH453" s="90"/>
      <c r="CI453" s="86"/>
      <c r="CJ453" s="86"/>
      <c r="CK453" s="86"/>
      <c r="CL453" s="87"/>
      <c r="CM453" s="87"/>
      <c r="CN453" s="87"/>
      <c r="CO453" s="87"/>
      <c r="CP453" s="87"/>
      <c r="CQ453" s="88"/>
      <c r="CR453" s="88"/>
      <c r="CS453" s="88"/>
      <c r="CT453" s="89"/>
      <c r="CU453" s="90"/>
      <c r="CV453" s="86"/>
      <c r="CW453" s="86"/>
      <c r="CX453" s="86"/>
      <c r="CY453" s="87"/>
      <c r="CZ453" s="87"/>
      <c r="DA453" s="87"/>
      <c r="DB453" s="87"/>
      <c r="DC453" s="87"/>
      <c r="DD453" s="88"/>
      <c r="DE453" s="88"/>
      <c r="DF453" s="88"/>
      <c r="DG453" s="89"/>
      <c r="DH453" s="90"/>
      <c r="DI453" s="86"/>
      <c r="DJ453" s="86"/>
      <c r="DK453" s="86"/>
      <c r="DL453" s="87"/>
      <c r="DM453" s="87"/>
      <c r="DN453" s="87"/>
      <c r="DO453" s="87"/>
      <c r="DP453" s="87"/>
      <c r="DQ453" s="88"/>
      <c r="DR453" s="88"/>
      <c r="DS453" s="88"/>
      <c r="DT453" s="89"/>
      <c r="DU453" s="90"/>
      <c r="DV453" s="86"/>
      <c r="DW453" s="86"/>
      <c r="DX453" s="86"/>
      <c r="DY453" s="87"/>
      <c r="DZ453" s="87"/>
      <c r="EA453" s="87"/>
      <c r="EB453" s="87"/>
      <c r="EC453" s="87"/>
      <c r="ED453" s="88"/>
      <c r="EE453" s="88"/>
      <c r="EF453" s="88"/>
      <c r="EG453" s="89"/>
      <c r="EH453" s="90"/>
      <c r="EI453" s="86"/>
      <c r="EJ453" s="86"/>
      <c r="EK453" s="86"/>
      <c r="EL453" s="87"/>
      <c r="EM453" s="87"/>
      <c r="EN453" s="87"/>
      <c r="EO453" s="87"/>
      <c r="EP453" s="87"/>
      <c r="EQ453" s="88"/>
      <c r="ER453" s="88"/>
      <c r="ES453" s="88"/>
      <c r="ET453" s="89"/>
      <c r="EU453" s="90"/>
      <c r="EV453" s="86"/>
      <c r="EW453" s="86"/>
      <c r="EX453" s="86"/>
      <c r="EY453" s="87"/>
      <c r="EZ453" s="87"/>
      <c r="FA453" s="87"/>
      <c r="FB453" s="87"/>
      <c r="FC453" s="87"/>
      <c r="FD453" s="88"/>
      <c r="FE453" s="88"/>
      <c r="FF453" s="88"/>
      <c r="FG453" s="89"/>
      <c r="FH453" s="90"/>
      <c r="FI453" s="86"/>
      <c r="FJ453" s="86"/>
      <c r="FK453" s="86"/>
      <c r="FL453" s="87"/>
      <c r="FM453" s="87"/>
      <c r="FN453" s="87"/>
      <c r="FO453" s="87"/>
      <c r="FP453" s="87"/>
      <c r="FQ453" s="88"/>
      <c r="FR453" s="88"/>
      <c r="FS453" s="88"/>
      <c r="FT453" s="89"/>
      <c r="FU453" s="90"/>
      <c r="FV453" s="86"/>
      <c r="FW453" s="86"/>
      <c r="FX453" s="86"/>
      <c r="FY453" s="87"/>
      <c r="FZ453" s="87"/>
      <c r="GA453" s="87"/>
      <c r="GB453" s="87"/>
      <c r="GC453" s="87"/>
    </row>
    <row r="454" spans="1:185" ht="15.75" customHeight="1" x14ac:dyDescent="0.25">
      <c r="A454" s="461">
        <v>3639</v>
      </c>
      <c r="B454" s="461">
        <v>5171</v>
      </c>
      <c r="C454" s="490"/>
      <c r="D454" s="60"/>
      <c r="E454" s="61"/>
      <c r="F454" s="459" t="s">
        <v>737</v>
      </c>
      <c r="G454" s="254">
        <v>0</v>
      </c>
      <c r="H454" s="254">
        <v>40</v>
      </c>
      <c r="I454" s="254">
        <v>19.73</v>
      </c>
      <c r="J454" s="428">
        <f>Tabulka5424[[#This Row],[Skutečnost v tis. Kč]]/Tabulka5424[[#This Row],[Upravený rozpočet v tis. Kč]]*100</f>
        <v>49.325000000000003</v>
      </c>
      <c r="K454" s="86"/>
      <c r="L454" s="87"/>
      <c r="M454" s="87"/>
      <c r="N454" s="87"/>
      <c r="O454" s="87"/>
      <c r="P454" s="87"/>
      <c r="Q454" s="88"/>
      <c r="R454" s="88"/>
      <c r="S454" s="88"/>
      <c r="T454" s="89"/>
      <c r="U454" s="90"/>
      <c r="V454" s="86"/>
      <c r="W454" s="86"/>
      <c r="X454" s="86"/>
      <c r="Y454" s="87"/>
      <c r="Z454" s="87"/>
      <c r="AA454" s="87"/>
      <c r="AB454" s="87"/>
      <c r="AC454" s="87"/>
      <c r="AD454" s="88"/>
      <c r="AE454" s="88"/>
      <c r="AF454" s="88"/>
      <c r="AG454" s="89"/>
      <c r="AH454" s="90"/>
      <c r="AI454" s="86"/>
      <c r="AJ454" s="86"/>
      <c r="AK454" s="86"/>
      <c r="AL454" s="87"/>
      <c r="AM454" s="87"/>
      <c r="AN454" s="87"/>
      <c r="AO454" s="87"/>
      <c r="AP454" s="87"/>
      <c r="AQ454" s="88"/>
      <c r="AR454" s="88"/>
      <c r="AS454" s="88"/>
      <c r="AT454" s="89"/>
      <c r="AU454" s="90"/>
      <c r="AV454" s="86"/>
      <c r="AW454" s="86"/>
      <c r="AX454" s="86"/>
      <c r="AY454" s="87"/>
      <c r="AZ454" s="87"/>
      <c r="BA454" s="87"/>
      <c r="BB454" s="87"/>
      <c r="BC454" s="87"/>
      <c r="BD454" s="88"/>
      <c r="BE454" s="88"/>
      <c r="BF454" s="88"/>
      <c r="BG454" s="89"/>
      <c r="BH454" s="90"/>
      <c r="BI454" s="86"/>
      <c r="BJ454" s="86"/>
      <c r="BK454" s="86"/>
      <c r="BL454" s="87"/>
      <c r="BM454" s="87"/>
      <c r="BN454" s="87"/>
      <c r="BO454" s="87"/>
      <c r="BP454" s="87"/>
      <c r="BQ454" s="88"/>
      <c r="BR454" s="88"/>
      <c r="BS454" s="88"/>
      <c r="BT454" s="89"/>
      <c r="BU454" s="90"/>
      <c r="BV454" s="86"/>
      <c r="BW454" s="86"/>
      <c r="BX454" s="86"/>
      <c r="BY454" s="87"/>
      <c r="BZ454" s="87"/>
      <c r="CA454" s="87"/>
      <c r="CB454" s="87"/>
      <c r="CC454" s="87"/>
      <c r="CD454" s="88"/>
      <c r="CE454" s="88"/>
      <c r="CF454" s="88"/>
      <c r="CG454" s="89"/>
      <c r="CH454" s="90"/>
      <c r="CI454" s="86"/>
      <c r="CJ454" s="86"/>
      <c r="CK454" s="86"/>
      <c r="CL454" s="87"/>
      <c r="CM454" s="87"/>
      <c r="CN454" s="87"/>
      <c r="CO454" s="87"/>
      <c r="CP454" s="87"/>
      <c r="CQ454" s="88"/>
      <c r="CR454" s="88"/>
      <c r="CS454" s="88"/>
      <c r="CT454" s="89"/>
      <c r="CU454" s="90"/>
      <c r="CV454" s="86"/>
      <c r="CW454" s="86"/>
      <c r="CX454" s="86"/>
      <c r="CY454" s="87"/>
      <c r="CZ454" s="87"/>
      <c r="DA454" s="87"/>
      <c r="DB454" s="87"/>
      <c r="DC454" s="87"/>
      <c r="DD454" s="88"/>
      <c r="DE454" s="88"/>
      <c r="DF454" s="88"/>
      <c r="DG454" s="89"/>
      <c r="DH454" s="90"/>
      <c r="DI454" s="86"/>
      <c r="DJ454" s="86"/>
      <c r="DK454" s="86"/>
      <c r="DL454" s="87"/>
      <c r="DM454" s="87"/>
      <c r="DN454" s="87"/>
      <c r="DO454" s="87"/>
      <c r="DP454" s="87"/>
      <c r="DQ454" s="88"/>
      <c r="DR454" s="88"/>
      <c r="DS454" s="88"/>
      <c r="DT454" s="89"/>
      <c r="DU454" s="90"/>
      <c r="DV454" s="86"/>
      <c r="DW454" s="86"/>
      <c r="DX454" s="86"/>
      <c r="DY454" s="87"/>
      <c r="DZ454" s="87"/>
      <c r="EA454" s="87"/>
      <c r="EB454" s="87"/>
      <c r="EC454" s="87"/>
      <c r="ED454" s="88"/>
      <c r="EE454" s="88"/>
      <c r="EF454" s="88"/>
      <c r="EG454" s="89"/>
      <c r="EH454" s="90"/>
      <c r="EI454" s="86"/>
      <c r="EJ454" s="86"/>
      <c r="EK454" s="86"/>
      <c r="EL454" s="87"/>
      <c r="EM454" s="87"/>
      <c r="EN454" s="87"/>
      <c r="EO454" s="87"/>
      <c r="EP454" s="87"/>
      <c r="EQ454" s="88"/>
      <c r="ER454" s="88"/>
      <c r="ES454" s="88"/>
      <c r="ET454" s="89"/>
      <c r="EU454" s="90"/>
      <c r="EV454" s="86"/>
      <c r="EW454" s="86"/>
      <c r="EX454" s="86"/>
      <c r="EY454" s="87"/>
      <c r="EZ454" s="87"/>
      <c r="FA454" s="87"/>
      <c r="FB454" s="87"/>
      <c r="FC454" s="87"/>
      <c r="FD454" s="88"/>
      <c r="FE454" s="88"/>
      <c r="FF454" s="88"/>
      <c r="FG454" s="89"/>
      <c r="FH454" s="90"/>
      <c r="FI454" s="86"/>
      <c r="FJ454" s="86"/>
      <c r="FK454" s="86"/>
      <c r="FL454" s="87"/>
      <c r="FM454" s="87"/>
      <c r="FN454" s="87"/>
      <c r="FO454" s="87"/>
      <c r="FP454" s="87"/>
      <c r="FQ454" s="88"/>
      <c r="FR454" s="88"/>
      <c r="FS454" s="88"/>
      <c r="FT454" s="89"/>
      <c r="FU454" s="90"/>
      <c r="FV454" s="86"/>
      <c r="FW454" s="86"/>
      <c r="FX454" s="86"/>
      <c r="FY454" s="87"/>
      <c r="FZ454" s="87"/>
      <c r="GA454" s="87"/>
      <c r="GB454" s="87"/>
      <c r="GC454" s="87"/>
    </row>
    <row r="455" spans="1:185" ht="15" customHeight="1" x14ac:dyDescent="0.25">
      <c r="A455" s="461">
        <v>3639</v>
      </c>
      <c r="B455" s="461">
        <v>5171</v>
      </c>
      <c r="C455" s="490"/>
      <c r="D455" s="699">
        <v>3</v>
      </c>
      <c r="E455" s="61"/>
      <c r="F455" s="459" t="s">
        <v>462</v>
      </c>
      <c r="G455" s="254">
        <v>100</v>
      </c>
      <c r="H455" s="254">
        <v>100</v>
      </c>
      <c r="I455" s="254">
        <v>16.309999999999999</v>
      </c>
      <c r="J455" s="429">
        <f>Tabulka5424[[#This Row],[Skutečnost v tis. Kč]]/Tabulka5424[[#This Row],[Upravený rozpočet v tis. Kč]]*100</f>
        <v>16.309999999999999</v>
      </c>
      <c r="K455" s="86"/>
      <c r="L455" s="87"/>
      <c r="M455" s="87"/>
      <c r="N455" s="87"/>
      <c r="O455" s="87"/>
      <c r="P455" s="87"/>
      <c r="Q455" s="88"/>
      <c r="R455" s="88"/>
      <c r="S455" s="88"/>
      <c r="T455" s="89"/>
      <c r="U455" s="90"/>
      <c r="V455" s="86"/>
      <c r="W455" s="86"/>
      <c r="X455" s="86"/>
      <c r="Y455" s="87"/>
      <c r="Z455" s="87"/>
      <c r="AA455" s="87"/>
      <c r="AB455" s="87"/>
      <c r="AC455" s="87"/>
      <c r="AD455" s="88"/>
      <c r="AE455" s="88"/>
      <c r="AF455" s="88"/>
      <c r="AG455" s="89"/>
      <c r="AH455" s="90"/>
      <c r="AI455" s="86"/>
      <c r="AJ455" s="86"/>
      <c r="AK455" s="86"/>
      <c r="AL455" s="87"/>
      <c r="AM455" s="87"/>
      <c r="AN455" s="87"/>
      <c r="AO455" s="87"/>
      <c r="AP455" s="87"/>
      <c r="AQ455" s="88"/>
      <c r="AR455" s="88"/>
      <c r="AS455" s="88"/>
      <c r="AT455" s="89"/>
      <c r="AU455" s="90"/>
      <c r="AV455" s="86"/>
      <c r="AW455" s="86"/>
      <c r="AX455" s="86"/>
      <c r="AY455" s="87"/>
      <c r="AZ455" s="87"/>
      <c r="BA455" s="87"/>
      <c r="BB455" s="87"/>
      <c r="BC455" s="87"/>
      <c r="BD455" s="88"/>
      <c r="BE455" s="88"/>
      <c r="BF455" s="88"/>
      <c r="BG455" s="89"/>
      <c r="BH455" s="90"/>
      <c r="BI455" s="86"/>
      <c r="BJ455" s="86"/>
      <c r="BK455" s="86"/>
      <c r="BL455" s="87"/>
      <c r="BM455" s="87"/>
      <c r="BN455" s="87"/>
      <c r="BO455" s="87"/>
      <c r="BP455" s="87"/>
      <c r="BQ455" s="88"/>
      <c r="BR455" s="88"/>
      <c r="BS455" s="88"/>
      <c r="BT455" s="89"/>
      <c r="BU455" s="90"/>
      <c r="BV455" s="86"/>
      <c r="BW455" s="86"/>
      <c r="BX455" s="86"/>
      <c r="BY455" s="87"/>
      <c r="BZ455" s="87"/>
      <c r="CA455" s="87"/>
      <c r="CB455" s="87"/>
      <c r="CC455" s="87"/>
      <c r="CD455" s="88"/>
      <c r="CE455" s="88"/>
      <c r="CF455" s="88"/>
      <c r="CG455" s="89"/>
      <c r="CH455" s="90"/>
      <c r="CI455" s="86"/>
      <c r="CJ455" s="86"/>
      <c r="CK455" s="86"/>
      <c r="CL455" s="87"/>
      <c r="CM455" s="87"/>
      <c r="CN455" s="87"/>
      <c r="CO455" s="87"/>
      <c r="CP455" s="87"/>
      <c r="CQ455" s="88"/>
      <c r="CR455" s="88"/>
      <c r="CS455" s="88"/>
      <c r="CT455" s="89"/>
      <c r="CU455" s="90"/>
      <c r="CV455" s="86"/>
      <c r="CW455" s="86"/>
      <c r="CX455" s="86"/>
      <c r="CY455" s="87"/>
      <c r="CZ455" s="87"/>
      <c r="DA455" s="87"/>
      <c r="DB455" s="87"/>
      <c r="DC455" s="87"/>
      <c r="DD455" s="88"/>
      <c r="DE455" s="88"/>
      <c r="DF455" s="88"/>
      <c r="DG455" s="89"/>
      <c r="DH455" s="90"/>
      <c r="DI455" s="86"/>
      <c r="DJ455" s="86"/>
      <c r="DK455" s="86"/>
      <c r="DL455" s="87"/>
      <c r="DM455" s="87"/>
      <c r="DN455" s="87"/>
      <c r="DO455" s="87"/>
      <c r="DP455" s="87"/>
      <c r="DQ455" s="88"/>
      <c r="DR455" s="88"/>
      <c r="DS455" s="88"/>
      <c r="DT455" s="89"/>
      <c r="DU455" s="90"/>
      <c r="DV455" s="86"/>
      <c r="DW455" s="86"/>
      <c r="DX455" s="86"/>
      <c r="DY455" s="87"/>
      <c r="DZ455" s="87"/>
      <c r="EA455" s="87"/>
      <c r="EB455" s="87"/>
      <c r="EC455" s="87"/>
      <c r="ED455" s="88"/>
      <c r="EE455" s="88"/>
      <c r="EF455" s="88"/>
      <c r="EG455" s="89"/>
      <c r="EH455" s="90"/>
      <c r="EI455" s="86"/>
      <c r="EJ455" s="86"/>
      <c r="EK455" s="86"/>
      <c r="EL455" s="87"/>
      <c r="EM455" s="87"/>
      <c r="EN455" s="87"/>
      <c r="EO455" s="87"/>
      <c r="EP455" s="87"/>
      <c r="EQ455" s="88"/>
      <c r="ER455" s="88"/>
      <c r="ES455" s="88"/>
      <c r="ET455" s="89"/>
      <c r="EU455" s="90"/>
      <c r="EV455" s="86"/>
      <c r="EW455" s="86"/>
      <c r="EX455" s="86"/>
      <c r="EY455" s="87"/>
      <c r="EZ455" s="87"/>
      <c r="FA455" s="87"/>
      <c r="FB455" s="87"/>
      <c r="FC455" s="87"/>
      <c r="FD455" s="88"/>
      <c r="FE455" s="88"/>
      <c r="FF455" s="88"/>
      <c r="FG455" s="89"/>
      <c r="FH455" s="90"/>
      <c r="FI455" s="86"/>
      <c r="FJ455" s="86"/>
      <c r="FK455" s="86"/>
      <c r="FL455" s="87"/>
      <c r="FM455" s="87"/>
      <c r="FN455" s="87"/>
      <c r="FO455" s="87"/>
      <c r="FP455" s="87"/>
      <c r="FQ455" s="88"/>
      <c r="FR455" s="88"/>
      <c r="FS455" s="88"/>
      <c r="FT455" s="89"/>
      <c r="FU455" s="90"/>
      <c r="FV455" s="86"/>
      <c r="FW455" s="86"/>
      <c r="FX455" s="86"/>
      <c r="FY455" s="87"/>
      <c r="FZ455" s="87"/>
      <c r="GA455" s="87"/>
      <c r="GB455" s="87"/>
      <c r="GC455" s="87"/>
    </row>
    <row r="456" spans="1:185" ht="15" customHeight="1" x14ac:dyDescent="0.25">
      <c r="A456" s="4">
        <v>3639</v>
      </c>
      <c r="B456" s="4">
        <v>5329</v>
      </c>
      <c r="C456" s="291"/>
      <c r="D456" s="64"/>
      <c r="E456" s="61"/>
      <c r="F456" s="5" t="s">
        <v>700</v>
      </c>
      <c r="G456" s="76">
        <v>0</v>
      </c>
      <c r="H456" s="76">
        <v>1590.72</v>
      </c>
      <c r="I456" s="76">
        <v>3.95</v>
      </c>
      <c r="J456" s="428">
        <f>Tabulka5424[[#This Row],[Skutečnost v tis. Kč]]/Tabulka5424[[#This Row],[Upravený rozpočet v tis. Kč]]*100</f>
        <v>0.24831522832428082</v>
      </c>
      <c r="K456" s="86"/>
      <c r="L456" s="87"/>
      <c r="M456" s="87"/>
      <c r="N456" s="87"/>
      <c r="O456" s="87"/>
      <c r="P456" s="87"/>
      <c r="Q456" s="88"/>
      <c r="R456" s="88"/>
      <c r="S456" s="88"/>
      <c r="T456" s="89"/>
      <c r="U456" s="90"/>
      <c r="V456" s="86"/>
      <c r="W456" s="86"/>
      <c r="X456" s="86"/>
      <c r="Y456" s="87"/>
      <c r="Z456" s="87"/>
      <c r="AA456" s="87"/>
      <c r="AB456" s="87"/>
      <c r="AC456" s="87"/>
      <c r="AD456" s="88"/>
      <c r="AE456" s="88"/>
      <c r="AF456" s="88"/>
      <c r="AG456" s="89"/>
      <c r="AH456" s="90"/>
      <c r="AI456" s="86"/>
      <c r="AJ456" s="86"/>
      <c r="AK456" s="86"/>
      <c r="AL456" s="87"/>
      <c r="AM456" s="87"/>
      <c r="AN456" s="87"/>
      <c r="AO456" s="87"/>
      <c r="AP456" s="87"/>
      <c r="AQ456" s="88"/>
      <c r="AR456" s="88"/>
      <c r="AS456" s="88"/>
      <c r="AT456" s="89"/>
      <c r="AU456" s="90"/>
      <c r="AV456" s="86"/>
      <c r="AW456" s="86"/>
      <c r="AX456" s="86"/>
      <c r="AY456" s="87"/>
      <c r="AZ456" s="87"/>
      <c r="BA456" s="87"/>
      <c r="BB456" s="87"/>
      <c r="BC456" s="87"/>
      <c r="BD456" s="88"/>
      <c r="BE456" s="88"/>
      <c r="BF456" s="88"/>
      <c r="BG456" s="89"/>
      <c r="BH456" s="90"/>
      <c r="BI456" s="86"/>
      <c r="BJ456" s="86"/>
      <c r="BK456" s="86"/>
      <c r="BL456" s="87"/>
      <c r="BM456" s="87"/>
      <c r="BN456" s="87"/>
      <c r="BO456" s="87"/>
      <c r="BP456" s="87"/>
      <c r="BQ456" s="88"/>
      <c r="BR456" s="88"/>
      <c r="BS456" s="88"/>
      <c r="BT456" s="89"/>
      <c r="BU456" s="90"/>
      <c r="BV456" s="86"/>
      <c r="BW456" s="86"/>
      <c r="BX456" s="86"/>
      <c r="BY456" s="87"/>
      <c r="BZ456" s="87"/>
      <c r="CA456" s="87"/>
      <c r="CB456" s="87"/>
      <c r="CC456" s="87"/>
      <c r="CD456" s="88"/>
      <c r="CE456" s="88"/>
      <c r="CF456" s="88"/>
      <c r="CG456" s="89"/>
      <c r="CH456" s="90"/>
      <c r="CI456" s="86"/>
      <c r="CJ456" s="86"/>
      <c r="CK456" s="86"/>
      <c r="CL456" s="87"/>
      <c r="CM456" s="87"/>
      <c r="CN456" s="87"/>
      <c r="CO456" s="87"/>
      <c r="CP456" s="87"/>
      <c r="CQ456" s="88"/>
      <c r="CR456" s="88"/>
      <c r="CS456" s="88"/>
      <c r="CT456" s="89"/>
      <c r="CU456" s="90"/>
      <c r="CV456" s="86"/>
      <c r="CW456" s="86"/>
      <c r="CX456" s="86"/>
      <c r="CY456" s="87"/>
      <c r="CZ456" s="87"/>
      <c r="DA456" s="87"/>
      <c r="DB456" s="87"/>
      <c r="DC456" s="87"/>
      <c r="DD456" s="88"/>
      <c r="DE456" s="88"/>
      <c r="DF456" s="88"/>
      <c r="DG456" s="89"/>
      <c r="DH456" s="90"/>
      <c r="DI456" s="86"/>
      <c r="DJ456" s="86"/>
      <c r="DK456" s="86"/>
      <c r="DL456" s="87"/>
      <c r="DM456" s="87"/>
      <c r="DN456" s="87"/>
      <c r="DO456" s="87"/>
      <c r="DP456" s="87"/>
      <c r="DQ456" s="88"/>
      <c r="DR456" s="88"/>
      <c r="DS456" s="88"/>
      <c r="DT456" s="89"/>
      <c r="DU456" s="90"/>
      <c r="DV456" s="86"/>
      <c r="DW456" s="86"/>
      <c r="DX456" s="86"/>
      <c r="DY456" s="87"/>
      <c r="DZ456" s="87"/>
      <c r="EA456" s="87"/>
      <c r="EB456" s="87"/>
      <c r="EC456" s="87"/>
      <c r="ED456" s="88"/>
      <c r="EE456" s="88"/>
      <c r="EF456" s="88"/>
      <c r="EG456" s="89"/>
      <c r="EH456" s="90"/>
      <c r="EI456" s="86"/>
      <c r="EJ456" s="86"/>
      <c r="EK456" s="86"/>
      <c r="EL456" s="87"/>
      <c r="EM456" s="87"/>
      <c r="EN456" s="87"/>
      <c r="EO456" s="87"/>
      <c r="EP456" s="87"/>
      <c r="EQ456" s="88"/>
      <c r="ER456" s="88"/>
      <c r="ES456" s="88"/>
      <c r="ET456" s="89"/>
      <c r="EU456" s="90"/>
      <c r="EV456" s="86"/>
      <c r="EW456" s="86"/>
      <c r="EX456" s="86"/>
      <c r="EY456" s="87"/>
      <c r="EZ456" s="87"/>
      <c r="FA456" s="87"/>
      <c r="FB456" s="87"/>
      <c r="FC456" s="87"/>
      <c r="FD456" s="88"/>
      <c r="FE456" s="88"/>
      <c r="FF456" s="88"/>
      <c r="FG456" s="89"/>
      <c r="FH456" s="90"/>
      <c r="FI456" s="86"/>
      <c r="FJ456" s="86"/>
      <c r="FK456" s="86"/>
      <c r="FL456" s="87"/>
      <c r="FM456" s="87"/>
      <c r="FN456" s="87"/>
      <c r="FO456" s="87"/>
      <c r="FP456" s="87"/>
      <c r="FQ456" s="88"/>
      <c r="FR456" s="88"/>
      <c r="FS456" s="88"/>
      <c r="FT456" s="89"/>
      <c r="FU456" s="90"/>
      <c r="FV456" s="86"/>
      <c r="FW456" s="86"/>
      <c r="FX456" s="86"/>
      <c r="FY456" s="87"/>
      <c r="FZ456" s="87"/>
      <c r="GA456" s="87"/>
      <c r="GB456" s="87"/>
      <c r="GC456" s="87"/>
    </row>
    <row r="457" spans="1:185" ht="15" customHeight="1" x14ac:dyDescent="0.25">
      <c r="A457" s="4">
        <v>3639</v>
      </c>
      <c r="B457" s="4">
        <v>5329</v>
      </c>
      <c r="C457" s="291"/>
      <c r="D457" s="47">
        <v>10</v>
      </c>
      <c r="E457" s="61">
        <v>201156</v>
      </c>
      <c r="F457" s="5" t="s">
        <v>343</v>
      </c>
      <c r="G457" s="76">
        <v>122</v>
      </c>
      <c r="H457" s="76">
        <v>122</v>
      </c>
      <c r="I457" s="76">
        <v>121.5</v>
      </c>
      <c r="J457" s="428">
        <f>Tabulka5424[[#This Row],[Skutečnost v tis. Kč]]/Tabulka5424[[#This Row],[Upravený rozpočet v tis. Kč]]*100</f>
        <v>99.590163934426229</v>
      </c>
      <c r="K457" s="86"/>
      <c r="L457" s="87"/>
      <c r="M457" s="87"/>
      <c r="N457" s="87"/>
      <c r="O457" s="87"/>
      <c r="P457" s="87"/>
      <c r="Q457" s="88"/>
      <c r="R457" s="88"/>
      <c r="S457" s="88"/>
      <c r="T457" s="89"/>
      <c r="U457" s="90"/>
      <c r="V457" s="86"/>
      <c r="W457" s="86"/>
      <c r="X457" s="86"/>
      <c r="Y457" s="87"/>
      <c r="Z457" s="87"/>
      <c r="AA457" s="87"/>
      <c r="AB457" s="87"/>
      <c r="AC457" s="87"/>
      <c r="AD457" s="88"/>
      <c r="AE457" s="88"/>
      <c r="AF457" s="88"/>
      <c r="AG457" s="89"/>
      <c r="AH457" s="90"/>
      <c r="AI457" s="86"/>
      <c r="AJ457" s="86"/>
      <c r="AK457" s="86"/>
      <c r="AL457" s="87"/>
      <c r="AM457" s="87"/>
      <c r="AN457" s="87"/>
      <c r="AO457" s="87"/>
      <c r="AP457" s="87"/>
      <c r="AQ457" s="88"/>
      <c r="AR457" s="88"/>
      <c r="AS457" s="88"/>
      <c r="AT457" s="89"/>
      <c r="AU457" s="90"/>
      <c r="AV457" s="86"/>
      <c r="AW457" s="86"/>
      <c r="AX457" s="86"/>
      <c r="AY457" s="87"/>
      <c r="AZ457" s="87"/>
      <c r="BA457" s="87"/>
      <c r="BB457" s="87"/>
      <c r="BC457" s="87"/>
      <c r="BD457" s="88"/>
      <c r="BE457" s="88"/>
      <c r="BF457" s="88"/>
      <c r="BG457" s="89"/>
      <c r="BH457" s="90"/>
      <c r="BI457" s="86"/>
      <c r="BJ457" s="86"/>
      <c r="BK457" s="86"/>
      <c r="BL457" s="87"/>
      <c r="BM457" s="87"/>
      <c r="BN457" s="87"/>
      <c r="BO457" s="87"/>
      <c r="BP457" s="87"/>
      <c r="BQ457" s="88"/>
      <c r="BR457" s="88"/>
      <c r="BS457" s="88"/>
      <c r="BT457" s="89"/>
      <c r="BU457" s="90"/>
      <c r="BV457" s="86"/>
      <c r="BW457" s="86"/>
      <c r="BX457" s="86"/>
      <c r="BY457" s="87"/>
      <c r="BZ457" s="87"/>
      <c r="CA457" s="87"/>
      <c r="CB457" s="87"/>
      <c r="CC457" s="87"/>
      <c r="CD457" s="88"/>
      <c r="CE457" s="88"/>
      <c r="CF457" s="88"/>
      <c r="CG457" s="89"/>
      <c r="CH457" s="90"/>
      <c r="CI457" s="86"/>
      <c r="CJ457" s="86"/>
      <c r="CK457" s="86"/>
      <c r="CL457" s="87"/>
      <c r="CM457" s="87"/>
      <c r="CN457" s="87"/>
      <c r="CO457" s="87"/>
      <c r="CP457" s="87"/>
      <c r="CQ457" s="88"/>
      <c r="CR457" s="88"/>
      <c r="CS457" s="88"/>
      <c r="CT457" s="89"/>
      <c r="CU457" s="90"/>
      <c r="CV457" s="86"/>
      <c r="CW457" s="86"/>
      <c r="CX457" s="86"/>
      <c r="CY457" s="87"/>
      <c r="CZ457" s="87"/>
      <c r="DA457" s="87"/>
      <c r="DB457" s="87"/>
      <c r="DC457" s="87"/>
      <c r="DD457" s="88"/>
      <c r="DE457" s="88"/>
      <c r="DF457" s="88"/>
      <c r="DG457" s="89"/>
      <c r="DH457" s="90"/>
      <c r="DI457" s="86"/>
      <c r="DJ457" s="86"/>
      <c r="DK457" s="86"/>
      <c r="DL457" s="87"/>
      <c r="DM457" s="87"/>
      <c r="DN457" s="87"/>
      <c r="DO457" s="87"/>
      <c r="DP457" s="87"/>
      <c r="DQ457" s="88"/>
      <c r="DR457" s="88"/>
      <c r="DS457" s="88"/>
      <c r="DT457" s="89"/>
      <c r="DU457" s="90"/>
      <c r="DV457" s="86"/>
      <c r="DW457" s="86"/>
      <c r="DX457" s="86"/>
      <c r="DY457" s="87"/>
      <c r="DZ457" s="87"/>
      <c r="EA457" s="87"/>
      <c r="EB457" s="87"/>
      <c r="EC457" s="87"/>
      <c r="ED457" s="88"/>
      <c r="EE457" s="88"/>
      <c r="EF457" s="88"/>
      <c r="EG457" s="89"/>
      <c r="EH457" s="90"/>
      <c r="EI457" s="86"/>
      <c r="EJ457" s="86"/>
      <c r="EK457" s="86"/>
      <c r="EL457" s="87"/>
      <c r="EM457" s="87"/>
      <c r="EN457" s="87"/>
      <c r="EO457" s="87"/>
      <c r="EP457" s="87"/>
      <c r="EQ457" s="88"/>
      <c r="ER457" s="88"/>
      <c r="ES457" s="88"/>
      <c r="ET457" s="89"/>
      <c r="EU457" s="90"/>
      <c r="EV457" s="86"/>
      <c r="EW457" s="86"/>
      <c r="EX457" s="86"/>
      <c r="EY457" s="87"/>
      <c r="EZ457" s="87"/>
      <c r="FA457" s="87"/>
      <c r="FB457" s="87"/>
      <c r="FC457" s="87"/>
      <c r="FD457" s="88"/>
      <c r="FE457" s="88"/>
      <c r="FF457" s="88"/>
      <c r="FG457" s="89"/>
      <c r="FH457" s="90"/>
      <c r="FI457" s="86"/>
      <c r="FJ457" s="86"/>
      <c r="FK457" s="86"/>
      <c r="FL457" s="87"/>
      <c r="FM457" s="87"/>
      <c r="FN457" s="87"/>
      <c r="FO457" s="87"/>
      <c r="FP457" s="87"/>
      <c r="FQ457" s="88"/>
      <c r="FR457" s="88"/>
      <c r="FS457" s="88"/>
      <c r="FT457" s="89"/>
      <c r="FU457" s="90"/>
      <c r="FV457" s="86"/>
      <c r="FW457" s="86"/>
      <c r="FX457" s="86"/>
      <c r="FY457" s="87"/>
      <c r="FZ457" s="87"/>
      <c r="GA457" s="87"/>
      <c r="GB457" s="87"/>
      <c r="GC457" s="87"/>
    </row>
    <row r="458" spans="1:185" ht="15" customHeight="1" x14ac:dyDescent="0.25">
      <c r="A458" s="258">
        <v>3639</v>
      </c>
      <c r="B458" s="258">
        <v>6449</v>
      </c>
      <c r="C458" s="270"/>
      <c r="D458" s="64"/>
      <c r="E458" s="257">
        <v>201156</v>
      </c>
      <c r="F458" s="256" t="s">
        <v>764</v>
      </c>
      <c r="G458" s="252">
        <v>0</v>
      </c>
      <c r="H458" s="252">
        <v>2043.23</v>
      </c>
      <c r="I458" s="252">
        <v>1492.89</v>
      </c>
      <c r="J458" s="428">
        <f>Tabulka5424[[#This Row],[Skutečnost v tis. Kč]]/Tabulka5424[[#This Row],[Upravený rozpočet v tis. Kč]]*100</f>
        <v>73.065195792935697</v>
      </c>
      <c r="K458" s="86"/>
      <c r="L458" s="87"/>
      <c r="M458" s="87"/>
      <c r="N458" s="87"/>
      <c r="O458" s="87"/>
      <c r="P458" s="87"/>
      <c r="Q458" s="88"/>
      <c r="R458" s="88"/>
      <c r="S458" s="88"/>
      <c r="T458" s="89"/>
      <c r="U458" s="90"/>
      <c r="V458" s="86"/>
      <c r="W458" s="86"/>
      <c r="X458" s="86"/>
      <c r="Y458" s="87"/>
      <c r="Z458" s="87"/>
      <c r="AA458" s="87"/>
      <c r="AB458" s="87"/>
      <c r="AC458" s="87"/>
      <c r="AD458" s="88"/>
      <c r="AE458" s="88"/>
      <c r="AF458" s="88"/>
      <c r="AG458" s="89"/>
      <c r="AH458" s="90"/>
      <c r="AI458" s="86"/>
      <c r="AJ458" s="86"/>
      <c r="AK458" s="86"/>
      <c r="AL458" s="87"/>
      <c r="AM458" s="87"/>
      <c r="AN458" s="87"/>
      <c r="AO458" s="87"/>
      <c r="AP458" s="87"/>
      <c r="AQ458" s="88"/>
      <c r="AR458" s="88"/>
      <c r="AS458" s="88"/>
      <c r="AT458" s="89"/>
      <c r="AU458" s="90"/>
      <c r="AV458" s="86"/>
      <c r="AW458" s="86"/>
      <c r="AX458" s="86"/>
      <c r="AY458" s="87"/>
      <c r="AZ458" s="87"/>
      <c r="BA458" s="87"/>
      <c r="BB458" s="87"/>
      <c r="BC458" s="87"/>
      <c r="BD458" s="88"/>
      <c r="BE458" s="88"/>
      <c r="BF458" s="88"/>
      <c r="BG458" s="89"/>
      <c r="BH458" s="90"/>
      <c r="BI458" s="86"/>
      <c r="BJ458" s="86"/>
      <c r="BK458" s="86"/>
      <c r="BL458" s="87"/>
      <c r="BM458" s="87"/>
      <c r="BN458" s="87"/>
      <c r="BO458" s="87"/>
      <c r="BP458" s="87"/>
      <c r="BQ458" s="88"/>
      <c r="BR458" s="88"/>
      <c r="BS458" s="88"/>
      <c r="BT458" s="89"/>
      <c r="BU458" s="90"/>
      <c r="BV458" s="86"/>
      <c r="BW458" s="86"/>
      <c r="BX458" s="86"/>
      <c r="BY458" s="87"/>
      <c r="BZ458" s="87"/>
      <c r="CA458" s="87"/>
      <c r="CB458" s="87"/>
      <c r="CC458" s="87"/>
      <c r="CD458" s="88"/>
      <c r="CE458" s="88"/>
      <c r="CF458" s="88"/>
      <c r="CG458" s="89"/>
      <c r="CH458" s="90"/>
      <c r="CI458" s="86"/>
      <c r="CJ458" s="86"/>
      <c r="CK458" s="86"/>
      <c r="CL458" s="87"/>
      <c r="CM458" s="87"/>
      <c r="CN458" s="87"/>
      <c r="CO458" s="87"/>
      <c r="CP458" s="87"/>
      <c r="CQ458" s="88"/>
      <c r="CR458" s="88"/>
      <c r="CS458" s="88"/>
      <c r="CT458" s="89"/>
      <c r="CU458" s="90"/>
      <c r="CV458" s="86"/>
      <c r="CW458" s="86"/>
      <c r="CX458" s="86"/>
      <c r="CY458" s="87"/>
      <c r="CZ458" s="87"/>
      <c r="DA458" s="87"/>
      <c r="DB458" s="87"/>
      <c r="DC458" s="87"/>
      <c r="DD458" s="88"/>
      <c r="DE458" s="88"/>
      <c r="DF458" s="88"/>
      <c r="DG458" s="89"/>
      <c r="DH458" s="90"/>
      <c r="DI458" s="86"/>
      <c r="DJ458" s="86"/>
      <c r="DK458" s="86"/>
      <c r="DL458" s="87"/>
      <c r="DM458" s="87"/>
      <c r="DN458" s="87"/>
      <c r="DO458" s="87"/>
      <c r="DP458" s="87"/>
      <c r="DQ458" s="88"/>
      <c r="DR458" s="88"/>
      <c r="DS458" s="88"/>
      <c r="DT458" s="89"/>
      <c r="DU458" s="90"/>
      <c r="DV458" s="86"/>
      <c r="DW458" s="86"/>
      <c r="DX458" s="86"/>
      <c r="DY458" s="87"/>
      <c r="DZ458" s="87"/>
      <c r="EA458" s="87"/>
      <c r="EB458" s="87"/>
      <c r="EC458" s="87"/>
      <c r="ED458" s="88"/>
      <c r="EE458" s="88"/>
      <c r="EF458" s="88"/>
      <c r="EG458" s="89"/>
      <c r="EH458" s="90"/>
      <c r="EI458" s="86"/>
      <c r="EJ458" s="86"/>
      <c r="EK458" s="86"/>
      <c r="EL458" s="87"/>
      <c r="EM458" s="87"/>
      <c r="EN458" s="87"/>
      <c r="EO458" s="87"/>
      <c r="EP458" s="87"/>
      <c r="EQ458" s="88"/>
      <c r="ER458" s="88"/>
      <c r="ES458" s="88"/>
      <c r="ET458" s="89"/>
      <c r="EU458" s="90"/>
      <c r="EV458" s="86"/>
      <c r="EW458" s="86"/>
      <c r="EX458" s="86"/>
      <c r="EY458" s="87"/>
      <c r="EZ458" s="87"/>
      <c r="FA458" s="87"/>
      <c r="FB458" s="87"/>
      <c r="FC458" s="87"/>
      <c r="FD458" s="88"/>
      <c r="FE458" s="88"/>
      <c r="FF458" s="88"/>
      <c r="FG458" s="89"/>
      <c r="FH458" s="90"/>
      <c r="FI458" s="86"/>
      <c r="FJ458" s="86"/>
      <c r="FK458" s="86"/>
      <c r="FL458" s="87"/>
      <c r="FM458" s="87"/>
      <c r="FN458" s="87"/>
      <c r="FO458" s="87"/>
      <c r="FP458" s="87"/>
      <c r="FQ458" s="88"/>
      <c r="FR458" s="88"/>
      <c r="FS458" s="88"/>
      <c r="FT458" s="89"/>
      <c r="FU458" s="90"/>
      <c r="FV458" s="86"/>
      <c r="FW458" s="86"/>
      <c r="FX458" s="86"/>
      <c r="FY458" s="87"/>
      <c r="FZ458" s="87"/>
      <c r="GA458" s="87"/>
      <c r="GB458" s="87"/>
      <c r="GC458" s="87"/>
    </row>
    <row r="459" spans="1:185" ht="15" customHeight="1" x14ac:dyDescent="0.25">
      <c r="A459" s="258"/>
      <c r="B459" s="258"/>
      <c r="C459" s="270"/>
      <c r="D459" s="64"/>
      <c r="E459" s="61"/>
      <c r="F459" s="282" t="s">
        <v>298</v>
      </c>
      <c r="G459" s="233">
        <f>SUBTOTAL(109,G452:G458)</f>
        <v>337.5</v>
      </c>
      <c r="H459" s="233">
        <f>SUBTOTAL(109,H452:H458)</f>
        <v>4011.45</v>
      </c>
      <c r="I459" s="233">
        <f>SUBTOTAL(109,I452:I458)</f>
        <v>1669.18</v>
      </c>
      <c r="J459" s="564">
        <f>Tabulka5424[[#This Row],[Skutečnost v tis. Kč]]/Tabulka5424[[#This Row],[Upravený rozpočet v tis. Kč]]*100</f>
        <v>41.610390257886806</v>
      </c>
      <c r="K459" s="86"/>
      <c r="L459" s="87"/>
      <c r="M459" s="87"/>
      <c r="N459" s="87"/>
      <c r="O459" s="87"/>
      <c r="P459" s="87"/>
      <c r="Q459" s="88"/>
      <c r="R459" s="88"/>
      <c r="S459" s="88"/>
      <c r="T459" s="89"/>
      <c r="U459" s="90"/>
      <c r="V459" s="86"/>
      <c r="W459" s="86"/>
      <c r="X459" s="86"/>
      <c r="Y459" s="87"/>
      <c r="Z459" s="87"/>
      <c r="AA459" s="87"/>
      <c r="AB459" s="87"/>
      <c r="AC459" s="87"/>
      <c r="AD459" s="88"/>
      <c r="AE459" s="88"/>
      <c r="AF459" s="88"/>
      <c r="AG459" s="89"/>
      <c r="AH459" s="90"/>
      <c r="AI459" s="86"/>
      <c r="AJ459" s="86"/>
      <c r="AK459" s="86"/>
      <c r="AL459" s="87"/>
      <c r="AM459" s="87"/>
      <c r="AN459" s="87"/>
      <c r="AO459" s="87"/>
      <c r="AP459" s="87"/>
      <c r="AQ459" s="88"/>
      <c r="AR459" s="88"/>
      <c r="AS459" s="88"/>
      <c r="AT459" s="89"/>
      <c r="AU459" s="90"/>
      <c r="AV459" s="86"/>
      <c r="AW459" s="86"/>
      <c r="AX459" s="86"/>
      <c r="AY459" s="87"/>
      <c r="AZ459" s="87"/>
      <c r="BA459" s="87"/>
      <c r="BB459" s="87"/>
      <c r="BC459" s="87"/>
      <c r="BD459" s="88"/>
      <c r="BE459" s="88"/>
      <c r="BF459" s="88"/>
      <c r="BG459" s="89"/>
      <c r="BH459" s="90"/>
      <c r="BI459" s="86"/>
      <c r="BJ459" s="86"/>
      <c r="BK459" s="86"/>
      <c r="BL459" s="87"/>
      <c r="BM459" s="87"/>
      <c r="BN459" s="87"/>
      <c r="BO459" s="87"/>
      <c r="BP459" s="87"/>
      <c r="BQ459" s="88"/>
      <c r="BR459" s="88"/>
      <c r="BS459" s="88"/>
      <c r="BT459" s="89"/>
      <c r="BU459" s="90"/>
      <c r="BV459" s="86"/>
      <c r="BW459" s="86"/>
      <c r="BX459" s="86"/>
      <c r="BY459" s="87"/>
      <c r="BZ459" s="87"/>
      <c r="CA459" s="87"/>
      <c r="CB459" s="87"/>
      <c r="CC459" s="87"/>
      <c r="CD459" s="88"/>
      <c r="CE459" s="88"/>
      <c r="CF459" s="88"/>
      <c r="CG459" s="89"/>
      <c r="CH459" s="90"/>
      <c r="CI459" s="86"/>
      <c r="CJ459" s="86"/>
      <c r="CK459" s="86"/>
      <c r="CL459" s="87"/>
      <c r="CM459" s="87"/>
      <c r="CN459" s="87"/>
      <c r="CO459" s="87"/>
      <c r="CP459" s="87"/>
      <c r="CQ459" s="88"/>
      <c r="CR459" s="88"/>
      <c r="CS459" s="88"/>
      <c r="CT459" s="89"/>
      <c r="CU459" s="90"/>
      <c r="CV459" s="86"/>
      <c r="CW459" s="86"/>
      <c r="CX459" s="86"/>
      <c r="CY459" s="87"/>
      <c r="CZ459" s="87"/>
      <c r="DA459" s="87"/>
      <c r="DB459" s="87"/>
      <c r="DC459" s="87"/>
      <c r="DD459" s="88"/>
      <c r="DE459" s="88"/>
      <c r="DF459" s="88"/>
      <c r="DG459" s="89"/>
      <c r="DH459" s="90"/>
      <c r="DI459" s="86"/>
      <c r="DJ459" s="86"/>
      <c r="DK459" s="86"/>
      <c r="DL459" s="87"/>
      <c r="DM459" s="87"/>
      <c r="DN459" s="87"/>
      <c r="DO459" s="87"/>
      <c r="DP459" s="87"/>
      <c r="DQ459" s="88"/>
      <c r="DR459" s="88"/>
      <c r="DS459" s="88"/>
      <c r="DT459" s="89"/>
      <c r="DU459" s="90"/>
      <c r="DV459" s="86"/>
      <c r="DW459" s="86"/>
      <c r="DX459" s="86"/>
      <c r="DY459" s="87"/>
      <c r="DZ459" s="87"/>
      <c r="EA459" s="87"/>
      <c r="EB459" s="87"/>
      <c r="EC459" s="87"/>
      <c r="ED459" s="88"/>
      <c r="EE459" s="88"/>
      <c r="EF459" s="88"/>
      <c r="EG459" s="89"/>
      <c r="EH459" s="90"/>
      <c r="EI459" s="86"/>
      <c r="EJ459" s="86"/>
      <c r="EK459" s="86"/>
      <c r="EL459" s="87"/>
      <c r="EM459" s="87"/>
      <c r="EN459" s="87"/>
      <c r="EO459" s="87"/>
      <c r="EP459" s="87"/>
      <c r="EQ459" s="88"/>
      <c r="ER459" s="88"/>
      <c r="ES459" s="88"/>
      <c r="ET459" s="89"/>
      <c r="EU459" s="90"/>
      <c r="EV459" s="86"/>
      <c r="EW459" s="86"/>
      <c r="EX459" s="86"/>
      <c r="EY459" s="87"/>
      <c r="EZ459" s="87"/>
      <c r="FA459" s="87"/>
      <c r="FB459" s="87"/>
      <c r="FC459" s="87"/>
      <c r="FD459" s="88"/>
      <c r="FE459" s="88"/>
      <c r="FF459" s="88"/>
      <c r="FG459" s="89"/>
      <c r="FH459" s="90"/>
      <c r="FI459" s="86"/>
      <c r="FJ459" s="86"/>
      <c r="FK459" s="86"/>
      <c r="FL459" s="87"/>
      <c r="FM459" s="87"/>
      <c r="FN459" s="87"/>
      <c r="FO459" s="87"/>
      <c r="FP459" s="87"/>
      <c r="FQ459" s="88"/>
      <c r="FR459" s="88"/>
      <c r="FS459" s="88"/>
      <c r="FT459" s="89"/>
      <c r="FU459" s="90"/>
      <c r="FV459" s="86"/>
      <c r="FW459" s="86"/>
      <c r="FX459" s="86"/>
      <c r="FY459" s="87"/>
      <c r="FZ459" s="87"/>
      <c r="GA459" s="87"/>
      <c r="GB459" s="87"/>
      <c r="GC459" s="87"/>
    </row>
    <row r="460" spans="1:185" ht="15" customHeight="1" x14ac:dyDescent="0.25">
      <c r="A460" s="258"/>
      <c r="B460" s="258"/>
      <c r="C460" s="270"/>
      <c r="D460" s="64"/>
      <c r="E460" s="61"/>
      <c r="F460" s="256"/>
      <c r="G460" s="252"/>
      <c r="H460" s="252"/>
      <c r="I460" s="252"/>
      <c r="J460" s="430"/>
      <c r="K460" s="86"/>
      <c r="L460" s="87"/>
      <c r="M460" s="87"/>
      <c r="N460" s="87"/>
      <c r="O460" s="87"/>
      <c r="P460" s="87"/>
      <c r="Q460" s="88"/>
      <c r="R460" s="88"/>
      <c r="S460" s="88"/>
      <c r="T460" s="89"/>
      <c r="U460" s="90"/>
      <c r="V460" s="86"/>
      <c r="W460" s="86"/>
      <c r="X460" s="86"/>
      <c r="Y460" s="87"/>
      <c r="Z460" s="87"/>
      <c r="AA460" s="87"/>
      <c r="AB460" s="87"/>
      <c r="AC460" s="87"/>
      <c r="AD460" s="88"/>
      <c r="AE460" s="88"/>
      <c r="AF460" s="88"/>
      <c r="AG460" s="89"/>
      <c r="AH460" s="90"/>
      <c r="AI460" s="86"/>
      <c r="AJ460" s="86"/>
      <c r="AK460" s="86"/>
      <c r="AL460" s="87"/>
      <c r="AM460" s="87"/>
      <c r="AN460" s="87"/>
      <c r="AO460" s="87"/>
      <c r="AP460" s="87"/>
      <c r="AQ460" s="88"/>
      <c r="AR460" s="88"/>
      <c r="AS460" s="88"/>
      <c r="AT460" s="89"/>
      <c r="AU460" s="90"/>
      <c r="AV460" s="86"/>
      <c r="AW460" s="86"/>
      <c r="AX460" s="86"/>
      <c r="AY460" s="87"/>
      <c r="AZ460" s="87"/>
      <c r="BA460" s="87"/>
      <c r="BB460" s="87"/>
      <c r="BC460" s="87"/>
      <c r="BD460" s="88"/>
      <c r="BE460" s="88"/>
      <c r="BF460" s="88"/>
      <c r="BG460" s="89"/>
      <c r="BH460" s="90"/>
      <c r="BI460" s="86"/>
      <c r="BJ460" s="86"/>
      <c r="BK460" s="86"/>
      <c r="BL460" s="87"/>
      <c r="BM460" s="87"/>
      <c r="BN460" s="87"/>
      <c r="BO460" s="87"/>
      <c r="BP460" s="87"/>
      <c r="BQ460" s="88"/>
      <c r="BR460" s="88"/>
      <c r="BS460" s="88"/>
      <c r="BT460" s="89"/>
      <c r="BU460" s="90"/>
      <c r="BV460" s="86"/>
      <c r="BW460" s="86"/>
      <c r="BX460" s="86"/>
      <c r="BY460" s="87"/>
      <c r="BZ460" s="87"/>
      <c r="CA460" s="87"/>
      <c r="CB460" s="87"/>
      <c r="CC460" s="87"/>
      <c r="CD460" s="88"/>
      <c r="CE460" s="88"/>
      <c r="CF460" s="88"/>
      <c r="CG460" s="89"/>
      <c r="CH460" s="90"/>
      <c r="CI460" s="86"/>
      <c r="CJ460" s="86"/>
      <c r="CK460" s="86"/>
      <c r="CL460" s="87"/>
      <c r="CM460" s="87"/>
      <c r="CN460" s="87"/>
      <c r="CO460" s="87"/>
      <c r="CP460" s="87"/>
      <c r="CQ460" s="88"/>
      <c r="CR460" s="88"/>
      <c r="CS460" s="88"/>
      <c r="CT460" s="89"/>
      <c r="CU460" s="90"/>
      <c r="CV460" s="86"/>
      <c r="CW460" s="86"/>
      <c r="CX460" s="86"/>
      <c r="CY460" s="87"/>
      <c r="CZ460" s="87"/>
      <c r="DA460" s="87"/>
      <c r="DB460" s="87"/>
      <c r="DC460" s="87"/>
      <c r="DD460" s="88"/>
      <c r="DE460" s="88"/>
      <c r="DF460" s="88"/>
      <c r="DG460" s="89"/>
      <c r="DH460" s="90"/>
      <c r="DI460" s="86"/>
      <c r="DJ460" s="86"/>
      <c r="DK460" s="86"/>
      <c r="DL460" s="87"/>
      <c r="DM460" s="87"/>
      <c r="DN460" s="87"/>
      <c r="DO460" s="87"/>
      <c r="DP460" s="87"/>
      <c r="DQ460" s="88"/>
      <c r="DR460" s="88"/>
      <c r="DS460" s="88"/>
      <c r="DT460" s="89"/>
      <c r="DU460" s="90"/>
      <c r="DV460" s="86"/>
      <c r="DW460" s="86"/>
      <c r="DX460" s="86"/>
      <c r="DY460" s="87"/>
      <c r="DZ460" s="87"/>
      <c r="EA460" s="87"/>
      <c r="EB460" s="87"/>
      <c r="EC460" s="87"/>
      <c r="ED460" s="88"/>
      <c r="EE460" s="88"/>
      <c r="EF460" s="88"/>
      <c r="EG460" s="89"/>
      <c r="EH460" s="90"/>
      <c r="EI460" s="86"/>
      <c r="EJ460" s="86"/>
      <c r="EK460" s="86"/>
      <c r="EL460" s="87"/>
      <c r="EM460" s="87"/>
      <c r="EN460" s="87"/>
      <c r="EO460" s="87"/>
      <c r="EP460" s="87"/>
      <c r="EQ460" s="88"/>
      <c r="ER460" s="88"/>
      <c r="ES460" s="88"/>
      <c r="ET460" s="89"/>
      <c r="EU460" s="90"/>
      <c r="EV460" s="86"/>
      <c r="EW460" s="86"/>
      <c r="EX460" s="86"/>
      <c r="EY460" s="87"/>
      <c r="EZ460" s="87"/>
      <c r="FA460" s="87"/>
      <c r="FB460" s="87"/>
      <c r="FC460" s="87"/>
      <c r="FD460" s="88"/>
      <c r="FE460" s="88"/>
      <c r="FF460" s="88"/>
      <c r="FG460" s="89"/>
      <c r="FH460" s="90"/>
      <c r="FI460" s="86"/>
      <c r="FJ460" s="86"/>
      <c r="FK460" s="86"/>
      <c r="FL460" s="87"/>
      <c r="FM460" s="87"/>
      <c r="FN460" s="87"/>
      <c r="FO460" s="87"/>
      <c r="FP460" s="87"/>
      <c r="FQ460" s="88"/>
      <c r="FR460" s="88"/>
      <c r="FS460" s="88"/>
      <c r="FT460" s="89"/>
      <c r="FU460" s="90"/>
      <c r="FV460" s="86"/>
      <c r="FW460" s="86"/>
      <c r="FX460" s="86"/>
      <c r="FY460" s="87"/>
      <c r="FZ460" s="87"/>
      <c r="GA460" s="87"/>
      <c r="GB460" s="87"/>
      <c r="GC460" s="87"/>
    </row>
    <row r="461" spans="1:185" ht="15" customHeight="1" x14ac:dyDescent="0.25">
      <c r="A461" s="258"/>
      <c r="B461" s="258"/>
      <c r="C461" s="270"/>
      <c r="D461" s="64"/>
      <c r="E461" s="61"/>
      <c r="F461" s="282" t="s">
        <v>293</v>
      </c>
      <c r="G461" s="252"/>
      <c r="H461" s="252"/>
      <c r="I461" s="252"/>
      <c r="J461" s="428"/>
      <c r="K461" s="86"/>
      <c r="L461" s="87"/>
      <c r="M461" s="87"/>
      <c r="N461" s="87"/>
      <c r="O461" s="87"/>
      <c r="P461" s="87"/>
      <c r="Q461" s="88"/>
      <c r="R461" s="88"/>
      <c r="S461" s="88"/>
      <c r="T461" s="89"/>
      <c r="U461" s="90"/>
      <c r="V461" s="86"/>
      <c r="W461" s="86"/>
      <c r="X461" s="86"/>
      <c r="Y461" s="87"/>
      <c r="Z461" s="87"/>
      <c r="AA461" s="87"/>
      <c r="AB461" s="87"/>
      <c r="AC461" s="87"/>
      <c r="AD461" s="88"/>
      <c r="AE461" s="88"/>
      <c r="AF461" s="88"/>
      <c r="AG461" s="89"/>
      <c r="AH461" s="90"/>
      <c r="AI461" s="86"/>
      <c r="AJ461" s="86"/>
      <c r="AK461" s="86"/>
      <c r="AL461" s="87"/>
      <c r="AM461" s="87"/>
      <c r="AN461" s="87"/>
      <c r="AO461" s="87"/>
      <c r="AP461" s="87"/>
      <c r="AQ461" s="88"/>
      <c r="AR461" s="88"/>
      <c r="AS461" s="88"/>
      <c r="AT461" s="89"/>
      <c r="AU461" s="90"/>
      <c r="AV461" s="86"/>
      <c r="AW461" s="86"/>
      <c r="AX461" s="86"/>
      <c r="AY461" s="87"/>
      <c r="AZ461" s="87"/>
      <c r="BA461" s="87"/>
      <c r="BB461" s="87"/>
      <c r="BC461" s="87"/>
      <c r="BD461" s="88"/>
      <c r="BE461" s="88"/>
      <c r="BF461" s="88"/>
      <c r="BG461" s="89"/>
      <c r="BH461" s="90"/>
      <c r="BI461" s="86"/>
      <c r="BJ461" s="86"/>
      <c r="BK461" s="86"/>
      <c r="BL461" s="87"/>
      <c r="BM461" s="87"/>
      <c r="BN461" s="87"/>
      <c r="BO461" s="87"/>
      <c r="BP461" s="87"/>
      <c r="BQ461" s="88"/>
      <c r="BR461" s="88"/>
      <c r="BS461" s="88"/>
      <c r="BT461" s="89"/>
      <c r="BU461" s="90"/>
      <c r="BV461" s="86"/>
      <c r="BW461" s="86"/>
      <c r="BX461" s="86"/>
      <c r="BY461" s="87"/>
      <c r="BZ461" s="87"/>
      <c r="CA461" s="87"/>
      <c r="CB461" s="87"/>
      <c r="CC461" s="87"/>
      <c r="CD461" s="88"/>
      <c r="CE461" s="88"/>
      <c r="CF461" s="88"/>
      <c r="CG461" s="89"/>
      <c r="CH461" s="90"/>
      <c r="CI461" s="86"/>
      <c r="CJ461" s="86"/>
      <c r="CK461" s="86"/>
      <c r="CL461" s="87"/>
      <c r="CM461" s="87"/>
      <c r="CN461" s="87"/>
      <c r="CO461" s="87"/>
      <c r="CP461" s="87"/>
      <c r="CQ461" s="88"/>
      <c r="CR461" s="88"/>
      <c r="CS461" s="88"/>
      <c r="CT461" s="89"/>
      <c r="CU461" s="90"/>
      <c r="CV461" s="86"/>
      <c r="CW461" s="86"/>
      <c r="CX461" s="86"/>
      <c r="CY461" s="87"/>
      <c r="CZ461" s="87"/>
      <c r="DA461" s="87"/>
      <c r="DB461" s="87"/>
      <c r="DC461" s="87"/>
      <c r="DD461" s="88"/>
      <c r="DE461" s="88"/>
      <c r="DF461" s="88"/>
      <c r="DG461" s="89"/>
      <c r="DH461" s="90"/>
      <c r="DI461" s="86"/>
      <c r="DJ461" s="86"/>
      <c r="DK461" s="86"/>
      <c r="DL461" s="87"/>
      <c r="DM461" s="87"/>
      <c r="DN461" s="87"/>
      <c r="DO461" s="87"/>
      <c r="DP461" s="87"/>
      <c r="DQ461" s="88"/>
      <c r="DR461" s="88"/>
      <c r="DS461" s="88"/>
      <c r="DT461" s="89"/>
      <c r="DU461" s="90"/>
      <c r="DV461" s="86"/>
      <c r="DW461" s="86"/>
      <c r="DX461" s="86"/>
      <c r="DY461" s="87"/>
      <c r="DZ461" s="87"/>
      <c r="EA461" s="87"/>
      <c r="EB461" s="87"/>
      <c r="EC461" s="87"/>
      <c r="ED461" s="88"/>
      <c r="EE461" s="88"/>
      <c r="EF461" s="88"/>
      <c r="EG461" s="89"/>
      <c r="EH461" s="90"/>
      <c r="EI461" s="86"/>
      <c r="EJ461" s="86"/>
      <c r="EK461" s="86"/>
      <c r="EL461" s="87"/>
      <c r="EM461" s="87"/>
      <c r="EN461" s="87"/>
      <c r="EO461" s="87"/>
      <c r="EP461" s="87"/>
      <c r="EQ461" s="88"/>
      <c r="ER461" s="88"/>
      <c r="ES461" s="88"/>
      <c r="ET461" s="89"/>
      <c r="EU461" s="90"/>
      <c r="EV461" s="86"/>
      <c r="EW461" s="86"/>
      <c r="EX461" s="86"/>
      <c r="EY461" s="87"/>
      <c r="EZ461" s="87"/>
      <c r="FA461" s="87"/>
      <c r="FB461" s="87"/>
      <c r="FC461" s="87"/>
      <c r="FD461" s="88"/>
      <c r="FE461" s="88"/>
      <c r="FF461" s="88"/>
      <c r="FG461" s="89"/>
      <c r="FH461" s="90"/>
      <c r="FI461" s="86"/>
      <c r="FJ461" s="86"/>
      <c r="FK461" s="86"/>
      <c r="FL461" s="87"/>
      <c r="FM461" s="87"/>
      <c r="FN461" s="87"/>
      <c r="FO461" s="87"/>
      <c r="FP461" s="87"/>
      <c r="FQ461" s="88"/>
      <c r="FR461" s="88"/>
      <c r="FS461" s="88"/>
      <c r="FT461" s="89"/>
      <c r="FU461" s="90"/>
      <c r="FV461" s="86"/>
      <c r="FW461" s="86"/>
      <c r="FX461" s="86"/>
      <c r="FY461" s="87"/>
      <c r="FZ461" s="87"/>
      <c r="GA461" s="87"/>
      <c r="GB461" s="87"/>
      <c r="GC461" s="87"/>
    </row>
    <row r="462" spans="1:185" ht="15" customHeight="1" x14ac:dyDescent="0.25">
      <c r="A462" s="4">
        <v>3639</v>
      </c>
      <c r="B462" s="4">
        <v>5011</v>
      </c>
      <c r="C462" s="291"/>
      <c r="D462" s="47"/>
      <c r="E462" s="61"/>
      <c r="F462" s="5" t="s">
        <v>162</v>
      </c>
      <c r="G462" s="76">
        <v>490.7</v>
      </c>
      <c r="H462" s="76">
        <v>469.9</v>
      </c>
      <c r="I462" s="76">
        <v>276.62</v>
      </c>
      <c r="J462" s="428">
        <f>Tabulka5424[[#This Row],[Skutečnost v tis. Kč]]/Tabulka5424[[#This Row],[Upravený rozpočet v tis. Kč]]*100</f>
        <v>58.867844222174938</v>
      </c>
      <c r="K462" s="86"/>
      <c r="L462" s="87"/>
      <c r="M462" s="87"/>
      <c r="N462" s="87"/>
      <c r="O462" s="87"/>
      <c r="P462" s="87"/>
      <c r="Q462" s="88"/>
      <c r="R462" s="88"/>
      <c r="S462" s="88"/>
      <c r="T462" s="89"/>
      <c r="U462" s="90"/>
      <c r="V462" s="86"/>
      <c r="W462" s="86"/>
      <c r="X462" s="86"/>
      <c r="Y462" s="87"/>
      <c r="Z462" s="87"/>
      <c r="AA462" s="87"/>
      <c r="AB462" s="87"/>
      <c r="AC462" s="87"/>
      <c r="AD462" s="88"/>
      <c r="AE462" s="88"/>
      <c r="AF462" s="88"/>
      <c r="AG462" s="89"/>
      <c r="AH462" s="90"/>
      <c r="AI462" s="86"/>
      <c r="AJ462" s="86"/>
      <c r="AK462" s="86"/>
      <c r="AL462" s="87"/>
      <c r="AM462" s="87"/>
      <c r="AN462" s="87"/>
      <c r="AO462" s="87"/>
      <c r="AP462" s="87"/>
      <c r="AQ462" s="88"/>
      <c r="AR462" s="88"/>
      <c r="AS462" s="88"/>
      <c r="AT462" s="89"/>
      <c r="AU462" s="90"/>
      <c r="AV462" s="86"/>
      <c r="AW462" s="86"/>
      <c r="AX462" s="86"/>
      <c r="AY462" s="87"/>
      <c r="AZ462" s="87"/>
      <c r="BA462" s="87"/>
      <c r="BB462" s="87"/>
      <c r="BC462" s="87"/>
      <c r="BD462" s="88"/>
      <c r="BE462" s="88"/>
      <c r="BF462" s="88"/>
      <c r="BG462" s="89"/>
      <c r="BH462" s="90"/>
      <c r="BI462" s="86"/>
      <c r="BJ462" s="86"/>
      <c r="BK462" s="86"/>
      <c r="BL462" s="87"/>
      <c r="BM462" s="87"/>
      <c r="BN462" s="87"/>
      <c r="BO462" s="87"/>
      <c r="BP462" s="87"/>
      <c r="BQ462" s="88"/>
      <c r="BR462" s="88"/>
      <c r="BS462" s="88"/>
      <c r="BT462" s="89"/>
      <c r="BU462" s="90"/>
      <c r="BV462" s="86"/>
      <c r="BW462" s="86"/>
      <c r="BX462" s="86"/>
      <c r="BY462" s="87"/>
      <c r="BZ462" s="87"/>
      <c r="CA462" s="87"/>
      <c r="CB462" s="87"/>
      <c r="CC462" s="87"/>
      <c r="CD462" s="88"/>
      <c r="CE462" s="88"/>
      <c r="CF462" s="88"/>
      <c r="CG462" s="89"/>
      <c r="CH462" s="90"/>
      <c r="CI462" s="86"/>
      <c r="CJ462" s="86"/>
      <c r="CK462" s="86"/>
      <c r="CL462" s="87"/>
      <c r="CM462" s="87"/>
      <c r="CN462" s="87"/>
      <c r="CO462" s="87"/>
      <c r="CP462" s="87"/>
      <c r="CQ462" s="88"/>
      <c r="CR462" s="88"/>
      <c r="CS462" s="88"/>
      <c r="CT462" s="89"/>
      <c r="CU462" s="90"/>
      <c r="CV462" s="86"/>
      <c r="CW462" s="86"/>
      <c r="CX462" s="86"/>
      <c r="CY462" s="87"/>
      <c r="CZ462" s="87"/>
      <c r="DA462" s="87"/>
      <c r="DB462" s="87"/>
      <c r="DC462" s="87"/>
      <c r="DD462" s="88"/>
      <c r="DE462" s="88"/>
      <c r="DF462" s="88"/>
      <c r="DG462" s="89"/>
      <c r="DH462" s="90"/>
      <c r="DI462" s="86"/>
      <c r="DJ462" s="86"/>
      <c r="DK462" s="86"/>
      <c r="DL462" s="87"/>
      <c r="DM462" s="87"/>
      <c r="DN462" s="87"/>
      <c r="DO462" s="87"/>
      <c r="DP462" s="87"/>
      <c r="DQ462" s="88"/>
      <c r="DR462" s="88"/>
      <c r="DS462" s="88"/>
      <c r="DT462" s="89"/>
      <c r="DU462" s="90"/>
      <c r="DV462" s="86"/>
      <c r="DW462" s="86"/>
      <c r="DX462" s="86"/>
      <c r="DY462" s="87"/>
      <c r="DZ462" s="87"/>
      <c r="EA462" s="87"/>
      <c r="EB462" s="87"/>
      <c r="EC462" s="87"/>
      <c r="ED462" s="88"/>
      <c r="EE462" s="88"/>
      <c r="EF462" s="88"/>
      <c r="EG462" s="89"/>
      <c r="EH462" s="90"/>
      <c r="EI462" s="86"/>
      <c r="EJ462" s="86"/>
      <c r="EK462" s="86"/>
      <c r="EL462" s="87"/>
      <c r="EM462" s="87"/>
      <c r="EN462" s="87"/>
      <c r="EO462" s="87"/>
      <c r="EP462" s="87"/>
      <c r="EQ462" s="88"/>
      <c r="ER462" s="88"/>
      <c r="ES462" s="88"/>
      <c r="ET462" s="89"/>
      <c r="EU462" s="90"/>
      <c r="EV462" s="86"/>
      <c r="EW462" s="86"/>
      <c r="EX462" s="86"/>
      <c r="EY462" s="87"/>
      <c r="EZ462" s="87"/>
      <c r="FA462" s="87"/>
      <c r="FB462" s="87"/>
      <c r="FC462" s="87"/>
      <c r="FD462" s="88"/>
      <c r="FE462" s="88"/>
      <c r="FF462" s="88"/>
      <c r="FG462" s="89"/>
      <c r="FH462" s="90"/>
      <c r="FI462" s="86"/>
      <c r="FJ462" s="86"/>
      <c r="FK462" s="86"/>
      <c r="FL462" s="87"/>
      <c r="FM462" s="87"/>
      <c r="FN462" s="87"/>
      <c r="FO462" s="87"/>
      <c r="FP462" s="87"/>
      <c r="FQ462" s="88"/>
      <c r="FR462" s="88"/>
      <c r="FS462" s="88"/>
      <c r="FT462" s="89"/>
      <c r="FU462" s="90"/>
      <c r="FV462" s="86"/>
      <c r="FW462" s="86"/>
      <c r="FX462" s="86"/>
      <c r="FY462" s="87"/>
      <c r="FZ462" s="87"/>
      <c r="GA462" s="87"/>
      <c r="GB462" s="87"/>
      <c r="GC462" s="87"/>
    </row>
    <row r="463" spans="1:185" ht="15" customHeight="1" x14ac:dyDescent="0.25">
      <c r="A463" s="4">
        <v>3639</v>
      </c>
      <c r="B463" s="13">
        <v>5021</v>
      </c>
      <c r="C463" s="270"/>
      <c r="D463" s="19"/>
      <c r="E463" s="61"/>
      <c r="F463" s="5" t="s">
        <v>97</v>
      </c>
      <c r="G463" s="76">
        <v>0</v>
      </c>
      <c r="H463" s="76">
        <v>20.8</v>
      </c>
      <c r="I463" s="76">
        <v>15.2</v>
      </c>
      <c r="J463" s="428">
        <f>Tabulka5424[[#This Row],[Skutečnost v tis. Kč]]/Tabulka5424[[#This Row],[Upravený rozpočet v tis. Kč]]*100</f>
        <v>73.076923076923066</v>
      </c>
      <c r="K463" s="86"/>
      <c r="L463" s="87"/>
      <c r="M463" s="87"/>
      <c r="N463" s="87"/>
      <c r="O463" s="87"/>
      <c r="P463" s="87"/>
      <c r="Q463" s="88"/>
      <c r="R463" s="88"/>
      <c r="S463" s="88"/>
      <c r="T463" s="89"/>
      <c r="U463" s="90"/>
      <c r="V463" s="86"/>
      <c r="W463" s="86"/>
      <c r="X463" s="86"/>
      <c r="Y463" s="87"/>
      <c r="Z463" s="87"/>
      <c r="AA463" s="87"/>
      <c r="AB463" s="87"/>
      <c r="AC463" s="87"/>
      <c r="AD463" s="88"/>
      <c r="AE463" s="88"/>
      <c r="AF463" s="88"/>
      <c r="AG463" s="89"/>
      <c r="AH463" s="90"/>
      <c r="AI463" s="86"/>
      <c r="AJ463" s="86"/>
      <c r="AK463" s="86"/>
      <c r="AL463" s="87"/>
      <c r="AM463" s="87"/>
      <c r="AN463" s="87"/>
      <c r="AO463" s="87"/>
      <c r="AP463" s="87"/>
      <c r="AQ463" s="88"/>
      <c r="AR463" s="88"/>
      <c r="AS463" s="88"/>
      <c r="AT463" s="89"/>
      <c r="AU463" s="90"/>
      <c r="AV463" s="86"/>
      <c r="AW463" s="86"/>
      <c r="AX463" s="86"/>
      <c r="AY463" s="87"/>
      <c r="AZ463" s="87"/>
      <c r="BA463" s="87"/>
      <c r="BB463" s="87"/>
      <c r="BC463" s="87"/>
      <c r="BD463" s="88"/>
      <c r="BE463" s="88"/>
      <c r="BF463" s="88"/>
      <c r="BG463" s="89"/>
      <c r="BH463" s="90"/>
      <c r="BI463" s="86"/>
      <c r="BJ463" s="86"/>
      <c r="BK463" s="86"/>
      <c r="BL463" s="87"/>
      <c r="BM463" s="87"/>
      <c r="BN463" s="87"/>
      <c r="BO463" s="87"/>
      <c r="BP463" s="87"/>
      <c r="BQ463" s="88"/>
      <c r="BR463" s="88"/>
      <c r="BS463" s="88"/>
      <c r="BT463" s="89"/>
      <c r="BU463" s="90"/>
      <c r="BV463" s="86"/>
      <c r="BW463" s="86"/>
      <c r="BX463" s="86"/>
      <c r="BY463" s="87"/>
      <c r="BZ463" s="87"/>
      <c r="CA463" s="87"/>
      <c r="CB463" s="87"/>
      <c r="CC463" s="87"/>
      <c r="CD463" s="88"/>
      <c r="CE463" s="88"/>
      <c r="CF463" s="88"/>
      <c r="CG463" s="89"/>
      <c r="CH463" s="90"/>
      <c r="CI463" s="86"/>
      <c r="CJ463" s="86"/>
      <c r="CK463" s="86"/>
      <c r="CL463" s="87"/>
      <c r="CM463" s="87"/>
      <c r="CN463" s="87"/>
      <c r="CO463" s="87"/>
      <c r="CP463" s="87"/>
      <c r="CQ463" s="88"/>
      <c r="CR463" s="88"/>
      <c r="CS463" s="88"/>
      <c r="CT463" s="89"/>
      <c r="CU463" s="90"/>
      <c r="CV463" s="86"/>
      <c r="CW463" s="86"/>
      <c r="CX463" s="86"/>
      <c r="CY463" s="87"/>
      <c r="CZ463" s="87"/>
      <c r="DA463" s="87"/>
      <c r="DB463" s="87"/>
      <c r="DC463" s="87"/>
      <c r="DD463" s="88"/>
      <c r="DE463" s="88"/>
      <c r="DF463" s="88"/>
      <c r="DG463" s="89"/>
      <c r="DH463" s="90"/>
      <c r="DI463" s="86"/>
      <c r="DJ463" s="86"/>
      <c r="DK463" s="86"/>
      <c r="DL463" s="87"/>
      <c r="DM463" s="87"/>
      <c r="DN463" s="87"/>
      <c r="DO463" s="87"/>
      <c r="DP463" s="87"/>
      <c r="DQ463" s="88"/>
      <c r="DR463" s="88"/>
      <c r="DS463" s="88"/>
      <c r="DT463" s="89"/>
      <c r="DU463" s="90"/>
      <c r="DV463" s="86"/>
      <c r="DW463" s="86"/>
      <c r="DX463" s="86"/>
      <c r="DY463" s="87"/>
      <c r="DZ463" s="87"/>
      <c r="EA463" s="87"/>
      <c r="EB463" s="87"/>
      <c r="EC463" s="87"/>
      <c r="ED463" s="88"/>
      <c r="EE463" s="88"/>
      <c r="EF463" s="88"/>
      <c r="EG463" s="89"/>
      <c r="EH463" s="90"/>
      <c r="EI463" s="86"/>
      <c r="EJ463" s="86"/>
      <c r="EK463" s="86"/>
      <c r="EL463" s="87"/>
      <c r="EM463" s="87"/>
      <c r="EN463" s="87"/>
      <c r="EO463" s="87"/>
      <c r="EP463" s="87"/>
      <c r="EQ463" s="88"/>
      <c r="ER463" s="88"/>
      <c r="ES463" s="88"/>
      <c r="ET463" s="89"/>
      <c r="EU463" s="90"/>
      <c r="EV463" s="86"/>
      <c r="EW463" s="86"/>
      <c r="EX463" s="86"/>
      <c r="EY463" s="87"/>
      <c r="EZ463" s="87"/>
      <c r="FA463" s="87"/>
      <c r="FB463" s="87"/>
      <c r="FC463" s="87"/>
      <c r="FD463" s="88"/>
      <c r="FE463" s="88"/>
      <c r="FF463" s="88"/>
      <c r="FG463" s="89"/>
      <c r="FH463" s="90"/>
      <c r="FI463" s="86"/>
      <c r="FJ463" s="86"/>
      <c r="FK463" s="86"/>
      <c r="FL463" s="87"/>
      <c r="FM463" s="87"/>
      <c r="FN463" s="87"/>
      <c r="FO463" s="87"/>
      <c r="FP463" s="87"/>
      <c r="FQ463" s="88"/>
      <c r="FR463" s="88"/>
      <c r="FS463" s="88"/>
      <c r="FT463" s="89"/>
      <c r="FU463" s="90"/>
      <c r="FV463" s="86"/>
      <c r="FW463" s="86"/>
      <c r="FX463" s="86"/>
      <c r="FY463" s="87"/>
      <c r="FZ463" s="87"/>
      <c r="GA463" s="87"/>
      <c r="GB463" s="87"/>
      <c r="GC463" s="87"/>
    </row>
    <row r="464" spans="1:185" ht="15" customHeight="1" x14ac:dyDescent="0.25">
      <c r="A464" s="4">
        <v>3639</v>
      </c>
      <c r="B464" s="4">
        <v>5031</v>
      </c>
      <c r="C464" s="291"/>
      <c r="D464" s="47"/>
      <c r="E464" s="61"/>
      <c r="F464" s="5" t="s">
        <v>118</v>
      </c>
      <c r="G464" s="76">
        <v>122.7</v>
      </c>
      <c r="H464" s="76">
        <v>122.7</v>
      </c>
      <c r="I464" s="76">
        <v>72.89</v>
      </c>
      <c r="J464" s="428">
        <f>Tabulka5424[[#This Row],[Skutečnost v tis. Kč]]/Tabulka5424[[#This Row],[Upravený rozpočet v tis. Kč]]*100</f>
        <v>59.405052974735128</v>
      </c>
      <c r="K464" s="86"/>
      <c r="L464" s="87"/>
      <c r="M464" s="87"/>
      <c r="N464" s="87"/>
      <c r="O464" s="87"/>
      <c r="P464" s="87"/>
      <c r="Q464" s="88"/>
      <c r="R464" s="88"/>
      <c r="S464" s="88"/>
      <c r="T464" s="89"/>
      <c r="U464" s="90"/>
      <c r="V464" s="86"/>
      <c r="W464" s="86"/>
      <c r="X464" s="86"/>
      <c r="Y464" s="87"/>
      <c r="Z464" s="87"/>
      <c r="AA464" s="87"/>
      <c r="AB464" s="87"/>
      <c r="AC464" s="87"/>
      <c r="AD464" s="88"/>
      <c r="AE464" s="88"/>
      <c r="AF464" s="88"/>
      <c r="AG464" s="89"/>
      <c r="AH464" s="90"/>
      <c r="AI464" s="86"/>
      <c r="AJ464" s="86"/>
      <c r="AK464" s="86"/>
      <c r="AL464" s="87"/>
      <c r="AM464" s="87"/>
      <c r="AN464" s="87"/>
      <c r="AO464" s="87"/>
      <c r="AP464" s="87"/>
      <c r="AQ464" s="88"/>
      <c r="AR464" s="88"/>
      <c r="AS464" s="88"/>
      <c r="AT464" s="89"/>
      <c r="AU464" s="90"/>
      <c r="AV464" s="86"/>
      <c r="AW464" s="86"/>
      <c r="AX464" s="86"/>
      <c r="AY464" s="87"/>
      <c r="AZ464" s="87"/>
      <c r="BA464" s="87"/>
      <c r="BB464" s="87"/>
      <c r="BC464" s="87"/>
      <c r="BD464" s="88"/>
      <c r="BE464" s="88"/>
      <c r="BF464" s="88"/>
      <c r="BG464" s="89"/>
      <c r="BH464" s="90"/>
      <c r="BI464" s="86"/>
      <c r="BJ464" s="86"/>
      <c r="BK464" s="86"/>
      <c r="BL464" s="87"/>
      <c r="BM464" s="87"/>
      <c r="BN464" s="87"/>
      <c r="BO464" s="87"/>
      <c r="BP464" s="87"/>
      <c r="BQ464" s="88"/>
      <c r="BR464" s="88"/>
      <c r="BS464" s="88"/>
      <c r="BT464" s="89"/>
      <c r="BU464" s="90"/>
      <c r="BV464" s="86"/>
      <c r="BW464" s="86"/>
      <c r="BX464" s="86"/>
      <c r="BY464" s="87"/>
      <c r="BZ464" s="87"/>
      <c r="CA464" s="87"/>
      <c r="CB464" s="87"/>
      <c r="CC464" s="87"/>
      <c r="CD464" s="88"/>
      <c r="CE464" s="88"/>
      <c r="CF464" s="88"/>
      <c r="CG464" s="89"/>
      <c r="CH464" s="90"/>
      <c r="CI464" s="86"/>
      <c r="CJ464" s="86"/>
      <c r="CK464" s="86"/>
      <c r="CL464" s="87"/>
      <c r="CM464" s="87"/>
      <c r="CN464" s="87"/>
      <c r="CO464" s="87"/>
      <c r="CP464" s="87"/>
      <c r="CQ464" s="88"/>
      <c r="CR464" s="88"/>
      <c r="CS464" s="88"/>
      <c r="CT464" s="89"/>
      <c r="CU464" s="90"/>
      <c r="CV464" s="86"/>
      <c r="CW464" s="86"/>
      <c r="CX464" s="86"/>
      <c r="CY464" s="87"/>
      <c r="CZ464" s="87"/>
      <c r="DA464" s="87"/>
      <c r="DB464" s="87"/>
      <c r="DC464" s="87"/>
      <c r="DD464" s="88"/>
      <c r="DE464" s="88"/>
      <c r="DF464" s="88"/>
      <c r="DG464" s="89"/>
      <c r="DH464" s="90"/>
      <c r="DI464" s="86"/>
      <c r="DJ464" s="86"/>
      <c r="DK464" s="86"/>
      <c r="DL464" s="87"/>
      <c r="DM464" s="87"/>
      <c r="DN464" s="87"/>
      <c r="DO464" s="87"/>
      <c r="DP464" s="87"/>
      <c r="DQ464" s="88"/>
      <c r="DR464" s="88"/>
      <c r="DS464" s="88"/>
      <c r="DT464" s="89"/>
      <c r="DU464" s="90"/>
      <c r="DV464" s="86"/>
      <c r="DW464" s="86"/>
      <c r="DX464" s="86"/>
      <c r="DY464" s="87"/>
      <c r="DZ464" s="87"/>
      <c r="EA464" s="87"/>
      <c r="EB464" s="87"/>
      <c r="EC464" s="87"/>
      <c r="ED464" s="88"/>
      <c r="EE464" s="88"/>
      <c r="EF464" s="88"/>
      <c r="EG464" s="89"/>
      <c r="EH464" s="90"/>
      <c r="EI464" s="86"/>
      <c r="EJ464" s="86"/>
      <c r="EK464" s="86"/>
      <c r="EL464" s="87"/>
      <c r="EM464" s="87"/>
      <c r="EN464" s="87"/>
      <c r="EO464" s="87"/>
      <c r="EP464" s="87"/>
      <c r="EQ464" s="88"/>
      <c r="ER464" s="88"/>
      <c r="ES464" s="88"/>
      <c r="ET464" s="89"/>
      <c r="EU464" s="90"/>
      <c r="EV464" s="86"/>
      <c r="EW464" s="86"/>
      <c r="EX464" s="86"/>
      <c r="EY464" s="87"/>
      <c r="EZ464" s="87"/>
      <c r="FA464" s="87"/>
      <c r="FB464" s="87"/>
      <c r="FC464" s="87"/>
      <c r="FD464" s="88"/>
      <c r="FE464" s="88"/>
      <c r="FF464" s="88"/>
      <c r="FG464" s="89"/>
      <c r="FH464" s="90"/>
      <c r="FI464" s="86"/>
      <c r="FJ464" s="86"/>
      <c r="FK464" s="86"/>
      <c r="FL464" s="87"/>
      <c r="FM464" s="87"/>
      <c r="FN464" s="87"/>
      <c r="FO464" s="87"/>
      <c r="FP464" s="87"/>
      <c r="FQ464" s="88"/>
      <c r="FR464" s="88"/>
      <c r="FS464" s="88"/>
      <c r="FT464" s="89"/>
      <c r="FU464" s="90"/>
      <c r="FV464" s="86"/>
      <c r="FW464" s="86"/>
      <c r="FX464" s="86"/>
      <c r="FY464" s="87"/>
      <c r="FZ464" s="87"/>
      <c r="GA464" s="87"/>
      <c r="GB464" s="87"/>
      <c r="GC464" s="87"/>
    </row>
    <row r="465" spans="1:185" ht="15" customHeight="1" x14ac:dyDescent="0.25">
      <c r="A465" s="4">
        <v>3639</v>
      </c>
      <c r="B465" s="4">
        <v>5032</v>
      </c>
      <c r="C465" s="291"/>
      <c r="D465" s="47"/>
      <c r="E465" s="61"/>
      <c r="F465" s="5" t="s">
        <v>119</v>
      </c>
      <c r="G465" s="76">
        <v>44.2</v>
      </c>
      <c r="H465" s="76">
        <v>44.2</v>
      </c>
      <c r="I465" s="76">
        <v>26.26</v>
      </c>
      <c r="J465" s="428">
        <f>Tabulka5424[[#This Row],[Skutečnost v tis. Kč]]/Tabulka5424[[#This Row],[Upravený rozpočet v tis. Kč]]*100</f>
        <v>59.411764705882355</v>
      </c>
      <c r="K465" s="86"/>
      <c r="L465" s="87"/>
      <c r="M465" s="87"/>
      <c r="N465" s="87"/>
      <c r="O465" s="87"/>
      <c r="P465" s="87"/>
      <c r="Q465" s="88"/>
      <c r="R465" s="88"/>
      <c r="S465" s="88"/>
      <c r="T465" s="89"/>
      <c r="U465" s="90"/>
      <c r="V465" s="86"/>
      <c r="W465" s="86"/>
      <c r="X465" s="86"/>
      <c r="Y465" s="87"/>
      <c r="Z465" s="87"/>
      <c r="AA465" s="87"/>
      <c r="AB465" s="87"/>
      <c r="AC465" s="87"/>
      <c r="AD465" s="88"/>
      <c r="AE465" s="88"/>
      <c r="AF465" s="88"/>
      <c r="AG465" s="89"/>
      <c r="AH465" s="90"/>
      <c r="AI465" s="86"/>
      <c r="AJ465" s="86"/>
      <c r="AK465" s="86"/>
      <c r="AL465" s="87"/>
      <c r="AM465" s="87"/>
      <c r="AN465" s="87"/>
      <c r="AO465" s="87"/>
      <c r="AP465" s="87"/>
      <c r="AQ465" s="88"/>
      <c r="AR465" s="88"/>
      <c r="AS465" s="88"/>
      <c r="AT465" s="89"/>
      <c r="AU465" s="90"/>
      <c r="AV465" s="86"/>
      <c r="AW465" s="86"/>
      <c r="AX465" s="86"/>
      <c r="AY465" s="87"/>
      <c r="AZ465" s="87"/>
      <c r="BA465" s="87"/>
      <c r="BB465" s="87"/>
      <c r="BC465" s="87"/>
      <c r="BD465" s="88"/>
      <c r="BE465" s="88"/>
      <c r="BF465" s="88"/>
      <c r="BG465" s="89"/>
      <c r="BH465" s="90"/>
      <c r="BI465" s="86"/>
      <c r="BJ465" s="86"/>
      <c r="BK465" s="86"/>
      <c r="BL465" s="87"/>
      <c r="BM465" s="87"/>
      <c r="BN465" s="87"/>
      <c r="BO465" s="87"/>
      <c r="BP465" s="87"/>
      <c r="BQ465" s="88"/>
      <c r="BR465" s="88"/>
      <c r="BS465" s="88"/>
      <c r="BT465" s="89"/>
      <c r="BU465" s="90"/>
      <c r="BV465" s="86"/>
      <c r="BW465" s="86"/>
      <c r="BX465" s="86"/>
      <c r="BY465" s="87"/>
      <c r="BZ465" s="87"/>
      <c r="CA465" s="87"/>
      <c r="CB465" s="87"/>
      <c r="CC465" s="87"/>
      <c r="CD465" s="88"/>
      <c r="CE465" s="88"/>
      <c r="CF465" s="88"/>
      <c r="CG465" s="89"/>
      <c r="CH465" s="90"/>
      <c r="CI465" s="86"/>
      <c r="CJ465" s="86"/>
      <c r="CK465" s="86"/>
      <c r="CL465" s="87"/>
      <c r="CM465" s="87"/>
      <c r="CN465" s="87"/>
      <c r="CO465" s="87"/>
      <c r="CP465" s="87"/>
      <c r="CQ465" s="88"/>
      <c r="CR465" s="88"/>
      <c r="CS465" s="88"/>
      <c r="CT465" s="89"/>
      <c r="CU465" s="90"/>
      <c r="CV465" s="86"/>
      <c r="CW465" s="86"/>
      <c r="CX465" s="86"/>
      <c r="CY465" s="87"/>
      <c r="CZ465" s="87"/>
      <c r="DA465" s="87"/>
      <c r="DB465" s="87"/>
      <c r="DC465" s="87"/>
      <c r="DD465" s="88"/>
      <c r="DE465" s="88"/>
      <c r="DF465" s="88"/>
      <c r="DG465" s="89"/>
      <c r="DH465" s="90"/>
      <c r="DI465" s="86"/>
      <c r="DJ465" s="86"/>
      <c r="DK465" s="86"/>
      <c r="DL465" s="87"/>
      <c r="DM465" s="87"/>
      <c r="DN465" s="87"/>
      <c r="DO465" s="87"/>
      <c r="DP465" s="87"/>
      <c r="DQ465" s="88"/>
      <c r="DR465" s="88"/>
      <c r="DS465" s="88"/>
      <c r="DT465" s="89"/>
      <c r="DU465" s="90"/>
      <c r="DV465" s="86"/>
      <c r="DW465" s="86"/>
      <c r="DX465" s="86"/>
      <c r="DY465" s="87"/>
      <c r="DZ465" s="87"/>
      <c r="EA465" s="87"/>
      <c r="EB465" s="87"/>
      <c r="EC465" s="87"/>
      <c r="ED465" s="88"/>
      <c r="EE465" s="88"/>
      <c r="EF465" s="88"/>
      <c r="EG465" s="89"/>
      <c r="EH465" s="90"/>
      <c r="EI465" s="86"/>
      <c r="EJ465" s="86"/>
      <c r="EK465" s="86"/>
      <c r="EL465" s="87"/>
      <c r="EM465" s="87"/>
      <c r="EN465" s="87"/>
      <c r="EO465" s="87"/>
      <c r="EP465" s="87"/>
      <c r="EQ465" s="88"/>
      <c r="ER465" s="88"/>
      <c r="ES465" s="88"/>
      <c r="ET465" s="89"/>
      <c r="EU465" s="90"/>
      <c r="EV465" s="86"/>
      <c r="EW465" s="86"/>
      <c r="EX465" s="86"/>
      <c r="EY465" s="87"/>
      <c r="EZ465" s="87"/>
      <c r="FA465" s="87"/>
      <c r="FB465" s="87"/>
      <c r="FC465" s="87"/>
      <c r="FD465" s="88"/>
      <c r="FE465" s="88"/>
      <c r="FF465" s="88"/>
      <c r="FG465" s="89"/>
      <c r="FH465" s="90"/>
      <c r="FI465" s="86"/>
      <c r="FJ465" s="86"/>
      <c r="FK465" s="86"/>
      <c r="FL465" s="87"/>
      <c r="FM465" s="87"/>
      <c r="FN465" s="87"/>
      <c r="FO465" s="87"/>
      <c r="FP465" s="87"/>
      <c r="FQ465" s="88"/>
      <c r="FR465" s="88"/>
      <c r="FS465" s="88"/>
      <c r="FT465" s="89"/>
      <c r="FU465" s="90"/>
      <c r="FV465" s="86"/>
      <c r="FW465" s="86"/>
      <c r="FX465" s="86"/>
      <c r="FY465" s="87"/>
      <c r="FZ465" s="87"/>
      <c r="GA465" s="87"/>
      <c r="GB465" s="87"/>
      <c r="GC465" s="87"/>
    </row>
    <row r="466" spans="1:185" ht="15" customHeight="1" x14ac:dyDescent="0.25">
      <c r="A466" s="4">
        <v>3639</v>
      </c>
      <c r="B466" s="4">
        <v>5424</v>
      </c>
      <c r="C466" s="291"/>
      <c r="D466" s="47"/>
      <c r="E466" s="61"/>
      <c r="F466" s="5" t="s">
        <v>163</v>
      </c>
      <c r="G466" s="76">
        <v>8</v>
      </c>
      <c r="H466" s="76">
        <v>8</v>
      </c>
      <c r="I466" s="76">
        <v>3.45</v>
      </c>
      <c r="J466" s="428">
        <f>Tabulka5424[[#This Row],[Skutečnost v tis. Kč]]/Tabulka5424[[#This Row],[Upravený rozpočet v tis. Kč]]*100</f>
        <v>43.125</v>
      </c>
      <c r="K466" s="86"/>
      <c r="L466" s="87"/>
      <c r="M466" s="87"/>
      <c r="N466" s="87"/>
      <c r="O466" s="87"/>
      <c r="P466" s="87"/>
      <c r="Q466" s="88"/>
      <c r="R466" s="88"/>
      <c r="S466" s="88"/>
      <c r="T466" s="89"/>
      <c r="U466" s="90"/>
      <c r="V466" s="86"/>
      <c r="W466" s="86"/>
      <c r="X466" s="86"/>
      <c r="Y466" s="87"/>
      <c r="Z466" s="87"/>
      <c r="AA466" s="87"/>
      <c r="AB466" s="87"/>
      <c r="AC466" s="87"/>
      <c r="AD466" s="88"/>
      <c r="AE466" s="88"/>
      <c r="AF466" s="88"/>
      <c r="AG466" s="89"/>
      <c r="AH466" s="90"/>
      <c r="AI466" s="86"/>
      <c r="AJ466" s="86"/>
      <c r="AK466" s="86"/>
      <c r="AL466" s="87"/>
      <c r="AM466" s="87"/>
      <c r="AN466" s="87"/>
      <c r="AO466" s="87"/>
      <c r="AP466" s="87"/>
      <c r="AQ466" s="88"/>
      <c r="AR466" s="88"/>
      <c r="AS466" s="88"/>
      <c r="AT466" s="89"/>
      <c r="AU466" s="90"/>
      <c r="AV466" s="86"/>
      <c r="AW466" s="86"/>
      <c r="AX466" s="86"/>
      <c r="AY466" s="87"/>
      <c r="AZ466" s="87"/>
      <c r="BA466" s="87"/>
      <c r="BB466" s="87"/>
      <c r="BC466" s="87"/>
      <c r="BD466" s="88"/>
      <c r="BE466" s="88"/>
      <c r="BF466" s="88"/>
      <c r="BG466" s="89"/>
      <c r="BH466" s="90"/>
      <c r="BI466" s="86"/>
      <c r="BJ466" s="86"/>
      <c r="BK466" s="86"/>
      <c r="BL466" s="87"/>
      <c r="BM466" s="87"/>
      <c r="BN466" s="87"/>
      <c r="BO466" s="87"/>
      <c r="BP466" s="87"/>
      <c r="BQ466" s="88"/>
      <c r="BR466" s="88"/>
      <c r="BS466" s="88"/>
      <c r="BT466" s="89"/>
      <c r="BU466" s="90"/>
      <c r="BV466" s="86"/>
      <c r="BW466" s="86"/>
      <c r="BX466" s="86"/>
      <c r="BY466" s="87"/>
      <c r="BZ466" s="87"/>
      <c r="CA466" s="87"/>
      <c r="CB466" s="87"/>
      <c r="CC466" s="87"/>
      <c r="CD466" s="88"/>
      <c r="CE466" s="88"/>
      <c r="CF466" s="88"/>
      <c r="CG466" s="89"/>
      <c r="CH466" s="90"/>
      <c r="CI466" s="86"/>
      <c r="CJ466" s="86"/>
      <c r="CK466" s="86"/>
      <c r="CL466" s="87"/>
      <c r="CM466" s="87"/>
      <c r="CN466" s="87"/>
      <c r="CO466" s="87"/>
      <c r="CP466" s="87"/>
      <c r="CQ466" s="88"/>
      <c r="CR466" s="88"/>
      <c r="CS466" s="88"/>
      <c r="CT466" s="89"/>
      <c r="CU466" s="90"/>
      <c r="CV466" s="86"/>
      <c r="CW466" s="86"/>
      <c r="CX466" s="86"/>
      <c r="CY466" s="87"/>
      <c r="CZ466" s="87"/>
      <c r="DA466" s="87"/>
      <c r="DB466" s="87"/>
      <c r="DC466" s="87"/>
      <c r="DD466" s="88"/>
      <c r="DE466" s="88"/>
      <c r="DF466" s="88"/>
      <c r="DG466" s="89"/>
      <c r="DH466" s="90"/>
      <c r="DI466" s="86"/>
      <c r="DJ466" s="86"/>
      <c r="DK466" s="86"/>
      <c r="DL466" s="87"/>
      <c r="DM466" s="87"/>
      <c r="DN466" s="87"/>
      <c r="DO466" s="87"/>
      <c r="DP466" s="87"/>
      <c r="DQ466" s="88"/>
      <c r="DR466" s="88"/>
      <c r="DS466" s="88"/>
      <c r="DT466" s="89"/>
      <c r="DU466" s="90"/>
      <c r="DV466" s="86"/>
      <c r="DW466" s="86"/>
      <c r="DX466" s="86"/>
      <c r="DY466" s="87"/>
      <c r="DZ466" s="87"/>
      <c r="EA466" s="87"/>
      <c r="EB466" s="87"/>
      <c r="EC466" s="87"/>
      <c r="ED466" s="88"/>
      <c r="EE466" s="88"/>
      <c r="EF466" s="88"/>
      <c r="EG466" s="89"/>
      <c r="EH466" s="90"/>
      <c r="EI466" s="86"/>
      <c r="EJ466" s="86"/>
      <c r="EK466" s="86"/>
      <c r="EL466" s="87"/>
      <c r="EM466" s="87"/>
      <c r="EN466" s="87"/>
      <c r="EO466" s="87"/>
      <c r="EP466" s="87"/>
      <c r="EQ466" s="88"/>
      <c r="ER466" s="88"/>
      <c r="ES466" s="88"/>
      <c r="ET466" s="89"/>
      <c r="EU466" s="90"/>
      <c r="EV466" s="86"/>
      <c r="EW466" s="86"/>
      <c r="EX466" s="86"/>
      <c r="EY466" s="87"/>
      <c r="EZ466" s="87"/>
      <c r="FA466" s="87"/>
      <c r="FB466" s="87"/>
      <c r="FC466" s="87"/>
      <c r="FD466" s="88"/>
      <c r="FE466" s="88"/>
      <c r="FF466" s="88"/>
      <c r="FG466" s="89"/>
      <c r="FH466" s="90"/>
      <c r="FI466" s="86"/>
      <c r="FJ466" s="86"/>
      <c r="FK466" s="86"/>
      <c r="FL466" s="87"/>
      <c r="FM466" s="87"/>
      <c r="FN466" s="87"/>
      <c r="FO466" s="87"/>
      <c r="FP466" s="87"/>
      <c r="FQ466" s="88"/>
      <c r="FR466" s="88"/>
      <c r="FS466" s="88"/>
      <c r="FT466" s="89"/>
      <c r="FU466" s="90"/>
      <c r="FV466" s="86"/>
      <c r="FW466" s="86"/>
      <c r="FX466" s="86"/>
      <c r="FY466" s="87"/>
      <c r="FZ466" s="87"/>
      <c r="GA466" s="87"/>
      <c r="GB466" s="87"/>
      <c r="GC466" s="87"/>
    </row>
    <row r="467" spans="1:185" ht="15" customHeight="1" x14ac:dyDescent="0.25">
      <c r="A467" s="4">
        <v>3639</v>
      </c>
      <c r="B467" s="4">
        <v>5151</v>
      </c>
      <c r="C467" s="291"/>
      <c r="D467" s="47"/>
      <c r="E467" s="61">
        <v>210</v>
      </c>
      <c r="F467" s="5" t="s">
        <v>723</v>
      </c>
      <c r="G467" s="76">
        <v>100</v>
      </c>
      <c r="H467" s="76">
        <v>100</v>
      </c>
      <c r="I467" s="76">
        <v>88.73</v>
      </c>
      <c r="J467" s="428">
        <f>Tabulka5424[[#This Row],[Skutečnost v tis. Kč]]/Tabulka5424[[#This Row],[Upravený rozpočet v tis. Kč]]*100</f>
        <v>88.73</v>
      </c>
      <c r="K467" s="86"/>
      <c r="L467" s="87"/>
      <c r="M467" s="87"/>
      <c r="N467" s="87"/>
      <c r="O467" s="87"/>
      <c r="P467" s="87"/>
      <c r="Q467" s="88"/>
      <c r="R467" s="88"/>
      <c r="S467" s="88"/>
      <c r="T467" s="89"/>
      <c r="U467" s="90"/>
      <c r="V467" s="86"/>
      <c r="W467" s="86"/>
      <c r="X467" s="86"/>
      <c r="Y467" s="87"/>
      <c r="Z467" s="87"/>
      <c r="AA467" s="87"/>
      <c r="AB467" s="87"/>
      <c r="AC467" s="87"/>
      <c r="AD467" s="88"/>
      <c r="AE467" s="88"/>
      <c r="AF467" s="88"/>
      <c r="AG467" s="89"/>
      <c r="AH467" s="90"/>
      <c r="AI467" s="86"/>
      <c r="AJ467" s="86"/>
      <c r="AK467" s="86"/>
      <c r="AL467" s="87"/>
      <c r="AM467" s="87"/>
      <c r="AN467" s="87"/>
      <c r="AO467" s="87"/>
      <c r="AP467" s="87"/>
      <c r="AQ467" s="88"/>
      <c r="AR467" s="88"/>
      <c r="AS467" s="88"/>
      <c r="AT467" s="89"/>
      <c r="AU467" s="90"/>
      <c r="AV467" s="86"/>
      <c r="AW467" s="86"/>
      <c r="AX467" s="86"/>
      <c r="AY467" s="87"/>
      <c r="AZ467" s="87"/>
      <c r="BA467" s="87"/>
      <c r="BB467" s="87"/>
      <c r="BC467" s="87"/>
      <c r="BD467" s="88"/>
      <c r="BE467" s="88"/>
      <c r="BF467" s="88"/>
      <c r="BG467" s="89"/>
      <c r="BH467" s="90"/>
      <c r="BI467" s="86"/>
      <c r="BJ467" s="86"/>
      <c r="BK467" s="86"/>
      <c r="BL467" s="87"/>
      <c r="BM467" s="87"/>
      <c r="BN467" s="87"/>
      <c r="BO467" s="87"/>
      <c r="BP467" s="87"/>
      <c r="BQ467" s="88"/>
      <c r="BR467" s="88"/>
      <c r="BS467" s="88"/>
      <c r="BT467" s="89"/>
      <c r="BU467" s="90"/>
      <c r="BV467" s="86"/>
      <c r="BW467" s="86"/>
      <c r="BX467" s="86"/>
      <c r="BY467" s="87"/>
      <c r="BZ467" s="87"/>
      <c r="CA467" s="87"/>
      <c r="CB467" s="87"/>
      <c r="CC467" s="87"/>
      <c r="CD467" s="88"/>
      <c r="CE467" s="88"/>
      <c r="CF467" s="88"/>
      <c r="CG467" s="89"/>
      <c r="CH467" s="90"/>
      <c r="CI467" s="86"/>
      <c r="CJ467" s="86"/>
      <c r="CK467" s="86"/>
      <c r="CL467" s="87"/>
      <c r="CM467" s="87"/>
      <c r="CN467" s="87"/>
      <c r="CO467" s="87"/>
      <c r="CP467" s="87"/>
      <c r="CQ467" s="88"/>
      <c r="CR467" s="88"/>
      <c r="CS467" s="88"/>
      <c r="CT467" s="89"/>
      <c r="CU467" s="90"/>
      <c r="CV467" s="86"/>
      <c r="CW467" s="86"/>
      <c r="CX467" s="86"/>
      <c r="CY467" s="87"/>
      <c r="CZ467" s="87"/>
      <c r="DA467" s="87"/>
      <c r="DB467" s="87"/>
      <c r="DC467" s="87"/>
      <c r="DD467" s="88"/>
      <c r="DE467" s="88"/>
      <c r="DF467" s="88"/>
      <c r="DG467" s="89"/>
      <c r="DH467" s="90"/>
      <c r="DI467" s="86"/>
      <c r="DJ467" s="86"/>
      <c r="DK467" s="86"/>
      <c r="DL467" s="87"/>
      <c r="DM467" s="87"/>
      <c r="DN467" s="87"/>
      <c r="DO467" s="87"/>
      <c r="DP467" s="87"/>
      <c r="DQ467" s="88"/>
      <c r="DR467" s="88"/>
      <c r="DS467" s="88"/>
      <c r="DT467" s="89"/>
      <c r="DU467" s="90"/>
      <c r="DV467" s="86"/>
      <c r="DW467" s="86"/>
      <c r="DX467" s="86"/>
      <c r="DY467" s="87"/>
      <c r="DZ467" s="87"/>
      <c r="EA467" s="87"/>
      <c r="EB467" s="87"/>
      <c r="EC467" s="87"/>
      <c r="ED467" s="88"/>
      <c r="EE467" s="88"/>
      <c r="EF467" s="88"/>
      <c r="EG467" s="89"/>
      <c r="EH467" s="90"/>
      <c r="EI467" s="86"/>
      <c r="EJ467" s="86"/>
      <c r="EK467" s="86"/>
      <c r="EL467" s="87"/>
      <c r="EM467" s="87"/>
      <c r="EN467" s="87"/>
      <c r="EO467" s="87"/>
      <c r="EP467" s="87"/>
      <c r="EQ467" s="88"/>
      <c r="ER467" s="88"/>
      <c r="ES467" s="88"/>
      <c r="ET467" s="89"/>
      <c r="EU467" s="90"/>
      <c r="EV467" s="86"/>
      <c r="EW467" s="86"/>
      <c r="EX467" s="86"/>
      <c r="EY467" s="87"/>
      <c r="EZ467" s="87"/>
      <c r="FA467" s="87"/>
      <c r="FB467" s="87"/>
      <c r="FC467" s="87"/>
      <c r="FD467" s="88"/>
      <c r="FE467" s="88"/>
      <c r="FF467" s="88"/>
      <c r="FG467" s="89"/>
      <c r="FH467" s="90"/>
      <c r="FI467" s="86"/>
      <c r="FJ467" s="86"/>
      <c r="FK467" s="86"/>
      <c r="FL467" s="87"/>
      <c r="FM467" s="87"/>
      <c r="FN467" s="87"/>
      <c r="FO467" s="87"/>
      <c r="FP467" s="87"/>
      <c r="FQ467" s="88"/>
      <c r="FR467" s="88"/>
      <c r="FS467" s="88"/>
      <c r="FT467" s="89"/>
      <c r="FU467" s="90"/>
      <c r="FV467" s="86"/>
      <c r="FW467" s="86"/>
      <c r="FX467" s="86"/>
      <c r="FY467" s="87"/>
      <c r="FZ467" s="87"/>
      <c r="GA467" s="87"/>
      <c r="GB467" s="87"/>
      <c r="GC467" s="87"/>
    </row>
    <row r="468" spans="1:185" ht="15" customHeight="1" x14ac:dyDescent="0.25">
      <c r="A468" s="4">
        <v>3639</v>
      </c>
      <c r="B468" s="4">
        <v>5152</v>
      </c>
      <c r="C468" s="291"/>
      <c r="D468" s="47"/>
      <c r="E468" s="61">
        <v>210</v>
      </c>
      <c r="F468" s="5" t="s">
        <v>724</v>
      </c>
      <c r="G468" s="76">
        <v>698.64</v>
      </c>
      <c r="H468" s="76">
        <v>698.64</v>
      </c>
      <c r="I468" s="76">
        <v>477.83</v>
      </c>
      <c r="J468" s="428">
        <f>Tabulka5424[[#This Row],[Skutečnost v tis. Kč]]/Tabulka5424[[#This Row],[Upravený rozpočet v tis. Kč]]*100</f>
        <v>68.394308943089428</v>
      </c>
      <c r="K468" s="86"/>
      <c r="L468" s="87"/>
      <c r="M468" s="87"/>
      <c r="N468" s="87"/>
      <c r="O468" s="87"/>
      <c r="P468" s="87"/>
      <c r="Q468" s="88"/>
      <c r="R468" s="88"/>
      <c r="S468" s="88"/>
      <c r="T468" s="89"/>
      <c r="U468" s="90"/>
      <c r="V468" s="86"/>
      <c r="W468" s="86"/>
      <c r="X468" s="86"/>
      <c r="Y468" s="87"/>
      <c r="Z468" s="87"/>
      <c r="AA468" s="87"/>
      <c r="AB468" s="87"/>
      <c r="AC468" s="87"/>
      <c r="AD468" s="88"/>
      <c r="AE468" s="88"/>
      <c r="AF468" s="88"/>
      <c r="AG468" s="89"/>
      <c r="AH468" s="90"/>
      <c r="AI468" s="86"/>
      <c r="AJ468" s="86"/>
      <c r="AK468" s="86"/>
      <c r="AL468" s="87"/>
      <c r="AM468" s="87"/>
      <c r="AN468" s="87"/>
      <c r="AO468" s="87"/>
      <c r="AP468" s="87"/>
      <c r="AQ468" s="88"/>
      <c r="AR468" s="88"/>
      <c r="AS468" s="88"/>
      <c r="AT468" s="89"/>
      <c r="AU468" s="90"/>
      <c r="AV468" s="86"/>
      <c r="AW468" s="86"/>
      <c r="AX468" s="86"/>
      <c r="AY468" s="87"/>
      <c r="AZ468" s="87"/>
      <c r="BA468" s="87"/>
      <c r="BB468" s="87"/>
      <c r="BC468" s="87"/>
      <c r="BD468" s="88"/>
      <c r="BE468" s="88"/>
      <c r="BF468" s="88"/>
      <c r="BG468" s="89"/>
      <c r="BH468" s="90"/>
      <c r="BI468" s="86"/>
      <c r="BJ468" s="86"/>
      <c r="BK468" s="86"/>
      <c r="BL468" s="87"/>
      <c r="BM468" s="87"/>
      <c r="BN468" s="87"/>
      <c r="BO468" s="87"/>
      <c r="BP468" s="87"/>
      <c r="BQ468" s="88"/>
      <c r="BR468" s="88"/>
      <c r="BS468" s="88"/>
      <c r="BT468" s="89"/>
      <c r="BU468" s="90"/>
      <c r="BV468" s="86"/>
      <c r="BW468" s="86"/>
      <c r="BX468" s="86"/>
      <c r="BY468" s="87"/>
      <c r="BZ468" s="87"/>
      <c r="CA468" s="87"/>
      <c r="CB468" s="87"/>
      <c r="CC468" s="87"/>
      <c r="CD468" s="88"/>
      <c r="CE468" s="88"/>
      <c r="CF468" s="88"/>
      <c r="CG468" s="89"/>
      <c r="CH468" s="90"/>
      <c r="CI468" s="86"/>
      <c r="CJ468" s="86"/>
      <c r="CK468" s="86"/>
      <c r="CL468" s="87"/>
      <c r="CM468" s="87"/>
      <c r="CN468" s="87"/>
      <c r="CO468" s="87"/>
      <c r="CP468" s="87"/>
      <c r="CQ468" s="88"/>
      <c r="CR468" s="88"/>
      <c r="CS468" s="88"/>
      <c r="CT468" s="89"/>
      <c r="CU468" s="90"/>
      <c r="CV468" s="86"/>
      <c r="CW468" s="86"/>
      <c r="CX468" s="86"/>
      <c r="CY468" s="87"/>
      <c r="CZ468" s="87"/>
      <c r="DA468" s="87"/>
      <c r="DB468" s="87"/>
      <c r="DC468" s="87"/>
      <c r="DD468" s="88"/>
      <c r="DE468" s="88"/>
      <c r="DF468" s="88"/>
      <c r="DG468" s="89"/>
      <c r="DH468" s="90"/>
      <c r="DI468" s="86"/>
      <c r="DJ468" s="86"/>
      <c r="DK468" s="86"/>
      <c r="DL468" s="87"/>
      <c r="DM468" s="87"/>
      <c r="DN468" s="87"/>
      <c r="DO468" s="87"/>
      <c r="DP468" s="87"/>
      <c r="DQ468" s="88"/>
      <c r="DR468" s="88"/>
      <c r="DS468" s="88"/>
      <c r="DT468" s="89"/>
      <c r="DU468" s="90"/>
      <c r="DV468" s="86"/>
      <c r="DW468" s="86"/>
      <c r="DX468" s="86"/>
      <c r="DY468" s="87"/>
      <c r="DZ468" s="87"/>
      <c r="EA468" s="87"/>
      <c r="EB468" s="87"/>
      <c r="EC468" s="87"/>
      <c r="ED468" s="88"/>
      <c r="EE468" s="88"/>
      <c r="EF468" s="88"/>
      <c r="EG468" s="89"/>
      <c r="EH468" s="90"/>
      <c r="EI468" s="86"/>
      <c r="EJ468" s="86"/>
      <c r="EK468" s="86"/>
      <c r="EL468" s="87"/>
      <c r="EM468" s="87"/>
      <c r="EN468" s="87"/>
      <c r="EO468" s="87"/>
      <c r="EP468" s="87"/>
      <c r="EQ468" s="88"/>
      <c r="ER468" s="88"/>
      <c r="ES468" s="88"/>
      <c r="ET468" s="89"/>
      <c r="EU468" s="90"/>
      <c r="EV468" s="86"/>
      <c r="EW468" s="86"/>
      <c r="EX468" s="86"/>
      <c r="EY468" s="87"/>
      <c r="EZ468" s="87"/>
      <c r="FA468" s="87"/>
      <c r="FB468" s="87"/>
      <c r="FC468" s="87"/>
      <c r="FD468" s="88"/>
      <c r="FE468" s="88"/>
      <c r="FF468" s="88"/>
      <c r="FG468" s="89"/>
      <c r="FH468" s="90"/>
      <c r="FI468" s="86"/>
      <c r="FJ468" s="86"/>
      <c r="FK468" s="86"/>
      <c r="FL468" s="87"/>
      <c r="FM468" s="87"/>
      <c r="FN468" s="87"/>
      <c r="FO468" s="87"/>
      <c r="FP468" s="87"/>
      <c r="FQ468" s="88"/>
      <c r="FR468" s="88"/>
      <c r="FS468" s="88"/>
      <c r="FT468" s="89"/>
      <c r="FU468" s="90"/>
      <c r="FV468" s="86"/>
      <c r="FW468" s="86"/>
      <c r="FX468" s="86"/>
      <c r="FY468" s="87"/>
      <c r="FZ468" s="87"/>
      <c r="GA468" s="87"/>
      <c r="GB468" s="87"/>
      <c r="GC468" s="87"/>
    </row>
    <row r="469" spans="1:185" ht="15" customHeight="1" x14ac:dyDescent="0.25">
      <c r="A469" s="4">
        <v>3639</v>
      </c>
      <c r="B469" s="4">
        <v>5154</v>
      </c>
      <c r="C469" s="270"/>
      <c r="D469" s="64"/>
      <c r="E469" s="61">
        <v>210</v>
      </c>
      <c r="F469" s="5" t="s">
        <v>725</v>
      </c>
      <c r="G469" s="76">
        <v>847</v>
      </c>
      <c r="H469" s="76">
        <v>783.89</v>
      </c>
      <c r="I469" s="76">
        <v>488.81</v>
      </c>
      <c r="J469" s="428">
        <f>Tabulka5424[[#This Row],[Skutečnost v tis. Kč]]/Tabulka5424[[#This Row],[Upravený rozpočet v tis. Kč]]*100</f>
        <v>62.356963349449543</v>
      </c>
      <c r="K469" s="86"/>
      <c r="L469" s="87"/>
      <c r="M469" s="87"/>
      <c r="N469" s="87"/>
      <c r="O469" s="87"/>
      <c r="P469" s="87"/>
      <c r="Q469" s="88"/>
      <c r="R469" s="88"/>
      <c r="S469" s="88"/>
      <c r="T469" s="89"/>
      <c r="U469" s="90"/>
      <c r="V469" s="86"/>
      <c r="W469" s="86"/>
      <c r="X469" s="86"/>
      <c r="Y469" s="87"/>
      <c r="Z469" s="87"/>
      <c r="AA469" s="87"/>
      <c r="AB469" s="87"/>
      <c r="AC469" s="87"/>
      <c r="AD469" s="88"/>
      <c r="AE469" s="88"/>
      <c r="AF469" s="88"/>
      <c r="AG469" s="89"/>
      <c r="AH469" s="90"/>
      <c r="AI469" s="86"/>
      <c r="AJ469" s="86"/>
      <c r="AK469" s="86"/>
      <c r="AL469" s="87"/>
      <c r="AM469" s="87"/>
      <c r="AN469" s="87"/>
      <c r="AO469" s="87"/>
      <c r="AP469" s="87"/>
      <c r="AQ469" s="88"/>
      <c r="AR469" s="88"/>
      <c r="AS469" s="88"/>
      <c r="AT469" s="89"/>
      <c r="AU469" s="90"/>
      <c r="AV469" s="86"/>
      <c r="AW469" s="86"/>
      <c r="AX469" s="86"/>
      <c r="AY469" s="87"/>
      <c r="AZ469" s="87"/>
      <c r="BA469" s="87"/>
      <c r="BB469" s="87"/>
      <c r="BC469" s="87"/>
      <c r="BD469" s="88"/>
      <c r="BE469" s="88"/>
      <c r="BF469" s="88"/>
      <c r="BG469" s="89"/>
      <c r="BH469" s="90"/>
      <c r="BI469" s="86"/>
      <c r="BJ469" s="86"/>
      <c r="BK469" s="86"/>
      <c r="BL469" s="87"/>
      <c r="BM469" s="87"/>
      <c r="BN469" s="87"/>
      <c r="BO469" s="87"/>
      <c r="BP469" s="87"/>
      <c r="BQ469" s="88"/>
      <c r="BR469" s="88"/>
      <c r="BS469" s="88"/>
      <c r="BT469" s="89"/>
      <c r="BU469" s="90"/>
      <c r="BV469" s="86"/>
      <c r="BW469" s="86"/>
      <c r="BX469" s="86"/>
      <c r="BY469" s="87"/>
      <c r="BZ469" s="87"/>
      <c r="CA469" s="87"/>
      <c r="CB469" s="87"/>
      <c r="CC469" s="87"/>
      <c r="CD469" s="88"/>
      <c r="CE469" s="88"/>
      <c r="CF469" s="88"/>
      <c r="CG469" s="89"/>
      <c r="CH469" s="90"/>
      <c r="CI469" s="86"/>
      <c r="CJ469" s="86"/>
      <c r="CK469" s="86"/>
      <c r="CL469" s="87"/>
      <c r="CM469" s="87"/>
      <c r="CN469" s="87"/>
      <c r="CO469" s="87"/>
      <c r="CP469" s="87"/>
      <c r="CQ469" s="88"/>
      <c r="CR469" s="88"/>
      <c r="CS469" s="88"/>
      <c r="CT469" s="89"/>
      <c r="CU469" s="90"/>
      <c r="CV469" s="86"/>
      <c r="CW469" s="86"/>
      <c r="CX469" s="86"/>
      <c r="CY469" s="87"/>
      <c r="CZ469" s="87"/>
      <c r="DA469" s="87"/>
      <c r="DB469" s="87"/>
      <c r="DC469" s="87"/>
      <c r="DD469" s="88"/>
      <c r="DE469" s="88"/>
      <c r="DF469" s="88"/>
      <c r="DG469" s="89"/>
      <c r="DH469" s="90"/>
      <c r="DI469" s="86"/>
      <c r="DJ469" s="86"/>
      <c r="DK469" s="86"/>
      <c r="DL469" s="87"/>
      <c r="DM469" s="87"/>
      <c r="DN469" s="87"/>
      <c r="DO469" s="87"/>
      <c r="DP469" s="87"/>
      <c r="DQ469" s="88"/>
      <c r="DR469" s="88"/>
      <c r="DS469" s="88"/>
      <c r="DT469" s="89"/>
      <c r="DU469" s="90"/>
      <c r="DV469" s="86"/>
      <c r="DW469" s="86"/>
      <c r="DX469" s="86"/>
      <c r="DY469" s="87"/>
      <c r="DZ469" s="87"/>
      <c r="EA469" s="87"/>
      <c r="EB469" s="87"/>
      <c r="EC469" s="87"/>
      <c r="ED469" s="88"/>
      <c r="EE469" s="88"/>
      <c r="EF469" s="88"/>
      <c r="EG469" s="89"/>
      <c r="EH469" s="90"/>
      <c r="EI469" s="86"/>
      <c r="EJ469" s="86"/>
      <c r="EK469" s="86"/>
      <c r="EL469" s="87"/>
      <c r="EM469" s="87"/>
      <c r="EN469" s="87"/>
      <c r="EO469" s="87"/>
      <c r="EP469" s="87"/>
      <c r="EQ469" s="88"/>
      <c r="ER469" s="88"/>
      <c r="ES469" s="88"/>
      <c r="ET469" s="89"/>
      <c r="EU469" s="90"/>
      <c r="EV469" s="86"/>
      <c r="EW469" s="86"/>
      <c r="EX469" s="86"/>
      <c r="EY469" s="87"/>
      <c r="EZ469" s="87"/>
      <c r="FA469" s="87"/>
      <c r="FB469" s="87"/>
      <c r="FC469" s="87"/>
      <c r="FD469" s="88"/>
      <c r="FE469" s="88"/>
      <c r="FF469" s="88"/>
      <c r="FG469" s="89"/>
      <c r="FH469" s="90"/>
      <c r="FI469" s="86"/>
      <c r="FJ469" s="86"/>
      <c r="FK469" s="86"/>
      <c r="FL469" s="87"/>
      <c r="FM469" s="87"/>
      <c r="FN469" s="87"/>
      <c r="FO469" s="87"/>
      <c r="FP469" s="87"/>
      <c r="FQ469" s="88"/>
      <c r="FR469" s="88"/>
      <c r="FS469" s="88"/>
      <c r="FT469" s="89"/>
      <c r="FU469" s="90"/>
      <c r="FV469" s="86"/>
      <c r="FW469" s="86"/>
      <c r="FX469" s="86"/>
      <c r="FY469" s="87"/>
      <c r="FZ469" s="87"/>
      <c r="GA469" s="87"/>
      <c r="GB469" s="87"/>
      <c r="GC469" s="87"/>
    </row>
    <row r="470" spans="1:185" ht="15" customHeight="1" x14ac:dyDescent="0.25">
      <c r="A470" s="4">
        <v>3639</v>
      </c>
      <c r="B470" s="4">
        <v>5154</v>
      </c>
      <c r="C470" s="270"/>
      <c r="D470" s="710">
        <v>3</v>
      </c>
      <c r="E470" s="61">
        <v>210</v>
      </c>
      <c r="F470" s="5" t="s">
        <v>726</v>
      </c>
      <c r="G470" s="76">
        <v>3</v>
      </c>
      <c r="H470" s="76">
        <v>3.4</v>
      </c>
      <c r="I470" s="76">
        <v>3.4</v>
      </c>
      <c r="J470" s="428">
        <f>Tabulka5424[[#This Row],[Skutečnost v tis. Kč]]/Tabulka5424[[#This Row],[Upravený rozpočet v tis. Kč]]*100</f>
        <v>100</v>
      </c>
      <c r="K470" s="86"/>
      <c r="L470" s="87"/>
      <c r="M470" s="87"/>
      <c r="N470" s="87"/>
      <c r="O470" s="87"/>
      <c r="P470" s="87"/>
      <c r="Q470" s="88"/>
      <c r="R470" s="88"/>
      <c r="S470" s="88"/>
      <c r="T470" s="89"/>
      <c r="U470" s="90"/>
      <c r="V470" s="86"/>
      <c r="W470" s="86"/>
      <c r="X470" s="86"/>
      <c r="Y470" s="87"/>
      <c r="Z470" s="87"/>
      <c r="AA470" s="87"/>
      <c r="AB470" s="87"/>
      <c r="AC470" s="87"/>
      <c r="AD470" s="88"/>
      <c r="AE470" s="88"/>
      <c r="AF470" s="88"/>
      <c r="AG470" s="89"/>
      <c r="AH470" s="90"/>
      <c r="AI470" s="86"/>
      <c r="AJ470" s="86"/>
      <c r="AK470" s="86"/>
      <c r="AL470" s="87"/>
      <c r="AM470" s="87"/>
      <c r="AN470" s="87"/>
      <c r="AO470" s="87"/>
      <c r="AP470" s="87"/>
      <c r="AQ470" s="88"/>
      <c r="AR470" s="88"/>
      <c r="AS470" s="88"/>
      <c r="AT470" s="89"/>
      <c r="AU470" s="90"/>
      <c r="AV470" s="86"/>
      <c r="AW470" s="86"/>
      <c r="AX470" s="86"/>
      <c r="AY470" s="87"/>
      <c r="AZ470" s="87"/>
      <c r="BA470" s="87"/>
      <c r="BB470" s="87"/>
      <c r="BC470" s="87"/>
      <c r="BD470" s="88"/>
      <c r="BE470" s="88"/>
      <c r="BF470" s="88"/>
      <c r="BG470" s="89"/>
      <c r="BH470" s="90"/>
      <c r="BI470" s="86"/>
      <c r="BJ470" s="86"/>
      <c r="BK470" s="86"/>
      <c r="BL470" s="87"/>
      <c r="BM470" s="87"/>
      <c r="BN470" s="87"/>
      <c r="BO470" s="87"/>
      <c r="BP470" s="87"/>
      <c r="BQ470" s="88"/>
      <c r="BR470" s="88"/>
      <c r="BS470" s="88"/>
      <c r="BT470" s="89"/>
      <c r="BU470" s="90"/>
      <c r="BV470" s="86"/>
      <c r="BW470" s="86"/>
      <c r="BX470" s="86"/>
      <c r="BY470" s="87"/>
      <c r="BZ470" s="87"/>
      <c r="CA470" s="87"/>
      <c r="CB470" s="87"/>
      <c r="CC470" s="87"/>
      <c r="CD470" s="88"/>
      <c r="CE470" s="88"/>
      <c r="CF470" s="88"/>
      <c r="CG470" s="89"/>
      <c r="CH470" s="90"/>
      <c r="CI470" s="86"/>
      <c r="CJ470" s="86"/>
      <c r="CK470" s="86"/>
      <c r="CL470" s="87"/>
      <c r="CM470" s="87"/>
      <c r="CN470" s="87"/>
      <c r="CO470" s="87"/>
      <c r="CP470" s="87"/>
      <c r="CQ470" s="88"/>
      <c r="CR470" s="88"/>
      <c r="CS470" s="88"/>
      <c r="CT470" s="89"/>
      <c r="CU470" s="90"/>
      <c r="CV470" s="86"/>
      <c r="CW470" s="86"/>
      <c r="CX470" s="86"/>
      <c r="CY470" s="87"/>
      <c r="CZ470" s="87"/>
      <c r="DA470" s="87"/>
      <c r="DB470" s="87"/>
      <c r="DC470" s="87"/>
      <c r="DD470" s="88"/>
      <c r="DE470" s="88"/>
      <c r="DF470" s="88"/>
      <c r="DG470" s="89"/>
      <c r="DH470" s="90"/>
      <c r="DI470" s="86"/>
      <c r="DJ470" s="86"/>
      <c r="DK470" s="86"/>
      <c r="DL470" s="87"/>
      <c r="DM470" s="87"/>
      <c r="DN470" s="87"/>
      <c r="DO470" s="87"/>
      <c r="DP470" s="87"/>
      <c r="DQ470" s="88"/>
      <c r="DR470" s="88"/>
      <c r="DS470" s="88"/>
      <c r="DT470" s="89"/>
      <c r="DU470" s="90"/>
      <c r="DV470" s="86"/>
      <c r="DW470" s="86"/>
      <c r="DX470" s="86"/>
      <c r="DY470" s="87"/>
      <c r="DZ470" s="87"/>
      <c r="EA470" s="87"/>
      <c r="EB470" s="87"/>
      <c r="EC470" s="87"/>
      <c r="ED470" s="88"/>
      <c r="EE470" s="88"/>
      <c r="EF470" s="88"/>
      <c r="EG470" s="89"/>
      <c r="EH470" s="90"/>
      <c r="EI470" s="86"/>
      <c r="EJ470" s="86"/>
      <c r="EK470" s="86"/>
      <c r="EL470" s="87"/>
      <c r="EM470" s="87"/>
      <c r="EN470" s="87"/>
      <c r="EO470" s="87"/>
      <c r="EP470" s="87"/>
      <c r="EQ470" s="88"/>
      <c r="ER470" s="88"/>
      <c r="ES470" s="88"/>
      <c r="ET470" s="89"/>
      <c r="EU470" s="90"/>
      <c r="EV470" s="86"/>
      <c r="EW470" s="86"/>
      <c r="EX470" s="86"/>
      <c r="EY470" s="87"/>
      <c r="EZ470" s="87"/>
      <c r="FA470" s="87"/>
      <c r="FB470" s="87"/>
      <c r="FC470" s="87"/>
      <c r="FD470" s="88"/>
      <c r="FE470" s="88"/>
      <c r="FF470" s="88"/>
      <c r="FG470" s="89"/>
      <c r="FH470" s="90"/>
      <c r="FI470" s="86"/>
      <c r="FJ470" s="86"/>
      <c r="FK470" s="86"/>
      <c r="FL470" s="87"/>
      <c r="FM470" s="87"/>
      <c r="FN470" s="87"/>
      <c r="FO470" s="87"/>
      <c r="FP470" s="87"/>
      <c r="FQ470" s="88"/>
      <c r="FR470" s="88"/>
      <c r="FS470" s="88"/>
      <c r="FT470" s="89"/>
      <c r="FU470" s="90"/>
      <c r="FV470" s="86"/>
      <c r="FW470" s="86"/>
      <c r="FX470" s="86"/>
      <c r="FY470" s="87"/>
      <c r="FZ470" s="87"/>
      <c r="GA470" s="87"/>
      <c r="GB470" s="87"/>
      <c r="GC470" s="87"/>
    </row>
    <row r="471" spans="1:185" ht="15" customHeight="1" x14ac:dyDescent="0.25">
      <c r="A471" s="4">
        <v>3639</v>
      </c>
      <c r="B471" s="366">
        <v>5169</v>
      </c>
      <c r="C471" s="367"/>
      <c r="D471" s="455"/>
      <c r="E471" s="61">
        <v>210</v>
      </c>
      <c r="F471" s="5" t="s">
        <v>736</v>
      </c>
      <c r="G471" s="76">
        <v>0</v>
      </c>
      <c r="H471" s="521">
        <v>49.5</v>
      </c>
      <c r="I471" s="76">
        <v>49.5</v>
      </c>
      <c r="J471" s="428">
        <f>Tabulka5424[[#This Row],[Skutečnost v tis. Kč]]/Tabulka5424[[#This Row],[Upravený rozpočet v tis. Kč]]*100</f>
        <v>100</v>
      </c>
      <c r="K471" s="86"/>
      <c r="L471" s="87"/>
      <c r="M471" s="87"/>
      <c r="N471" s="87"/>
      <c r="O471" s="87"/>
      <c r="P471" s="87"/>
      <c r="Q471" s="88"/>
      <c r="R471" s="88"/>
      <c r="S471" s="88"/>
      <c r="T471" s="89"/>
      <c r="U471" s="90"/>
      <c r="V471" s="86"/>
      <c r="W471" s="86"/>
      <c r="X471" s="86"/>
      <c r="Y471" s="87"/>
      <c r="Z471" s="87"/>
      <c r="AA471" s="87"/>
      <c r="AB471" s="87"/>
      <c r="AC471" s="87"/>
      <c r="AD471" s="88"/>
      <c r="AE471" s="88"/>
      <c r="AF471" s="88"/>
      <c r="AG471" s="89"/>
      <c r="AH471" s="90"/>
      <c r="AI471" s="86"/>
      <c r="AJ471" s="86"/>
      <c r="AK471" s="86"/>
      <c r="AL471" s="87"/>
      <c r="AM471" s="87"/>
      <c r="AN471" s="87"/>
      <c r="AO471" s="87"/>
      <c r="AP471" s="87"/>
      <c r="AQ471" s="88"/>
      <c r="AR471" s="88"/>
      <c r="AS471" s="88"/>
      <c r="AT471" s="89"/>
      <c r="AU471" s="90"/>
      <c r="AV471" s="86"/>
      <c r="AW471" s="86"/>
      <c r="AX471" s="86"/>
      <c r="AY471" s="87"/>
      <c r="AZ471" s="87"/>
      <c r="BA471" s="87"/>
      <c r="BB471" s="87"/>
      <c r="BC471" s="87"/>
      <c r="BD471" s="88"/>
      <c r="BE471" s="88"/>
      <c r="BF471" s="88"/>
      <c r="BG471" s="89"/>
      <c r="BH471" s="90"/>
      <c r="BI471" s="86"/>
      <c r="BJ471" s="86"/>
      <c r="BK471" s="86"/>
      <c r="BL471" s="87"/>
      <c r="BM471" s="87"/>
      <c r="BN471" s="87"/>
      <c r="BO471" s="87"/>
      <c r="BP471" s="87"/>
      <c r="BQ471" s="88"/>
      <c r="BR471" s="88"/>
      <c r="BS471" s="88"/>
      <c r="BT471" s="89"/>
      <c r="BU471" s="90"/>
      <c r="BV471" s="86"/>
      <c r="BW471" s="86"/>
      <c r="BX471" s="86"/>
      <c r="BY471" s="87"/>
      <c r="BZ471" s="87"/>
      <c r="CA471" s="87"/>
      <c r="CB471" s="87"/>
      <c r="CC471" s="87"/>
      <c r="CD471" s="88"/>
      <c r="CE471" s="88"/>
      <c r="CF471" s="88"/>
      <c r="CG471" s="89"/>
      <c r="CH471" s="90"/>
      <c r="CI471" s="86"/>
      <c r="CJ471" s="86"/>
      <c r="CK471" s="86"/>
      <c r="CL471" s="87"/>
      <c r="CM471" s="87"/>
      <c r="CN471" s="87"/>
      <c r="CO471" s="87"/>
      <c r="CP471" s="87"/>
      <c r="CQ471" s="88"/>
      <c r="CR471" s="88"/>
      <c r="CS471" s="88"/>
      <c r="CT471" s="89"/>
      <c r="CU471" s="90"/>
      <c r="CV471" s="86"/>
      <c r="CW471" s="86"/>
      <c r="CX471" s="86"/>
      <c r="CY471" s="87"/>
      <c r="CZ471" s="87"/>
      <c r="DA471" s="87"/>
      <c r="DB471" s="87"/>
      <c r="DC471" s="87"/>
      <c r="DD471" s="88"/>
      <c r="DE471" s="88"/>
      <c r="DF471" s="88"/>
      <c r="DG471" s="89"/>
      <c r="DH471" s="90"/>
      <c r="DI471" s="86"/>
      <c r="DJ471" s="86"/>
      <c r="DK471" s="86"/>
      <c r="DL471" s="87"/>
      <c r="DM471" s="87"/>
      <c r="DN471" s="87"/>
      <c r="DO471" s="87"/>
      <c r="DP471" s="87"/>
      <c r="DQ471" s="88"/>
      <c r="DR471" s="88"/>
      <c r="DS471" s="88"/>
      <c r="DT471" s="89"/>
      <c r="DU471" s="90"/>
      <c r="DV471" s="86"/>
      <c r="DW471" s="86"/>
      <c r="DX471" s="86"/>
      <c r="DY471" s="87"/>
      <c r="DZ471" s="87"/>
      <c r="EA471" s="87"/>
      <c r="EB471" s="87"/>
      <c r="EC471" s="87"/>
      <c r="ED471" s="88"/>
      <c r="EE471" s="88"/>
      <c r="EF471" s="88"/>
      <c r="EG471" s="89"/>
      <c r="EH471" s="90"/>
      <c r="EI471" s="86"/>
      <c r="EJ471" s="86"/>
      <c r="EK471" s="86"/>
      <c r="EL471" s="87"/>
      <c r="EM471" s="87"/>
      <c r="EN471" s="87"/>
      <c r="EO471" s="87"/>
      <c r="EP471" s="87"/>
      <c r="EQ471" s="88"/>
      <c r="ER471" s="88"/>
      <c r="ES471" s="88"/>
      <c r="ET471" s="89"/>
      <c r="EU471" s="90"/>
      <c r="EV471" s="86"/>
      <c r="EW471" s="86"/>
      <c r="EX471" s="86"/>
      <c r="EY471" s="87"/>
      <c r="EZ471" s="87"/>
      <c r="FA471" s="87"/>
      <c r="FB471" s="87"/>
      <c r="FC471" s="87"/>
      <c r="FD471" s="88"/>
      <c r="FE471" s="88"/>
      <c r="FF471" s="88"/>
      <c r="FG471" s="89"/>
      <c r="FH471" s="90"/>
      <c r="FI471" s="86"/>
      <c r="FJ471" s="86"/>
      <c r="FK471" s="86"/>
      <c r="FL471" s="87"/>
      <c r="FM471" s="87"/>
      <c r="FN471" s="87"/>
      <c r="FO471" s="87"/>
      <c r="FP471" s="87"/>
      <c r="FQ471" s="88"/>
      <c r="FR471" s="88"/>
      <c r="FS471" s="88"/>
      <c r="FT471" s="89"/>
      <c r="FU471" s="90"/>
      <c r="FV471" s="86"/>
      <c r="FW471" s="86"/>
      <c r="FX471" s="86"/>
      <c r="FY471" s="87"/>
      <c r="FZ471" s="87"/>
      <c r="GA471" s="87"/>
      <c r="GB471" s="87"/>
      <c r="GC471" s="87"/>
    </row>
    <row r="472" spans="1:185" ht="15" customHeight="1" x14ac:dyDescent="0.25">
      <c r="A472" s="4">
        <v>3639</v>
      </c>
      <c r="B472" s="4">
        <v>5169</v>
      </c>
      <c r="C472" s="270"/>
      <c r="D472" s="710">
        <v>5</v>
      </c>
      <c r="E472" s="61">
        <v>210</v>
      </c>
      <c r="F472" s="5" t="s">
        <v>727</v>
      </c>
      <c r="G472" s="76">
        <v>55</v>
      </c>
      <c r="H472" s="76">
        <v>55</v>
      </c>
      <c r="I472" s="76">
        <v>27.01</v>
      </c>
      <c r="J472" s="428">
        <f>Tabulka5424[[#This Row],[Skutečnost v tis. Kč]]/Tabulka5424[[#This Row],[Upravený rozpočet v tis. Kč]]*100</f>
        <v>49.109090909090916</v>
      </c>
      <c r="K472" s="86"/>
      <c r="L472" s="87"/>
      <c r="M472" s="87"/>
      <c r="N472" s="87"/>
      <c r="O472" s="87"/>
      <c r="P472" s="87"/>
      <c r="Q472" s="88"/>
      <c r="R472" s="88"/>
      <c r="S472" s="88"/>
      <c r="T472" s="89"/>
      <c r="U472" s="90"/>
      <c r="V472" s="86"/>
      <c r="W472" s="86"/>
      <c r="X472" s="86"/>
      <c r="Y472" s="87"/>
      <c r="Z472" s="87"/>
      <c r="AA472" s="87"/>
      <c r="AB472" s="87"/>
      <c r="AC472" s="87"/>
      <c r="AD472" s="88"/>
      <c r="AE472" s="88"/>
      <c r="AF472" s="88"/>
      <c r="AG472" s="89"/>
      <c r="AH472" s="90"/>
      <c r="AI472" s="86"/>
      <c r="AJ472" s="86"/>
      <c r="AK472" s="86"/>
      <c r="AL472" s="87"/>
      <c r="AM472" s="87"/>
      <c r="AN472" s="87"/>
      <c r="AO472" s="87"/>
      <c r="AP472" s="87"/>
      <c r="AQ472" s="88"/>
      <c r="AR472" s="88"/>
      <c r="AS472" s="88"/>
      <c r="AT472" s="89"/>
      <c r="AU472" s="90"/>
      <c r="AV472" s="86"/>
      <c r="AW472" s="86"/>
      <c r="AX472" s="86"/>
      <c r="AY472" s="87"/>
      <c r="AZ472" s="87"/>
      <c r="BA472" s="87"/>
      <c r="BB472" s="87"/>
      <c r="BC472" s="87"/>
      <c r="BD472" s="88"/>
      <c r="BE472" s="88"/>
      <c r="BF472" s="88"/>
      <c r="BG472" s="89"/>
      <c r="BH472" s="90"/>
      <c r="BI472" s="86"/>
      <c r="BJ472" s="86"/>
      <c r="BK472" s="86"/>
      <c r="BL472" s="87"/>
      <c r="BM472" s="87"/>
      <c r="BN472" s="87"/>
      <c r="BO472" s="87"/>
      <c r="BP472" s="87"/>
      <c r="BQ472" s="88"/>
      <c r="BR472" s="88"/>
      <c r="BS472" s="88"/>
      <c r="BT472" s="89"/>
      <c r="BU472" s="90"/>
      <c r="BV472" s="86"/>
      <c r="BW472" s="86"/>
      <c r="BX472" s="86"/>
      <c r="BY472" s="87"/>
      <c r="BZ472" s="87"/>
      <c r="CA472" s="87"/>
      <c r="CB472" s="87"/>
      <c r="CC472" s="87"/>
      <c r="CD472" s="88"/>
      <c r="CE472" s="88"/>
      <c r="CF472" s="88"/>
      <c r="CG472" s="89"/>
      <c r="CH472" s="90"/>
      <c r="CI472" s="86"/>
      <c r="CJ472" s="86"/>
      <c r="CK472" s="86"/>
      <c r="CL472" s="87"/>
      <c r="CM472" s="87"/>
      <c r="CN472" s="87"/>
      <c r="CO472" s="87"/>
      <c r="CP472" s="87"/>
      <c r="CQ472" s="88"/>
      <c r="CR472" s="88"/>
      <c r="CS472" s="88"/>
      <c r="CT472" s="89"/>
      <c r="CU472" s="90"/>
      <c r="CV472" s="86"/>
      <c r="CW472" s="86"/>
      <c r="CX472" s="86"/>
      <c r="CY472" s="87"/>
      <c r="CZ472" s="87"/>
      <c r="DA472" s="87"/>
      <c r="DB472" s="87"/>
      <c r="DC472" s="87"/>
      <c r="DD472" s="88"/>
      <c r="DE472" s="88"/>
      <c r="DF472" s="88"/>
      <c r="DG472" s="89"/>
      <c r="DH472" s="90"/>
      <c r="DI472" s="86"/>
      <c r="DJ472" s="86"/>
      <c r="DK472" s="86"/>
      <c r="DL472" s="87"/>
      <c r="DM472" s="87"/>
      <c r="DN472" s="87"/>
      <c r="DO472" s="87"/>
      <c r="DP472" s="87"/>
      <c r="DQ472" s="88"/>
      <c r="DR472" s="88"/>
      <c r="DS472" s="88"/>
      <c r="DT472" s="89"/>
      <c r="DU472" s="90"/>
      <c r="DV472" s="86"/>
      <c r="DW472" s="86"/>
      <c r="DX472" s="86"/>
      <c r="DY472" s="87"/>
      <c r="DZ472" s="87"/>
      <c r="EA472" s="87"/>
      <c r="EB472" s="87"/>
      <c r="EC472" s="87"/>
      <c r="ED472" s="88"/>
      <c r="EE472" s="88"/>
      <c r="EF472" s="88"/>
      <c r="EG472" s="89"/>
      <c r="EH472" s="90"/>
      <c r="EI472" s="86"/>
      <c r="EJ472" s="86"/>
      <c r="EK472" s="86"/>
      <c r="EL472" s="87"/>
      <c r="EM472" s="87"/>
      <c r="EN472" s="87"/>
      <c r="EO472" s="87"/>
      <c r="EP472" s="87"/>
      <c r="EQ472" s="88"/>
      <c r="ER472" s="88"/>
      <c r="ES472" s="88"/>
      <c r="ET472" s="89"/>
      <c r="EU472" s="90"/>
      <c r="EV472" s="86"/>
      <c r="EW472" s="86"/>
      <c r="EX472" s="86"/>
      <c r="EY472" s="87"/>
      <c r="EZ472" s="87"/>
      <c r="FA472" s="87"/>
      <c r="FB472" s="87"/>
      <c r="FC472" s="87"/>
      <c r="FD472" s="88"/>
      <c r="FE472" s="88"/>
      <c r="FF472" s="88"/>
      <c r="FG472" s="89"/>
      <c r="FH472" s="90"/>
      <c r="FI472" s="86"/>
      <c r="FJ472" s="86"/>
      <c r="FK472" s="86"/>
      <c r="FL472" s="87"/>
      <c r="FM472" s="87"/>
      <c r="FN472" s="87"/>
      <c r="FO472" s="87"/>
      <c r="FP472" s="87"/>
      <c r="FQ472" s="88"/>
      <c r="FR472" s="88"/>
      <c r="FS472" s="88"/>
      <c r="FT472" s="89"/>
      <c r="FU472" s="90"/>
      <c r="FV472" s="86"/>
      <c r="FW472" s="86"/>
      <c r="FX472" s="86"/>
      <c r="FY472" s="87"/>
      <c r="FZ472" s="87"/>
      <c r="GA472" s="87"/>
      <c r="GB472" s="87"/>
      <c r="GC472" s="87"/>
    </row>
    <row r="473" spans="1:185" ht="15" customHeight="1" x14ac:dyDescent="0.25">
      <c r="A473" s="461">
        <v>3639</v>
      </c>
      <c r="B473" s="461">
        <v>5171</v>
      </c>
      <c r="C473" s="490"/>
      <c r="D473" s="699">
        <v>5</v>
      </c>
      <c r="E473" s="462">
        <v>210</v>
      </c>
      <c r="F473" s="459" t="s">
        <v>709</v>
      </c>
      <c r="G473" s="254">
        <v>10</v>
      </c>
      <c r="H473" s="254">
        <v>10</v>
      </c>
      <c r="I473" s="254">
        <v>0</v>
      </c>
      <c r="J473" s="429">
        <f>Tabulka5424[[#This Row],[Skutečnost v tis. Kč]]/Tabulka5424[[#This Row],[Upravený rozpočet v tis. Kč]]*100</f>
        <v>0</v>
      </c>
      <c r="K473" s="86"/>
      <c r="L473" s="87"/>
      <c r="M473" s="87"/>
      <c r="N473" s="87"/>
      <c r="O473" s="87"/>
      <c r="P473" s="87"/>
      <c r="Q473" s="88"/>
      <c r="R473" s="88"/>
      <c r="S473" s="88"/>
      <c r="T473" s="89"/>
      <c r="U473" s="90"/>
      <c r="V473" s="86"/>
      <c r="W473" s="86"/>
      <c r="X473" s="86"/>
      <c r="Y473" s="87"/>
      <c r="Z473" s="87"/>
      <c r="AA473" s="87"/>
      <c r="AB473" s="87"/>
      <c r="AC473" s="87"/>
      <c r="AD473" s="88"/>
      <c r="AE473" s="88"/>
      <c r="AF473" s="88"/>
      <c r="AG473" s="89"/>
      <c r="AH473" s="90"/>
      <c r="AI473" s="86"/>
      <c r="AJ473" s="86"/>
      <c r="AK473" s="86"/>
      <c r="AL473" s="87"/>
      <c r="AM473" s="87"/>
      <c r="AN473" s="87"/>
      <c r="AO473" s="87"/>
      <c r="AP473" s="87"/>
      <c r="AQ473" s="88"/>
      <c r="AR473" s="88"/>
      <c r="AS473" s="88"/>
      <c r="AT473" s="89"/>
      <c r="AU473" s="90"/>
      <c r="AV473" s="86"/>
      <c r="AW473" s="86"/>
      <c r="AX473" s="86"/>
      <c r="AY473" s="87"/>
      <c r="AZ473" s="87"/>
      <c r="BA473" s="87"/>
      <c r="BB473" s="87"/>
      <c r="BC473" s="87"/>
      <c r="BD473" s="88"/>
      <c r="BE473" s="88"/>
      <c r="BF473" s="88"/>
      <c r="BG473" s="89"/>
      <c r="BH473" s="90"/>
      <c r="BI473" s="86"/>
      <c r="BJ473" s="86"/>
      <c r="BK473" s="86"/>
      <c r="BL473" s="87"/>
      <c r="BM473" s="87"/>
      <c r="BN473" s="87"/>
      <c r="BO473" s="87"/>
      <c r="BP473" s="87"/>
      <c r="BQ473" s="88"/>
      <c r="BR473" s="88"/>
      <c r="BS473" s="88"/>
      <c r="BT473" s="89"/>
      <c r="BU473" s="90"/>
      <c r="BV473" s="86"/>
      <c r="BW473" s="86"/>
      <c r="BX473" s="86"/>
      <c r="BY473" s="87"/>
      <c r="BZ473" s="87"/>
      <c r="CA473" s="87"/>
      <c r="CB473" s="87"/>
      <c r="CC473" s="87"/>
      <c r="CD473" s="88"/>
      <c r="CE473" s="88"/>
      <c r="CF473" s="88"/>
      <c r="CG473" s="89"/>
      <c r="CH473" s="90"/>
      <c r="CI473" s="86"/>
      <c r="CJ473" s="86"/>
      <c r="CK473" s="86"/>
      <c r="CL473" s="87"/>
      <c r="CM473" s="87"/>
      <c r="CN473" s="87"/>
      <c r="CO473" s="87"/>
      <c r="CP473" s="87"/>
      <c r="CQ473" s="88"/>
      <c r="CR473" s="88"/>
      <c r="CS473" s="88"/>
      <c r="CT473" s="89"/>
      <c r="CU473" s="90"/>
      <c r="CV473" s="86"/>
      <c r="CW473" s="86"/>
      <c r="CX473" s="86"/>
      <c r="CY473" s="87"/>
      <c r="CZ473" s="87"/>
      <c r="DA473" s="87"/>
      <c r="DB473" s="87"/>
      <c r="DC473" s="87"/>
      <c r="DD473" s="88"/>
      <c r="DE473" s="88"/>
      <c r="DF473" s="88"/>
      <c r="DG473" s="89"/>
      <c r="DH473" s="90"/>
      <c r="DI473" s="86"/>
      <c r="DJ473" s="86"/>
      <c r="DK473" s="86"/>
      <c r="DL473" s="87"/>
      <c r="DM473" s="87"/>
      <c r="DN473" s="87"/>
      <c r="DO473" s="87"/>
      <c r="DP473" s="87"/>
      <c r="DQ473" s="88"/>
      <c r="DR473" s="88"/>
      <c r="DS473" s="88"/>
      <c r="DT473" s="89"/>
      <c r="DU473" s="90"/>
      <c r="DV473" s="86"/>
      <c r="DW473" s="86"/>
      <c r="DX473" s="86"/>
      <c r="DY473" s="87"/>
      <c r="DZ473" s="87"/>
      <c r="EA473" s="87"/>
      <c r="EB473" s="87"/>
      <c r="EC473" s="87"/>
      <c r="ED473" s="88"/>
      <c r="EE473" s="88"/>
      <c r="EF473" s="88"/>
      <c r="EG473" s="89"/>
      <c r="EH473" s="90"/>
      <c r="EI473" s="86"/>
      <c r="EJ473" s="86"/>
      <c r="EK473" s="86"/>
      <c r="EL473" s="87"/>
      <c r="EM473" s="87"/>
      <c r="EN473" s="87"/>
      <c r="EO473" s="87"/>
      <c r="EP473" s="87"/>
      <c r="EQ473" s="88"/>
      <c r="ER473" s="88"/>
      <c r="ES473" s="88"/>
      <c r="ET473" s="89"/>
      <c r="EU473" s="90"/>
      <c r="EV473" s="86"/>
      <c r="EW473" s="86"/>
      <c r="EX473" s="86"/>
      <c r="EY473" s="87"/>
      <c r="EZ473" s="87"/>
      <c r="FA473" s="87"/>
      <c r="FB473" s="87"/>
      <c r="FC473" s="87"/>
      <c r="FD473" s="88"/>
      <c r="FE473" s="88"/>
      <c r="FF473" s="88"/>
      <c r="FG473" s="89"/>
      <c r="FH473" s="90"/>
      <c r="FI473" s="86"/>
      <c r="FJ473" s="86"/>
      <c r="FK473" s="86"/>
      <c r="FL473" s="87"/>
      <c r="FM473" s="87"/>
      <c r="FN473" s="87"/>
      <c r="FO473" s="87"/>
      <c r="FP473" s="87"/>
      <c r="FQ473" s="88"/>
      <c r="FR473" s="88"/>
      <c r="FS473" s="88"/>
      <c r="FT473" s="89"/>
      <c r="FU473" s="90"/>
      <c r="FV473" s="86"/>
      <c r="FW473" s="86"/>
      <c r="FX473" s="86"/>
      <c r="FY473" s="87"/>
      <c r="FZ473" s="87"/>
      <c r="GA473" s="87"/>
      <c r="GB473" s="87"/>
      <c r="GC473" s="87"/>
    </row>
    <row r="474" spans="1:185" ht="15" customHeight="1" x14ac:dyDescent="0.25">
      <c r="A474" s="461">
        <v>3639</v>
      </c>
      <c r="B474" s="461">
        <v>5171</v>
      </c>
      <c r="C474" s="490"/>
      <c r="D474" s="699">
        <v>3</v>
      </c>
      <c r="E474" s="462">
        <v>210</v>
      </c>
      <c r="F474" s="459" t="s">
        <v>735</v>
      </c>
      <c r="G474" s="254">
        <v>392</v>
      </c>
      <c r="H474" s="254">
        <v>336.8</v>
      </c>
      <c r="I474" s="254">
        <v>260.39</v>
      </c>
      <c r="J474" s="429">
        <f>Tabulka5424[[#This Row],[Skutečnost v tis. Kč]]/Tabulka5424[[#This Row],[Upravený rozpočet v tis. Kč]]*100</f>
        <v>77.312945368171015</v>
      </c>
      <c r="K474" s="86"/>
      <c r="L474" s="87"/>
      <c r="M474" s="87"/>
      <c r="N474" s="87"/>
      <c r="O474" s="87"/>
      <c r="P474" s="87"/>
      <c r="Q474" s="88"/>
      <c r="R474" s="88"/>
      <c r="S474" s="88"/>
      <c r="T474" s="89"/>
      <c r="U474" s="90"/>
      <c r="V474" s="86"/>
      <c r="W474" s="86"/>
      <c r="X474" s="86"/>
      <c r="Y474" s="87"/>
      <c r="Z474" s="87"/>
      <c r="AA474" s="87"/>
      <c r="AB474" s="87"/>
      <c r="AC474" s="87"/>
      <c r="AD474" s="88"/>
      <c r="AE474" s="88"/>
      <c r="AF474" s="88"/>
      <c r="AG474" s="89"/>
      <c r="AH474" s="90"/>
      <c r="AI474" s="86"/>
      <c r="AJ474" s="86"/>
      <c r="AK474" s="86"/>
      <c r="AL474" s="87"/>
      <c r="AM474" s="87"/>
      <c r="AN474" s="87"/>
      <c r="AO474" s="87"/>
      <c r="AP474" s="87"/>
      <c r="AQ474" s="88"/>
      <c r="AR474" s="88"/>
      <c r="AS474" s="88"/>
      <c r="AT474" s="89"/>
      <c r="AU474" s="90"/>
      <c r="AV474" s="86"/>
      <c r="AW474" s="86"/>
      <c r="AX474" s="86"/>
      <c r="AY474" s="87"/>
      <c r="AZ474" s="87"/>
      <c r="BA474" s="87"/>
      <c r="BB474" s="87"/>
      <c r="BC474" s="87"/>
      <c r="BD474" s="88"/>
      <c r="BE474" s="88"/>
      <c r="BF474" s="88"/>
      <c r="BG474" s="89"/>
      <c r="BH474" s="90"/>
      <c r="BI474" s="86"/>
      <c r="BJ474" s="86"/>
      <c r="BK474" s="86"/>
      <c r="BL474" s="87"/>
      <c r="BM474" s="87"/>
      <c r="BN474" s="87"/>
      <c r="BO474" s="87"/>
      <c r="BP474" s="87"/>
      <c r="BQ474" s="88"/>
      <c r="BR474" s="88"/>
      <c r="BS474" s="88"/>
      <c r="BT474" s="89"/>
      <c r="BU474" s="90"/>
      <c r="BV474" s="86"/>
      <c r="BW474" s="86"/>
      <c r="BX474" s="86"/>
      <c r="BY474" s="87"/>
      <c r="BZ474" s="87"/>
      <c r="CA474" s="87"/>
      <c r="CB474" s="87"/>
      <c r="CC474" s="87"/>
      <c r="CD474" s="88"/>
      <c r="CE474" s="88"/>
      <c r="CF474" s="88"/>
      <c r="CG474" s="89"/>
      <c r="CH474" s="90"/>
      <c r="CI474" s="86"/>
      <c r="CJ474" s="86"/>
      <c r="CK474" s="86"/>
      <c r="CL474" s="87"/>
      <c r="CM474" s="87"/>
      <c r="CN474" s="87"/>
      <c r="CO474" s="87"/>
      <c r="CP474" s="87"/>
      <c r="CQ474" s="88"/>
      <c r="CR474" s="88"/>
      <c r="CS474" s="88"/>
      <c r="CT474" s="89"/>
      <c r="CU474" s="90"/>
      <c r="CV474" s="86"/>
      <c r="CW474" s="86"/>
      <c r="CX474" s="86"/>
      <c r="CY474" s="87"/>
      <c r="CZ474" s="87"/>
      <c r="DA474" s="87"/>
      <c r="DB474" s="87"/>
      <c r="DC474" s="87"/>
      <c r="DD474" s="88"/>
      <c r="DE474" s="88"/>
      <c r="DF474" s="88"/>
      <c r="DG474" s="89"/>
      <c r="DH474" s="90"/>
      <c r="DI474" s="86"/>
      <c r="DJ474" s="86"/>
      <c r="DK474" s="86"/>
      <c r="DL474" s="87"/>
      <c r="DM474" s="87"/>
      <c r="DN474" s="87"/>
      <c r="DO474" s="87"/>
      <c r="DP474" s="87"/>
      <c r="DQ474" s="88"/>
      <c r="DR474" s="88"/>
      <c r="DS474" s="88"/>
      <c r="DT474" s="89"/>
      <c r="DU474" s="90"/>
      <c r="DV474" s="86"/>
      <c r="DW474" s="86"/>
      <c r="DX474" s="86"/>
      <c r="DY474" s="87"/>
      <c r="DZ474" s="87"/>
      <c r="EA474" s="87"/>
      <c r="EB474" s="87"/>
      <c r="EC474" s="87"/>
      <c r="ED474" s="88"/>
      <c r="EE474" s="88"/>
      <c r="EF474" s="88"/>
      <c r="EG474" s="89"/>
      <c r="EH474" s="90"/>
      <c r="EI474" s="86"/>
      <c r="EJ474" s="86"/>
      <c r="EK474" s="86"/>
      <c r="EL474" s="87"/>
      <c r="EM474" s="87"/>
      <c r="EN474" s="87"/>
      <c r="EO474" s="87"/>
      <c r="EP474" s="87"/>
      <c r="EQ474" s="88"/>
      <c r="ER474" s="88"/>
      <c r="ES474" s="88"/>
      <c r="ET474" s="89"/>
      <c r="EU474" s="90"/>
      <c r="EV474" s="86"/>
      <c r="EW474" s="86"/>
      <c r="EX474" s="86"/>
      <c r="EY474" s="87"/>
      <c r="EZ474" s="87"/>
      <c r="FA474" s="87"/>
      <c r="FB474" s="87"/>
      <c r="FC474" s="87"/>
      <c r="FD474" s="88"/>
      <c r="FE474" s="88"/>
      <c r="FF474" s="88"/>
      <c r="FG474" s="89"/>
      <c r="FH474" s="90"/>
      <c r="FI474" s="86"/>
      <c r="FJ474" s="86"/>
      <c r="FK474" s="86"/>
      <c r="FL474" s="87"/>
      <c r="FM474" s="87"/>
      <c r="FN474" s="87"/>
      <c r="FO474" s="87"/>
      <c r="FP474" s="87"/>
      <c r="FQ474" s="88"/>
      <c r="FR474" s="88"/>
      <c r="FS474" s="88"/>
      <c r="FT474" s="89"/>
      <c r="FU474" s="90"/>
      <c r="FV474" s="86"/>
      <c r="FW474" s="86"/>
      <c r="FX474" s="86"/>
      <c r="FY474" s="87"/>
      <c r="FZ474" s="87"/>
      <c r="GA474" s="87"/>
      <c r="GB474" s="87"/>
      <c r="GC474" s="87"/>
    </row>
    <row r="475" spans="1:185" ht="15" customHeight="1" x14ac:dyDescent="0.25">
      <c r="A475" s="461">
        <v>3639</v>
      </c>
      <c r="B475" s="461">
        <v>5171</v>
      </c>
      <c r="C475" s="490"/>
      <c r="D475" s="699">
        <v>3</v>
      </c>
      <c r="E475" s="462">
        <v>210</v>
      </c>
      <c r="F475" s="459" t="s">
        <v>862</v>
      </c>
      <c r="G475" s="254">
        <v>0</v>
      </c>
      <c r="H475" s="254">
        <v>55.2</v>
      </c>
      <c r="I475" s="254">
        <v>55.2</v>
      </c>
      <c r="J475" s="429">
        <f>Tabulka5424[[#This Row],[Skutečnost v tis. Kč]]/Tabulka5424[[#This Row],[Upravený rozpočet v tis. Kč]]*100</f>
        <v>100</v>
      </c>
      <c r="K475" s="86"/>
      <c r="L475" s="87"/>
      <c r="M475" s="87"/>
      <c r="N475" s="87"/>
      <c r="O475" s="87"/>
      <c r="P475" s="87"/>
      <c r="Q475" s="88"/>
      <c r="R475" s="88"/>
      <c r="S475" s="88"/>
      <c r="T475" s="89"/>
      <c r="U475" s="90"/>
      <c r="V475" s="86"/>
      <c r="W475" s="86"/>
      <c r="X475" s="86"/>
      <c r="Y475" s="87"/>
      <c r="Z475" s="87"/>
      <c r="AA475" s="87"/>
      <c r="AB475" s="87"/>
      <c r="AC475" s="87"/>
      <c r="AD475" s="88"/>
      <c r="AE475" s="88"/>
      <c r="AF475" s="88"/>
      <c r="AG475" s="89"/>
      <c r="AH475" s="90"/>
      <c r="AI475" s="86"/>
      <c r="AJ475" s="86"/>
      <c r="AK475" s="86"/>
      <c r="AL475" s="87"/>
      <c r="AM475" s="87"/>
      <c r="AN475" s="87"/>
      <c r="AO475" s="87"/>
      <c r="AP475" s="87"/>
      <c r="AQ475" s="88"/>
      <c r="AR475" s="88"/>
      <c r="AS475" s="88"/>
      <c r="AT475" s="89"/>
      <c r="AU475" s="90"/>
      <c r="AV475" s="86"/>
      <c r="AW475" s="86"/>
      <c r="AX475" s="86"/>
      <c r="AY475" s="87"/>
      <c r="AZ475" s="87"/>
      <c r="BA475" s="87"/>
      <c r="BB475" s="87"/>
      <c r="BC475" s="87"/>
      <c r="BD475" s="88"/>
      <c r="BE475" s="88"/>
      <c r="BF475" s="88"/>
      <c r="BG475" s="89"/>
      <c r="BH475" s="90"/>
      <c r="BI475" s="86"/>
      <c r="BJ475" s="86"/>
      <c r="BK475" s="86"/>
      <c r="BL475" s="87"/>
      <c r="BM475" s="87"/>
      <c r="BN475" s="87"/>
      <c r="BO475" s="87"/>
      <c r="BP475" s="87"/>
      <c r="BQ475" s="88"/>
      <c r="BR475" s="88"/>
      <c r="BS475" s="88"/>
      <c r="BT475" s="89"/>
      <c r="BU475" s="90"/>
      <c r="BV475" s="86"/>
      <c r="BW475" s="86"/>
      <c r="BX475" s="86"/>
      <c r="BY475" s="87"/>
      <c r="BZ475" s="87"/>
      <c r="CA475" s="87"/>
      <c r="CB475" s="87"/>
      <c r="CC475" s="87"/>
      <c r="CD475" s="88"/>
      <c r="CE475" s="88"/>
      <c r="CF475" s="88"/>
      <c r="CG475" s="89"/>
      <c r="CH475" s="90"/>
      <c r="CI475" s="86"/>
      <c r="CJ475" s="86"/>
      <c r="CK475" s="86"/>
      <c r="CL475" s="87"/>
      <c r="CM475" s="87"/>
      <c r="CN475" s="87"/>
      <c r="CO475" s="87"/>
      <c r="CP475" s="87"/>
      <c r="CQ475" s="88"/>
      <c r="CR475" s="88"/>
      <c r="CS475" s="88"/>
      <c r="CT475" s="89"/>
      <c r="CU475" s="90"/>
      <c r="CV475" s="86"/>
      <c r="CW475" s="86"/>
      <c r="CX475" s="86"/>
      <c r="CY475" s="87"/>
      <c r="CZ475" s="87"/>
      <c r="DA475" s="87"/>
      <c r="DB475" s="87"/>
      <c r="DC475" s="87"/>
      <c r="DD475" s="88"/>
      <c r="DE475" s="88"/>
      <c r="DF475" s="88"/>
      <c r="DG475" s="89"/>
      <c r="DH475" s="90"/>
      <c r="DI475" s="86"/>
      <c r="DJ475" s="86"/>
      <c r="DK475" s="86"/>
      <c r="DL475" s="87"/>
      <c r="DM475" s="87"/>
      <c r="DN475" s="87"/>
      <c r="DO475" s="87"/>
      <c r="DP475" s="87"/>
      <c r="DQ475" s="88"/>
      <c r="DR475" s="88"/>
      <c r="DS475" s="88"/>
      <c r="DT475" s="89"/>
      <c r="DU475" s="90"/>
      <c r="DV475" s="86"/>
      <c r="DW475" s="86"/>
      <c r="DX475" s="86"/>
      <c r="DY475" s="87"/>
      <c r="DZ475" s="87"/>
      <c r="EA475" s="87"/>
      <c r="EB475" s="87"/>
      <c r="EC475" s="87"/>
      <c r="ED475" s="88"/>
      <c r="EE475" s="88"/>
      <c r="EF475" s="88"/>
      <c r="EG475" s="89"/>
      <c r="EH475" s="90"/>
      <c r="EI475" s="86"/>
      <c r="EJ475" s="86"/>
      <c r="EK475" s="86"/>
      <c r="EL475" s="87"/>
      <c r="EM475" s="87"/>
      <c r="EN475" s="87"/>
      <c r="EO475" s="87"/>
      <c r="EP475" s="87"/>
      <c r="EQ475" s="88"/>
      <c r="ER475" s="88"/>
      <c r="ES475" s="88"/>
      <c r="ET475" s="89"/>
      <c r="EU475" s="90"/>
      <c r="EV475" s="86"/>
      <c r="EW475" s="86"/>
      <c r="EX475" s="86"/>
      <c r="EY475" s="87"/>
      <c r="EZ475" s="87"/>
      <c r="FA475" s="87"/>
      <c r="FB475" s="87"/>
      <c r="FC475" s="87"/>
      <c r="FD475" s="88"/>
      <c r="FE475" s="88"/>
      <c r="FF475" s="88"/>
      <c r="FG475" s="89"/>
      <c r="FH475" s="90"/>
      <c r="FI475" s="86"/>
      <c r="FJ475" s="86"/>
      <c r="FK475" s="86"/>
      <c r="FL475" s="87"/>
      <c r="FM475" s="87"/>
      <c r="FN475" s="87"/>
      <c r="FO475" s="87"/>
      <c r="FP475" s="87"/>
      <c r="FQ475" s="88"/>
      <c r="FR475" s="88"/>
      <c r="FS475" s="88"/>
      <c r="FT475" s="89"/>
      <c r="FU475" s="90"/>
      <c r="FV475" s="86"/>
      <c r="FW475" s="86"/>
      <c r="FX475" s="86"/>
      <c r="FY475" s="87"/>
      <c r="FZ475" s="87"/>
      <c r="GA475" s="87"/>
      <c r="GB475" s="87"/>
      <c r="GC475" s="87"/>
    </row>
    <row r="476" spans="1:185" ht="15" customHeight="1" x14ac:dyDescent="0.25">
      <c r="A476" s="461">
        <v>3639</v>
      </c>
      <c r="B476" s="461">
        <v>5171</v>
      </c>
      <c r="C476" s="490"/>
      <c r="D476" s="64"/>
      <c r="E476" s="462">
        <v>210</v>
      </c>
      <c r="F476" s="459" t="s">
        <v>533</v>
      </c>
      <c r="G476" s="254">
        <v>70</v>
      </c>
      <c r="H476" s="254">
        <v>345.5</v>
      </c>
      <c r="I476" s="254">
        <v>0</v>
      </c>
      <c r="J476" s="429">
        <f>Tabulka5424[[#This Row],[Skutečnost v tis. Kč]]/Tabulka5424[[#This Row],[Upravený rozpočet v tis. Kč]]*100</f>
        <v>0</v>
      </c>
      <c r="K476" s="86"/>
      <c r="L476" s="87"/>
      <c r="M476" s="87"/>
      <c r="N476" s="87"/>
      <c r="O476" s="87"/>
      <c r="P476" s="87"/>
      <c r="Q476" s="88"/>
      <c r="R476" s="88"/>
      <c r="S476" s="88"/>
      <c r="T476" s="89"/>
      <c r="U476" s="90"/>
      <c r="V476" s="86"/>
      <c r="W476" s="86"/>
      <c r="X476" s="86"/>
      <c r="Y476" s="87"/>
      <c r="Z476" s="87"/>
      <c r="AA476" s="87"/>
      <c r="AB476" s="87"/>
      <c r="AC476" s="87"/>
      <c r="AD476" s="88"/>
      <c r="AE476" s="88"/>
      <c r="AF476" s="88"/>
      <c r="AG476" s="89"/>
      <c r="AH476" s="90"/>
      <c r="AI476" s="86"/>
      <c r="AJ476" s="86"/>
      <c r="AK476" s="86"/>
      <c r="AL476" s="87"/>
      <c r="AM476" s="87"/>
      <c r="AN476" s="87"/>
      <c r="AO476" s="87"/>
      <c r="AP476" s="87"/>
      <c r="AQ476" s="88"/>
      <c r="AR476" s="88"/>
      <c r="AS476" s="88"/>
      <c r="AT476" s="89"/>
      <c r="AU476" s="90"/>
      <c r="AV476" s="86"/>
      <c r="AW476" s="86"/>
      <c r="AX476" s="86"/>
      <c r="AY476" s="87"/>
      <c r="AZ476" s="87"/>
      <c r="BA476" s="87"/>
      <c r="BB476" s="87"/>
      <c r="BC476" s="87"/>
      <c r="BD476" s="88"/>
      <c r="BE476" s="88"/>
      <c r="BF476" s="88"/>
      <c r="BG476" s="89"/>
      <c r="BH476" s="90"/>
      <c r="BI476" s="86"/>
      <c r="BJ476" s="86"/>
      <c r="BK476" s="86"/>
      <c r="BL476" s="87"/>
      <c r="BM476" s="87"/>
      <c r="BN476" s="87"/>
      <c r="BO476" s="87"/>
      <c r="BP476" s="87"/>
      <c r="BQ476" s="88"/>
      <c r="BR476" s="88"/>
      <c r="BS476" s="88"/>
      <c r="BT476" s="89"/>
      <c r="BU476" s="90"/>
      <c r="BV476" s="86"/>
      <c r="BW476" s="86"/>
      <c r="BX476" s="86"/>
      <c r="BY476" s="87"/>
      <c r="BZ476" s="87"/>
      <c r="CA476" s="87"/>
      <c r="CB476" s="87"/>
      <c r="CC476" s="87"/>
      <c r="CD476" s="88"/>
      <c r="CE476" s="88"/>
      <c r="CF476" s="88"/>
      <c r="CG476" s="89"/>
      <c r="CH476" s="90"/>
      <c r="CI476" s="86"/>
      <c r="CJ476" s="86"/>
      <c r="CK476" s="86"/>
      <c r="CL476" s="87"/>
      <c r="CM476" s="87"/>
      <c r="CN476" s="87"/>
      <c r="CO476" s="87"/>
      <c r="CP476" s="87"/>
      <c r="CQ476" s="88"/>
      <c r="CR476" s="88"/>
      <c r="CS476" s="88"/>
      <c r="CT476" s="89"/>
      <c r="CU476" s="90"/>
      <c r="CV476" s="86"/>
      <c r="CW476" s="86"/>
      <c r="CX476" s="86"/>
      <c r="CY476" s="87"/>
      <c r="CZ476" s="87"/>
      <c r="DA476" s="87"/>
      <c r="DB476" s="87"/>
      <c r="DC476" s="87"/>
      <c r="DD476" s="88"/>
      <c r="DE476" s="88"/>
      <c r="DF476" s="88"/>
      <c r="DG476" s="89"/>
      <c r="DH476" s="90"/>
      <c r="DI476" s="86"/>
      <c r="DJ476" s="86"/>
      <c r="DK476" s="86"/>
      <c r="DL476" s="87"/>
      <c r="DM476" s="87"/>
      <c r="DN476" s="87"/>
      <c r="DO476" s="87"/>
      <c r="DP476" s="87"/>
      <c r="DQ476" s="88"/>
      <c r="DR476" s="88"/>
      <c r="DS476" s="88"/>
      <c r="DT476" s="89"/>
      <c r="DU476" s="90"/>
      <c r="DV476" s="86"/>
      <c r="DW476" s="86"/>
      <c r="DX476" s="86"/>
      <c r="DY476" s="87"/>
      <c r="DZ476" s="87"/>
      <c r="EA476" s="87"/>
      <c r="EB476" s="87"/>
      <c r="EC476" s="87"/>
      <c r="ED476" s="88"/>
      <c r="EE476" s="88"/>
      <c r="EF476" s="88"/>
      <c r="EG476" s="89"/>
      <c r="EH476" s="90"/>
      <c r="EI476" s="86"/>
      <c r="EJ476" s="86"/>
      <c r="EK476" s="86"/>
      <c r="EL476" s="87"/>
      <c r="EM476" s="87"/>
      <c r="EN476" s="87"/>
      <c r="EO476" s="87"/>
      <c r="EP476" s="87"/>
      <c r="EQ476" s="88"/>
      <c r="ER476" s="88"/>
      <c r="ES476" s="88"/>
      <c r="ET476" s="89"/>
      <c r="EU476" s="90"/>
      <c r="EV476" s="86"/>
      <c r="EW476" s="86"/>
      <c r="EX476" s="86"/>
      <c r="EY476" s="87"/>
      <c r="EZ476" s="87"/>
      <c r="FA476" s="87"/>
      <c r="FB476" s="87"/>
      <c r="FC476" s="87"/>
      <c r="FD476" s="88"/>
      <c r="FE476" s="88"/>
      <c r="FF476" s="88"/>
      <c r="FG476" s="89"/>
      <c r="FH476" s="90"/>
      <c r="FI476" s="86"/>
      <c r="FJ476" s="86"/>
      <c r="FK476" s="86"/>
      <c r="FL476" s="87"/>
      <c r="FM476" s="87"/>
      <c r="FN476" s="87"/>
      <c r="FO476" s="87"/>
      <c r="FP476" s="87"/>
      <c r="FQ476" s="88"/>
      <c r="FR476" s="88"/>
      <c r="FS476" s="88"/>
      <c r="FT476" s="89"/>
      <c r="FU476" s="90"/>
      <c r="FV476" s="86"/>
      <c r="FW476" s="86"/>
      <c r="FX476" s="86"/>
      <c r="FY476" s="87"/>
      <c r="FZ476" s="87"/>
      <c r="GA476" s="87"/>
      <c r="GB476" s="87"/>
      <c r="GC476" s="87"/>
    </row>
    <row r="477" spans="1:185" ht="15" customHeight="1" x14ac:dyDescent="0.25">
      <c r="A477" s="461"/>
      <c r="B477" s="461"/>
      <c r="C477" s="490"/>
      <c r="D477" s="64"/>
      <c r="E477" s="61"/>
      <c r="F477" s="282" t="s">
        <v>296</v>
      </c>
      <c r="G477" s="233">
        <f>SUBTOTAL(109,G462:G476)</f>
        <v>2841.24</v>
      </c>
      <c r="H477" s="233">
        <f>SUBTOTAL(109,H462:H476)</f>
        <v>3103.53</v>
      </c>
      <c r="I477" s="233">
        <f>SUBTOTAL(109,I462:I476)</f>
        <v>1845.2900000000002</v>
      </c>
      <c r="J477" s="564">
        <f>Tabulka5424[[#This Row],[Skutečnost v tis. Kč]]/Tabulka5424[[#This Row],[Upravený rozpočet v tis. Kč]]*100</f>
        <v>59.457778722938073</v>
      </c>
      <c r="K477" s="86"/>
      <c r="L477" s="87"/>
      <c r="M477" s="87"/>
      <c r="N477" s="87"/>
      <c r="O477" s="87"/>
      <c r="P477" s="87"/>
      <c r="Q477" s="88"/>
      <c r="R477" s="88"/>
      <c r="S477" s="88"/>
      <c r="T477" s="89"/>
      <c r="U477" s="90"/>
      <c r="V477" s="86"/>
      <c r="W477" s="86"/>
      <c r="X477" s="86"/>
      <c r="Y477" s="87"/>
      <c r="Z477" s="87"/>
      <c r="AA477" s="87"/>
      <c r="AB477" s="87"/>
      <c r="AC477" s="87"/>
      <c r="AD477" s="88"/>
      <c r="AE477" s="88"/>
      <c r="AF477" s="88"/>
      <c r="AG477" s="89"/>
      <c r="AH477" s="90"/>
      <c r="AI477" s="86"/>
      <c r="AJ477" s="86"/>
      <c r="AK477" s="86"/>
      <c r="AL477" s="87"/>
      <c r="AM477" s="87"/>
      <c r="AN477" s="87"/>
      <c r="AO477" s="87"/>
      <c r="AP477" s="87"/>
      <c r="AQ477" s="88"/>
      <c r="AR477" s="88"/>
      <c r="AS477" s="88"/>
      <c r="AT477" s="89"/>
      <c r="AU477" s="90"/>
      <c r="AV477" s="86"/>
      <c r="AW477" s="86"/>
      <c r="AX477" s="86"/>
      <c r="AY477" s="87"/>
      <c r="AZ477" s="87"/>
      <c r="BA477" s="87"/>
      <c r="BB477" s="87"/>
      <c r="BC477" s="87"/>
      <c r="BD477" s="88"/>
      <c r="BE477" s="88"/>
      <c r="BF477" s="88"/>
      <c r="BG477" s="89"/>
      <c r="BH477" s="90"/>
      <c r="BI477" s="86"/>
      <c r="BJ477" s="86"/>
      <c r="BK477" s="86"/>
      <c r="BL477" s="87"/>
      <c r="BM477" s="87"/>
      <c r="BN477" s="87"/>
      <c r="BO477" s="87"/>
      <c r="BP477" s="87"/>
      <c r="BQ477" s="88"/>
      <c r="BR477" s="88"/>
      <c r="BS477" s="88"/>
      <c r="BT477" s="89"/>
      <c r="BU477" s="90"/>
      <c r="BV477" s="86"/>
      <c r="BW477" s="86"/>
      <c r="BX477" s="86"/>
      <c r="BY477" s="87"/>
      <c r="BZ477" s="87"/>
      <c r="CA477" s="87"/>
      <c r="CB477" s="87"/>
      <c r="CC477" s="87"/>
      <c r="CD477" s="88"/>
      <c r="CE477" s="88"/>
      <c r="CF477" s="88"/>
      <c r="CG477" s="89"/>
      <c r="CH477" s="90"/>
      <c r="CI477" s="86"/>
      <c r="CJ477" s="86"/>
      <c r="CK477" s="86"/>
      <c r="CL477" s="87"/>
      <c r="CM477" s="87"/>
      <c r="CN477" s="87"/>
      <c r="CO477" s="87"/>
      <c r="CP477" s="87"/>
      <c r="CQ477" s="88"/>
      <c r="CR477" s="88"/>
      <c r="CS477" s="88"/>
      <c r="CT477" s="89"/>
      <c r="CU477" s="90"/>
      <c r="CV477" s="86"/>
      <c r="CW477" s="86"/>
      <c r="CX477" s="86"/>
      <c r="CY477" s="87"/>
      <c r="CZ477" s="87"/>
      <c r="DA477" s="87"/>
      <c r="DB477" s="87"/>
      <c r="DC477" s="87"/>
      <c r="DD477" s="88"/>
      <c r="DE477" s="88"/>
      <c r="DF477" s="88"/>
      <c r="DG477" s="89"/>
      <c r="DH477" s="90"/>
      <c r="DI477" s="86"/>
      <c r="DJ477" s="86"/>
      <c r="DK477" s="86"/>
      <c r="DL477" s="87"/>
      <c r="DM477" s="87"/>
      <c r="DN477" s="87"/>
      <c r="DO477" s="87"/>
      <c r="DP477" s="87"/>
      <c r="DQ477" s="88"/>
      <c r="DR477" s="88"/>
      <c r="DS477" s="88"/>
      <c r="DT477" s="89"/>
      <c r="DU477" s="90"/>
      <c r="DV477" s="86"/>
      <c r="DW477" s="86"/>
      <c r="DX477" s="86"/>
      <c r="DY477" s="87"/>
      <c r="DZ477" s="87"/>
      <c r="EA477" s="87"/>
      <c r="EB477" s="87"/>
      <c r="EC477" s="87"/>
      <c r="ED477" s="88"/>
      <c r="EE477" s="88"/>
      <c r="EF477" s="88"/>
      <c r="EG477" s="89"/>
      <c r="EH477" s="90"/>
      <c r="EI477" s="86"/>
      <c r="EJ477" s="86"/>
      <c r="EK477" s="86"/>
      <c r="EL477" s="87"/>
      <c r="EM477" s="87"/>
      <c r="EN477" s="87"/>
      <c r="EO477" s="87"/>
      <c r="EP477" s="87"/>
      <c r="EQ477" s="88"/>
      <c r="ER477" s="88"/>
      <c r="ES477" s="88"/>
      <c r="ET477" s="89"/>
      <c r="EU477" s="90"/>
      <c r="EV477" s="86"/>
      <c r="EW477" s="86"/>
      <c r="EX477" s="86"/>
      <c r="EY477" s="87"/>
      <c r="EZ477" s="87"/>
      <c r="FA477" s="87"/>
      <c r="FB477" s="87"/>
      <c r="FC477" s="87"/>
      <c r="FD477" s="88"/>
      <c r="FE477" s="88"/>
      <c r="FF477" s="88"/>
      <c r="FG477" s="89"/>
      <c r="FH477" s="90"/>
      <c r="FI477" s="86"/>
      <c r="FJ477" s="86"/>
      <c r="FK477" s="86"/>
      <c r="FL477" s="87"/>
      <c r="FM477" s="87"/>
      <c r="FN477" s="87"/>
      <c r="FO477" s="87"/>
      <c r="FP477" s="87"/>
      <c r="FQ477" s="88"/>
      <c r="FR477" s="88"/>
      <c r="FS477" s="88"/>
      <c r="FT477" s="89"/>
      <c r="FU477" s="90"/>
      <c r="FV477" s="86"/>
      <c r="FW477" s="86"/>
      <c r="FX477" s="86"/>
      <c r="FY477" s="87"/>
      <c r="FZ477" s="87"/>
      <c r="GA477" s="87"/>
      <c r="GB477" s="87"/>
      <c r="GC477" s="87"/>
    </row>
    <row r="478" spans="1:185" ht="15" customHeight="1" x14ac:dyDescent="0.25">
      <c r="A478" s="461"/>
      <c r="B478" s="461"/>
      <c r="C478" s="490"/>
      <c r="D478" s="64"/>
      <c r="E478" s="61"/>
      <c r="F478" s="459"/>
      <c r="G478" s="254"/>
      <c r="H478" s="254"/>
      <c r="I478" s="254"/>
      <c r="J478" s="428"/>
      <c r="K478" s="86"/>
      <c r="L478" s="87"/>
      <c r="M478" s="87"/>
      <c r="N478" s="87"/>
      <c r="O478" s="87"/>
      <c r="P478" s="87"/>
      <c r="Q478" s="88"/>
      <c r="R478" s="88"/>
      <c r="S478" s="88"/>
      <c r="T478" s="89"/>
      <c r="U478" s="90"/>
      <c r="V478" s="86"/>
      <c r="W478" s="86"/>
      <c r="X478" s="86"/>
      <c r="Y478" s="87"/>
      <c r="Z478" s="87"/>
      <c r="AA478" s="87"/>
      <c r="AB478" s="87"/>
      <c r="AC478" s="87"/>
      <c r="AD478" s="88"/>
      <c r="AE478" s="88"/>
      <c r="AF478" s="88"/>
      <c r="AG478" s="89"/>
      <c r="AH478" s="90"/>
      <c r="AI478" s="86"/>
      <c r="AJ478" s="86"/>
      <c r="AK478" s="86"/>
      <c r="AL478" s="87"/>
      <c r="AM478" s="87"/>
      <c r="AN478" s="87"/>
      <c r="AO478" s="87"/>
      <c r="AP478" s="87"/>
      <c r="AQ478" s="88"/>
      <c r="AR478" s="88"/>
      <c r="AS478" s="88"/>
      <c r="AT478" s="89"/>
      <c r="AU478" s="90"/>
      <c r="AV478" s="86"/>
      <c r="AW478" s="86"/>
      <c r="AX478" s="86"/>
      <c r="AY478" s="87"/>
      <c r="AZ478" s="87"/>
      <c r="BA478" s="87"/>
      <c r="BB478" s="87"/>
      <c r="BC478" s="87"/>
      <c r="BD478" s="88"/>
      <c r="BE478" s="88"/>
      <c r="BF478" s="88"/>
      <c r="BG478" s="89"/>
      <c r="BH478" s="90"/>
      <c r="BI478" s="86"/>
      <c r="BJ478" s="86"/>
      <c r="BK478" s="86"/>
      <c r="BL478" s="87"/>
      <c r="BM478" s="87"/>
      <c r="BN478" s="87"/>
      <c r="BO478" s="87"/>
      <c r="BP478" s="87"/>
      <c r="BQ478" s="88"/>
      <c r="BR478" s="88"/>
      <c r="BS478" s="88"/>
      <c r="BT478" s="89"/>
      <c r="BU478" s="90"/>
      <c r="BV478" s="86"/>
      <c r="BW478" s="86"/>
      <c r="BX478" s="86"/>
      <c r="BY478" s="87"/>
      <c r="BZ478" s="87"/>
      <c r="CA478" s="87"/>
      <c r="CB478" s="87"/>
      <c r="CC478" s="87"/>
      <c r="CD478" s="88"/>
      <c r="CE478" s="88"/>
      <c r="CF478" s="88"/>
      <c r="CG478" s="89"/>
      <c r="CH478" s="90"/>
      <c r="CI478" s="86"/>
      <c r="CJ478" s="86"/>
      <c r="CK478" s="86"/>
      <c r="CL478" s="87"/>
      <c r="CM478" s="87"/>
      <c r="CN478" s="87"/>
      <c r="CO478" s="87"/>
      <c r="CP478" s="87"/>
      <c r="CQ478" s="88"/>
      <c r="CR478" s="88"/>
      <c r="CS478" s="88"/>
      <c r="CT478" s="89"/>
      <c r="CU478" s="90"/>
      <c r="CV478" s="86"/>
      <c r="CW478" s="86"/>
      <c r="CX478" s="86"/>
      <c r="CY478" s="87"/>
      <c r="CZ478" s="87"/>
      <c r="DA478" s="87"/>
      <c r="DB478" s="87"/>
      <c r="DC478" s="87"/>
      <c r="DD478" s="88"/>
      <c r="DE478" s="88"/>
      <c r="DF478" s="88"/>
      <c r="DG478" s="89"/>
      <c r="DH478" s="90"/>
      <c r="DI478" s="86"/>
      <c r="DJ478" s="86"/>
      <c r="DK478" s="86"/>
      <c r="DL478" s="87"/>
      <c r="DM478" s="87"/>
      <c r="DN478" s="87"/>
      <c r="DO478" s="87"/>
      <c r="DP478" s="87"/>
      <c r="DQ478" s="88"/>
      <c r="DR478" s="88"/>
      <c r="DS478" s="88"/>
      <c r="DT478" s="89"/>
      <c r="DU478" s="90"/>
      <c r="DV478" s="86"/>
      <c r="DW478" s="86"/>
      <c r="DX478" s="86"/>
      <c r="DY478" s="87"/>
      <c r="DZ478" s="87"/>
      <c r="EA478" s="87"/>
      <c r="EB478" s="87"/>
      <c r="EC478" s="87"/>
      <c r="ED478" s="88"/>
      <c r="EE478" s="88"/>
      <c r="EF478" s="88"/>
      <c r="EG478" s="89"/>
      <c r="EH478" s="90"/>
      <c r="EI478" s="86"/>
      <c r="EJ478" s="86"/>
      <c r="EK478" s="86"/>
      <c r="EL478" s="87"/>
      <c r="EM478" s="87"/>
      <c r="EN478" s="87"/>
      <c r="EO478" s="87"/>
      <c r="EP478" s="87"/>
      <c r="EQ478" s="88"/>
      <c r="ER478" s="88"/>
      <c r="ES478" s="88"/>
      <c r="ET478" s="89"/>
      <c r="EU478" s="90"/>
      <c r="EV478" s="86"/>
      <c r="EW478" s="86"/>
      <c r="EX478" s="86"/>
      <c r="EY478" s="87"/>
      <c r="EZ478" s="87"/>
      <c r="FA478" s="87"/>
      <c r="FB478" s="87"/>
      <c r="FC478" s="87"/>
      <c r="FD478" s="88"/>
      <c r="FE478" s="88"/>
      <c r="FF478" s="88"/>
      <c r="FG478" s="89"/>
      <c r="FH478" s="90"/>
      <c r="FI478" s="86"/>
      <c r="FJ478" s="86"/>
      <c r="FK478" s="86"/>
      <c r="FL478" s="87"/>
      <c r="FM478" s="87"/>
      <c r="FN478" s="87"/>
      <c r="FO478" s="87"/>
      <c r="FP478" s="87"/>
      <c r="FQ478" s="88"/>
      <c r="FR478" s="88"/>
      <c r="FS478" s="88"/>
      <c r="FT478" s="89"/>
      <c r="FU478" s="90"/>
      <c r="FV478" s="86"/>
      <c r="FW478" s="86"/>
      <c r="FX478" s="86"/>
      <c r="FY478" s="87"/>
      <c r="FZ478" s="87"/>
      <c r="GA478" s="87"/>
      <c r="GB478" s="87"/>
      <c r="GC478" s="87"/>
    </row>
    <row r="479" spans="1:185" ht="15" customHeight="1" x14ac:dyDescent="0.25">
      <c r="A479" s="461"/>
      <c r="B479" s="461"/>
      <c r="C479" s="490"/>
      <c r="D479" s="64"/>
      <c r="E479" s="61"/>
      <c r="F479" s="282" t="s">
        <v>290</v>
      </c>
      <c r="G479" s="254"/>
      <c r="H479" s="254"/>
      <c r="I479" s="254"/>
      <c r="J479" s="428"/>
      <c r="K479" s="86"/>
      <c r="L479" s="87"/>
      <c r="M479" s="87"/>
      <c r="N479" s="87"/>
      <c r="O479" s="87"/>
      <c r="P479" s="87"/>
      <c r="Q479" s="88"/>
      <c r="R479" s="88"/>
      <c r="S479" s="88"/>
      <c r="T479" s="89"/>
      <c r="U479" s="90"/>
      <c r="V479" s="86"/>
      <c r="W479" s="86"/>
      <c r="X479" s="86"/>
      <c r="Y479" s="87"/>
      <c r="Z479" s="87"/>
      <c r="AA479" s="87"/>
      <c r="AB479" s="87"/>
      <c r="AC479" s="87"/>
      <c r="AD479" s="88"/>
      <c r="AE479" s="88"/>
      <c r="AF479" s="88"/>
      <c r="AG479" s="89"/>
      <c r="AH479" s="90"/>
      <c r="AI479" s="86"/>
      <c r="AJ479" s="86"/>
      <c r="AK479" s="86"/>
      <c r="AL479" s="87"/>
      <c r="AM479" s="87"/>
      <c r="AN479" s="87"/>
      <c r="AO479" s="87"/>
      <c r="AP479" s="87"/>
      <c r="AQ479" s="88"/>
      <c r="AR479" s="88"/>
      <c r="AS479" s="88"/>
      <c r="AT479" s="89"/>
      <c r="AU479" s="90"/>
      <c r="AV479" s="86"/>
      <c r="AW479" s="86"/>
      <c r="AX479" s="86"/>
      <c r="AY479" s="87"/>
      <c r="AZ479" s="87"/>
      <c r="BA479" s="87"/>
      <c r="BB479" s="87"/>
      <c r="BC479" s="87"/>
      <c r="BD479" s="88"/>
      <c r="BE479" s="88"/>
      <c r="BF479" s="88"/>
      <c r="BG479" s="89"/>
      <c r="BH479" s="90"/>
      <c r="BI479" s="86"/>
      <c r="BJ479" s="86"/>
      <c r="BK479" s="86"/>
      <c r="BL479" s="87"/>
      <c r="BM479" s="87"/>
      <c r="BN479" s="87"/>
      <c r="BO479" s="87"/>
      <c r="BP479" s="87"/>
      <c r="BQ479" s="88"/>
      <c r="BR479" s="88"/>
      <c r="BS479" s="88"/>
      <c r="BT479" s="89"/>
      <c r="BU479" s="90"/>
      <c r="BV479" s="86"/>
      <c r="BW479" s="86"/>
      <c r="BX479" s="86"/>
      <c r="BY479" s="87"/>
      <c r="BZ479" s="87"/>
      <c r="CA479" s="87"/>
      <c r="CB479" s="87"/>
      <c r="CC479" s="87"/>
      <c r="CD479" s="88"/>
      <c r="CE479" s="88"/>
      <c r="CF479" s="88"/>
      <c r="CG479" s="89"/>
      <c r="CH479" s="90"/>
      <c r="CI479" s="86"/>
      <c r="CJ479" s="86"/>
      <c r="CK479" s="86"/>
      <c r="CL479" s="87"/>
      <c r="CM479" s="87"/>
      <c r="CN479" s="87"/>
      <c r="CO479" s="87"/>
      <c r="CP479" s="87"/>
      <c r="CQ479" s="88"/>
      <c r="CR479" s="88"/>
      <c r="CS479" s="88"/>
      <c r="CT479" s="89"/>
      <c r="CU479" s="90"/>
      <c r="CV479" s="86"/>
      <c r="CW479" s="86"/>
      <c r="CX479" s="86"/>
      <c r="CY479" s="87"/>
      <c r="CZ479" s="87"/>
      <c r="DA479" s="87"/>
      <c r="DB479" s="87"/>
      <c r="DC479" s="87"/>
      <c r="DD479" s="88"/>
      <c r="DE479" s="88"/>
      <c r="DF479" s="88"/>
      <c r="DG479" s="89"/>
      <c r="DH479" s="90"/>
      <c r="DI479" s="86"/>
      <c r="DJ479" s="86"/>
      <c r="DK479" s="86"/>
      <c r="DL479" s="87"/>
      <c r="DM479" s="87"/>
      <c r="DN479" s="87"/>
      <c r="DO479" s="87"/>
      <c r="DP479" s="87"/>
      <c r="DQ479" s="88"/>
      <c r="DR479" s="88"/>
      <c r="DS479" s="88"/>
      <c r="DT479" s="89"/>
      <c r="DU479" s="90"/>
      <c r="DV479" s="86"/>
      <c r="DW479" s="86"/>
      <c r="DX479" s="86"/>
      <c r="DY479" s="87"/>
      <c r="DZ479" s="87"/>
      <c r="EA479" s="87"/>
      <c r="EB479" s="87"/>
      <c r="EC479" s="87"/>
      <c r="ED479" s="88"/>
      <c r="EE479" s="88"/>
      <c r="EF479" s="88"/>
      <c r="EG479" s="89"/>
      <c r="EH479" s="90"/>
      <c r="EI479" s="86"/>
      <c r="EJ479" s="86"/>
      <c r="EK479" s="86"/>
      <c r="EL479" s="87"/>
      <c r="EM479" s="87"/>
      <c r="EN479" s="87"/>
      <c r="EO479" s="87"/>
      <c r="EP479" s="87"/>
      <c r="EQ479" s="88"/>
      <c r="ER479" s="88"/>
      <c r="ES479" s="88"/>
      <c r="ET479" s="89"/>
      <c r="EU479" s="90"/>
      <c r="EV479" s="86"/>
      <c r="EW479" s="86"/>
      <c r="EX479" s="86"/>
      <c r="EY479" s="87"/>
      <c r="EZ479" s="87"/>
      <c r="FA479" s="87"/>
      <c r="FB479" s="87"/>
      <c r="FC479" s="87"/>
      <c r="FD479" s="88"/>
      <c r="FE479" s="88"/>
      <c r="FF479" s="88"/>
      <c r="FG479" s="89"/>
      <c r="FH479" s="90"/>
      <c r="FI479" s="86"/>
      <c r="FJ479" s="86"/>
      <c r="FK479" s="86"/>
      <c r="FL479" s="87"/>
      <c r="FM479" s="87"/>
      <c r="FN479" s="87"/>
      <c r="FO479" s="87"/>
      <c r="FP479" s="87"/>
      <c r="FQ479" s="88"/>
      <c r="FR479" s="88"/>
      <c r="FS479" s="88"/>
      <c r="FT479" s="89"/>
      <c r="FU479" s="90"/>
      <c r="FV479" s="86"/>
      <c r="FW479" s="86"/>
      <c r="FX479" s="86"/>
      <c r="FY479" s="87"/>
      <c r="FZ479" s="87"/>
      <c r="GA479" s="87"/>
      <c r="GB479" s="87"/>
      <c r="GC479" s="87"/>
    </row>
    <row r="480" spans="1:185" ht="15" customHeight="1" x14ac:dyDescent="0.25">
      <c r="A480" s="4">
        <v>3639</v>
      </c>
      <c r="B480" s="4">
        <v>5151</v>
      </c>
      <c r="C480" s="291"/>
      <c r="D480" s="47"/>
      <c r="E480" s="61">
        <v>211</v>
      </c>
      <c r="F480" s="5" t="s">
        <v>401</v>
      </c>
      <c r="G480" s="76">
        <v>11</v>
      </c>
      <c r="H480" s="76">
        <v>11</v>
      </c>
      <c r="I480" s="76">
        <v>7.68</v>
      </c>
      <c r="J480" s="428">
        <f>Tabulka5424[[#This Row],[Skutečnost v tis. Kč]]/Tabulka5424[[#This Row],[Upravený rozpočet v tis. Kč]]*100</f>
        <v>69.818181818181813</v>
      </c>
      <c r="K480" s="86"/>
      <c r="L480" s="87"/>
      <c r="M480" s="87"/>
      <c r="N480" s="87"/>
      <c r="O480" s="87"/>
      <c r="P480" s="87"/>
      <c r="Q480" s="88"/>
      <c r="R480" s="88"/>
      <c r="S480" s="88"/>
      <c r="T480" s="89"/>
      <c r="U480" s="90"/>
      <c r="V480" s="86"/>
      <c r="W480" s="86"/>
      <c r="X480" s="86"/>
      <c r="Y480" s="87"/>
      <c r="Z480" s="87"/>
      <c r="AA480" s="87"/>
      <c r="AB480" s="87"/>
      <c r="AC480" s="87"/>
      <c r="AD480" s="88"/>
      <c r="AE480" s="88"/>
      <c r="AF480" s="88"/>
      <c r="AG480" s="89"/>
      <c r="AH480" s="90"/>
      <c r="AI480" s="86"/>
      <c r="AJ480" s="86"/>
      <c r="AK480" s="86"/>
      <c r="AL480" s="87"/>
      <c r="AM480" s="87"/>
      <c r="AN480" s="87"/>
      <c r="AO480" s="87"/>
      <c r="AP480" s="87"/>
      <c r="AQ480" s="88"/>
      <c r="AR480" s="88"/>
      <c r="AS480" s="88"/>
      <c r="AT480" s="89"/>
      <c r="AU480" s="90"/>
      <c r="AV480" s="86"/>
      <c r="AW480" s="86"/>
      <c r="AX480" s="86"/>
      <c r="AY480" s="87"/>
      <c r="AZ480" s="87"/>
      <c r="BA480" s="87"/>
      <c r="BB480" s="87"/>
      <c r="BC480" s="87"/>
      <c r="BD480" s="88"/>
      <c r="BE480" s="88"/>
      <c r="BF480" s="88"/>
      <c r="BG480" s="89"/>
      <c r="BH480" s="90"/>
      <c r="BI480" s="86"/>
      <c r="BJ480" s="86"/>
      <c r="BK480" s="86"/>
      <c r="BL480" s="87"/>
      <c r="BM480" s="87"/>
      <c r="BN480" s="87"/>
      <c r="BO480" s="87"/>
      <c r="BP480" s="87"/>
      <c r="BQ480" s="88"/>
      <c r="BR480" s="88"/>
      <c r="BS480" s="88"/>
      <c r="BT480" s="89"/>
      <c r="BU480" s="90"/>
      <c r="BV480" s="86"/>
      <c r="BW480" s="86"/>
      <c r="BX480" s="86"/>
      <c r="BY480" s="87"/>
      <c r="BZ480" s="87"/>
      <c r="CA480" s="87"/>
      <c r="CB480" s="87"/>
      <c r="CC480" s="87"/>
      <c r="CD480" s="88"/>
      <c r="CE480" s="88"/>
      <c r="CF480" s="88"/>
      <c r="CG480" s="89"/>
      <c r="CH480" s="90"/>
      <c r="CI480" s="86"/>
      <c r="CJ480" s="86"/>
      <c r="CK480" s="86"/>
      <c r="CL480" s="87"/>
      <c r="CM480" s="87"/>
      <c r="CN480" s="87"/>
      <c r="CO480" s="87"/>
      <c r="CP480" s="87"/>
      <c r="CQ480" s="88"/>
      <c r="CR480" s="88"/>
      <c r="CS480" s="88"/>
      <c r="CT480" s="89"/>
      <c r="CU480" s="90"/>
      <c r="CV480" s="86"/>
      <c r="CW480" s="86"/>
      <c r="CX480" s="86"/>
      <c r="CY480" s="87"/>
      <c r="CZ480" s="87"/>
      <c r="DA480" s="87"/>
      <c r="DB480" s="87"/>
      <c r="DC480" s="87"/>
      <c r="DD480" s="88"/>
      <c r="DE480" s="88"/>
      <c r="DF480" s="88"/>
      <c r="DG480" s="89"/>
      <c r="DH480" s="90"/>
      <c r="DI480" s="86"/>
      <c r="DJ480" s="86"/>
      <c r="DK480" s="86"/>
      <c r="DL480" s="87"/>
      <c r="DM480" s="87"/>
      <c r="DN480" s="87"/>
      <c r="DO480" s="87"/>
      <c r="DP480" s="87"/>
      <c r="DQ480" s="88"/>
      <c r="DR480" s="88"/>
      <c r="DS480" s="88"/>
      <c r="DT480" s="89"/>
      <c r="DU480" s="90"/>
      <c r="DV480" s="86"/>
      <c r="DW480" s="86"/>
      <c r="DX480" s="86"/>
      <c r="DY480" s="87"/>
      <c r="DZ480" s="87"/>
      <c r="EA480" s="87"/>
      <c r="EB480" s="87"/>
      <c r="EC480" s="87"/>
      <c r="ED480" s="88"/>
      <c r="EE480" s="88"/>
      <c r="EF480" s="88"/>
      <c r="EG480" s="89"/>
      <c r="EH480" s="90"/>
      <c r="EI480" s="86"/>
      <c r="EJ480" s="86"/>
      <c r="EK480" s="86"/>
      <c r="EL480" s="87"/>
      <c r="EM480" s="87"/>
      <c r="EN480" s="87"/>
      <c r="EO480" s="87"/>
      <c r="EP480" s="87"/>
      <c r="EQ480" s="88"/>
      <c r="ER480" s="88"/>
      <c r="ES480" s="88"/>
      <c r="ET480" s="89"/>
      <c r="EU480" s="90"/>
      <c r="EV480" s="86"/>
      <c r="EW480" s="86"/>
      <c r="EX480" s="86"/>
      <c r="EY480" s="87"/>
      <c r="EZ480" s="87"/>
      <c r="FA480" s="87"/>
      <c r="FB480" s="87"/>
      <c r="FC480" s="87"/>
      <c r="FD480" s="88"/>
      <c r="FE480" s="88"/>
      <c r="FF480" s="88"/>
      <c r="FG480" s="89"/>
      <c r="FH480" s="90"/>
      <c r="FI480" s="86"/>
      <c r="FJ480" s="86"/>
      <c r="FK480" s="86"/>
      <c r="FL480" s="87"/>
      <c r="FM480" s="87"/>
      <c r="FN480" s="87"/>
      <c r="FO480" s="87"/>
      <c r="FP480" s="87"/>
      <c r="FQ480" s="88"/>
      <c r="FR480" s="88"/>
      <c r="FS480" s="88"/>
      <c r="FT480" s="89"/>
      <c r="FU480" s="90"/>
      <c r="FV480" s="86"/>
      <c r="FW480" s="86"/>
      <c r="FX480" s="86"/>
      <c r="FY480" s="87"/>
      <c r="FZ480" s="87"/>
      <c r="GA480" s="87"/>
      <c r="GB480" s="87"/>
      <c r="GC480" s="87"/>
    </row>
    <row r="481" spans="1:185" ht="15" customHeight="1" x14ac:dyDescent="0.25">
      <c r="A481" s="4">
        <v>3639</v>
      </c>
      <c r="B481" s="4">
        <v>5152</v>
      </c>
      <c r="C481" s="291"/>
      <c r="D481" s="47"/>
      <c r="E481" s="61">
        <v>211</v>
      </c>
      <c r="F481" s="5" t="s">
        <v>166</v>
      </c>
      <c r="G481" s="76">
        <v>9.36</v>
      </c>
      <c r="H481" s="76">
        <v>9.36</v>
      </c>
      <c r="I481" s="76">
        <v>9.36</v>
      </c>
      <c r="J481" s="428">
        <f>Tabulka5424[[#This Row],[Skutečnost v tis. Kč]]/Tabulka5424[[#This Row],[Upravený rozpočet v tis. Kč]]*100</f>
        <v>100</v>
      </c>
      <c r="K481" s="86"/>
      <c r="L481" s="87"/>
      <c r="M481" s="87"/>
      <c r="N481" s="87"/>
      <c r="O481" s="87"/>
      <c r="P481" s="87"/>
      <c r="Q481" s="88"/>
      <c r="R481" s="88"/>
      <c r="S481" s="88"/>
      <c r="T481" s="89"/>
      <c r="U481" s="90"/>
      <c r="V481" s="86"/>
      <c r="W481" s="86"/>
      <c r="X481" s="86"/>
      <c r="Y481" s="87"/>
      <c r="Z481" s="87"/>
      <c r="AA481" s="87"/>
      <c r="AB481" s="87"/>
      <c r="AC481" s="87"/>
      <c r="AD481" s="88"/>
      <c r="AE481" s="88"/>
      <c r="AF481" s="88"/>
      <c r="AG481" s="89"/>
      <c r="AH481" s="90"/>
      <c r="AI481" s="86"/>
      <c r="AJ481" s="86"/>
      <c r="AK481" s="86"/>
      <c r="AL481" s="87"/>
      <c r="AM481" s="87"/>
      <c r="AN481" s="87"/>
      <c r="AO481" s="87"/>
      <c r="AP481" s="87"/>
      <c r="AQ481" s="88"/>
      <c r="AR481" s="88"/>
      <c r="AS481" s="88"/>
      <c r="AT481" s="89"/>
      <c r="AU481" s="90"/>
      <c r="AV481" s="86"/>
      <c r="AW481" s="86"/>
      <c r="AX481" s="86"/>
      <c r="AY481" s="87"/>
      <c r="AZ481" s="87"/>
      <c r="BA481" s="87"/>
      <c r="BB481" s="87"/>
      <c r="BC481" s="87"/>
      <c r="BD481" s="88"/>
      <c r="BE481" s="88"/>
      <c r="BF481" s="88"/>
      <c r="BG481" s="89"/>
      <c r="BH481" s="90"/>
      <c r="BI481" s="86"/>
      <c r="BJ481" s="86"/>
      <c r="BK481" s="86"/>
      <c r="BL481" s="87"/>
      <c r="BM481" s="87"/>
      <c r="BN481" s="87"/>
      <c r="BO481" s="87"/>
      <c r="BP481" s="87"/>
      <c r="BQ481" s="88"/>
      <c r="BR481" s="88"/>
      <c r="BS481" s="88"/>
      <c r="BT481" s="89"/>
      <c r="BU481" s="90"/>
      <c r="BV481" s="86"/>
      <c r="BW481" s="86"/>
      <c r="BX481" s="86"/>
      <c r="BY481" s="87"/>
      <c r="BZ481" s="87"/>
      <c r="CA481" s="87"/>
      <c r="CB481" s="87"/>
      <c r="CC481" s="87"/>
      <c r="CD481" s="88"/>
      <c r="CE481" s="88"/>
      <c r="CF481" s="88"/>
      <c r="CG481" s="89"/>
      <c r="CH481" s="90"/>
      <c r="CI481" s="86"/>
      <c r="CJ481" s="86"/>
      <c r="CK481" s="86"/>
      <c r="CL481" s="87"/>
      <c r="CM481" s="87"/>
      <c r="CN481" s="87"/>
      <c r="CO481" s="87"/>
      <c r="CP481" s="87"/>
      <c r="CQ481" s="88"/>
      <c r="CR481" s="88"/>
      <c r="CS481" s="88"/>
      <c r="CT481" s="89"/>
      <c r="CU481" s="90"/>
      <c r="CV481" s="86"/>
      <c r="CW481" s="86"/>
      <c r="CX481" s="86"/>
      <c r="CY481" s="87"/>
      <c r="CZ481" s="87"/>
      <c r="DA481" s="87"/>
      <c r="DB481" s="87"/>
      <c r="DC481" s="87"/>
      <c r="DD481" s="88"/>
      <c r="DE481" s="88"/>
      <c r="DF481" s="88"/>
      <c r="DG481" s="89"/>
      <c r="DH481" s="90"/>
      <c r="DI481" s="86"/>
      <c r="DJ481" s="86"/>
      <c r="DK481" s="86"/>
      <c r="DL481" s="87"/>
      <c r="DM481" s="87"/>
      <c r="DN481" s="87"/>
      <c r="DO481" s="87"/>
      <c r="DP481" s="87"/>
      <c r="DQ481" s="88"/>
      <c r="DR481" s="88"/>
      <c r="DS481" s="88"/>
      <c r="DT481" s="89"/>
      <c r="DU481" s="90"/>
      <c r="DV481" s="86"/>
      <c r="DW481" s="86"/>
      <c r="DX481" s="86"/>
      <c r="DY481" s="87"/>
      <c r="DZ481" s="87"/>
      <c r="EA481" s="87"/>
      <c r="EB481" s="87"/>
      <c r="EC481" s="87"/>
      <c r="ED481" s="88"/>
      <c r="EE481" s="88"/>
      <c r="EF481" s="88"/>
      <c r="EG481" s="89"/>
      <c r="EH481" s="90"/>
      <c r="EI481" s="86"/>
      <c r="EJ481" s="86"/>
      <c r="EK481" s="86"/>
      <c r="EL481" s="87"/>
      <c r="EM481" s="87"/>
      <c r="EN481" s="87"/>
      <c r="EO481" s="87"/>
      <c r="EP481" s="87"/>
      <c r="EQ481" s="88"/>
      <c r="ER481" s="88"/>
      <c r="ES481" s="88"/>
      <c r="ET481" s="89"/>
      <c r="EU481" s="90"/>
      <c r="EV481" s="86"/>
      <c r="EW481" s="86"/>
      <c r="EX481" s="86"/>
      <c r="EY481" s="87"/>
      <c r="EZ481" s="87"/>
      <c r="FA481" s="87"/>
      <c r="FB481" s="87"/>
      <c r="FC481" s="87"/>
      <c r="FD481" s="88"/>
      <c r="FE481" s="88"/>
      <c r="FF481" s="88"/>
      <c r="FG481" s="89"/>
      <c r="FH481" s="90"/>
      <c r="FI481" s="86"/>
      <c r="FJ481" s="86"/>
      <c r="FK481" s="86"/>
      <c r="FL481" s="87"/>
      <c r="FM481" s="87"/>
      <c r="FN481" s="87"/>
      <c r="FO481" s="87"/>
      <c r="FP481" s="87"/>
      <c r="FQ481" s="88"/>
      <c r="FR481" s="88"/>
      <c r="FS481" s="88"/>
      <c r="FT481" s="89"/>
      <c r="FU481" s="90"/>
      <c r="FV481" s="86"/>
      <c r="FW481" s="86"/>
      <c r="FX481" s="86"/>
      <c r="FY481" s="87"/>
      <c r="FZ481" s="87"/>
      <c r="GA481" s="87"/>
      <c r="GB481" s="87"/>
      <c r="GC481" s="87"/>
    </row>
    <row r="482" spans="1:185" ht="17.25" customHeight="1" x14ac:dyDescent="0.25">
      <c r="A482" s="4">
        <v>3639</v>
      </c>
      <c r="B482" s="4">
        <v>5154</v>
      </c>
      <c r="C482" s="291"/>
      <c r="D482" s="47"/>
      <c r="E482" s="61">
        <v>211</v>
      </c>
      <c r="F482" s="5" t="s">
        <v>149</v>
      </c>
      <c r="G482" s="76">
        <v>4</v>
      </c>
      <c r="H482" s="76">
        <v>4</v>
      </c>
      <c r="I482" s="76">
        <v>3.76</v>
      </c>
      <c r="J482" s="428">
        <f>Tabulka5424[[#This Row],[Skutečnost v tis. Kč]]/Tabulka5424[[#This Row],[Upravený rozpočet v tis. Kč]]*100</f>
        <v>94</v>
      </c>
      <c r="K482" s="86"/>
      <c r="L482" s="87"/>
      <c r="M482" s="87"/>
      <c r="N482" s="87"/>
      <c r="O482" s="87"/>
      <c r="P482" s="87"/>
      <c r="Q482" s="88"/>
      <c r="R482" s="88"/>
      <c r="S482" s="88"/>
      <c r="T482" s="89"/>
      <c r="U482" s="90"/>
      <c r="V482" s="86"/>
      <c r="W482" s="86"/>
      <c r="X482" s="86"/>
      <c r="Y482" s="87"/>
      <c r="Z482" s="87"/>
      <c r="AA482" s="87"/>
      <c r="AB482" s="87"/>
      <c r="AC482" s="87"/>
      <c r="AD482" s="88"/>
      <c r="AE482" s="88"/>
      <c r="AF482" s="88"/>
      <c r="AG482" s="89"/>
      <c r="AH482" s="90"/>
      <c r="AI482" s="86"/>
      <c r="AJ482" s="86"/>
      <c r="AK482" s="86"/>
      <c r="AL482" s="87"/>
      <c r="AM482" s="87"/>
      <c r="AN482" s="87"/>
      <c r="AO482" s="87"/>
      <c r="AP482" s="87"/>
      <c r="AQ482" s="88"/>
      <c r="AR482" s="88"/>
      <c r="AS482" s="88"/>
      <c r="AT482" s="89"/>
      <c r="AU482" s="90"/>
      <c r="AV482" s="86"/>
      <c r="AW482" s="86"/>
      <c r="AX482" s="86"/>
      <c r="AY482" s="87"/>
      <c r="AZ482" s="87"/>
      <c r="BA482" s="87"/>
      <c r="BB482" s="87"/>
      <c r="BC482" s="87"/>
      <c r="BD482" s="88"/>
      <c r="BE482" s="88"/>
      <c r="BF482" s="88"/>
      <c r="BG482" s="89"/>
      <c r="BH482" s="90"/>
      <c r="BI482" s="86"/>
      <c r="BJ482" s="86"/>
      <c r="BK482" s="86"/>
      <c r="BL482" s="87"/>
      <c r="BM482" s="87"/>
      <c r="BN482" s="87"/>
      <c r="BO482" s="87"/>
      <c r="BP482" s="87"/>
      <c r="BQ482" s="88"/>
      <c r="BR482" s="88"/>
      <c r="BS482" s="88"/>
      <c r="BT482" s="89"/>
      <c r="BU482" s="90"/>
      <c r="BV482" s="86"/>
      <c r="BW482" s="86"/>
      <c r="BX482" s="86"/>
      <c r="BY482" s="87"/>
      <c r="BZ482" s="87"/>
      <c r="CA482" s="87"/>
      <c r="CB482" s="87"/>
      <c r="CC482" s="87"/>
      <c r="CD482" s="88"/>
      <c r="CE482" s="88"/>
      <c r="CF482" s="88"/>
      <c r="CG482" s="89"/>
      <c r="CH482" s="90"/>
      <c r="CI482" s="86"/>
      <c r="CJ482" s="86"/>
      <c r="CK482" s="86"/>
      <c r="CL482" s="87"/>
      <c r="CM482" s="87"/>
      <c r="CN482" s="87"/>
      <c r="CO482" s="87"/>
      <c r="CP482" s="87"/>
      <c r="CQ482" s="88"/>
      <c r="CR482" s="88"/>
      <c r="CS482" s="88"/>
      <c r="CT482" s="89"/>
      <c r="CU482" s="90"/>
      <c r="CV482" s="86"/>
      <c r="CW482" s="86"/>
      <c r="CX482" s="86"/>
      <c r="CY482" s="87"/>
      <c r="CZ482" s="87"/>
      <c r="DA482" s="87"/>
      <c r="DB482" s="87"/>
      <c r="DC482" s="87"/>
      <c r="DD482" s="88"/>
      <c r="DE482" s="88"/>
      <c r="DF482" s="88"/>
      <c r="DG482" s="89"/>
      <c r="DH482" s="90"/>
      <c r="DI482" s="86"/>
      <c r="DJ482" s="86"/>
      <c r="DK482" s="86"/>
      <c r="DL482" s="87"/>
      <c r="DM482" s="87"/>
      <c r="DN482" s="87"/>
      <c r="DO482" s="87"/>
      <c r="DP482" s="87"/>
      <c r="DQ482" s="88"/>
      <c r="DR482" s="88"/>
      <c r="DS482" s="88"/>
      <c r="DT482" s="89"/>
      <c r="DU482" s="90"/>
      <c r="DV482" s="86"/>
      <c r="DW482" s="86"/>
      <c r="DX482" s="86"/>
      <c r="DY482" s="87"/>
      <c r="DZ482" s="87"/>
      <c r="EA482" s="87"/>
      <c r="EB482" s="87"/>
      <c r="EC482" s="87"/>
      <c r="ED482" s="88"/>
      <c r="EE482" s="88"/>
      <c r="EF482" s="88"/>
      <c r="EG482" s="89"/>
      <c r="EH482" s="90"/>
      <c r="EI482" s="86"/>
      <c r="EJ482" s="86"/>
      <c r="EK482" s="86"/>
      <c r="EL482" s="87"/>
      <c r="EM482" s="87"/>
      <c r="EN482" s="87"/>
      <c r="EO482" s="87"/>
      <c r="EP482" s="87"/>
      <c r="EQ482" s="88"/>
      <c r="ER482" s="88"/>
      <c r="ES482" s="88"/>
      <c r="ET482" s="89"/>
      <c r="EU482" s="90"/>
      <c r="EV482" s="86"/>
      <c r="EW482" s="86"/>
      <c r="EX482" s="86"/>
      <c r="EY482" s="87"/>
      <c r="EZ482" s="87"/>
      <c r="FA482" s="87"/>
      <c r="FB482" s="87"/>
      <c r="FC482" s="87"/>
      <c r="FD482" s="88"/>
      <c r="FE482" s="88"/>
      <c r="FF482" s="88"/>
      <c r="FG482" s="89"/>
      <c r="FH482" s="90"/>
      <c r="FI482" s="86"/>
      <c r="FJ482" s="86"/>
      <c r="FK482" s="86"/>
      <c r="FL482" s="87"/>
      <c r="FM482" s="87"/>
      <c r="FN482" s="87"/>
      <c r="FO482" s="87"/>
      <c r="FP482" s="87"/>
      <c r="FQ482" s="88"/>
      <c r="FR482" s="88"/>
      <c r="FS482" s="88"/>
      <c r="FT482" s="89"/>
      <c r="FU482" s="90"/>
      <c r="FV482" s="86"/>
      <c r="FW482" s="86"/>
      <c r="FX482" s="86"/>
      <c r="FY482" s="87"/>
      <c r="FZ482" s="87"/>
      <c r="GA482" s="87"/>
      <c r="GB482" s="87"/>
      <c r="GC482" s="87"/>
    </row>
    <row r="483" spans="1:185" ht="15" customHeight="1" x14ac:dyDescent="0.25">
      <c r="A483" s="4">
        <v>3639</v>
      </c>
      <c r="B483" s="4">
        <v>5169</v>
      </c>
      <c r="C483" s="291"/>
      <c r="D483" s="47"/>
      <c r="E483" s="61">
        <v>211</v>
      </c>
      <c r="F483" s="5" t="s">
        <v>134</v>
      </c>
      <c r="G483" s="76">
        <v>121.52</v>
      </c>
      <c r="H483" s="76">
        <v>121.52</v>
      </c>
      <c r="I483" s="76">
        <v>66.09</v>
      </c>
      <c r="J483" s="428">
        <f>Tabulka5424[[#This Row],[Skutečnost v tis. Kč]]/Tabulka5424[[#This Row],[Upravený rozpočet v tis. Kč]]*100</f>
        <v>54.386109282422645</v>
      </c>
      <c r="K483" s="86"/>
      <c r="L483" s="87"/>
      <c r="M483" s="87"/>
      <c r="N483" s="87"/>
      <c r="O483" s="87"/>
      <c r="P483" s="87"/>
      <c r="Q483" s="88"/>
      <c r="R483" s="88"/>
      <c r="S483" s="88"/>
      <c r="T483" s="89"/>
      <c r="U483" s="90"/>
      <c r="V483" s="86"/>
      <c r="W483" s="86"/>
      <c r="X483" s="86"/>
      <c r="Y483" s="87"/>
      <c r="Z483" s="87"/>
      <c r="AA483" s="87"/>
      <c r="AB483" s="87"/>
      <c r="AC483" s="87"/>
      <c r="AD483" s="88"/>
      <c r="AE483" s="88"/>
      <c r="AF483" s="88"/>
      <c r="AG483" s="89"/>
      <c r="AH483" s="90"/>
      <c r="AI483" s="86"/>
      <c r="AJ483" s="86"/>
      <c r="AK483" s="86"/>
      <c r="AL483" s="87"/>
      <c r="AM483" s="87"/>
      <c r="AN483" s="87"/>
      <c r="AO483" s="87"/>
      <c r="AP483" s="87"/>
      <c r="AQ483" s="88"/>
      <c r="AR483" s="88"/>
      <c r="AS483" s="88"/>
      <c r="AT483" s="89"/>
      <c r="AU483" s="90"/>
      <c r="AV483" s="86"/>
      <c r="AW483" s="86"/>
      <c r="AX483" s="86"/>
      <c r="AY483" s="87"/>
      <c r="AZ483" s="87"/>
      <c r="BA483" s="87"/>
      <c r="BB483" s="87"/>
      <c r="BC483" s="87"/>
      <c r="BD483" s="88"/>
      <c r="BE483" s="88"/>
      <c r="BF483" s="88"/>
      <c r="BG483" s="89"/>
      <c r="BH483" s="90"/>
      <c r="BI483" s="86"/>
      <c r="BJ483" s="86"/>
      <c r="BK483" s="86"/>
      <c r="BL483" s="87"/>
      <c r="BM483" s="87"/>
      <c r="BN483" s="87"/>
      <c r="BO483" s="87"/>
      <c r="BP483" s="87"/>
      <c r="BQ483" s="88"/>
      <c r="BR483" s="88"/>
      <c r="BS483" s="88"/>
      <c r="BT483" s="89"/>
      <c r="BU483" s="90"/>
      <c r="BV483" s="86"/>
      <c r="BW483" s="86"/>
      <c r="BX483" s="86"/>
      <c r="BY483" s="87"/>
      <c r="BZ483" s="87"/>
      <c r="CA483" s="87"/>
      <c r="CB483" s="87"/>
      <c r="CC483" s="87"/>
      <c r="CD483" s="88"/>
      <c r="CE483" s="88"/>
      <c r="CF483" s="88"/>
      <c r="CG483" s="89"/>
      <c r="CH483" s="90"/>
      <c r="CI483" s="86"/>
      <c r="CJ483" s="86"/>
      <c r="CK483" s="86"/>
      <c r="CL483" s="87"/>
      <c r="CM483" s="87"/>
      <c r="CN483" s="87"/>
      <c r="CO483" s="87"/>
      <c r="CP483" s="87"/>
      <c r="CQ483" s="88"/>
      <c r="CR483" s="88"/>
      <c r="CS483" s="88"/>
      <c r="CT483" s="89"/>
      <c r="CU483" s="90"/>
      <c r="CV483" s="86"/>
      <c r="CW483" s="86"/>
      <c r="CX483" s="86"/>
      <c r="CY483" s="87"/>
      <c r="CZ483" s="87"/>
      <c r="DA483" s="87"/>
      <c r="DB483" s="87"/>
      <c r="DC483" s="87"/>
      <c r="DD483" s="88"/>
      <c r="DE483" s="88"/>
      <c r="DF483" s="88"/>
      <c r="DG483" s="89"/>
      <c r="DH483" s="90"/>
      <c r="DI483" s="86"/>
      <c r="DJ483" s="86"/>
      <c r="DK483" s="86"/>
      <c r="DL483" s="87"/>
      <c r="DM483" s="87"/>
      <c r="DN483" s="87"/>
      <c r="DO483" s="87"/>
      <c r="DP483" s="87"/>
      <c r="DQ483" s="88"/>
      <c r="DR483" s="88"/>
      <c r="DS483" s="88"/>
      <c r="DT483" s="89"/>
      <c r="DU483" s="90"/>
      <c r="DV483" s="86"/>
      <c r="DW483" s="86"/>
      <c r="DX483" s="86"/>
      <c r="DY483" s="87"/>
      <c r="DZ483" s="87"/>
      <c r="EA483" s="87"/>
      <c r="EB483" s="87"/>
      <c r="EC483" s="87"/>
      <c r="ED483" s="88"/>
      <c r="EE483" s="88"/>
      <c r="EF483" s="88"/>
      <c r="EG483" s="89"/>
      <c r="EH483" s="90"/>
      <c r="EI483" s="86"/>
      <c r="EJ483" s="86"/>
      <c r="EK483" s="86"/>
      <c r="EL483" s="87"/>
      <c r="EM483" s="87"/>
      <c r="EN483" s="87"/>
      <c r="EO483" s="87"/>
      <c r="EP483" s="87"/>
      <c r="EQ483" s="88"/>
      <c r="ER483" s="88"/>
      <c r="ES483" s="88"/>
      <c r="ET483" s="89"/>
      <c r="EU483" s="90"/>
      <c r="EV483" s="86"/>
      <c r="EW483" s="86"/>
      <c r="EX483" s="86"/>
      <c r="EY483" s="87"/>
      <c r="EZ483" s="87"/>
      <c r="FA483" s="87"/>
      <c r="FB483" s="87"/>
      <c r="FC483" s="87"/>
      <c r="FD483" s="88"/>
      <c r="FE483" s="88"/>
      <c r="FF483" s="88"/>
      <c r="FG483" s="89"/>
      <c r="FH483" s="90"/>
      <c r="FI483" s="86"/>
      <c r="FJ483" s="86"/>
      <c r="FK483" s="86"/>
      <c r="FL483" s="87"/>
      <c r="FM483" s="87"/>
      <c r="FN483" s="87"/>
      <c r="FO483" s="87"/>
      <c r="FP483" s="87"/>
      <c r="FQ483" s="88"/>
      <c r="FR483" s="88"/>
      <c r="FS483" s="88"/>
      <c r="FT483" s="89"/>
      <c r="FU483" s="90"/>
      <c r="FV483" s="86"/>
      <c r="FW483" s="86"/>
      <c r="FX483" s="86"/>
      <c r="FY483" s="87"/>
      <c r="FZ483" s="87"/>
      <c r="GA483" s="87"/>
      <c r="GB483" s="87"/>
      <c r="GC483" s="87"/>
    </row>
    <row r="484" spans="1:185" ht="15" customHeight="1" x14ac:dyDescent="0.25">
      <c r="A484" s="461">
        <v>3639</v>
      </c>
      <c r="B484" s="461">
        <v>5171</v>
      </c>
      <c r="C484" s="490"/>
      <c r="D484" s="64"/>
      <c r="E484" s="462">
        <v>211</v>
      </c>
      <c r="F484" s="459" t="s">
        <v>1067</v>
      </c>
      <c r="G484" s="254">
        <v>45</v>
      </c>
      <c r="H484" s="254">
        <v>45</v>
      </c>
      <c r="I484" s="254">
        <v>17.12</v>
      </c>
      <c r="J484" s="429">
        <f>Tabulka5424[[#This Row],[Skutečnost v tis. Kč]]/Tabulka5424[[#This Row],[Upravený rozpočet v tis. Kč]]*100</f>
        <v>38.044444444444444</v>
      </c>
      <c r="K484" s="86"/>
      <c r="L484" s="87"/>
      <c r="M484" s="87"/>
      <c r="N484" s="87"/>
      <c r="O484" s="87"/>
      <c r="P484" s="87"/>
      <c r="Q484" s="88"/>
      <c r="R484" s="88"/>
      <c r="S484" s="88"/>
      <c r="T484" s="89"/>
      <c r="U484" s="90"/>
      <c r="V484" s="86"/>
      <c r="W484" s="86"/>
      <c r="X484" s="86"/>
      <c r="Y484" s="87"/>
      <c r="Z484" s="87"/>
      <c r="AA484" s="87"/>
      <c r="AB484" s="87"/>
      <c r="AC484" s="87"/>
      <c r="AD484" s="88"/>
      <c r="AE484" s="88"/>
      <c r="AF484" s="88"/>
      <c r="AG484" s="89"/>
      <c r="AH484" s="90"/>
      <c r="AI484" s="86"/>
      <c r="AJ484" s="86"/>
      <c r="AK484" s="86"/>
      <c r="AL484" s="87"/>
      <c r="AM484" s="87"/>
      <c r="AN484" s="87"/>
      <c r="AO484" s="87"/>
      <c r="AP484" s="87"/>
      <c r="AQ484" s="88"/>
      <c r="AR484" s="88"/>
      <c r="AS484" s="88"/>
      <c r="AT484" s="89"/>
      <c r="AU484" s="90"/>
      <c r="AV484" s="86"/>
      <c r="AW484" s="86"/>
      <c r="AX484" s="86"/>
      <c r="AY484" s="87"/>
      <c r="AZ484" s="87"/>
      <c r="BA484" s="87"/>
      <c r="BB484" s="87"/>
      <c r="BC484" s="87"/>
      <c r="BD484" s="88"/>
      <c r="BE484" s="88"/>
      <c r="BF484" s="88"/>
      <c r="BG484" s="89"/>
      <c r="BH484" s="90"/>
      <c r="BI484" s="86"/>
      <c r="BJ484" s="86"/>
      <c r="BK484" s="86"/>
      <c r="BL484" s="87"/>
      <c r="BM484" s="87"/>
      <c r="BN484" s="87"/>
      <c r="BO484" s="87"/>
      <c r="BP484" s="87"/>
      <c r="BQ484" s="88"/>
      <c r="BR484" s="88"/>
      <c r="BS484" s="88"/>
      <c r="BT484" s="89"/>
      <c r="BU484" s="90"/>
      <c r="BV484" s="86"/>
      <c r="BW484" s="86"/>
      <c r="BX484" s="86"/>
      <c r="BY484" s="87"/>
      <c r="BZ484" s="87"/>
      <c r="CA484" s="87"/>
      <c r="CB484" s="87"/>
      <c r="CC484" s="87"/>
      <c r="CD484" s="88"/>
      <c r="CE484" s="88"/>
      <c r="CF484" s="88"/>
      <c r="CG484" s="89"/>
      <c r="CH484" s="90"/>
      <c r="CI484" s="86"/>
      <c r="CJ484" s="86"/>
      <c r="CK484" s="86"/>
      <c r="CL484" s="87"/>
      <c r="CM484" s="87"/>
      <c r="CN484" s="87"/>
      <c r="CO484" s="87"/>
      <c r="CP484" s="87"/>
      <c r="CQ484" s="88"/>
      <c r="CR484" s="88"/>
      <c r="CS484" s="88"/>
      <c r="CT484" s="89"/>
      <c r="CU484" s="90"/>
      <c r="CV484" s="86"/>
      <c r="CW484" s="86"/>
      <c r="CX484" s="86"/>
      <c r="CY484" s="87"/>
      <c r="CZ484" s="87"/>
      <c r="DA484" s="87"/>
      <c r="DB484" s="87"/>
      <c r="DC484" s="87"/>
      <c r="DD484" s="88"/>
      <c r="DE484" s="88"/>
      <c r="DF484" s="88"/>
      <c r="DG484" s="89"/>
      <c r="DH484" s="90"/>
      <c r="DI484" s="86"/>
      <c r="DJ484" s="86"/>
      <c r="DK484" s="86"/>
      <c r="DL484" s="87"/>
      <c r="DM484" s="87"/>
      <c r="DN484" s="87"/>
      <c r="DO484" s="87"/>
      <c r="DP484" s="87"/>
      <c r="DQ484" s="88"/>
      <c r="DR484" s="88"/>
      <c r="DS484" s="88"/>
      <c r="DT484" s="89"/>
      <c r="DU484" s="90"/>
      <c r="DV484" s="86"/>
      <c r="DW484" s="86"/>
      <c r="DX484" s="86"/>
      <c r="DY484" s="87"/>
      <c r="DZ484" s="87"/>
      <c r="EA484" s="87"/>
      <c r="EB484" s="87"/>
      <c r="EC484" s="87"/>
      <c r="ED484" s="88"/>
      <c r="EE484" s="88"/>
      <c r="EF484" s="88"/>
      <c r="EG484" s="89"/>
      <c r="EH484" s="90"/>
      <c r="EI484" s="86"/>
      <c r="EJ484" s="86"/>
      <c r="EK484" s="86"/>
      <c r="EL484" s="87"/>
      <c r="EM484" s="87"/>
      <c r="EN484" s="87"/>
      <c r="EO484" s="87"/>
      <c r="EP484" s="87"/>
      <c r="EQ484" s="88"/>
      <c r="ER484" s="88"/>
      <c r="ES484" s="88"/>
      <c r="ET484" s="89"/>
      <c r="EU484" s="90"/>
      <c r="EV484" s="86"/>
      <c r="EW484" s="86"/>
      <c r="EX484" s="86"/>
      <c r="EY484" s="87"/>
      <c r="EZ484" s="87"/>
      <c r="FA484" s="87"/>
      <c r="FB484" s="87"/>
      <c r="FC484" s="87"/>
      <c r="FD484" s="88"/>
      <c r="FE484" s="88"/>
      <c r="FF484" s="88"/>
      <c r="FG484" s="89"/>
      <c r="FH484" s="90"/>
      <c r="FI484" s="86"/>
      <c r="FJ484" s="86"/>
      <c r="FK484" s="86"/>
      <c r="FL484" s="87"/>
      <c r="FM484" s="87"/>
      <c r="FN484" s="87"/>
      <c r="FO484" s="87"/>
      <c r="FP484" s="87"/>
      <c r="FQ484" s="88"/>
      <c r="FR484" s="88"/>
      <c r="FS484" s="88"/>
      <c r="FT484" s="89"/>
      <c r="FU484" s="90"/>
      <c r="FV484" s="86"/>
      <c r="FW484" s="86"/>
      <c r="FX484" s="86"/>
      <c r="FY484" s="87"/>
      <c r="FZ484" s="87"/>
      <c r="GA484" s="87"/>
      <c r="GB484" s="87"/>
      <c r="GC484" s="87"/>
    </row>
    <row r="485" spans="1:185" ht="15" customHeight="1" x14ac:dyDescent="0.25">
      <c r="A485" s="461"/>
      <c r="B485" s="461"/>
      <c r="C485" s="490"/>
      <c r="D485" s="64"/>
      <c r="E485" s="61"/>
      <c r="F485" s="282" t="s">
        <v>295</v>
      </c>
      <c r="G485" s="233">
        <f>SUBTOTAL(109,G480:G484)</f>
        <v>190.88</v>
      </c>
      <c r="H485" s="233">
        <f>SUBTOTAL(109,H480:H484)</f>
        <v>190.88</v>
      </c>
      <c r="I485" s="233">
        <f>SUBTOTAL(109,I480:I484)</f>
        <v>104.01</v>
      </c>
      <c r="J485" s="564">
        <f>Tabulka5424[[#This Row],[Skutečnost v tis. Kč]]/Tabulka5424[[#This Row],[Upravený rozpočet v tis. Kč]]*100</f>
        <v>54.489731768650465</v>
      </c>
      <c r="K485" s="86"/>
      <c r="L485" s="87"/>
      <c r="M485" s="87"/>
      <c r="N485" s="87"/>
      <c r="O485" s="87"/>
      <c r="P485" s="87"/>
      <c r="Q485" s="88"/>
      <c r="R485" s="88"/>
      <c r="S485" s="88"/>
      <c r="T485" s="89"/>
      <c r="U485" s="90"/>
      <c r="V485" s="86"/>
      <c r="W485" s="86"/>
      <c r="X485" s="86"/>
      <c r="Y485" s="87"/>
      <c r="Z485" s="87"/>
      <c r="AA485" s="87"/>
      <c r="AB485" s="87"/>
      <c r="AC485" s="87"/>
      <c r="AD485" s="88"/>
      <c r="AE485" s="88"/>
      <c r="AF485" s="88"/>
      <c r="AG485" s="89"/>
      <c r="AH485" s="90"/>
      <c r="AI485" s="86"/>
      <c r="AJ485" s="86"/>
      <c r="AK485" s="86"/>
      <c r="AL485" s="87"/>
      <c r="AM485" s="87"/>
      <c r="AN485" s="87"/>
      <c r="AO485" s="87"/>
      <c r="AP485" s="87"/>
      <c r="AQ485" s="88"/>
      <c r="AR485" s="88"/>
      <c r="AS485" s="88"/>
      <c r="AT485" s="89"/>
      <c r="AU485" s="90"/>
      <c r="AV485" s="86"/>
      <c r="AW485" s="86"/>
      <c r="AX485" s="86"/>
      <c r="AY485" s="87"/>
      <c r="AZ485" s="87"/>
      <c r="BA485" s="87"/>
      <c r="BB485" s="87"/>
      <c r="BC485" s="87"/>
      <c r="BD485" s="88"/>
      <c r="BE485" s="88"/>
      <c r="BF485" s="88"/>
      <c r="BG485" s="89"/>
      <c r="BH485" s="90"/>
      <c r="BI485" s="86"/>
      <c r="BJ485" s="86"/>
      <c r="BK485" s="86"/>
      <c r="BL485" s="87"/>
      <c r="BM485" s="87"/>
      <c r="BN485" s="87"/>
      <c r="BO485" s="87"/>
      <c r="BP485" s="87"/>
      <c r="BQ485" s="88"/>
      <c r="BR485" s="88"/>
      <c r="BS485" s="88"/>
      <c r="BT485" s="89"/>
      <c r="BU485" s="90"/>
      <c r="BV485" s="86"/>
      <c r="BW485" s="86"/>
      <c r="BX485" s="86"/>
      <c r="BY485" s="87"/>
      <c r="BZ485" s="87"/>
      <c r="CA485" s="87"/>
      <c r="CB485" s="87"/>
      <c r="CC485" s="87"/>
      <c r="CD485" s="88"/>
      <c r="CE485" s="88"/>
      <c r="CF485" s="88"/>
      <c r="CG485" s="89"/>
      <c r="CH485" s="90"/>
      <c r="CI485" s="86"/>
      <c r="CJ485" s="86"/>
      <c r="CK485" s="86"/>
      <c r="CL485" s="87"/>
      <c r="CM485" s="87"/>
      <c r="CN485" s="87"/>
      <c r="CO485" s="87"/>
      <c r="CP485" s="87"/>
      <c r="CQ485" s="88"/>
      <c r="CR485" s="88"/>
      <c r="CS485" s="88"/>
      <c r="CT485" s="89"/>
      <c r="CU485" s="90"/>
      <c r="CV485" s="86"/>
      <c r="CW485" s="86"/>
      <c r="CX485" s="86"/>
      <c r="CY485" s="87"/>
      <c r="CZ485" s="87"/>
      <c r="DA485" s="87"/>
      <c r="DB485" s="87"/>
      <c r="DC485" s="87"/>
      <c r="DD485" s="88"/>
      <c r="DE485" s="88"/>
      <c r="DF485" s="88"/>
      <c r="DG485" s="89"/>
      <c r="DH485" s="90"/>
      <c r="DI485" s="86"/>
      <c r="DJ485" s="86"/>
      <c r="DK485" s="86"/>
      <c r="DL485" s="87"/>
      <c r="DM485" s="87"/>
      <c r="DN485" s="87"/>
      <c r="DO485" s="87"/>
      <c r="DP485" s="87"/>
      <c r="DQ485" s="88"/>
      <c r="DR485" s="88"/>
      <c r="DS485" s="88"/>
      <c r="DT485" s="89"/>
      <c r="DU485" s="90"/>
      <c r="DV485" s="86"/>
      <c r="DW485" s="86"/>
      <c r="DX485" s="86"/>
      <c r="DY485" s="87"/>
      <c r="DZ485" s="87"/>
      <c r="EA485" s="87"/>
      <c r="EB485" s="87"/>
      <c r="EC485" s="87"/>
      <c r="ED485" s="88"/>
      <c r="EE485" s="88"/>
      <c r="EF485" s="88"/>
      <c r="EG485" s="89"/>
      <c r="EH485" s="90"/>
      <c r="EI485" s="86"/>
      <c r="EJ485" s="86"/>
      <c r="EK485" s="86"/>
      <c r="EL485" s="87"/>
      <c r="EM485" s="87"/>
      <c r="EN485" s="87"/>
      <c r="EO485" s="87"/>
      <c r="EP485" s="87"/>
      <c r="EQ485" s="88"/>
      <c r="ER485" s="88"/>
      <c r="ES485" s="88"/>
      <c r="ET485" s="89"/>
      <c r="EU485" s="90"/>
      <c r="EV485" s="86"/>
      <c r="EW485" s="86"/>
      <c r="EX485" s="86"/>
      <c r="EY485" s="87"/>
      <c r="EZ485" s="87"/>
      <c r="FA485" s="87"/>
      <c r="FB485" s="87"/>
      <c r="FC485" s="87"/>
      <c r="FD485" s="88"/>
      <c r="FE485" s="88"/>
      <c r="FF485" s="88"/>
      <c r="FG485" s="89"/>
      <c r="FH485" s="90"/>
      <c r="FI485" s="86"/>
      <c r="FJ485" s="86"/>
      <c r="FK485" s="86"/>
      <c r="FL485" s="87"/>
      <c r="FM485" s="87"/>
      <c r="FN485" s="87"/>
      <c r="FO485" s="87"/>
      <c r="FP485" s="87"/>
      <c r="FQ485" s="88"/>
      <c r="FR485" s="88"/>
      <c r="FS485" s="88"/>
      <c r="FT485" s="89"/>
      <c r="FU485" s="90"/>
      <c r="FV485" s="86"/>
      <c r="FW485" s="86"/>
      <c r="FX485" s="86"/>
      <c r="FY485" s="87"/>
      <c r="FZ485" s="87"/>
      <c r="GA485" s="87"/>
      <c r="GB485" s="87"/>
      <c r="GC485" s="87"/>
    </row>
    <row r="486" spans="1:185" ht="15" customHeight="1" x14ac:dyDescent="0.25">
      <c r="A486" s="461"/>
      <c r="B486" s="461"/>
      <c r="C486" s="490"/>
      <c r="D486" s="64"/>
      <c r="E486" s="61"/>
      <c r="F486" s="459"/>
      <c r="G486" s="254"/>
      <c r="H486" s="254"/>
      <c r="I486" s="254"/>
      <c r="J486" s="428"/>
      <c r="K486" s="86"/>
      <c r="L486" s="87"/>
      <c r="M486" s="87"/>
      <c r="N486" s="87"/>
      <c r="O486" s="87"/>
      <c r="P486" s="87"/>
      <c r="Q486" s="88"/>
      <c r="R486" s="88"/>
      <c r="S486" s="88"/>
      <c r="T486" s="89"/>
      <c r="U486" s="90"/>
      <c r="V486" s="86"/>
      <c r="W486" s="86"/>
      <c r="X486" s="86"/>
      <c r="Y486" s="87"/>
      <c r="Z486" s="87"/>
      <c r="AA486" s="87"/>
      <c r="AB486" s="87"/>
      <c r="AC486" s="87"/>
      <c r="AD486" s="88"/>
      <c r="AE486" s="88"/>
      <c r="AF486" s="88"/>
      <c r="AG486" s="89"/>
      <c r="AH486" s="90"/>
      <c r="AI486" s="86"/>
      <c r="AJ486" s="86"/>
      <c r="AK486" s="86"/>
      <c r="AL486" s="87"/>
      <c r="AM486" s="87"/>
      <c r="AN486" s="87"/>
      <c r="AO486" s="87"/>
      <c r="AP486" s="87"/>
      <c r="AQ486" s="88"/>
      <c r="AR486" s="88"/>
      <c r="AS486" s="88"/>
      <c r="AT486" s="89"/>
      <c r="AU486" s="90"/>
      <c r="AV486" s="86"/>
      <c r="AW486" s="86"/>
      <c r="AX486" s="86"/>
      <c r="AY486" s="87"/>
      <c r="AZ486" s="87"/>
      <c r="BA486" s="87"/>
      <c r="BB486" s="87"/>
      <c r="BC486" s="87"/>
      <c r="BD486" s="88"/>
      <c r="BE486" s="88"/>
      <c r="BF486" s="88"/>
      <c r="BG486" s="89"/>
      <c r="BH486" s="90"/>
      <c r="BI486" s="86"/>
      <c r="BJ486" s="86"/>
      <c r="BK486" s="86"/>
      <c r="BL486" s="87"/>
      <c r="BM486" s="87"/>
      <c r="BN486" s="87"/>
      <c r="BO486" s="87"/>
      <c r="BP486" s="87"/>
      <c r="BQ486" s="88"/>
      <c r="BR486" s="88"/>
      <c r="BS486" s="88"/>
      <c r="BT486" s="89"/>
      <c r="BU486" s="90"/>
      <c r="BV486" s="86"/>
      <c r="BW486" s="86"/>
      <c r="BX486" s="86"/>
      <c r="BY486" s="87"/>
      <c r="BZ486" s="87"/>
      <c r="CA486" s="87"/>
      <c r="CB486" s="87"/>
      <c r="CC486" s="87"/>
      <c r="CD486" s="88"/>
      <c r="CE486" s="88"/>
      <c r="CF486" s="88"/>
      <c r="CG486" s="89"/>
      <c r="CH486" s="90"/>
      <c r="CI486" s="86"/>
      <c r="CJ486" s="86"/>
      <c r="CK486" s="86"/>
      <c r="CL486" s="87"/>
      <c r="CM486" s="87"/>
      <c r="CN486" s="87"/>
      <c r="CO486" s="87"/>
      <c r="CP486" s="87"/>
      <c r="CQ486" s="88"/>
      <c r="CR486" s="88"/>
      <c r="CS486" s="88"/>
      <c r="CT486" s="89"/>
      <c r="CU486" s="90"/>
      <c r="CV486" s="86"/>
      <c r="CW486" s="86"/>
      <c r="CX486" s="86"/>
      <c r="CY486" s="87"/>
      <c r="CZ486" s="87"/>
      <c r="DA486" s="87"/>
      <c r="DB486" s="87"/>
      <c r="DC486" s="87"/>
      <c r="DD486" s="88"/>
      <c r="DE486" s="88"/>
      <c r="DF486" s="88"/>
      <c r="DG486" s="89"/>
      <c r="DH486" s="90"/>
      <c r="DI486" s="86"/>
      <c r="DJ486" s="86"/>
      <c r="DK486" s="86"/>
      <c r="DL486" s="87"/>
      <c r="DM486" s="87"/>
      <c r="DN486" s="87"/>
      <c r="DO486" s="87"/>
      <c r="DP486" s="87"/>
      <c r="DQ486" s="88"/>
      <c r="DR486" s="88"/>
      <c r="DS486" s="88"/>
      <c r="DT486" s="89"/>
      <c r="DU486" s="90"/>
      <c r="DV486" s="86"/>
      <c r="DW486" s="86"/>
      <c r="DX486" s="86"/>
      <c r="DY486" s="87"/>
      <c r="DZ486" s="87"/>
      <c r="EA486" s="87"/>
      <c r="EB486" s="87"/>
      <c r="EC486" s="87"/>
      <c r="ED486" s="88"/>
      <c r="EE486" s="88"/>
      <c r="EF486" s="88"/>
      <c r="EG486" s="89"/>
      <c r="EH486" s="90"/>
      <c r="EI486" s="86"/>
      <c r="EJ486" s="86"/>
      <c r="EK486" s="86"/>
      <c r="EL486" s="87"/>
      <c r="EM486" s="87"/>
      <c r="EN486" s="87"/>
      <c r="EO486" s="87"/>
      <c r="EP486" s="87"/>
      <c r="EQ486" s="88"/>
      <c r="ER486" s="88"/>
      <c r="ES486" s="88"/>
      <c r="ET486" s="89"/>
      <c r="EU486" s="90"/>
      <c r="EV486" s="86"/>
      <c r="EW486" s="86"/>
      <c r="EX486" s="86"/>
      <c r="EY486" s="87"/>
      <c r="EZ486" s="87"/>
      <c r="FA486" s="87"/>
      <c r="FB486" s="87"/>
      <c r="FC486" s="87"/>
      <c r="FD486" s="88"/>
      <c r="FE486" s="88"/>
      <c r="FF486" s="88"/>
      <c r="FG486" s="89"/>
      <c r="FH486" s="90"/>
      <c r="FI486" s="86"/>
      <c r="FJ486" s="86"/>
      <c r="FK486" s="86"/>
      <c r="FL486" s="87"/>
      <c r="FM486" s="87"/>
      <c r="FN486" s="87"/>
      <c r="FO486" s="87"/>
      <c r="FP486" s="87"/>
      <c r="FQ486" s="88"/>
      <c r="FR486" s="88"/>
      <c r="FS486" s="88"/>
      <c r="FT486" s="89"/>
      <c r="FU486" s="90"/>
      <c r="FV486" s="86"/>
      <c r="FW486" s="86"/>
      <c r="FX486" s="86"/>
      <c r="FY486" s="87"/>
      <c r="FZ486" s="87"/>
      <c r="GA486" s="87"/>
      <c r="GB486" s="87"/>
      <c r="GC486" s="87"/>
    </row>
    <row r="487" spans="1:185" ht="15" customHeight="1" x14ac:dyDescent="0.25">
      <c r="A487" s="461"/>
      <c r="B487" s="461"/>
      <c r="C487" s="490"/>
      <c r="D487" s="64"/>
      <c r="E487" s="61"/>
      <c r="F487" s="282" t="s">
        <v>291</v>
      </c>
      <c r="G487" s="254"/>
      <c r="H487" s="254"/>
      <c r="I487" s="254"/>
      <c r="J487" s="428"/>
      <c r="K487" s="86"/>
      <c r="L487" s="87"/>
      <c r="M487" s="87"/>
      <c r="N487" s="87"/>
      <c r="O487" s="87"/>
      <c r="P487" s="87"/>
      <c r="Q487" s="88"/>
      <c r="R487" s="88"/>
      <c r="S487" s="88"/>
      <c r="T487" s="89"/>
      <c r="U487" s="90"/>
      <c r="V487" s="86"/>
      <c r="W487" s="86"/>
      <c r="X487" s="86"/>
      <c r="Y487" s="87"/>
      <c r="Z487" s="87"/>
      <c r="AA487" s="87"/>
      <c r="AB487" s="87"/>
      <c r="AC487" s="87"/>
      <c r="AD487" s="88"/>
      <c r="AE487" s="88"/>
      <c r="AF487" s="88"/>
      <c r="AG487" s="89"/>
      <c r="AH487" s="90"/>
      <c r="AI487" s="86"/>
      <c r="AJ487" s="86"/>
      <c r="AK487" s="86"/>
      <c r="AL487" s="87"/>
      <c r="AM487" s="87"/>
      <c r="AN487" s="87"/>
      <c r="AO487" s="87"/>
      <c r="AP487" s="87"/>
      <c r="AQ487" s="88"/>
      <c r="AR487" s="88"/>
      <c r="AS487" s="88"/>
      <c r="AT487" s="89"/>
      <c r="AU487" s="90"/>
      <c r="AV487" s="86"/>
      <c r="AW487" s="86"/>
      <c r="AX487" s="86"/>
      <c r="AY487" s="87"/>
      <c r="AZ487" s="87"/>
      <c r="BA487" s="87"/>
      <c r="BB487" s="87"/>
      <c r="BC487" s="87"/>
      <c r="BD487" s="88"/>
      <c r="BE487" s="88"/>
      <c r="BF487" s="88"/>
      <c r="BG487" s="89"/>
      <c r="BH487" s="90"/>
      <c r="BI487" s="86"/>
      <c r="BJ487" s="86"/>
      <c r="BK487" s="86"/>
      <c r="BL487" s="87"/>
      <c r="BM487" s="87"/>
      <c r="BN487" s="87"/>
      <c r="BO487" s="87"/>
      <c r="BP487" s="87"/>
      <c r="BQ487" s="88"/>
      <c r="BR487" s="88"/>
      <c r="BS487" s="88"/>
      <c r="BT487" s="89"/>
      <c r="BU487" s="90"/>
      <c r="BV487" s="86"/>
      <c r="BW487" s="86"/>
      <c r="BX487" s="86"/>
      <c r="BY487" s="87"/>
      <c r="BZ487" s="87"/>
      <c r="CA487" s="87"/>
      <c r="CB487" s="87"/>
      <c r="CC487" s="87"/>
      <c r="CD487" s="88"/>
      <c r="CE487" s="88"/>
      <c r="CF487" s="88"/>
      <c r="CG487" s="89"/>
      <c r="CH487" s="90"/>
      <c r="CI487" s="86"/>
      <c r="CJ487" s="86"/>
      <c r="CK487" s="86"/>
      <c r="CL487" s="87"/>
      <c r="CM487" s="87"/>
      <c r="CN487" s="87"/>
      <c r="CO487" s="87"/>
      <c r="CP487" s="87"/>
      <c r="CQ487" s="88"/>
      <c r="CR487" s="88"/>
      <c r="CS487" s="88"/>
      <c r="CT487" s="89"/>
      <c r="CU487" s="90"/>
      <c r="CV487" s="86"/>
      <c r="CW487" s="86"/>
      <c r="CX487" s="86"/>
      <c r="CY487" s="87"/>
      <c r="CZ487" s="87"/>
      <c r="DA487" s="87"/>
      <c r="DB487" s="87"/>
      <c r="DC487" s="87"/>
      <c r="DD487" s="88"/>
      <c r="DE487" s="88"/>
      <c r="DF487" s="88"/>
      <c r="DG487" s="89"/>
      <c r="DH487" s="90"/>
      <c r="DI487" s="86"/>
      <c r="DJ487" s="86"/>
      <c r="DK487" s="86"/>
      <c r="DL487" s="87"/>
      <c r="DM487" s="87"/>
      <c r="DN487" s="87"/>
      <c r="DO487" s="87"/>
      <c r="DP487" s="87"/>
      <c r="DQ487" s="88"/>
      <c r="DR487" s="88"/>
      <c r="DS487" s="88"/>
      <c r="DT487" s="89"/>
      <c r="DU487" s="90"/>
      <c r="DV487" s="86"/>
      <c r="DW487" s="86"/>
      <c r="DX487" s="86"/>
      <c r="DY487" s="87"/>
      <c r="DZ487" s="87"/>
      <c r="EA487" s="87"/>
      <c r="EB487" s="87"/>
      <c r="EC487" s="87"/>
      <c r="ED487" s="88"/>
      <c r="EE487" s="88"/>
      <c r="EF487" s="88"/>
      <c r="EG487" s="89"/>
      <c r="EH487" s="90"/>
      <c r="EI487" s="86"/>
      <c r="EJ487" s="86"/>
      <c r="EK487" s="86"/>
      <c r="EL487" s="87"/>
      <c r="EM487" s="87"/>
      <c r="EN487" s="87"/>
      <c r="EO487" s="87"/>
      <c r="EP487" s="87"/>
      <c r="EQ487" s="88"/>
      <c r="ER487" s="88"/>
      <c r="ES487" s="88"/>
      <c r="ET487" s="89"/>
      <c r="EU487" s="90"/>
      <c r="EV487" s="86"/>
      <c r="EW487" s="86"/>
      <c r="EX487" s="86"/>
      <c r="EY487" s="87"/>
      <c r="EZ487" s="87"/>
      <c r="FA487" s="87"/>
      <c r="FB487" s="87"/>
      <c r="FC487" s="87"/>
      <c r="FD487" s="88"/>
      <c r="FE487" s="88"/>
      <c r="FF487" s="88"/>
      <c r="FG487" s="89"/>
      <c r="FH487" s="90"/>
      <c r="FI487" s="86"/>
      <c r="FJ487" s="86"/>
      <c r="FK487" s="86"/>
      <c r="FL487" s="87"/>
      <c r="FM487" s="87"/>
      <c r="FN487" s="87"/>
      <c r="FO487" s="87"/>
      <c r="FP487" s="87"/>
      <c r="FQ487" s="88"/>
      <c r="FR487" s="88"/>
      <c r="FS487" s="88"/>
      <c r="FT487" s="89"/>
      <c r="FU487" s="90"/>
      <c r="FV487" s="86"/>
      <c r="FW487" s="86"/>
      <c r="FX487" s="86"/>
      <c r="FY487" s="87"/>
      <c r="FZ487" s="87"/>
      <c r="GA487" s="87"/>
      <c r="GB487" s="87"/>
      <c r="GC487" s="87"/>
    </row>
    <row r="488" spans="1:185" ht="15" customHeight="1" x14ac:dyDescent="0.25">
      <c r="A488" s="4">
        <v>3639</v>
      </c>
      <c r="B488" s="4">
        <v>5151</v>
      </c>
      <c r="C488" s="291"/>
      <c r="D488" s="47"/>
      <c r="E488" s="61">
        <v>212</v>
      </c>
      <c r="F488" s="5" t="s">
        <v>401</v>
      </c>
      <c r="G488" s="76">
        <v>9</v>
      </c>
      <c r="H488" s="76">
        <v>9</v>
      </c>
      <c r="I488" s="76">
        <v>3.06</v>
      </c>
      <c r="J488" s="428">
        <f>Tabulka5424[[#This Row],[Skutečnost v tis. Kč]]/Tabulka5424[[#This Row],[Upravený rozpočet v tis. Kč]]*100</f>
        <v>34</v>
      </c>
      <c r="K488" s="86"/>
      <c r="L488" s="87"/>
      <c r="M488" s="87"/>
      <c r="N488" s="87"/>
      <c r="O488" s="87"/>
      <c r="P488" s="87"/>
      <c r="Q488" s="88"/>
      <c r="R488" s="88"/>
      <c r="S488" s="88"/>
      <c r="T488" s="89"/>
      <c r="U488" s="90"/>
      <c r="V488" s="86"/>
      <c r="W488" s="86"/>
      <c r="X488" s="86"/>
      <c r="Y488" s="87"/>
      <c r="Z488" s="87"/>
      <c r="AA488" s="87"/>
      <c r="AB488" s="87"/>
      <c r="AC488" s="87"/>
      <c r="AD488" s="88"/>
      <c r="AE488" s="88"/>
      <c r="AF488" s="88"/>
      <c r="AG488" s="89"/>
      <c r="AH488" s="90"/>
      <c r="AI488" s="86"/>
      <c r="AJ488" s="86"/>
      <c r="AK488" s="86"/>
      <c r="AL488" s="87"/>
      <c r="AM488" s="87"/>
      <c r="AN488" s="87"/>
      <c r="AO488" s="87"/>
      <c r="AP488" s="87"/>
      <c r="AQ488" s="88"/>
      <c r="AR488" s="88"/>
      <c r="AS488" s="88"/>
      <c r="AT488" s="89"/>
      <c r="AU488" s="90"/>
      <c r="AV488" s="86"/>
      <c r="AW488" s="86"/>
      <c r="AX488" s="86"/>
      <c r="AY488" s="87"/>
      <c r="AZ488" s="87"/>
      <c r="BA488" s="87"/>
      <c r="BB488" s="87"/>
      <c r="BC488" s="87"/>
      <c r="BD488" s="88"/>
      <c r="BE488" s="88"/>
      <c r="BF488" s="88"/>
      <c r="BG488" s="89"/>
      <c r="BH488" s="90"/>
      <c r="BI488" s="86"/>
      <c r="BJ488" s="86"/>
      <c r="BK488" s="86"/>
      <c r="BL488" s="87"/>
      <c r="BM488" s="87"/>
      <c r="BN488" s="87"/>
      <c r="BO488" s="87"/>
      <c r="BP488" s="87"/>
      <c r="BQ488" s="88"/>
      <c r="BR488" s="88"/>
      <c r="BS488" s="88"/>
      <c r="BT488" s="89"/>
      <c r="BU488" s="90"/>
      <c r="BV488" s="86"/>
      <c r="BW488" s="86"/>
      <c r="BX488" s="86"/>
      <c r="BY488" s="87"/>
      <c r="BZ488" s="87"/>
      <c r="CA488" s="87"/>
      <c r="CB488" s="87"/>
      <c r="CC488" s="87"/>
      <c r="CD488" s="88"/>
      <c r="CE488" s="88"/>
      <c r="CF488" s="88"/>
      <c r="CG488" s="89"/>
      <c r="CH488" s="90"/>
      <c r="CI488" s="86"/>
      <c r="CJ488" s="86"/>
      <c r="CK488" s="86"/>
      <c r="CL488" s="87"/>
      <c r="CM488" s="87"/>
      <c r="CN488" s="87"/>
      <c r="CO488" s="87"/>
      <c r="CP488" s="87"/>
      <c r="CQ488" s="88"/>
      <c r="CR488" s="88"/>
      <c r="CS488" s="88"/>
      <c r="CT488" s="89"/>
      <c r="CU488" s="90"/>
      <c r="CV488" s="86"/>
      <c r="CW488" s="86"/>
      <c r="CX488" s="86"/>
      <c r="CY488" s="87"/>
      <c r="CZ488" s="87"/>
      <c r="DA488" s="87"/>
      <c r="DB488" s="87"/>
      <c r="DC488" s="87"/>
      <c r="DD488" s="88"/>
      <c r="DE488" s="88"/>
      <c r="DF488" s="88"/>
      <c r="DG488" s="89"/>
      <c r="DH488" s="90"/>
      <c r="DI488" s="86"/>
      <c r="DJ488" s="86"/>
      <c r="DK488" s="86"/>
      <c r="DL488" s="87"/>
      <c r="DM488" s="87"/>
      <c r="DN488" s="87"/>
      <c r="DO488" s="87"/>
      <c r="DP488" s="87"/>
      <c r="DQ488" s="88"/>
      <c r="DR488" s="88"/>
      <c r="DS488" s="88"/>
      <c r="DT488" s="89"/>
      <c r="DU488" s="90"/>
      <c r="DV488" s="86"/>
      <c r="DW488" s="86"/>
      <c r="DX488" s="86"/>
      <c r="DY488" s="87"/>
      <c r="DZ488" s="87"/>
      <c r="EA488" s="87"/>
      <c r="EB488" s="87"/>
      <c r="EC488" s="87"/>
      <c r="ED488" s="88"/>
      <c r="EE488" s="88"/>
      <c r="EF488" s="88"/>
      <c r="EG488" s="89"/>
      <c r="EH488" s="90"/>
      <c r="EI488" s="86"/>
      <c r="EJ488" s="86"/>
      <c r="EK488" s="86"/>
      <c r="EL488" s="87"/>
      <c r="EM488" s="87"/>
      <c r="EN488" s="87"/>
      <c r="EO488" s="87"/>
      <c r="EP488" s="87"/>
      <c r="EQ488" s="88"/>
      <c r="ER488" s="88"/>
      <c r="ES488" s="88"/>
      <c r="ET488" s="89"/>
      <c r="EU488" s="90"/>
      <c r="EV488" s="86"/>
      <c r="EW488" s="86"/>
      <c r="EX488" s="86"/>
      <c r="EY488" s="87"/>
      <c r="EZ488" s="87"/>
      <c r="FA488" s="87"/>
      <c r="FB488" s="87"/>
      <c r="FC488" s="87"/>
      <c r="FD488" s="88"/>
      <c r="FE488" s="88"/>
      <c r="FF488" s="88"/>
      <c r="FG488" s="89"/>
      <c r="FH488" s="90"/>
      <c r="FI488" s="86"/>
      <c r="FJ488" s="86"/>
      <c r="FK488" s="86"/>
      <c r="FL488" s="87"/>
      <c r="FM488" s="87"/>
      <c r="FN488" s="87"/>
      <c r="FO488" s="87"/>
      <c r="FP488" s="87"/>
      <c r="FQ488" s="88"/>
      <c r="FR488" s="88"/>
      <c r="FS488" s="88"/>
      <c r="FT488" s="89"/>
      <c r="FU488" s="90"/>
      <c r="FV488" s="86"/>
      <c r="FW488" s="86"/>
      <c r="FX488" s="86"/>
      <c r="FY488" s="87"/>
      <c r="FZ488" s="87"/>
      <c r="GA488" s="87"/>
      <c r="GB488" s="87"/>
      <c r="GC488" s="87"/>
    </row>
    <row r="489" spans="1:185" ht="15" customHeight="1" x14ac:dyDescent="0.25">
      <c r="A489" s="4">
        <v>3639</v>
      </c>
      <c r="B489" s="4">
        <v>5154</v>
      </c>
      <c r="C489" s="291"/>
      <c r="D489" s="47"/>
      <c r="E489" s="61">
        <v>212</v>
      </c>
      <c r="F489" s="5" t="s">
        <v>149</v>
      </c>
      <c r="G489" s="76">
        <v>15</v>
      </c>
      <c r="H489" s="76">
        <v>15</v>
      </c>
      <c r="I489" s="76">
        <v>8.33</v>
      </c>
      <c r="J489" s="428">
        <f>Tabulka5424[[#This Row],[Skutečnost v tis. Kč]]/Tabulka5424[[#This Row],[Upravený rozpočet v tis. Kč]]*100</f>
        <v>55.533333333333331</v>
      </c>
      <c r="K489" s="86"/>
      <c r="L489" s="87"/>
      <c r="M489" s="87"/>
      <c r="N489" s="87"/>
      <c r="O489" s="87"/>
      <c r="P489" s="87"/>
      <c r="Q489" s="88"/>
      <c r="R489" s="88"/>
      <c r="S489" s="88"/>
      <c r="T489" s="89"/>
      <c r="U489" s="90"/>
      <c r="V489" s="86"/>
      <c r="W489" s="86"/>
      <c r="X489" s="86"/>
      <c r="Y489" s="87"/>
      <c r="Z489" s="87"/>
      <c r="AA489" s="87"/>
      <c r="AB489" s="87"/>
      <c r="AC489" s="87"/>
      <c r="AD489" s="88"/>
      <c r="AE489" s="88"/>
      <c r="AF489" s="88"/>
      <c r="AG489" s="89"/>
      <c r="AH489" s="90"/>
      <c r="AI489" s="86"/>
      <c r="AJ489" s="86"/>
      <c r="AK489" s="86"/>
      <c r="AL489" s="87"/>
      <c r="AM489" s="87"/>
      <c r="AN489" s="87"/>
      <c r="AO489" s="87"/>
      <c r="AP489" s="87"/>
      <c r="AQ489" s="88"/>
      <c r="AR489" s="88"/>
      <c r="AS489" s="88"/>
      <c r="AT489" s="89"/>
      <c r="AU489" s="90"/>
      <c r="AV489" s="86"/>
      <c r="AW489" s="86"/>
      <c r="AX489" s="86"/>
      <c r="AY489" s="87"/>
      <c r="AZ489" s="87"/>
      <c r="BA489" s="87"/>
      <c r="BB489" s="87"/>
      <c r="BC489" s="87"/>
      <c r="BD489" s="88"/>
      <c r="BE489" s="88"/>
      <c r="BF489" s="88"/>
      <c r="BG489" s="89"/>
      <c r="BH489" s="90"/>
      <c r="BI489" s="86"/>
      <c r="BJ489" s="86"/>
      <c r="BK489" s="86"/>
      <c r="BL489" s="87"/>
      <c r="BM489" s="87"/>
      <c r="BN489" s="87"/>
      <c r="BO489" s="87"/>
      <c r="BP489" s="87"/>
      <c r="BQ489" s="88"/>
      <c r="BR489" s="88"/>
      <c r="BS489" s="88"/>
      <c r="BT489" s="89"/>
      <c r="BU489" s="90"/>
      <c r="BV489" s="86"/>
      <c r="BW489" s="86"/>
      <c r="BX489" s="86"/>
      <c r="BY489" s="87"/>
      <c r="BZ489" s="87"/>
      <c r="CA489" s="87"/>
      <c r="CB489" s="87"/>
      <c r="CC489" s="87"/>
      <c r="CD489" s="88"/>
      <c r="CE489" s="88"/>
      <c r="CF489" s="88"/>
      <c r="CG489" s="89"/>
      <c r="CH489" s="90"/>
      <c r="CI489" s="86"/>
      <c r="CJ489" s="86"/>
      <c r="CK489" s="86"/>
      <c r="CL489" s="87"/>
      <c r="CM489" s="87"/>
      <c r="CN489" s="87"/>
      <c r="CO489" s="87"/>
      <c r="CP489" s="87"/>
      <c r="CQ489" s="88"/>
      <c r="CR489" s="88"/>
      <c r="CS489" s="88"/>
      <c r="CT489" s="89"/>
      <c r="CU489" s="90"/>
      <c r="CV489" s="86"/>
      <c r="CW489" s="86"/>
      <c r="CX489" s="86"/>
      <c r="CY489" s="87"/>
      <c r="CZ489" s="87"/>
      <c r="DA489" s="87"/>
      <c r="DB489" s="87"/>
      <c r="DC489" s="87"/>
      <c r="DD489" s="88"/>
      <c r="DE489" s="88"/>
      <c r="DF489" s="88"/>
      <c r="DG489" s="89"/>
      <c r="DH489" s="90"/>
      <c r="DI489" s="86"/>
      <c r="DJ489" s="86"/>
      <c r="DK489" s="86"/>
      <c r="DL489" s="87"/>
      <c r="DM489" s="87"/>
      <c r="DN489" s="87"/>
      <c r="DO489" s="87"/>
      <c r="DP489" s="87"/>
      <c r="DQ489" s="88"/>
      <c r="DR489" s="88"/>
      <c r="DS489" s="88"/>
      <c r="DT489" s="89"/>
      <c r="DU489" s="90"/>
      <c r="DV489" s="86"/>
      <c r="DW489" s="86"/>
      <c r="DX489" s="86"/>
      <c r="DY489" s="87"/>
      <c r="DZ489" s="87"/>
      <c r="EA489" s="87"/>
      <c r="EB489" s="87"/>
      <c r="EC489" s="87"/>
      <c r="ED489" s="88"/>
      <c r="EE489" s="88"/>
      <c r="EF489" s="88"/>
      <c r="EG489" s="89"/>
      <c r="EH489" s="90"/>
      <c r="EI489" s="86"/>
      <c r="EJ489" s="86"/>
      <c r="EK489" s="86"/>
      <c r="EL489" s="87"/>
      <c r="EM489" s="87"/>
      <c r="EN489" s="87"/>
      <c r="EO489" s="87"/>
      <c r="EP489" s="87"/>
      <c r="EQ489" s="88"/>
      <c r="ER489" s="88"/>
      <c r="ES489" s="88"/>
      <c r="ET489" s="89"/>
      <c r="EU489" s="90"/>
      <c r="EV489" s="86"/>
      <c r="EW489" s="86"/>
      <c r="EX489" s="86"/>
      <c r="EY489" s="87"/>
      <c r="EZ489" s="87"/>
      <c r="FA489" s="87"/>
      <c r="FB489" s="87"/>
      <c r="FC489" s="87"/>
      <c r="FD489" s="88"/>
      <c r="FE489" s="88"/>
      <c r="FF489" s="88"/>
      <c r="FG489" s="89"/>
      <c r="FH489" s="90"/>
      <c r="FI489" s="86"/>
      <c r="FJ489" s="86"/>
      <c r="FK489" s="86"/>
      <c r="FL489" s="87"/>
      <c r="FM489" s="87"/>
      <c r="FN489" s="87"/>
      <c r="FO489" s="87"/>
      <c r="FP489" s="87"/>
      <c r="FQ489" s="88"/>
      <c r="FR489" s="88"/>
      <c r="FS489" s="88"/>
      <c r="FT489" s="89"/>
      <c r="FU489" s="90"/>
      <c r="FV489" s="86"/>
      <c r="FW489" s="86"/>
      <c r="FX489" s="86"/>
      <c r="FY489" s="87"/>
      <c r="FZ489" s="87"/>
      <c r="GA489" s="87"/>
      <c r="GB489" s="87"/>
      <c r="GC489" s="87"/>
    </row>
    <row r="490" spans="1:185" ht="15" customHeight="1" x14ac:dyDescent="0.25">
      <c r="A490" s="4">
        <v>3639</v>
      </c>
      <c r="B490" s="4">
        <v>5169</v>
      </c>
      <c r="C490" s="291"/>
      <c r="D490" s="47"/>
      <c r="E490" s="61">
        <v>212</v>
      </c>
      <c r="F490" s="5" t="s">
        <v>134</v>
      </c>
      <c r="G490" s="76">
        <v>123.87</v>
      </c>
      <c r="H490" s="76">
        <v>123.87</v>
      </c>
      <c r="I490" s="76">
        <v>93.02</v>
      </c>
      <c r="J490" s="428">
        <f>Tabulka5424[[#This Row],[Skutečnost v tis. Kč]]/Tabulka5424[[#This Row],[Upravený rozpočet v tis. Kč]]*100</f>
        <v>75.094857511907648</v>
      </c>
      <c r="K490" s="86"/>
      <c r="L490" s="87"/>
      <c r="M490" s="87"/>
      <c r="N490" s="87"/>
      <c r="O490" s="87"/>
      <c r="P490" s="87"/>
      <c r="Q490" s="88"/>
      <c r="R490" s="88"/>
      <c r="S490" s="88"/>
      <c r="T490" s="89"/>
      <c r="U490" s="90"/>
      <c r="V490" s="86"/>
      <c r="W490" s="86"/>
      <c r="X490" s="86"/>
      <c r="Y490" s="87"/>
      <c r="Z490" s="87"/>
      <c r="AA490" s="87"/>
      <c r="AB490" s="87"/>
      <c r="AC490" s="87"/>
      <c r="AD490" s="88"/>
      <c r="AE490" s="88"/>
      <c r="AF490" s="88"/>
      <c r="AG490" s="89"/>
      <c r="AH490" s="90"/>
      <c r="AI490" s="86"/>
      <c r="AJ490" s="86"/>
      <c r="AK490" s="86"/>
      <c r="AL490" s="87"/>
      <c r="AM490" s="87"/>
      <c r="AN490" s="87"/>
      <c r="AO490" s="87"/>
      <c r="AP490" s="87"/>
      <c r="AQ490" s="88"/>
      <c r="AR490" s="88"/>
      <c r="AS490" s="88"/>
      <c r="AT490" s="89"/>
      <c r="AU490" s="90"/>
      <c r="AV490" s="86"/>
      <c r="AW490" s="86"/>
      <c r="AX490" s="86"/>
      <c r="AY490" s="87"/>
      <c r="AZ490" s="87"/>
      <c r="BA490" s="87"/>
      <c r="BB490" s="87"/>
      <c r="BC490" s="87"/>
      <c r="BD490" s="88"/>
      <c r="BE490" s="88"/>
      <c r="BF490" s="88"/>
      <c r="BG490" s="89"/>
      <c r="BH490" s="90"/>
      <c r="BI490" s="86"/>
      <c r="BJ490" s="86"/>
      <c r="BK490" s="86"/>
      <c r="BL490" s="87"/>
      <c r="BM490" s="87"/>
      <c r="BN490" s="87"/>
      <c r="BO490" s="87"/>
      <c r="BP490" s="87"/>
      <c r="BQ490" s="88"/>
      <c r="BR490" s="88"/>
      <c r="BS490" s="88"/>
      <c r="BT490" s="89"/>
      <c r="BU490" s="90"/>
      <c r="BV490" s="86"/>
      <c r="BW490" s="86"/>
      <c r="BX490" s="86"/>
      <c r="BY490" s="87"/>
      <c r="BZ490" s="87"/>
      <c r="CA490" s="87"/>
      <c r="CB490" s="87"/>
      <c r="CC490" s="87"/>
      <c r="CD490" s="88"/>
      <c r="CE490" s="88"/>
      <c r="CF490" s="88"/>
      <c r="CG490" s="89"/>
      <c r="CH490" s="90"/>
      <c r="CI490" s="86"/>
      <c r="CJ490" s="86"/>
      <c r="CK490" s="86"/>
      <c r="CL490" s="87"/>
      <c r="CM490" s="87"/>
      <c r="CN490" s="87"/>
      <c r="CO490" s="87"/>
      <c r="CP490" s="87"/>
      <c r="CQ490" s="88"/>
      <c r="CR490" s="88"/>
      <c r="CS490" s="88"/>
      <c r="CT490" s="89"/>
      <c r="CU490" s="90"/>
      <c r="CV490" s="86"/>
      <c r="CW490" s="86"/>
      <c r="CX490" s="86"/>
      <c r="CY490" s="87"/>
      <c r="CZ490" s="87"/>
      <c r="DA490" s="87"/>
      <c r="DB490" s="87"/>
      <c r="DC490" s="87"/>
      <c r="DD490" s="88"/>
      <c r="DE490" s="88"/>
      <c r="DF490" s="88"/>
      <c r="DG490" s="89"/>
      <c r="DH490" s="90"/>
      <c r="DI490" s="86"/>
      <c r="DJ490" s="86"/>
      <c r="DK490" s="86"/>
      <c r="DL490" s="87"/>
      <c r="DM490" s="87"/>
      <c r="DN490" s="87"/>
      <c r="DO490" s="87"/>
      <c r="DP490" s="87"/>
      <c r="DQ490" s="88"/>
      <c r="DR490" s="88"/>
      <c r="DS490" s="88"/>
      <c r="DT490" s="89"/>
      <c r="DU490" s="90"/>
      <c r="DV490" s="86"/>
      <c r="DW490" s="86"/>
      <c r="DX490" s="86"/>
      <c r="DY490" s="87"/>
      <c r="DZ490" s="87"/>
      <c r="EA490" s="87"/>
      <c r="EB490" s="87"/>
      <c r="EC490" s="87"/>
      <c r="ED490" s="88"/>
      <c r="EE490" s="88"/>
      <c r="EF490" s="88"/>
      <c r="EG490" s="89"/>
      <c r="EH490" s="90"/>
      <c r="EI490" s="86"/>
      <c r="EJ490" s="86"/>
      <c r="EK490" s="86"/>
      <c r="EL490" s="87"/>
      <c r="EM490" s="87"/>
      <c r="EN490" s="87"/>
      <c r="EO490" s="87"/>
      <c r="EP490" s="87"/>
      <c r="EQ490" s="88"/>
      <c r="ER490" s="88"/>
      <c r="ES490" s="88"/>
      <c r="ET490" s="89"/>
      <c r="EU490" s="90"/>
      <c r="EV490" s="86"/>
      <c r="EW490" s="86"/>
      <c r="EX490" s="86"/>
      <c r="EY490" s="87"/>
      <c r="EZ490" s="87"/>
      <c r="FA490" s="87"/>
      <c r="FB490" s="87"/>
      <c r="FC490" s="87"/>
      <c r="FD490" s="88"/>
      <c r="FE490" s="88"/>
      <c r="FF490" s="88"/>
      <c r="FG490" s="89"/>
      <c r="FH490" s="90"/>
      <c r="FI490" s="86"/>
      <c r="FJ490" s="86"/>
      <c r="FK490" s="86"/>
      <c r="FL490" s="87"/>
      <c r="FM490" s="87"/>
      <c r="FN490" s="87"/>
      <c r="FO490" s="87"/>
      <c r="FP490" s="87"/>
      <c r="FQ490" s="88"/>
      <c r="FR490" s="88"/>
      <c r="FS490" s="88"/>
      <c r="FT490" s="89"/>
      <c r="FU490" s="90"/>
      <c r="FV490" s="86"/>
      <c r="FW490" s="86"/>
      <c r="FX490" s="86"/>
      <c r="FY490" s="87"/>
      <c r="FZ490" s="87"/>
      <c r="GA490" s="87"/>
      <c r="GB490" s="87"/>
      <c r="GC490" s="87"/>
    </row>
    <row r="491" spans="1:185" ht="18" customHeight="1" x14ac:dyDescent="0.25">
      <c r="A491" s="461">
        <v>3639</v>
      </c>
      <c r="B491" s="461">
        <v>5171</v>
      </c>
      <c r="C491" s="490"/>
      <c r="D491" s="64"/>
      <c r="E491" s="462">
        <v>212</v>
      </c>
      <c r="F491" s="459" t="s">
        <v>1068</v>
      </c>
      <c r="G491" s="254">
        <v>10</v>
      </c>
      <c r="H491" s="254">
        <v>10</v>
      </c>
      <c r="I491" s="254">
        <v>5.59</v>
      </c>
      <c r="J491" s="429">
        <f>Tabulka5424[[#This Row],[Skutečnost v tis. Kč]]/Tabulka5424[[#This Row],[Upravený rozpočet v tis. Kč]]*100</f>
        <v>55.899999999999991</v>
      </c>
      <c r="K491" s="86"/>
      <c r="L491" s="87"/>
      <c r="M491" s="87"/>
      <c r="N491" s="87"/>
      <c r="O491" s="87"/>
      <c r="P491" s="87"/>
      <c r="Q491" s="88"/>
      <c r="R491" s="88"/>
      <c r="S491" s="88"/>
      <c r="T491" s="89"/>
      <c r="U491" s="90"/>
      <c r="V491" s="86"/>
      <c r="W491" s="86"/>
      <c r="X491" s="86"/>
      <c r="Y491" s="87"/>
      <c r="Z491" s="87"/>
      <c r="AA491" s="87"/>
      <c r="AB491" s="87"/>
      <c r="AC491" s="87"/>
      <c r="AD491" s="88"/>
      <c r="AE491" s="88"/>
      <c r="AF491" s="88"/>
      <c r="AG491" s="89"/>
      <c r="AH491" s="90"/>
      <c r="AI491" s="86"/>
      <c r="AJ491" s="86"/>
      <c r="AK491" s="86"/>
      <c r="AL491" s="87"/>
      <c r="AM491" s="87"/>
      <c r="AN491" s="87"/>
      <c r="AO491" s="87"/>
      <c r="AP491" s="87"/>
      <c r="AQ491" s="88"/>
      <c r="AR491" s="88"/>
      <c r="AS491" s="88"/>
      <c r="AT491" s="89"/>
      <c r="AU491" s="90"/>
      <c r="AV491" s="86"/>
      <c r="AW491" s="86"/>
      <c r="AX491" s="86"/>
      <c r="AY491" s="87"/>
      <c r="AZ491" s="87"/>
      <c r="BA491" s="87"/>
      <c r="BB491" s="87"/>
      <c r="BC491" s="87"/>
      <c r="BD491" s="88"/>
      <c r="BE491" s="88"/>
      <c r="BF491" s="88"/>
      <c r="BG491" s="89"/>
      <c r="BH491" s="90"/>
      <c r="BI491" s="86"/>
      <c r="BJ491" s="86"/>
      <c r="BK491" s="86"/>
      <c r="BL491" s="87"/>
      <c r="BM491" s="87"/>
      <c r="BN491" s="87"/>
      <c r="BO491" s="87"/>
      <c r="BP491" s="87"/>
      <c r="BQ491" s="88"/>
      <c r="BR491" s="88"/>
      <c r="BS491" s="88"/>
      <c r="BT491" s="89"/>
      <c r="BU491" s="90"/>
      <c r="BV491" s="86"/>
      <c r="BW491" s="86"/>
      <c r="BX491" s="86"/>
      <c r="BY491" s="87"/>
      <c r="BZ491" s="87"/>
      <c r="CA491" s="87"/>
      <c r="CB491" s="87"/>
      <c r="CC491" s="87"/>
      <c r="CD491" s="88"/>
      <c r="CE491" s="88"/>
      <c r="CF491" s="88"/>
      <c r="CG491" s="89"/>
      <c r="CH491" s="90"/>
      <c r="CI491" s="86"/>
      <c r="CJ491" s="86"/>
      <c r="CK491" s="86"/>
      <c r="CL491" s="87"/>
      <c r="CM491" s="87"/>
      <c r="CN491" s="87"/>
      <c r="CO491" s="87"/>
      <c r="CP491" s="87"/>
      <c r="CQ491" s="88"/>
      <c r="CR491" s="88"/>
      <c r="CS491" s="88"/>
      <c r="CT491" s="89"/>
      <c r="CU491" s="90"/>
      <c r="CV491" s="86"/>
      <c r="CW491" s="86"/>
      <c r="CX491" s="86"/>
      <c r="CY491" s="87"/>
      <c r="CZ491" s="87"/>
      <c r="DA491" s="87"/>
      <c r="DB491" s="87"/>
      <c r="DC491" s="87"/>
      <c r="DD491" s="88"/>
      <c r="DE491" s="88"/>
      <c r="DF491" s="88"/>
      <c r="DG491" s="89"/>
      <c r="DH491" s="90"/>
      <c r="DI491" s="86"/>
      <c r="DJ491" s="86"/>
      <c r="DK491" s="86"/>
      <c r="DL491" s="87"/>
      <c r="DM491" s="87"/>
      <c r="DN491" s="87"/>
      <c r="DO491" s="87"/>
      <c r="DP491" s="87"/>
      <c r="DQ491" s="88"/>
      <c r="DR491" s="88"/>
      <c r="DS491" s="88"/>
      <c r="DT491" s="89"/>
      <c r="DU491" s="90"/>
      <c r="DV491" s="86"/>
      <c r="DW491" s="86"/>
      <c r="DX491" s="86"/>
      <c r="DY491" s="87"/>
      <c r="DZ491" s="87"/>
      <c r="EA491" s="87"/>
      <c r="EB491" s="87"/>
      <c r="EC491" s="87"/>
      <c r="ED491" s="88"/>
      <c r="EE491" s="88"/>
      <c r="EF491" s="88"/>
      <c r="EG491" s="89"/>
      <c r="EH491" s="90"/>
      <c r="EI491" s="86"/>
      <c r="EJ491" s="86"/>
      <c r="EK491" s="86"/>
      <c r="EL491" s="87"/>
      <c r="EM491" s="87"/>
      <c r="EN491" s="87"/>
      <c r="EO491" s="87"/>
      <c r="EP491" s="87"/>
      <c r="EQ491" s="88"/>
      <c r="ER491" s="88"/>
      <c r="ES491" s="88"/>
      <c r="ET491" s="89"/>
      <c r="EU491" s="90"/>
      <c r="EV491" s="86"/>
      <c r="EW491" s="86"/>
      <c r="EX491" s="86"/>
      <c r="EY491" s="87"/>
      <c r="EZ491" s="87"/>
      <c r="FA491" s="87"/>
      <c r="FB491" s="87"/>
      <c r="FC491" s="87"/>
      <c r="FD491" s="88"/>
      <c r="FE491" s="88"/>
      <c r="FF491" s="88"/>
      <c r="FG491" s="89"/>
      <c r="FH491" s="90"/>
      <c r="FI491" s="86"/>
      <c r="FJ491" s="86"/>
      <c r="FK491" s="86"/>
      <c r="FL491" s="87"/>
      <c r="FM491" s="87"/>
      <c r="FN491" s="87"/>
      <c r="FO491" s="87"/>
      <c r="FP491" s="87"/>
      <c r="FQ491" s="88"/>
      <c r="FR491" s="88"/>
      <c r="FS491" s="88"/>
      <c r="FT491" s="89"/>
      <c r="FU491" s="90"/>
      <c r="FV491" s="86"/>
      <c r="FW491" s="86"/>
      <c r="FX491" s="86"/>
      <c r="FY491" s="87"/>
      <c r="FZ491" s="87"/>
      <c r="GA491" s="87"/>
      <c r="GB491" s="87"/>
      <c r="GC491" s="87"/>
    </row>
    <row r="492" spans="1:185" ht="15" customHeight="1" x14ac:dyDescent="0.25">
      <c r="A492" s="461"/>
      <c r="B492" s="461"/>
      <c r="C492" s="490"/>
      <c r="D492" s="64"/>
      <c r="E492" s="61"/>
      <c r="F492" s="282" t="s">
        <v>294</v>
      </c>
      <c r="G492" s="233">
        <f>SUBTOTAL(109,G488:G491)</f>
        <v>157.87</v>
      </c>
      <c r="H492" s="233">
        <f>SUBTOTAL(109,H488:H491)</f>
        <v>157.87</v>
      </c>
      <c r="I492" s="233">
        <f>SUBTOTAL(109,I488:I491)</f>
        <v>110</v>
      </c>
      <c r="J492" s="547">
        <f>Tabulka5424[[#This Row],[Skutečnost v tis. Kč]]/Tabulka5424[[#This Row],[Upravený rozpočet v tis. Kč]]*100</f>
        <v>69.677582821308675</v>
      </c>
      <c r="K492" s="86"/>
      <c r="L492" s="87"/>
      <c r="M492" s="87"/>
      <c r="N492" s="87"/>
      <c r="O492" s="87"/>
      <c r="P492" s="87"/>
      <c r="Q492" s="88"/>
      <c r="R492" s="88"/>
      <c r="S492" s="88"/>
      <c r="T492" s="89"/>
      <c r="U492" s="90"/>
      <c r="V492" s="86"/>
      <c r="W492" s="86"/>
      <c r="X492" s="86"/>
      <c r="Y492" s="87"/>
      <c r="Z492" s="87"/>
      <c r="AA492" s="87"/>
      <c r="AB492" s="87"/>
      <c r="AC492" s="87"/>
      <c r="AD492" s="88"/>
      <c r="AE492" s="88"/>
      <c r="AF492" s="88"/>
      <c r="AG492" s="89"/>
      <c r="AH492" s="90"/>
      <c r="AI492" s="86"/>
      <c r="AJ492" s="86"/>
      <c r="AK492" s="86"/>
      <c r="AL492" s="87"/>
      <c r="AM492" s="87"/>
      <c r="AN492" s="87"/>
      <c r="AO492" s="87"/>
      <c r="AP492" s="87"/>
      <c r="AQ492" s="88"/>
      <c r="AR492" s="88"/>
      <c r="AS492" s="88"/>
      <c r="AT492" s="89"/>
      <c r="AU492" s="90"/>
      <c r="AV492" s="86"/>
      <c r="AW492" s="86"/>
      <c r="AX492" s="86"/>
      <c r="AY492" s="87"/>
      <c r="AZ492" s="87"/>
      <c r="BA492" s="87"/>
      <c r="BB492" s="87"/>
      <c r="BC492" s="87"/>
      <c r="BD492" s="88"/>
      <c r="BE492" s="88"/>
      <c r="BF492" s="88"/>
      <c r="BG492" s="89"/>
      <c r="BH492" s="90"/>
      <c r="BI492" s="86"/>
      <c r="BJ492" s="86"/>
      <c r="BK492" s="86"/>
      <c r="BL492" s="87"/>
      <c r="BM492" s="87"/>
      <c r="BN492" s="87"/>
      <c r="BO492" s="87"/>
      <c r="BP492" s="87"/>
      <c r="BQ492" s="88"/>
      <c r="BR492" s="88"/>
      <c r="BS492" s="88"/>
      <c r="BT492" s="89"/>
      <c r="BU492" s="90"/>
      <c r="BV492" s="86"/>
      <c r="BW492" s="86"/>
      <c r="BX492" s="86"/>
      <c r="BY492" s="87"/>
      <c r="BZ492" s="87"/>
      <c r="CA492" s="87"/>
      <c r="CB492" s="87"/>
      <c r="CC492" s="87"/>
      <c r="CD492" s="88"/>
      <c r="CE492" s="88"/>
      <c r="CF492" s="88"/>
      <c r="CG492" s="89"/>
      <c r="CH492" s="90"/>
      <c r="CI492" s="86"/>
      <c r="CJ492" s="86"/>
      <c r="CK492" s="86"/>
      <c r="CL492" s="87"/>
      <c r="CM492" s="87"/>
      <c r="CN492" s="87"/>
      <c r="CO492" s="87"/>
      <c r="CP492" s="87"/>
      <c r="CQ492" s="88"/>
      <c r="CR492" s="88"/>
      <c r="CS492" s="88"/>
      <c r="CT492" s="89"/>
      <c r="CU492" s="90"/>
      <c r="CV492" s="86"/>
      <c r="CW492" s="86"/>
      <c r="CX492" s="86"/>
      <c r="CY492" s="87"/>
      <c r="CZ492" s="87"/>
      <c r="DA492" s="87"/>
      <c r="DB492" s="87"/>
      <c r="DC492" s="87"/>
      <c r="DD492" s="88"/>
      <c r="DE492" s="88"/>
      <c r="DF492" s="88"/>
      <c r="DG492" s="89"/>
      <c r="DH492" s="90"/>
      <c r="DI492" s="86"/>
      <c r="DJ492" s="86"/>
      <c r="DK492" s="86"/>
      <c r="DL492" s="87"/>
      <c r="DM492" s="87"/>
      <c r="DN492" s="87"/>
      <c r="DO492" s="87"/>
      <c r="DP492" s="87"/>
      <c r="DQ492" s="88"/>
      <c r="DR492" s="88"/>
      <c r="DS492" s="88"/>
      <c r="DT492" s="89"/>
      <c r="DU492" s="90"/>
      <c r="DV492" s="86"/>
      <c r="DW492" s="86"/>
      <c r="DX492" s="86"/>
      <c r="DY492" s="87"/>
      <c r="DZ492" s="87"/>
      <c r="EA492" s="87"/>
      <c r="EB492" s="87"/>
      <c r="EC492" s="87"/>
      <c r="ED492" s="88"/>
      <c r="EE492" s="88"/>
      <c r="EF492" s="88"/>
      <c r="EG492" s="89"/>
      <c r="EH492" s="90"/>
      <c r="EI492" s="86"/>
      <c r="EJ492" s="86"/>
      <c r="EK492" s="86"/>
      <c r="EL492" s="87"/>
      <c r="EM492" s="87"/>
      <c r="EN492" s="87"/>
      <c r="EO492" s="87"/>
      <c r="EP492" s="87"/>
      <c r="EQ492" s="88"/>
      <c r="ER492" s="88"/>
      <c r="ES492" s="88"/>
      <c r="ET492" s="89"/>
      <c r="EU492" s="90"/>
      <c r="EV492" s="86"/>
      <c r="EW492" s="86"/>
      <c r="EX492" s="86"/>
      <c r="EY492" s="87"/>
      <c r="EZ492" s="87"/>
      <c r="FA492" s="87"/>
      <c r="FB492" s="87"/>
      <c r="FC492" s="87"/>
      <c r="FD492" s="88"/>
      <c r="FE492" s="88"/>
      <c r="FF492" s="88"/>
      <c r="FG492" s="89"/>
      <c r="FH492" s="90"/>
      <c r="FI492" s="86"/>
      <c r="FJ492" s="86"/>
      <c r="FK492" s="86"/>
      <c r="FL492" s="87"/>
      <c r="FM492" s="87"/>
      <c r="FN492" s="87"/>
      <c r="FO492" s="87"/>
      <c r="FP492" s="87"/>
      <c r="FQ492" s="88"/>
      <c r="FR492" s="88"/>
      <c r="FS492" s="88"/>
      <c r="FT492" s="89"/>
      <c r="FU492" s="90"/>
      <c r="FV492" s="86"/>
      <c r="FW492" s="86"/>
      <c r="FX492" s="86"/>
      <c r="FY492" s="87"/>
      <c r="FZ492" s="87"/>
      <c r="GA492" s="87"/>
      <c r="GB492" s="87"/>
      <c r="GC492" s="87"/>
    </row>
    <row r="493" spans="1:185" ht="15" customHeight="1" x14ac:dyDescent="0.25">
      <c r="A493" s="461"/>
      <c r="B493" s="461"/>
      <c r="C493" s="490"/>
      <c r="D493" s="64"/>
      <c r="E493" s="61"/>
      <c r="F493" s="459"/>
      <c r="G493" s="254"/>
      <c r="H493" s="254"/>
      <c r="I493" s="254"/>
      <c r="J493" s="428"/>
      <c r="K493" s="86"/>
      <c r="L493" s="87"/>
      <c r="M493" s="87"/>
      <c r="N493" s="87"/>
      <c r="O493" s="87"/>
      <c r="P493" s="87"/>
      <c r="Q493" s="88"/>
      <c r="R493" s="88"/>
      <c r="S493" s="88"/>
      <c r="T493" s="89"/>
      <c r="U493" s="90"/>
      <c r="V493" s="86"/>
      <c r="W493" s="86"/>
      <c r="X493" s="86"/>
      <c r="Y493" s="87"/>
      <c r="Z493" s="87"/>
      <c r="AA493" s="87"/>
      <c r="AB493" s="87"/>
      <c r="AC493" s="87"/>
      <c r="AD493" s="88"/>
      <c r="AE493" s="88"/>
      <c r="AF493" s="88"/>
      <c r="AG493" s="89"/>
      <c r="AH493" s="90"/>
      <c r="AI493" s="86"/>
      <c r="AJ493" s="86"/>
      <c r="AK493" s="86"/>
      <c r="AL493" s="87"/>
      <c r="AM493" s="87"/>
      <c r="AN493" s="87"/>
      <c r="AO493" s="87"/>
      <c r="AP493" s="87"/>
      <c r="AQ493" s="88"/>
      <c r="AR493" s="88"/>
      <c r="AS493" s="88"/>
      <c r="AT493" s="89"/>
      <c r="AU493" s="90"/>
      <c r="AV493" s="86"/>
      <c r="AW493" s="86"/>
      <c r="AX493" s="86"/>
      <c r="AY493" s="87"/>
      <c r="AZ493" s="87"/>
      <c r="BA493" s="87"/>
      <c r="BB493" s="87"/>
      <c r="BC493" s="87"/>
      <c r="BD493" s="88"/>
      <c r="BE493" s="88"/>
      <c r="BF493" s="88"/>
      <c r="BG493" s="89"/>
      <c r="BH493" s="90"/>
      <c r="BI493" s="86"/>
      <c r="BJ493" s="86"/>
      <c r="BK493" s="86"/>
      <c r="BL493" s="87"/>
      <c r="BM493" s="87"/>
      <c r="BN493" s="87"/>
      <c r="BO493" s="87"/>
      <c r="BP493" s="87"/>
      <c r="BQ493" s="88"/>
      <c r="BR493" s="88"/>
      <c r="BS493" s="88"/>
      <c r="BT493" s="89"/>
      <c r="BU493" s="90"/>
      <c r="BV493" s="86"/>
      <c r="BW493" s="86"/>
      <c r="BX493" s="86"/>
      <c r="BY493" s="87"/>
      <c r="BZ493" s="87"/>
      <c r="CA493" s="87"/>
      <c r="CB493" s="87"/>
      <c r="CC493" s="87"/>
      <c r="CD493" s="88"/>
      <c r="CE493" s="88"/>
      <c r="CF493" s="88"/>
      <c r="CG493" s="89"/>
      <c r="CH493" s="90"/>
      <c r="CI493" s="86"/>
      <c r="CJ493" s="86"/>
      <c r="CK493" s="86"/>
      <c r="CL493" s="87"/>
      <c r="CM493" s="87"/>
      <c r="CN493" s="87"/>
      <c r="CO493" s="87"/>
      <c r="CP493" s="87"/>
      <c r="CQ493" s="88"/>
      <c r="CR493" s="88"/>
      <c r="CS493" s="88"/>
      <c r="CT493" s="89"/>
      <c r="CU493" s="90"/>
      <c r="CV493" s="86"/>
      <c r="CW493" s="86"/>
      <c r="CX493" s="86"/>
      <c r="CY493" s="87"/>
      <c r="CZ493" s="87"/>
      <c r="DA493" s="87"/>
      <c r="DB493" s="87"/>
      <c r="DC493" s="87"/>
      <c r="DD493" s="88"/>
      <c r="DE493" s="88"/>
      <c r="DF493" s="88"/>
      <c r="DG493" s="89"/>
      <c r="DH493" s="90"/>
      <c r="DI493" s="86"/>
      <c r="DJ493" s="86"/>
      <c r="DK493" s="86"/>
      <c r="DL493" s="87"/>
      <c r="DM493" s="87"/>
      <c r="DN493" s="87"/>
      <c r="DO493" s="87"/>
      <c r="DP493" s="87"/>
      <c r="DQ493" s="88"/>
      <c r="DR493" s="88"/>
      <c r="DS493" s="88"/>
      <c r="DT493" s="89"/>
      <c r="DU493" s="90"/>
      <c r="DV493" s="86"/>
      <c r="DW493" s="86"/>
      <c r="DX493" s="86"/>
      <c r="DY493" s="87"/>
      <c r="DZ493" s="87"/>
      <c r="EA493" s="87"/>
      <c r="EB493" s="87"/>
      <c r="EC493" s="87"/>
      <c r="ED493" s="88"/>
      <c r="EE493" s="88"/>
      <c r="EF493" s="88"/>
      <c r="EG493" s="89"/>
      <c r="EH493" s="90"/>
      <c r="EI493" s="86"/>
      <c r="EJ493" s="86"/>
      <c r="EK493" s="86"/>
      <c r="EL493" s="87"/>
      <c r="EM493" s="87"/>
      <c r="EN493" s="87"/>
      <c r="EO493" s="87"/>
      <c r="EP493" s="87"/>
      <c r="EQ493" s="88"/>
      <c r="ER493" s="88"/>
      <c r="ES493" s="88"/>
      <c r="ET493" s="89"/>
      <c r="EU493" s="90"/>
      <c r="EV493" s="86"/>
      <c r="EW493" s="86"/>
      <c r="EX493" s="86"/>
      <c r="EY493" s="87"/>
      <c r="EZ493" s="87"/>
      <c r="FA493" s="87"/>
      <c r="FB493" s="87"/>
      <c r="FC493" s="87"/>
      <c r="FD493" s="88"/>
      <c r="FE493" s="88"/>
      <c r="FF493" s="88"/>
      <c r="FG493" s="89"/>
      <c r="FH493" s="90"/>
      <c r="FI493" s="86"/>
      <c r="FJ493" s="86"/>
      <c r="FK493" s="86"/>
      <c r="FL493" s="87"/>
      <c r="FM493" s="87"/>
      <c r="FN493" s="87"/>
      <c r="FO493" s="87"/>
      <c r="FP493" s="87"/>
      <c r="FQ493" s="88"/>
      <c r="FR493" s="88"/>
      <c r="FS493" s="88"/>
      <c r="FT493" s="89"/>
      <c r="FU493" s="90"/>
      <c r="FV493" s="86"/>
      <c r="FW493" s="86"/>
      <c r="FX493" s="86"/>
      <c r="FY493" s="87"/>
      <c r="FZ493" s="87"/>
      <c r="GA493" s="87"/>
      <c r="GB493" s="87"/>
      <c r="GC493" s="87"/>
    </row>
    <row r="494" spans="1:185" ht="15" customHeight="1" x14ac:dyDescent="0.25">
      <c r="A494" s="461"/>
      <c r="B494" s="461"/>
      <c r="C494" s="490"/>
      <c r="D494" s="64"/>
      <c r="E494" s="61"/>
      <c r="F494" s="282" t="s">
        <v>292</v>
      </c>
      <c r="G494" s="254"/>
      <c r="H494" s="254"/>
      <c r="I494" s="254"/>
      <c r="J494" s="428"/>
      <c r="K494" s="86"/>
      <c r="L494" s="87"/>
      <c r="M494" s="87"/>
      <c r="N494" s="87"/>
      <c r="O494" s="87"/>
      <c r="P494" s="87"/>
      <c r="Q494" s="88"/>
      <c r="R494" s="88"/>
      <c r="S494" s="88"/>
      <c r="T494" s="89"/>
      <c r="U494" s="90"/>
      <c r="V494" s="86"/>
      <c r="W494" s="86"/>
      <c r="X494" s="86"/>
      <c r="Y494" s="87"/>
      <c r="Z494" s="87"/>
      <c r="AA494" s="87"/>
      <c r="AB494" s="87"/>
      <c r="AC494" s="87"/>
      <c r="AD494" s="88"/>
      <c r="AE494" s="88"/>
      <c r="AF494" s="88"/>
      <c r="AG494" s="89"/>
      <c r="AH494" s="90"/>
      <c r="AI494" s="86"/>
      <c r="AJ494" s="86"/>
      <c r="AK494" s="86"/>
      <c r="AL494" s="87"/>
      <c r="AM494" s="87"/>
      <c r="AN494" s="87"/>
      <c r="AO494" s="87"/>
      <c r="AP494" s="87"/>
      <c r="AQ494" s="88"/>
      <c r="AR494" s="88"/>
      <c r="AS494" s="88"/>
      <c r="AT494" s="89"/>
      <c r="AU494" s="90"/>
      <c r="AV494" s="86"/>
      <c r="AW494" s="86"/>
      <c r="AX494" s="86"/>
      <c r="AY494" s="87"/>
      <c r="AZ494" s="87"/>
      <c r="BA494" s="87"/>
      <c r="BB494" s="87"/>
      <c r="BC494" s="87"/>
      <c r="BD494" s="88"/>
      <c r="BE494" s="88"/>
      <c r="BF494" s="88"/>
      <c r="BG494" s="89"/>
      <c r="BH494" s="90"/>
      <c r="BI494" s="86"/>
      <c r="BJ494" s="86"/>
      <c r="BK494" s="86"/>
      <c r="BL494" s="87"/>
      <c r="BM494" s="87"/>
      <c r="BN494" s="87"/>
      <c r="BO494" s="87"/>
      <c r="BP494" s="87"/>
      <c r="BQ494" s="88"/>
      <c r="BR494" s="88"/>
      <c r="BS494" s="88"/>
      <c r="BT494" s="89"/>
      <c r="BU494" s="90"/>
      <c r="BV494" s="86"/>
      <c r="BW494" s="86"/>
      <c r="BX494" s="86"/>
      <c r="BY494" s="87"/>
      <c r="BZ494" s="87"/>
      <c r="CA494" s="87"/>
      <c r="CB494" s="87"/>
      <c r="CC494" s="87"/>
      <c r="CD494" s="88"/>
      <c r="CE494" s="88"/>
      <c r="CF494" s="88"/>
      <c r="CG494" s="89"/>
      <c r="CH494" s="90"/>
      <c r="CI494" s="86"/>
      <c r="CJ494" s="86"/>
      <c r="CK494" s="86"/>
      <c r="CL494" s="87"/>
      <c r="CM494" s="87"/>
      <c r="CN494" s="87"/>
      <c r="CO494" s="87"/>
      <c r="CP494" s="87"/>
      <c r="CQ494" s="88"/>
      <c r="CR494" s="88"/>
      <c r="CS494" s="88"/>
      <c r="CT494" s="89"/>
      <c r="CU494" s="90"/>
      <c r="CV494" s="86"/>
      <c r="CW494" s="86"/>
      <c r="CX494" s="86"/>
      <c r="CY494" s="87"/>
      <c r="CZ494" s="87"/>
      <c r="DA494" s="87"/>
      <c r="DB494" s="87"/>
      <c r="DC494" s="87"/>
      <c r="DD494" s="88"/>
      <c r="DE494" s="88"/>
      <c r="DF494" s="88"/>
      <c r="DG494" s="89"/>
      <c r="DH494" s="90"/>
      <c r="DI494" s="86"/>
      <c r="DJ494" s="86"/>
      <c r="DK494" s="86"/>
      <c r="DL494" s="87"/>
      <c r="DM494" s="87"/>
      <c r="DN494" s="87"/>
      <c r="DO494" s="87"/>
      <c r="DP494" s="87"/>
      <c r="DQ494" s="88"/>
      <c r="DR494" s="88"/>
      <c r="DS494" s="88"/>
      <c r="DT494" s="89"/>
      <c r="DU494" s="90"/>
      <c r="DV494" s="86"/>
      <c r="DW494" s="86"/>
      <c r="DX494" s="86"/>
      <c r="DY494" s="87"/>
      <c r="DZ494" s="87"/>
      <c r="EA494" s="87"/>
      <c r="EB494" s="87"/>
      <c r="EC494" s="87"/>
      <c r="ED494" s="88"/>
      <c r="EE494" s="88"/>
      <c r="EF494" s="88"/>
      <c r="EG494" s="89"/>
      <c r="EH494" s="90"/>
      <c r="EI494" s="86"/>
      <c r="EJ494" s="86"/>
      <c r="EK494" s="86"/>
      <c r="EL494" s="87"/>
      <c r="EM494" s="87"/>
      <c r="EN494" s="87"/>
      <c r="EO494" s="87"/>
      <c r="EP494" s="87"/>
      <c r="EQ494" s="88"/>
      <c r="ER494" s="88"/>
      <c r="ES494" s="88"/>
      <c r="ET494" s="89"/>
      <c r="EU494" s="90"/>
      <c r="EV494" s="86"/>
      <c r="EW494" s="86"/>
      <c r="EX494" s="86"/>
      <c r="EY494" s="87"/>
      <c r="EZ494" s="87"/>
      <c r="FA494" s="87"/>
      <c r="FB494" s="87"/>
      <c r="FC494" s="87"/>
      <c r="FD494" s="88"/>
      <c r="FE494" s="88"/>
      <c r="FF494" s="88"/>
      <c r="FG494" s="89"/>
      <c r="FH494" s="90"/>
      <c r="FI494" s="86"/>
      <c r="FJ494" s="86"/>
      <c r="FK494" s="86"/>
      <c r="FL494" s="87"/>
      <c r="FM494" s="87"/>
      <c r="FN494" s="87"/>
      <c r="FO494" s="87"/>
      <c r="FP494" s="87"/>
      <c r="FQ494" s="88"/>
      <c r="FR494" s="88"/>
      <c r="FS494" s="88"/>
      <c r="FT494" s="89"/>
      <c r="FU494" s="90"/>
      <c r="FV494" s="86"/>
      <c r="FW494" s="86"/>
      <c r="FX494" s="86"/>
      <c r="FY494" s="87"/>
      <c r="FZ494" s="87"/>
      <c r="GA494" s="87"/>
      <c r="GB494" s="87"/>
      <c r="GC494" s="87"/>
    </row>
    <row r="495" spans="1:185" ht="15" customHeight="1" x14ac:dyDescent="0.25">
      <c r="A495" s="4">
        <v>3639</v>
      </c>
      <c r="B495" s="4">
        <v>5151</v>
      </c>
      <c r="C495" s="291"/>
      <c r="D495" s="47"/>
      <c r="E495" s="61">
        <v>213</v>
      </c>
      <c r="F495" s="5" t="s">
        <v>165</v>
      </c>
      <c r="G495" s="76">
        <v>3</v>
      </c>
      <c r="H495" s="76">
        <v>3</v>
      </c>
      <c r="I495" s="76">
        <v>0</v>
      </c>
      <c r="J495" s="428">
        <f>Tabulka5424[[#This Row],[Skutečnost v tis. Kč]]/Tabulka5424[[#This Row],[Upravený rozpočet v tis. Kč]]*100</f>
        <v>0</v>
      </c>
      <c r="K495" s="86"/>
      <c r="L495" s="87"/>
      <c r="M495" s="87"/>
      <c r="N495" s="87"/>
      <c r="O495" s="87"/>
      <c r="P495" s="87"/>
      <c r="Q495" s="88"/>
      <c r="R495" s="88"/>
      <c r="S495" s="88"/>
      <c r="T495" s="89"/>
      <c r="U495" s="90"/>
      <c r="V495" s="86"/>
      <c r="W495" s="86"/>
      <c r="X495" s="86"/>
      <c r="Y495" s="87"/>
      <c r="Z495" s="87"/>
      <c r="AA495" s="87"/>
      <c r="AB495" s="87"/>
      <c r="AC495" s="87"/>
      <c r="AD495" s="88"/>
      <c r="AE495" s="88"/>
      <c r="AF495" s="88"/>
      <c r="AG495" s="89"/>
      <c r="AH495" s="90"/>
      <c r="AI495" s="86"/>
      <c r="AJ495" s="86"/>
      <c r="AK495" s="86"/>
      <c r="AL495" s="87"/>
      <c r="AM495" s="87"/>
      <c r="AN495" s="87"/>
      <c r="AO495" s="87"/>
      <c r="AP495" s="87"/>
      <c r="AQ495" s="88"/>
      <c r="AR495" s="88"/>
      <c r="AS495" s="88"/>
      <c r="AT495" s="89"/>
      <c r="AU495" s="90"/>
      <c r="AV495" s="86"/>
      <c r="AW495" s="86"/>
      <c r="AX495" s="86"/>
      <c r="AY495" s="87"/>
      <c r="AZ495" s="87"/>
      <c r="BA495" s="87"/>
      <c r="BB495" s="87"/>
      <c r="BC495" s="87"/>
      <c r="BD495" s="88"/>
      <c r="BE495" s="88"/>
      <c r="BF495" s="88"/>
      <c r="BG495" s="89"/>
      <c r="BH495" s="90"/>
      <c r="BI495" s="86"/>
      <c r="BJ495" s="86"/>
      <c r="BK495" s="86"/>
      <c r="BL495" s="87"/>
      <c r="BM495" s="87"/>
      <c r="BN495" s="87"/>
      <c r="BO495" s="87"/>
      <c r="BP495" s="87"/>
      <c r="BQ495" s="88"/>
      <c r="BR495" s="88"/>
      <c r="BS495" s="88"/>
      <c r="BT495" s="89"/>
      <c r="BU495" s="90"/>
      <c r="BV495" s="86"/>
      <c r="BW495" s="86"/>
      <c r="BX495" s="86"/>
      <c r="BY495" s="87"/>
      <c r="BZ495" s="87"/>
      <c r="CA495" s="87"/>
      <c r="CB495" s="87"/>
      <c r="CC495" s="87"/>
      <c r="CD495" s="88"/>
      <c r="CE495" s="88"/>
      <c r="CF495" s="88"/>
      <c r="CG495" s="89"/>
      <c r="CH495" s="90"/>
      <c r="CI495" s="86"/>
      <c r="CJ495" s="86"/>
      <c r="CK495" s="86"/>
      <c r="CL495" s="87"/>
      <c r="CM495" s="87"/>
      <c r="CN495" s="87"/>
      <c r="CO495" s="87"/>
      <c r="CP495" s="87"/>
      <c r="CQ495" s="88"/>
      <c r="CR495" s="88"/>
      <c r="CS495" s="88"/>
      <c r="CT495" s="89"/>
      <c r="CU495" s="90"/>
      <c r="CV495" s="86"/>
      <c r="CW495" s="86"/>
      <c r="CX495" s="86"/>
      <c r="CY495" s="87"/>
      <c r="CZ495" s="87"/>
      <c r="DA495" s="87"/>
      <c r="DB495" s="87"/>
      <c r="DC495" s="87"/>
      <c r="DD495" s="88"/>
      <c r="DE495" s="88"/>
      <c r="DF495" s="88"/>
      <c r="DG495" s="89"/>
      <c r="DH495" s="90"/>
      <c r="DI495" s="86"/>
      <c r="DJ495" s="86"/>
      <c r="DK495" s="86"/>
      <c r="DL495" s="87"/>
      <c r="DM495" s="87"/>
      <c r="DN495" s="87"/>
      <c r="DO495" s="87"/>
      <c r="DP495" s="87"/>
      <c r="DQ495" s="88"/>
      <c r="DR495" s="88"/>
      <c r="DS495" s="88"/>
      <c r="DT495" s="89"/>
      <c r="DU495" s="90"/>
      <c r="DV495" s="86"/>
      <c r="DW495" s="86"/>
      <c r="DX495" s="86"/>
      <c r="DY495" s="87"/>
      <c r="DZ495" s="87"/>
      <c r="EA495" s="87"/>
      <c r="EB495" s="87"/>
      <c r="EC495" s="87"/>
      <c r="ED495" s="88"/>
      <c r="EE495" s="88"/>
      <c r="EF495" s="88"/>
      <c r="EG495" s="89"/>
      <c r="EH495" s="90"/>
      <c r="EI495" s="86"/>
      <c r="EJ495" s="86"/>
      <c r="EK495" s="86"/>
      <c r="EL495" s="87"/>
      <c r="EM495" s="87"/>
      <c r="EN495" s="87"/>
      <c r="EO495" s="87"/>
      <c r="EP495" s="87"/>
      <c r="EQ495" s="88"/>
      <c r="ER495" s="88"/>
      <c r="ES495" s="88"/>
      <c r="ET495" s="89"/>
      <c r="EU495" s="90"/>
      <c r="EV495" s="86"/>
      <c r="EW495" s="86"/>
      <c r="EX495" s="86"/>
      <c r="EY495" s="87"/>
      <c r="EZ495" s="87"/>
      <c r="FA495" s="87"/>
      <c r="FB495" s="87"/>
      <c r="FC495" s="87"/>
      <c r="FD495" s="88"/>
      <c r="FE495" s="88"/>
      <c r="FF495" s="88"/>
      <c r="FG495" s="89"/>
      <c r="FH495" s="90"/>
      <c r="FI495" s="86"/>
      <c r="FJ495" s="86"/>
      <c r="FK495" s="86"/>
      <c r="FL495" s="87"/>
      <c r="FM495" s="87"/>
      <c r="FN495" s="87"/>
      <c r="FO495" s="87"/>
      <c r="FP495" s="87"/>
      <c r="FQ495" s="88"/>
      <c r="FR495" s="88"/>
      <c r="FS495" s="88"/>
      <c r="FT495" s="89"/>
      <c r="FU495" s="90"/>
      <c r="FV495" s="86"/>
      <c r="FW495" s="86"/>
      <c r="FX495" s="86"/>
      <c r="FY495" s="87"/>
      <c r="FZ495" s="87"/>
      <c r="GA495" s="87"/>
      <c r="GB495" s="87"/>
      <c r="GC495" s="87"/>
    </row>
    <row r="496" spans="1:185" ht="15" customHeight="1" x14ac:dyDescent="0.25">
      <c r="A496" s="4">
        <v>3639</v>
      </c>
      <c r="B496" s="4">
        <v>5154</v>
      </c>
      <c r="C496" s="291"/>
      <c r="D496" s="47"/>
      <c r="E496" s="61">
        <v>213</v>
      </c>
      <c r="F496" s="5" t="s">
        <v>149</v>
      </c>
      <c r="G496" s="76">
        <v>40</v>
      </c>
      <c r="H496" s="76">
        <v>40</v>
      </c>
      <c r="I496" s="76">
        <v>30.93</v>
      </c>
      <c r="J496" s="428">
        <f>Tabulka5424[[#This Row],[Skutečnost v tis. Kč]]/Tabulka5424[[#This Row],[Upravený rozpočet v tis. Kč]]*100</f>
        <v>77.325000000000003</v>
      </c>
      <c r="K496" s="86"/>
      <c r="L496" s="87"/>
      <c r="M496" s="87"/>
      <c r="N496" s="87"/>
      <c r="O496" s="87"/>
      <c r="P496" s="87"/>
      <c r="Q496" s="88"/>
      <c r="R496" s="88"/>
      <c r="S496" s="88"/>
      <c r="T496" s="89"/>
      <c r="U496" s="90"/>
      <c r="V496" s="86"/>
      <c r="W496" s="86"/>
      <c r="X496" s="86"/>
      <c r="Y496" s="87"/>
      <c r="Z496" s="87"/>
      <c r="AA496" s="87"/>
      <c r="AB496" s="87"/>
      <c r="AC496" s="87"/>
      <c r="AD496" s="88"/>
      <c r="AE496" s="88"/>
      <c r="AF496" s="88"/>
      <c r="AG496" s="89"/>
      <c r="AH496" s="90"/>
      <c r="AI496" s="86"/>
      <c r="AJ496" s="86"/>
      <c r="AK496" s="86"/>
      <c r="AL496" s="87"/>
      <c r="AM496" s="87"/>
      <c r="AN496" s="87"/>
      <c r="AO496" s="87"/>
      <c r="AP496" s="87"/>
      <c r="AQ496" s="88"/>
      <c r="AR496" s="88"/>
      <c r="AS496" s="88"/>
      <c r="AT496" s="89"/>
      <c r="AU496" s="90"/>
      <c r="AV496" s="86"/>
      <c r="AW496" s="86"/>
      <c r="AX496" s="86"/>
      <c r="AY496" s="87"/>
      <c r="AZ496" s="87"/>
      <c r="BA496" s="87"/>
      <c r="BB496" s="87"/>
      <c r="BC496" s="87"/>
      <c r="BD496" s="88"/>
      <c r="BE496" s="88"/>
      <c r="BF496" s="88"/>
      <c r="BG496" s="89"/>
      <c r="BH496" s="90"/>
      <c r="BI496" s="86"/>
      <c r="BJ496" s="86"/>
      <c r="BK496" s="86"/>
      <c r="BL496" s="87"/>
      <c r="BM496" s="87"/>
      <c r="BN496" s="87"/>
      <c r="BO496" s="87"/>
      <c r="BP496" s="87"/>
      <c r="BQ496" s="88"/>
      <c r="BR496" s="88"/>
      <c r="BS496" s="88"/>
      <c r="BT496" s="89"/>
      <c r="BU496" s="90"/>
      <c r="BV496" s="86"/>
      <c r="BW496" s="86"/>
      <c r="BX496" s="86"/>
      <c r="BY496" s="87"/>
      <c r="BZ496" s="87"/>
      <c r="CA496" s="87"/>
      <c r="CB496" s="87"/>
      <c r="CC496" s="87"/>
      <c r="CD496" s="88"/>
      <c r="CE496" s="88"/>
      <c r="CF496" s="88"/>
      <c r="CG496" s="89"/>
      <c r="CH496" s="90"/>
      <c r="CI496" s="86"/>
      <c r="CJ496" s="86"/>
      <c r="CK496" s="86"/>
      <c r="CL496" s="87"/>
      <c r="CM496" s="87"/>
      <c r="CN496" s="87"/>
      <c r="CO496" s="87"/>
      <c r="CP496" s="87"/>
      <c r="CQ496" s="88"/>
      <c r="CR496" s="88"/>
      <c r="CS496" s="88"/>
      <c r="CT496" s="89"/>
      <c r="CU496" s="90"/>
      <c r="CV496" s="86"/>
      <c r="CW496" s="86"/>
      <c r="CX496" s="86"/>
      <c r="CY496" s="87"/>
      <c r="CZ496" s="87"/>
      <c r="DA496" s="87"/>
      <c r="DB496" s="87"/>
      <c r="DC496" s="87"/>
      <c r="DD496" s="88"/>
      <c r="DE496" s="88"/>
      <c r="DF496" s="88"/>
      <c r="DG496" s="89"/>
      <c r="DH496" s="90"/>
      <c r="DI496" s="86"/>
      <c r="DJ496" s="86"/>
      <c r="DK496" s="86"/>
      <c r="DL496" s="87"/>
      <c r="DM496" s="87"/>
      <c r="DN496" s="87"/>
      <c r="DO496" s="87"/>
      <c r="DP496" s="87"/>
      <c r="DQ496" s="88"/>
      <c r="DR496" s="88"/>
      <c r="DS496" s="88"/>
      <c r="DT496" s="89"/>
      <c r="DU496" s="90"/>
      <c r="DV496" s="86"/>
      <c r="DW496" s="86"/>
      <c r="DX496" s="86"/>
      <c r="DY496" s="87"/>
      <c r="DZ496" s="87"/>
      <c r="EA496" s="87"/>
      <c r="EB496" s="87"/>
      <c r="EC496" s="87"/>
      <c r="ED496" s="88"/>
      <c r="EE496" s="88"/>
      <c r="EF496" s="88"/>
      <c r="EG496" s="89"/>
      <c r="EH496" s="90"/>
      <c r="EI496" s="86"/>
      <c r="EJ496" s="86"/>
      <c r="EK496" s="86"/>
      <c r="EL496" s="87"/>
      <c r="EM496" s="87"/>
      <c r="EN496" s="87"/>
      <c r="EO496" s="87"/>
      <c r="EP496" s="87"/>
      <c r="EQ496" s="88"/>
      <c r="ER496" s="88"/>
      <c r="ES496" s="88"/>
      <c r="ET496" s="89"/>
      <c r="EU496" s="90"/>
      <c r="EV496" s="86"/>
      <c r="EW496" s="86"/>
      <c r="EX496" s="86"/>
      <c r="EY496" s="87"/>
      <c r="EZ496" s="87"/>
      <c r="FA496" s="87"/>
      <c r="FB496" s="87"/>
      <c r="FC496" s="87"/>
      <c r="FD496" s="88"/>
      <c r="FE496" s="88"/>
      <c r="FF496" s="88"/>
      <c r="FG496" s="89"/>
      <c r="FH496" s="90"/>
      <c r="FI496" s="86"/>
      <c r="FJ496" s="86"/>
      <c r="FK496" s="86"/>
      <c r="FL496" s="87"/>
      <c r="FM496" s="87"/>
      <c r="FN496" s="87"/>
      <c r="FO496" s="87"/>
      <c r="FP496" s="87"/>
      <c r="FQ496" s="88"/>
      <c r="FR496" s="88"/>
      <c r="FS496" s="88"/>
      <c r="FT496" s="89"/>
      <c r="FU496" s="90"/>
      <c r="FV496" s="86"/>
      <c r="FW496" s="86"/>
      <c r="FX496" s="86"/>
      <c r="FY496" s="87"/>
      <c r="FZ496" s="87"/>
      <c r="GA496" s="87"/>
      <c r="GB496" s="87"/>
      <c r="GC496" s="87"/>
    </row>
    <row r="497" spans="1:185" ht="15" customHeight="1" x14ac:dyDescent="0.25">
      <c r="A497" s="461">
        <v>3639</v>
      </c>
      <c r="B497" s="461">
        <v>5171</v>
      </c>
      <c r="C497" s="490"/>
      <c r="D497" s="64"/>
      <c r="E497" s="462">
        <v>213</v>
      </c>
      <c r="F497" s="459" t="s">
        <v>537</v>
      </c>
      <c r="G497" s="254">
        <v>45</v>
      </c>
      <c r="H497" s="254">
        <v>46.39</v>
      </c>
      <c r="I497" s="254">
        <v>46.39</v>
      </c>
      <c r="J497" s="429">
        <f>Tabulka5424[[#This Row],[Skutečnost v tis. Kč]]/Tabulka5424[[#This Row],[Upravený rozpočet v tis. Kč]]*100</f>
        <v>100</v>
      </c>
      <c r="K497" s="86"/>
      <c r="L497" s="87"/>
      <c r="M497" s="87"/>
      <c r="N497" s="87"/>
      <c r="O497" s="87"/>
      <c r="P497" s="87"/>
      <c r="Q497" s="88"/>
      <c r="R497" s="88"/>
      <c r="S497" s="88"/>
      <c r="T497" s="89"/>
      <c r="U497" s="90"/>
      <c r="V497" s="86"/>
      <c r="W497" s="86"/>
      <c r="X497" s="86"/>
      <c r="Y497" s="87"/>
      <c r="Z497" s="87"/>
      <c r="AA497" s="87"/>
      <c r="AB497" s="87"/>
      <c r="AC497" s="87"/>
      <c r="AD497" s="88"/>
      <c r="AE497" s="88"/>
      <c r="AF497" s="88"/>
      <c r="AG497" s="89"/>
      <c r="AH497" s="90"/>
      <c r="AI497" s="86"/>
      <c r="AJ497" s="86"/>
      <c r="AK497" s="86"/>
      <c r="AL497" s="87"/>
      <c r="AM497" s="87"/>
      <c r="AN497" s="87"/>
      <c r="AO497" s="87"/>
      <c r="AP497" s="87"/>
      <c r="AQ497" s="88"/>
      <c r="AR497" s="88"/>
      <c r="AS497" s="88"/>
      <c r="AT497" s="89"/>
      <c r="AU497" s="90"/>
      <c r="AV497" s="86"/>
      <c r="AW497" s="86"/>
      <c r="AX497" s="86"/>
      <c r="AY497" s="87"/>
      <c r="AZ497" s="87"/>
      <c r="BA497" s="87"/>
      <c r="BB497" s="87"/>
      <c r="BC497" s="87"/>
      <c r="BD497" s="88"/>
      <c r="BE497" s="88"/>
      <c r="BF497" s="88"/>
      <c r="BG497" s="89"/>
      <c r="BH497" s="90"/>
      <c r="BI497" s="86"/>
      <c r="BJ497" s="86"/>
      <c r="BK497" s="86"/>
      <c r="BL497" s="87"/>
      <c r="BM497" s="87"/>
      <c r="BN497" s="87"/>
      <c r="BO497" s="87"/>
      <c r="BP497" s="87"/>
      <c r="BQ497" s="88"/>
      <c r="BR497" s="88"/>
      <c r="BS497" s="88"/>
      <c r="BT497" s="89"/>
      <c r="BU497" s="90"/>
      <c r="BV497" s="86"/>
      <c r="BW497" s="86"/>
      <c r="BX497" s="86"/>
      <c r="BY497" s="87"/>
      <c r="BZ497" s="87"/>
      <c r="CA497" s="87"/>
      <c r="CB497" s="87"/>
      <c r="CC497" s="87"/>
      <c r="CD497" s="88"/>
      <c r="CE497" s="88"/>
      <c r="CF497" s="88"/>
      <c r="CG497" s="89"/>
      <c r="CH497" s="90"/>
      <c r="CI497" s="86"/>
      <c r="CJ497" s="86"/>
      <c r="CK497" s="86"/>
      <c r="CL497" s="87"/>
      <c r="CM497" s="87"/>
      <c r="CN497" s="87"/>
      <c r="CO497" s="87"/>
      <c r="CP497" s="87"/>
      <c r="CQ497" s="88"/>
      <c r="CR497" s="88"/>
      <c r="CS497" s="88"/>
      <c r="CT497" s="89"/>
      <c r="CU497" s="90"/>
      <c r="CV497" s="86"/>
      <c r="CW497" s="86"/>
      <c r="CX497" s="86"/>
      <c r="CY497" s="87"/>
      <c r="CZ497" s="87"/>
      <c r="DA497" s="87"/>
      <c r="DB497" s="87"/>
      <c r="DC497" s="87"/>
      <c r="DD497" s="88"/>
      <c r="DE497" s="88"/>
      <c r="DF497" s="88"/>
      <c r="DG497" s="89"/>
      <c r="DH497" s="90"/>
      <c r="DI497" s="86"/>
      <c r="DJ497" s="86"/>
      <c r="DK497" s="86"/>
      <c r="DL497" s="87"/>
      <c r="DM497" s="87"/>
      <c r="DN497" s="87"/>
      <c r="DO497" s="87"/>
      <c r="DP497" s="87"/>
      <c r="DQ497" s="88"/>
      <c r="DR497" s="88"/>
      <c r="DS497" s="88"/>
      <c r="DT497" s="89"/>
      <c r="DU497" s="90"/>
      <c r="DV497" s="86"/>
      <c r="DW497" s="86"/>
      <c r="DX497" s="86"/>
      <c r="DY497" s="87"/>
      <c r="DZ497" s="87"/>
      <c r="EA497" s="87"/>
      <c r="EB497" s="87"/>
      <c r="EC497" s="87"/>
      <c r="ED497" s="88"/>
      <c r="EE497" s="88"/>
      <c r="EF497" s="88"/>
      <c r="EG497" s="89"/>
      <c r="EH497" s="90"/>
      <c r="EI497" s="86"/>
      <c r="EJ497" s="86"/>
      <c r="EK497" s="86"/>
      <c r="EL497" s="87"/>
      <c r="EM497" s="87"/>
      <c r="EN497" s="87"/>
      <c r="EO497" s="87"/>
      <c r="EP497" s="87"/>
      <c r="EQ497" s="88"/>
      <c r="ER497" s="88"/>
      <c r="ES497" s="88"/>
      <c r="ET497" s="89"/>
      <c r="EU497" s="90"/>
      <c r="EV497" s="86"/>
      <c r="EW497" s="86"/>
      <c r="EX497" s="86"/>
      <c r="EY497" s="87"/>
      <c r="EZ497" s="87"/>
      <c r="FA497" s="87"/>
      <c r="FB497" s="87"/>
      <c r="FC497" s="87"/>
      <c r="FD497" s="88"/>
      <c r="FE497" s="88"/>
      <c r="FF497" s="88"/>
      <c r="FG497" s="89"/>
      <c r="FH497" s="90"/>
      <c r="FI497" s="86"/>
      <c r="FJ497" s="86"/>
      <c r="FK497" s="86"/>
      <c r="FL497" s="87"/>
      <c r="FM497" s="87"/>
      <c r="FN497" s="87"/>
      <c r="FO497" s="87"/>
      <c r="FP497" s="87"/>
      <c r="FQ497" s="88"/>
      <c r="FR497" s="88"/>
      <c r="FS497" s="88"/>
      <c r="FT497" s="89"/>
      <c r="FU497" s="90"/>
      <c r="FV497" s="86"/>
      <c r="FW497" s="86"/>
      <c r="FX497" s="86"/>
      <c r="FY497" s="87"/>
      <c r="FZ497" s="87"/>
      <c r="GA497" s="87"/>
      <c r="GB497" s="87"/>
      <c r="GC497" s="87"/>
    </row>
    <row r="498" spans="1:185" ht="15" customHeight="1" x14ac:dyDescent="0.25">
      <c r="A498" s="4">
        <v>3639</v>
      </c>
      <c r="B498" s="4">
        <v>5123</v>
      </c>
      <c r="C498" s="291"/>
      <c r="D498" s="47"/>
      <c r="E498" s="61">
        <v>213</v>
      </c>
      <c r="F498" s="5" t="s">
        <v>546</v>
      </c>
      <c r="G498" s="76">
        <v>5</v>
      </c>
      <c r="H498" s="76">
        <v>5</v>
      </c>
      <c r="I498" s="76">
        <v>0</v>
      </c>
      <c r="J498" s="428">
        <f>Tabulka5424[[#This Row],[Skutečnost v tis. Kč]]/Tabulka5424[[#This Row],[Upravený rozpočet v tis. Kč]]*100</f>
        <v>0</v>
      </c>
      <c r="K498" s="86"/>
      <c r="L498" s="87"/>
      <c r="M498" s="87"/>
      <c r="N498" s="87"/>
      <c r="O498" s="87"/>
      <c r="P498" s="87"/>
      <c r="Q498" s="88"/>
      <c r="R498" s="88"/>
      <c r="S498" s="88"/>
      <c r="T498" s="89"/>
      <c r="U498" s="90"/>
      <c r="V498" s="86"/>
      <c r="W498" s="86"/>
      <c r="X498" s="86"/>
      <c r="Y498" s="87"/>
      <c r="Z498" s="87"/>
      <c r="AA498" s="87"/>
      <c r="AB498" s="87"/>
      <c r="AC498" s="87"/>
      <c r="AD498" s="88"/>
      <c r="AE498" s="88"/>
      <c r="AF498" s="88"/>
      <c r="AG498" s="89"/>
      <c r="AH498" s="90"/>
      <c r="AI498" s="86"/>
      <c r="AJ498" s="86"/>
      <c r="AK498" s="86"/>
      <c r="AL498" s="87"/>
      <c r="AM498" s="87"/>
      <c r="AN498" s="87"/>
      <c r="AO498" s="87"/>
      <c r="AP498" s="87"/>
      <c r="AQ498" s="88"/>
      <c r="AR498" s="88"/>
      <c r="AS498" s="88"/>
      <c r="AT498" s="89"/>
      <c r="AU498" s="90"/>
      <c r="AV498" s="86"/>
      <c r="AW498" s="86"/>
      <c r="AX498" s="86"/>
      <c r="AY498" s="87"/>
      <c r="AZ498" s="87"/>
      <c r="BA498" s="87"/>
      <c r="BB498" s="87"/>
      <c r="BC498" s="87"/>
      <c r="BD498" s="88"/>
      <c r="BE498" s="88"/>
      <c r="BF498" s="88"/>
      <c r="BG498" s="89"/>
      <c r="BH498" s="90"/>
      <c r="BI498" s="86"/>
      <c r="BJ498" s="86"/>
      <c r="BK498" s="86"/>
      <c r="BL498" s="87"/>
      <c r="BM498" s="87"/>
      <c r="BN498" s="87"/>
      <c r="BO498" s="87"/>
      <c r="BP498" s="87"/>
      <c r="BQ498" s="88"/>
      <c r="BR498" s="88"/>
      <c r="BS498" s="88"/>
      <c r="BT498" s="89"/>
      <c r="BU498" s="90"/>
      <c r="BV498" s="86"/>
      <c r="BW498" s="86"/>
      <c r="BX498" s="86"/>
      <c r="BY498" s="87"/>
      <c r="BZ498" s="87"/>
      <c r="CA498" s="87"/>
      <c r="CB498" s="87"/>
      <c r="CC498" s="87"/>
      <c r="CD498" s="88"/>
      <c r="CE498" s="88"/>
      <c r="CF498" s="88"/>
      <c r="CG498" s="89"/>
      <c r="CH498" s="90"/>
      <c r="CI498" s="86"/>
      <c r="CJ498" s="86"/>
      <c r="CK498" s="86"/>
      <c r="CL498" s="87"/>
      <c r="CM498" s="87"/>
      <c r="CN498" s="87"/>
      <c r="CO498" s="87"/>
      <c r="CP498" s="87"/>
      <c r="CQ498" s="88"/>
      <c r="CR498" s="88"/>
      <c r="CS498" s="88"/>
      <c r="CT498" s="89"/>
      <c r="CU498" s="90"/>
      <c r="CV498" s="86"/>
      <c r="CW498" s="86"/>
      <c r="CX498" s="86"/>
      <c r="CY498" s="87"/>
      <c r="CZ498" s="87"/>
      <c r="DA498" s="87"/>
      <c r="DB498" s="87"/>
      <c r="DC498" s="87"/>
      <c r="DD498" s="88"/>
      <c r="DE498" s="88"/>
      <c r="DF498" s="88"/>
      <c r="DG498" s="89"/>
      <c r="DH498" s="90"/>
      <c r="DI498" s="86"/>
      <c r="DJ498" s="86"/>
      <c r="DK498" s="86"/>
      <c r="DL498" s="87"/>
      <c r="DM498" s="87"/>
      <c r="DN498" s="87"/>
      <c r="DO498" s="87"/>
      <c r="DP498" s="87"/>
      <c r="DQ498" s="88"/>
      <c r="DR498" s="88"/>
      <c r="DS498" s="88"/>
      <c r="DT498" s="89"/>
      <c r="DU498" s="90"/>
      <c r="DV498" s="86"/>
      <c r="DW498" s="86"/>
      <c r="DX498" s="86"/>
      <c r="DY498" s="87"/>
      <c r="DZ498" s="87"/>
      <c r="EA498" s="87"/>
      <c r="EB498" s="87"/>
      <c r="EC498" s="87"/>
      <c r="ED498" s="88"/>
      <c r="EE498" s="88"/>
      <c r="EF498" s="88"/>
      <c r="EG498" s="89"/>
      <c r="EH498" s="90"/>
      <c r="EI498" s="86"/>
      <c r="EJ498" s="86"/>
      <c r="EK498" s="86"/>
      <c r="EL498" s="87"/>
      <c r="EM498" s="87"/>
      <c r="EN498" s="87"/>
      <c r="EO498" s="87"/>
      <c r="EP498" s="87"/>
      <c r="EQ498" s="88"/>
      <c r="ER498" s="88"/>
      <c r="ES498" s="88"/>
      <c r="ET498" s="89"/>
      <c r="EU498" s="90"/>
      <c r="EV498" s="86"/>
      <c r="EW498" s="86"/>
      <c r="EX498" s="86"/>
      <c r="EY498" s="87"/>
      <c r="EZ498" s="87"/>
      <c r="FA498" s="87"/>
      <c r="FB498" s="87"/>
      <c r="FC498" s="87"/>
      <c r="FD498" s="88"/>
      <c r="FE498" s="88"/>
      <c r="FF498" s="88"/>
      <c r="FG498" s="89"/>
      <c r="FH498" s="90"/>
      <c r="FI498" s="86"/>
      <c r="FJ498" s="86"/>
      <c r="FK498" s="86"/>
      <c r="FL498" s="87"/>
      <c r="FM498" s="87"/>
      <c r="FN498" s="87"/>
      <c r="FO498" s="87"/>
      <c r="FP498" s="87"/>
      <c r="FQ498" s="88"/>
      <c r="FR498" s="88"/>
      <c r="FS498" s="88"/>
      <c r="FT498" s="89"/>
      <c r="FU498" s="90"/>
      <c r="FV498" s="86"/>
      <c r="FW498" s="86"/>
      <c r="FX498" s="86"/>
      <c r="FY498" s="87"/>
      <c r="FZ498" s="87"/>
      <c r="GA498" s="87"/>
      <c r="GB498" s="87"/>
      <c r="GC498" s="87"/>
    </row>
    <row r="499" spans="1:185" ht="15" customHeight="1" x14ac:dyDescent="0.25">
      <c r="A499" s="461">
        <v>3639</v>
      </c>
      <c r="B499" s="461">
        <v>5171</v>
      </c>
      <c r="C499" s="490"/>
      <c r="D499" s="64"/>
      <c r="E499" s="462">
        <v>213</v>
      </c>
      <c r="F499" s="459" t="s">
        <v>538</v>
      </c>
      <c r="G499" s="254">
        <v>5</v>
      </c>
      <c r="H499" s="254">
        <v>3.61</v>
      </c>
      <c r="I499" s="254">
        <v>0</v>
      </c>
      <c r="J499" s="429">
        <f>Tabulka5424[[#This Row],[Skutečnost v tis. Kč]]/Tabulka5424[[#This Row],[Upravený rozpočet v tis. Kč]]*100</f>
        <v>0</v>
      </c>
      <c r="K499" s="86"/>
      <c r="L499" s="87"/>
      <c r="M499" s="87"/>
      <c r="N499" s="87"/>
      <c r="O499" s="87"/>
      <c r="P499" s="87"/>
      <c r="Q499" s="88"/>
      <c r="R499" s="88"/>
      <c r="S499" s="88"/>
      <c r="T499" s="89"/>
      <c r="U499" s="90"/>
      <c r="V499" s="86"/>
      <c r="W499" s="86"/>
      <c r="X499" s="86"/>
      <c r="Y499" s="87"/>
      <c r="Z499" s="87"/>
      <c r="AA499" s="87"/>
      <c r="AB499" s="87"/>
      <c r="AC499" s="87"/>
      <c r="AD499" s="88"/>
      <c r="AE499" s="88"/>
      <c r="AF499" s="88"/>
      <c r="AG499" s="89"/>
      <c r="AH499" s="90"/>
      <c r="AI499" s="86"/>
      <c r="AJ499" s="86"/>
      <c r="AK499" s="86"/>
      <c r="AL499" s="87"/>
      <c r="AM499" s="87"/>
      <c r="AN499" s="87"/>
      <c r="AO499" s="87"/>
      <c r="AP499" s="87"/>
      <c r="AQ499" s="88"/>
      <c r="AR499" s="88"/>
      <c r="AS499" s="88"/>
      <c r="AT499" s="89"/>
      <c r="AU499" s="90"/>
      <c r="AV499" s="86"/>
      <c r="AW499" s="86"/>
      <c r="AX499" s="86"/>
      <c r="AY499" s="87"/>
      <c r="AZ499" s="87"/>
      <c r="BA499" s="87"/>
      <c r="BB499" s="87"/>
      <c r="BC499" s="87"/>
      <c r="BD499" s="88"/>
      <c r="BE499" s="88"/>
      <c r="BF499" s="88"/>
      <c r="BG499" s="89"/>
      <c r="BH499" s="90"/>
      <c r="BI499" s="86"/>
      <c r="BJ499" s="86"/>
      <c r="BK499" s="86"/>
      <c r="BL499" s="87"/>
      <c r="BM499" s="87"/>
      <c r="BN499" s="87"/>
      <c r="BO499" s="87"/>
      <c r="BP499" s="87"/>
      <c r="BQ499" s="88"/>
      <c r="BR499" s="88"/>
      <c r="BS499" s="88"/>
      <c r="BT499" s="89"/>
      <c r="BU499" s="90"/>
      <c r="BV499" s="86"/>
      <c r="BW499" s="86"/>
      <c r="BX499" s="86"/>
      <c r="BY499" s="87"/>
      <c r="BZ499" s="87"/>
      <c r="CA499" s="87"/>
      <c r="CB499" s="87"/>
      <c r="CC499" s="87"/>
      <c r="CD499" s="88"/>
      <c r="CE499" s="88"/>
      <c r="CF499" s="88"/>
      <c r="CG499" s="89"/>
      <c r="CH499" s="90"/>
      <c r="CI499" s="86"/>
      <c r="CJ499" s="86"/>
      <c r="CK499" s="86"/>
      <c r="CL499" s="87"/>
      <c r="CM499" s="87"/>
      <c r="CN499" s="87"/>
      <c r="CO499" s="87"/>
      <c r="CP499" s="87"/>
      <c r="CQ499" s="88"/>
      <c r="CR499" s="88"/>
      <c r="CS499" s="88"/>
      <c r="CT499" s="89"/>
      <c r="CU499" s="90"/>
      <c r="CV499" s="86"/>
      <c r="CW499" s="86"/>
      <c r="CX499" s="86"/>
      <c r="CY499" s="87"/>
      <c r="CZ499" s="87"/>
      <c r="DA499" s="87"/>
      <c r="DB499" s="87"/>
      <c r="DC499" s="87"/>
      <c r="DD499" s="88"/>
      <c r="DE499" s="88"/>
      <c r="DF499" s="88"/>
      <c r="DG499" s="89"/>
      <c r="DH499" s="90"/>
      <c r="DI499" s="86"/>
      <c r="DJ499" s="86"/>
      <c r="DK499" s="86"/>
      <c r="DL499" s="87"/>
      <c r="DM499" s="87"/>
      <c r="DN499" s="87"/>
      <c r="DO499" s="87"/>
      <c r="DP499" s="87"/>
      <c r="DQ499" s="88"/>
      <c r="DR499" s="88"/>
      <c r="DS499" s="88"/>
      <c r="DT499" s="89"/>
      <c r="DU499" s="90"/>
      <c r="DV499" s="86"/>
      <c r="DW499" s="86"/>
      <c r="DX499" s="86"/>
      <c r="DY499" s="87"/>
      <c r="DZ499" s="87"/>
      <c r="EA499" s="87"/>
      <c r="EB499" s="87"/>
      <c r="EC499" s="87"/>
      <c r="ED499" s="88"/>
      <c r="EE499" s="88"/>
      <c r="EF499" s="88"/>
      <c r="EG499" s="89"/>
      <c r="EH499" s="90"/>
      <c r="EI499" s="86"/>
      <c r="EJ499" s="86"/>
      <c r="EK499" s="86"/>
      <c r="EL499" s="87"/>
      <c r="EM499" s="87"/>
      <c r="EN499" s="87"/>
      <c r="EO499" s="87"/>
      <c r="EP499" s="87"/>
      <c r="EQ499" s="88"/>
      <c r="ER499" s="88"/>
      <c r="ES499" s="88"/>
      <c r="ET499" s="89"/>
      <c r="EU499" s="90"/>
      <c r="EV499" s="86"/>
      <c r="EW499" s="86"/>
      <c r="EX499" s="86"/>
      <c r="EY499" s="87"/>
      <c r="EZ499" s="87"/>
      <c r="FA499" s="87"/>
      <c r="FB499" s="87"/>
      <c r="FC499" s="87"/>
      <c r="FD499" s="88"/>
      <c r="FE499" s="88"/>
      <c r="FF499" s="88"/>
      <c r="FG499" s="89"/>
      <c r="FH499" s="90"/>
      <c r="FI499" s="86"/>
      <c r="FJ499" s="86"/>
      <c r="FK499" s="86"/>
      <c r="FL499" s="87"/>
      <c r="FM499" s="87"/>
      <c r="FN499" s="87"/>
      <c r="FO499" s="87"/>
      <c r="FP499" s="87"/>
      <c r="FQ499" s="88"/>
      <c r="FR499" s="88"/>
      <c r="FS499" s="88"/>
      <c r="FT499" s="89"/>
      <c r="FU499" s="90"/>
      <c r="FV499" s="86"/>
      <c r="FW499" s="86"/>
      <c r="FX499" s="86"/>
      <c r="FY499" s="87"/>
      <c r="FZ499" s="87"/>
      <c r="GA499" s="87"/>
      <c r="GB499" s="87"/>
      <c r="GC499" s="87"/>
    </row>
    <row r="500" spans="1:185" ht="15" customHeight="1" x14ac:dyDescent="0.25">
      <c r="A500" s="4">
        <v>3639</v>
      </c>
      <c r="B500" s="4">
        <v>5123</v>
      </c>
      <c r="C500" s="291"/>
      <c r="D500" s="47"/>
      <c r="E500" s="61">
        <v>213</v>
      </c>
      <c r="F500" s="5" t="s">
        <v>547</v>
      </c>
      <c r="G500" s="76">
        <v>3.6</v>
      </c>
      <c r="H500" s="76">
        <v>3.6</v>
      </c>
      <c r="I500" s="76">
        <v>0</v>
      </c>
      <c r="J500" s="428">
        <f>Tabulka5424[[#This Row],[Skutečnost v tis. Kč]]/Tabulka5424[[#This Row],[Upravený rozpočet v tis. Kč]]*100</f>
        <v>0</v>
      </c>
      <c r="K500" s="86"/>
      <c r="L500" s="87"/>
      <c r="M500" s="87"/>
      <c r="N500" s="87"/>
      <c r="O500" s="87"/>
      <c r="P500" s="87"/>
      <c r="Q500" s="88"/>
      <c r="R500" s="88"/>
      <c r="S500" s="88"/>
      <c r="T500" s="89"/>
      <c r="U500" s="90"/>
      <c r="V500" s="86"/>
      <c r="W500" s="86"/>
      <c r="X500" s="86"/>
      <c r="Y500" s="87"/>
      <c r="Z500" s="87"/>
      <c r="AA500" s="87"/>
      <c r="AB500" s="87"/>
      <c r="AC500" s="87"/>
      <c r="AD500" s="88"/>
      <c r="AE500" s="88"/>
      <c r="AF500" s="88"/>
      <c r="AG500" s="89"/>
      <c r="AH500" s="90"/>
      <c r="AI500" s="86"/>
      <c r="AJ500" s="86"/>
      <c r="AK500" s="86"/>
      <c r="AL500" s="87"/>
      <c r="AM500" s="87"/>
      <c r="AN500" s="87"/>
      <c r="AO500" s="87"/>
      <c r="AP500" s="87"/>
      <c r="AQ500" s="88"/>
      <c r="AR500" s="88"/>
      <c r="AS500" s="88"/>
      <c r="AT500" s="89"/>
      <c r="AU500" s="90"/>
      <c r="AV500" s="86"/>
      <c r="AW500" s="86"/>
      <c r="AX500" s="86"/>
      <c r="AY500" s="87"/>
      <c r="AZ500" s="87"/>
      <c r="BA500" s="87"/>
      <c r="BB500" s="87"/>
      <c r="BC500" s="87"/>
      <c r="BD500" s="88"/>
      <c r="BE500" s="88"/>
      <c r="BF500" s="88"/>
      <c r="BG500" s="89"/>
      <c r="BH500" s="90"/>
      <c r="BI500" s="86"/>
      <c r="BJ500" s="86"/>
      <c r="BK500" s="86"/>
      <c r="BL500" s="87"/>
      <c r="BM500" s="87"/>
      <c r="BN500" s="87"/>
      <c r="BO500" s="87"/>
      <c r="BP500" s="87"/>
      <c r="BQ500" s="88"/>
      <c r="BR500" s="88"/>
      <c r="BS500" s="88"/>
      <c r="BT500" s="89"/>
      <c r="BU500" s="90"/>
      <c r="BV500" s="86"/>
      <c r="BW500" s="86"/>
      <c r="BX500" s="86"/>
      <c r="BY500" s="87"/>
      <c r="BZ500" s="87"/>
      <c r="CA500" s="87"/>
      <c r="CB500" s="87"/>
      <c r="CC500" s="87"/>
      <c r="CD500" s="88"/>
      <c r="CE500" s="88"/>
      <c r="CF500" s="88"/>
      <c r="CG500" s="89"/>
      <c r="CH500" s="90"/>
      <c r="CI500" s="86"/>
      <c r="CJ500" s="86"/>
      <c r="CK500" s="86"/>
      <c r="CL500" s="87"/>
      <c r="CM500" s="87"/>
      <c r="CN500" s="87"/>
      <c r="CO500" s="87"/>
      <c r="CP500" s="87"/>
      <c r="CQ500" s="88"/>
      <c r="CR500" s="88"/>
      <c r="CS500" s="88"/>
      <c r="CT500" s="89"/>
      <c r="CU500" s="90"/>
      <c r="CV500" s="86"/>
      <c r="CW500" s="86"/>
      <c r="CX500" s="86"/>
      <c r="CY500" s="87"/>
      <c r="CZ500" s="87"/>
      <c r="DA500" s="87"/>
      <c r="DB500" s="87"/>
      <c r="DC500" s="87"/>
      <c r="DD500" s="88"/>
      <c r="DE500" s="88"/>
      <c r="DF500" s="88"/>
      <c r="DG500" s="89"/>
      <c r="DH500" s="90"/>
      <c r="DI500" s="86"/>
      <c r="DJ500" s="86"/>
      <c r="DK500" s="86"/>
      <c r="DL500" s="87"/>
      <c r="DM500" s="87"/>
      <c r="DN500" s="87"/>
      <c r="DO500" s="87"/>
      <c r="DP500" s="87"/>
      <c r="DQ500" s="88"/>
      <c r="DR500" s="88"/>
      <c r="DS500" s="88"/>
      <c r="DT500" s="89"/>
      <c r="DU500" s="90"/>
      <c r="DV500" s="86"/>
      <c r="DW500" s="86"/>
      <c r="DX500" s="86"/>
      <c r="DY500" s="87"/>
      <c r="DZ500" s="87"/>
      <c r="EA500" s="87"/>
      <c r="EB500" s="87"/>
      <c r="EC500" s="87"/>
      <c r="ED500" s="88"/>
      <c r="EE500" s="88"/>
      <c r="EF500" s="88"/>
      <c r="EG500" s="89"/>
      <c r="EH500" s="90"/>
      <c r="EI500" s="86"/>
      <c r="EJ500" s="86"/>
      <c r="EK500" s="86"/>
      <c r="EL500" s="87"/>
      <c r="EM500" s="87"/>
      <c r="EN500" s="87"/>
      <c r="EO500" s="87"/>
      <c r="EP500" s="87"/>
      <c r="EQ500" s="88"/>
      <c r="ER500" s="88"/>
      <c r="ES500" s="88"/>
      <c r="ET500" s="89"/>
      <c r="EU500" s="90"/>
      <c r="EV500" s="86"/>
      <c r="EW500" s="86"/>
      <c r="EX500" s="86"/>
      <c r="EY500" s="87"/>
      <c r="EZ500" s="87"/>
      <c r="FA500" s="87"/>
      <c r="FB500" s="87"/>
      <c r="FC500" s="87"/>
      <c r="FD500" s="88"/>
      <c r="FE500" s="88"/>
      <c r="FF500" s="88"/>
      <c r="FG500" s="89"/>
      <c r="FH500" s="90"/>
      <c r="FI500" s="86"/>
      <c r="FJ500" s="86"/>
      <c r="FK500" s="86"/>
      <c r="FL500" s="87"/>
      <c r="FM500" s="87"/>
      <c r="FN500" s="87"/>
      <c r="FO500" s="87"/>
      <c r="FP500" s="87"/>
      <c r="FQ500" s="88"/>
      <c r="FR500" s="88"/>
      <c r="FS500" s="88"/>
      <c r="FT500" s="89"/>
      <c r="FU500" s="90"/>
      <c r="FV500" s="86"/>
      <c r="FW500" s="86"/>
      <c r="FX500" s="86"/>
      <c r="FY500" s="87"/>
      <c r="FZ500" s="87"/>
      <c r="GA500" s="87"/>
      <c r="GB500" s="87"/>
      <c r="GC500" s="87"/>
    </row>
    <row r="501" spans="1:185" ht="15" customHeight="1" x14ac:dyDescent="0.25">
      <c r="A501" s="461">
        <v>3639</v>
      </c>
      <c r="B501" s="461">
        <v>5171</v>
      </c>
      <c r="C501" s="490"/>
      <c r="D501" s="64"/>
      <c r="E501" s="462">
        <v>213</v>
      </c>
      <c r="F501" s="459" t="s">
        <v>539</v>
      </c>
      <c r="G501" s="254">
        <v>10</v>
      </c>
      <c r="H501" s="254">
        <v>9.83</v>
      </c>
      <c r="I501" s="254">
        <v>0</v>
      </c>
      <c r="J501" s="429">
        <f>Tabulka5424[[#This Row],[Skutečnost v tis. Kč]]/Tabulka5424[[#This Row],[Upravený rozpočet v tis. Kč]]*100</f>
        <v>0</v>
      </c>
      <c r="K501" s="86"/>
      <c r="L501" s="87"/>
      <c r="M501" s="87"/>
      <c r="N501" s="87"/>
      <c r="O501" s="87"/>
      <c r="P501" s="87"/>
      <c r="Q501" s="88"/>
      <c r="R501" s="88"/>
      <c r="S501" s="88"/>
      <c r="T501" s="89"/>
      <c r="U501" s="90"/>
      <c r="V501" s="86"/>
      <c r="W501" s="86"/>
      <c r="X501" s="86"/>
      <c r="Y501" s="87"/>
      <c r="Z501" s="87"/>
      <c r="AA501" s="87"/>
      <c r="AB501" s="87"/>
      <c r="AC501" s="87"/>
      <c r="AD501" s="88"/>
      <c r="AE501" s="88"/>
      <c r="AF501" s="88"/>
      <c r="AG501" s="89"/>
      <c r="AH501" s="90"/>
      <c r="AI501" s="86"/>
      <c r="AJ501" s="86"/>
      <c r="AK501" s="86"/>
      <c r="AL501" s="87"/>
      <c r="AM501" s="87"/>
      <c r="AN501" s="87"/>
      <c r="AO501" s="87"/>
      <c r="AP501" s="87"/>
      <c r="AQ501" s="88"/>
      <c r="AR501" s="88"/>
      <c r="AS501" s="88"/>
      <c r="AT501" s="89"/>
      <c r="AU501" s="90"/>
      <c r="AV501" s="86"/>
      <c r="AW501" s="86"/>
      <c r="AX501" s="86"/>
      <c r="AY501" s="87"/>
      <c r="AZ501" s="87"/>
      <c r="BA501" s="87"/>
      <c r="BB501" s="87"/>
      <c r="BC501" s="87"/>
      <c r="BD501" s="88"/>
      <c r="BE501" s="88"/>
      <c r="BF501" s="88"/>
      <c r="BG501" s="89"/>
      <c r="BH501" s="90"/>
      <c r="BI501" s="86"/>
      <c r="BJ501" s="86"/>
      <c r="BK501" s="86"/>
      <c r="BL501" s="87"/>
      <c r="BM501" s="87"/>
      <c r="BN501" s="87"/>
      <c r="BO501" s="87"/>
      <c r="BP501" s="87"/>
      <c r="BQ501" s="88"/>
      <c r="BR501" s="88"/>
      <c r="BS501" s="88"/>
      <c r="BT501" s="89"/>
      <c r="BU501" s="90"/>
      <c r="BV501" s="86"/>
      <c r="BW501" s="86"/>
      <c r="BX501" s="86"/>
      <c r="BY501" s="87"/>
      <c r="BZ501" s="87"/>
      <c r="CA501" s="87"/>
      <c r="CB501" s="87"/>
      <c r="CC501" s="87"/>
      <c r="CD501" s="88"/>
      <c r="CE501" s="88"/>
      <c r="CF501" s="88"/>
      <c r="CG501" s="89"/>
      <c r="CH501" s="90"/>
      <c r="CI501" s="86"/>
      <c r="CJ501" s="86"/>
      <c r="CK501" s="86"/>
      <c r="CL501" s="87"/>
      <c r="CM501" s="87"/>
      <c r="CN501" s="87"/>
      <c r="CO501" s="87"/>
      <c r="CP501" s="87"/>
      <c r="CQ501" s="88"/>
      <c r="CR501" s="88"/>
      <c r="CS501" s="88"/>
      <c r="CT501" s="89"/>
      <c r="CU501" s="90"/>
      <c r="CV501" s="86"/>
      <c r="CW501" s="86"/>
      <c r="CX501" s="86"/>
      <c r="CY501" s="87"/>
      <c r="CZ501" s="87"/>
      <c r="DA501" s="87"/>
      <c r="DB501" s="87"/>
      <c r="DC501" s="87"/>
      <c r="DD501" s="88"/>
      <c r="DE501" s="88"/>
      <c r="DF501" s="88"/>
      <c r="DG501" s="89"/>
      <c r="DH501" s="90"/>
      <c r="DI501" s="86"/>
      <c r="DJ501" s="86"/>
      <c r="DK501" s="86"/>
      <c r="DL501" s="87"/>
      <c r="DM501" s="87"/>
      <c r="DN501" s="87"/>
      <c r="DO501" s="87"/>
      <c r="DP501" s="87"/>
      <c r="DQ501" s="88"/>
      <c r="DR501" s="88"/>
      <c r="DS501" s="88"/>
      <c r="DT501" s="89"/>
      <c r="DU501" s="90"/>
      <c r="DV501" s="86"/>
      <c r="DW501" s="86"/>
      <c r="DX501" s="86"/>
      <c r="DY501" s="87"/>
      <c r="DZ501" s="87"/>
      <c r="EA501" s="87"/>
      <c r="EB501" s="87"/>
      <c r="EC501" s="87"/>
      <c r="ED501" s="88"/>
      <c r="EE501" s="88"/>
      <c r="EF501" s="88"/>
      <c r="EG501" s="89"/>
      <c r="EH501" s="90"/>
      <c r="EI501" s="86"/>
      <c r="EJ501" s="86"/>
      <c r="EK501" s="86"/>
      <c r="EL501" s="87"/>
      <c r="EM501" s="87"/>
      <c r="EN501" s="87"/>
      <c r="EO501" s="87"/>
      <c r="EP501" s="87"/>
      <c r="EQ501" s="88"/>
      <c r="ER501" s="88"/>
      <c r="ES501" s="88"/>
      <c r="ET501" s="89"/>
      <c r="EU501" s="90"/>
      <c r="EV501" s="86"/>
      <c r="EW501" s="86"/>
      <c r="EX501" s="86"/>
      <c r="EY501" s="87"/>
      <c r="EZ501" s="87"/>
      <c r="FA501" s="87"/>
      <c r="FB501" s="87"/>
      <c r="FC501" s="87"/>
      <c r="FD501" s="88"/>
      <c r="FE501" s="88"/>
      <c r="FF501" s="88"/>
      <c r="FG501" s="89"/>
      <c r="FH501" s="90"/>
      <c r="FI501" s="86"/>
      <c r="FJ501" s="86"/>
      <c r="FK501" s="86"/>
      <c r="FL501" s="87"/>
      <c r="FM501" s="87"/>
      <c r="FN501" s="87"/>
      <c r="FO501" s="87"/>
      <c r="FP501" s="87"/>
      <c r="FQ501" s="88"/>
      <c r="FR501" s="88"/>
      <c r="FS501" s="88"/>
      <c r="FT501" s="89"/>
      <c r="FU501" s="90"/>
      <c r="FV501" s="86"/>
      <c r="FW501" s="86"/>
      <c r="FX501" s="86"/>
      <c r="FY501" s="87"/>
      <c r="FZ501" s="87"/>
      <c r="GA501" s="87"/>
      <c r="GB501" s="87"/>
      <c r="GC501" s="87"/>
    </row>
    <row r="502" spans="1:185" ht="15" customHeight="1" x14ac:dyDescent="0.25">
      <c r="A502" s="4">
        <v>3639</v>
      </c>
      <c r="B502" s="4">
        <v>5123</v>
      </c>
      <c r="C502" s="291"/>
      <c r="D502" s="47"/>
      <c r="E502" s="61">
        <v>213</v>
      </c>
      <c r="F502" s="5" t="s">
        <v>548</v>
      </c>
      <c r="G502" s="76">
        <v>3.6</v>
      </c>
      <c r="H502" s="76">
        <v>3.6</v>
      </c>
      <c r="I502" s="76">
        <v>0</v>
      </c>
      <c r="J502" s="428">
        <f>Tabulka5424[[#This Row],[Skutečnost v tis. Kč]]/Tabulka5424[[#This Row],[Upravený rozpočet v tis. Kč]]*100</f>
        <v>0</v>
      </c>
      <c r="K502" s="86"/>
      <c r="L502" s="87"/>
      <c r="M502" s="87"/>
      <c r="N502" s="87"/>
      <c r="O502" s="87"/>
      <c r="P502" s="87"/>
      <c r="Q502" s="88"/>
      <c r="R502" s="88"/>
      <c r="S502" s="88"/>
      <c r="T502" s="89"/>
      <c r="U502" s="90"/>
      <c r="V502" s="86"/>
      <c r="W502" s="86"/>
      <c r="X502" s="86"/>
      <c r="Y502" s="87"/>
      <c r="Z502" s="87"/>
      <c r="AA502" s="87"/>
      <c r="AB502" s="87"/>
      <c r="AC502" s="87"/>
      <c r="AD502" s="88"/>
      <c r="AE502" s="88"/>
      <c r="AF502" s="88"/>
      <c r="AG502" s="89"/>
      <c r="AH502" s="90"/>
      <c r="AI502" s="86"/>
      <c r="AJ502" s="86"/>
      <c r="AK502" s="86"/>
      <c r="AL502" s="87"/>
      <c r="AM502" s="87"/>
      <c r="AN502" s="87"/>
      <c r="AO502" s="87"/>
      <c r="AP502" s="87"/>
      <c r="AQ502" s="88"/>
      <c r="AR502" s="88"/>
      <c r="AS502" s="88"/>
      <c r="AT502" s="89"/>
      <c r="AU502" s="90"/>
      <c r="AV502" s="86"/>
      <c r="AW502" s="86"/>
      <c r="AX502" s="86"/>
      <c r="AY502" s="87"/>
      <c r="AZ502" s="87"/>
      <c r="BA502" s="87"/>
      <c r="BB502" s="87"/>
      <c r="BC502" s="87"/>
      <c r="BD502" s="88"/>
      <c r="BE502" s="88"/>
      <c r="BF502" s="88"/>
      <c r="BG502" s="89"/>
      <c r="BH502" s="90"/>
      <c r="BI502" s="86"/>
      <c r="BJ502" s="86"/>
      <c r="BK502" s="86"/>
      <c r="BL502" s="87"/>
      <c r="BM502" s="87"/>
      <c r="BN502" s="87"/>
      <c r="BO502" s="87"/>
      <c r="BP502" s="87"/>
      <c r="BQ502" s="88"/>
      <c r="BR502" s="88"/>
      <c r="BS502" s="88"/>
      <c r="BT502" s="89"/>
      <c r="BU502" s="90"/>
      <c r="BV502" s="86"/>
      <c r="BW502" s="86"/>
      <c r="BX502" s="86"/>
      <c r="BY502" s="87"/>
      <c r="BZ502" s="87"/>
      <c r="CA502" s="87"/>
      <c r="CB502" s="87"/>
      <c r="CC502" s="87"/>
      <c r="CD502" s="88"/>
      <c r="CE502" s="88"/>
      <c r="CF502" s="88"/>
      <c r="CG502" s="89"/>
      <c r="CH502" s="90"/>
      <c r="CI502" s="86"/>
      <c r="CJ502" s="86"/>
      <c r="CK502" s="86"/>
      <c r="CL502" s="87"/>
      <c r="CM502" s="87"/>
      <c r="CN502" s="87"/>
      <c r="CO502" s="87"/>
      <c r="CP502" s="87"/>
      <c r="CQ502" s="88"/>
      <c r="CR502" s="88"/>
      <c r="CS502" s="88"/>
      <c r="CT502" s="89"/>
      <c r="CU502" s="90"/>
      <c r="CV502" s="86"/>
      <c r="CW502" s="86"/>
      <c r="CX502" s="86"/>
      <c r="CY502" s="87"/>
      <c r="CZ502" s="87"/>
      <c r="DA502" s="87"/>
      <c r="DB502" s="87"/>
      <c r="DC502" s="87"/>
      <c r="DD502" s="88"/>
      <c r="DE502" s="88"/>
      <c r="DF502" s="88"/>
      <c r="DG502" s="89"/>
      <c r="DH502" s="90"/>
      <c r="DI502" s="86"/>
      <c r="DJ502" s="86"/>
      <c r="DK502" s="86"/>
      <c r="DL502" s="87"/>
      <c r="DM502" s="87"/>
      <c r="DN502" s="87"/>
      <c r="DO502" s="87"/>
      <c r="DP502" s="87"/>
      <c r="DQ502" s="88"/>
      <c r="DR502" s="88"/>
      <c r="DS502" s="88"/>
      <c r="DT502" s="89"/>
      <c r="DU502" s="90"/>
      <c r="DV502" s="86"/>
      <c r="DW502" s="86"/>
      <c r="DX502" s="86"/>
      <c r="DY502" s="87"/>
      <c r="DZ502" s="87"/>
      <c r="EA502" s="87"/>
      <c r="EB502" s="87"/>
      <c r="EC502" s="87"/>
      <c r="ED502" s="88"/>
      <c r="EE502" s="88"/>
      <c r="EF502" s="88"/>
      <c r="EG502" s="89"/>
      <c r="EH502" s="90"/>
      <c r="EI502" s="86"/>
      <c r="EJ502" s="86"/>
      <c r="EK502" s="86"/>
      <c r="EL502" s="87"/>
      <c r="EM502" s="87"/>
      <c r="EN502" s="87"/>
      <c r="EO502" s="87"/>
      <c r="EP502" s="87"/>
      <c r="EQ502" s="88"/>
      <c r="ER502" s="88"/>
      <c r="ES502" s="88"/>
      <c r="ET502" s="89"/>
      <c r="EU502" s="90"/>
      <c r="EV502" s="86"/>
      <c r="EW502" s="86"/>
      <c r="EX502" s="86"/>
      <c r="EY502" s="87"/>
      <c r="EZ502" s="87"/>
      <c r="FA502" s="87"/>
      <c r="FB502" s="87"/>
      <c r="FC502" s="87"/>
      <c r="FD502" s="88"/>
      <c r="FE502" s="88"/>
      <c r="FF502" s="88"/>
      <c r="FG502" s="89"/>
      <c r="FH502" s="90"/>
      <c r="FI502" s="86"/>
      <c r="FJ502" s="86"/>
      <c r="FK502" s="86"/>
      <c r="FL502" s="87"/>
      <c r="FM502" s="87"/>
      <c r="FN502" s="87"/>
      <c r="FO502" s="87"/>
      <c r="FP502" s="87"/>
      <c r="FQ502" s="88"/>
      <c r="FR502" s="88"/>
      <c r="FS502" s="88"/>
      <c r="FT502" s="89"/>
      <c r="FU502" s="90"/>
      <c r="FV502" s="86"/>
      <c r="FW502" s="86"/>
      <c r="FX502" s="86"/>
      <c r="FY502" s="87"/>
      <c r="FZ502" s="87"/>
      <c r="GA502" s="87"/>
      <c r="GB502" s="87"/>
      <c r="GC502" s="87"/>
    </row>
    <row r="503" spans="1:185" ht="15" customHeight="1" x14ac:dyDescent="0.25">
      <c r="A503" s="4">
        <v>3639</v>
      </c>
      <c r="B503" s="4">
        <v>5123</v>
      </c>
      <c r="C503" s="291"/>
      <c r="D503" s="47"/>
      <c r="E503" s="61">
        <v>213</v>
      </c>
      <c r="F503" s="5" t="s">
        <v>549</v>
      </c>
      <c r="G503" s="76">
        <v>22</v>
      </c>
      <c r="H503" s="76">
        <v>22</v>
      </c>
      <c r="I503" s="76">
        <v>0</v>
      </c>
      <c r="J503" s="428">
        <f>Tabulka5424[[#This Row],[Skutečnost v tis. Kč]]/Tabulka5424[[#This Row],[Upravený rozpočet v tis. Kč]]*100</f>
        <v>0</v>
      </c>
      <c r="K503" s="86"/>
      <c r="L503" s="87"/>
      <c r="M503" s="87"/>
      <c r="N503" s="87"/>
      <c r="O503" s="87"/>
      <c r="P503" s="87"/>
      <c r="Q503" s="88"/>
      <c r="R503" s="88"/>
      <c r="S503" s="88"/>
      <c r="T503" s="89"/>
      <c r="U503" s="90"/>
      <c r="V503" s="86"/>
      <c r="W503" s="86"/>
      <c r="X503" s="86"/>
      <c r="Y503" s="87"/>
      <c r="Z503" s="87"/>
      <c r="AA503" s="87"/>
      <c r="AB503" s="87"/>
      <c r="AC503" s="87"/>
      <c r="AD503" s="88"/>
      <c r="AE503" s="88"/>
      <c r="AF503" s="88"/>
      <c r="AG503" s="89"/>
      <c r="AH503" s="90"/>
      <c r="AI503" s="86"/>
      <c r="AJ503" s="86"/>
      <c r="AK503" s="86"/>
      <c r="AL503" s="87"/>
      <c r="AM503" s="87"/>
      <c r="AN503" s="87"/>
      <c r="AO503" s="87"/>
      <c r="AP503" s="87"/>
      <c r="AQ503" s="88"/>
      <c r="AR503" s="88"/>
      <c r="AS503" s="88"/>
      <c r="AT503" s="89"/>
      <c r="AU503" s="90"/>
      <c r="AV503" s="86"/>
      <c r="AW503" s="86"/>
      <c r="AX503" s="86"/>
      <c r="AY503" s="87"/>
      <c r="AZ503" s="87"/>
      <c r="BA503" s="87"/>
      <c r="BB503" s="87"/>
      <c r="BC503" s="87"/>
      <c r="BD503" s="88"/>
      <c r="BE503" s="88"/>
      <c r="BF503" s="88"/>
      <c r="BG503" s="89"/>
      <c r="BH503" s="90"/>
      <c r="BI503" s="86"/>
      <c r="BJ503" s="86"/>
      <c r="BK503" s="86"/>
      <c r="BL503" s="87"/>
      <c r="BM503" s="87"/>
      <c r="BN503" s="87"/>
      <c r="BO503" s="87"/>
      <c r="BP503" s="87"/>
      <c r="BQ503" s="88"/>
      <c r="BR503" s="88"/>
      <c r="BS503" s="88"/>
      <c r="BT503" s="89"/>
      <c r="BU503" s="90"/>
      <c r="BV503" s="86"/>
      <c r="BW503" s="86"/>
      <c r="BX503" s="86"/>
      <c r="BY503" s="87"/>
      <c r="BZ503" s="87"/>
      <c r="CA503" s="87"/>
      <c r="CB503" s="87"/>
      <c r="CC503" s="87"/>
      <c r="CD503" s="88"/>
      <c r="CE503" s="88"/>
      <c r="CF503" s="88"/>
      <c r="CG503" s="89"/>
      <c r="CH503" s="90"/>
      <c r="CI503" s="86"/>
      <c r="CJ503" s="86"/>
      <c r="CK503" s="86"/>
      <c r="CL503" s="87"/>
      <c r="CM503" s="87"/>
      <c r="CN503" s="87"/>
      <c r="CO503" s="87"/>
      <c r="CP503" s="87"/>
      <c r="CQ503" s="88"/>
      <c r="CR503" s="88"/>
      <c r="CS503" s="88"/>
      <c r="CT503" s="89"/>
      <c r="CU503" s="90"/>
      <c r="CV503" s="86"/>
      <c r="CW503" s="86"/>
      <c r="CX503" s="86"/>
      <c r="CY503" s="87"/>
      <c r="CZ503" s="87"/>
      <c r="DA503" s="87"/>
      <c r="DB503" s="87"/>
      <c r="DC503" s="87"/>
      <c r="DD503" s="88"/>
      <c r="DE503" s="88"/>
      <c r="DF503" s="88"/>
      <c r="DG503" s="89"/>
      <c r="DH503" s="90"/>
      <c r="DI503" s="86"/>
      <c r="DJ503" s="86"/>
      <c r="DK503" s="86"/>
      <c r="DL503" s="87"/>
      <c r="DM503" s="87"/>
      <c r="DN503" s="87"/>
      <c r="DO503" s="87"/>
      <c r="DP503" s="87"/>
      <c r="DQ503" s="88"/>
      <c r="DR503" s="88"/>
      <c r="DS503" s="88"/>
      <c r="DT503" s="89"/>
      <c r="DU503" s="90"/>
      <c r="DV503" s="86"/>
      <c r="DW503" s="86"/>
      <c r="DX503" s="86"/>
      <c r="DY503" s="87"/>
      <c r="DZ503" s="87"/>
      <c r="EA503" s="87"/>
      <c r="EB503" s="87"/>
      <c r="EC503" s="87"/>
      <c r="ED503" s="88"/>
      <c r="EE503" s="88"/>
      <c r="EF503" s="88"/>
      <c r="EG503" s="89"/>
      <c r="EH503" s="90"/>
      <c r="EI503" s="86"/>
      <c r="EJ503" s="86"/>
      <c r="EK503" s="86"/>
      <c r="EL503" s="87"/>
      <c r="EM503" s="87"/>
      <c r="EN503" s="87"/>
      <c r="EO503" s="87"/>
      <c r="EP503" s="87"/>
      <c r="EQ503" s="88"/>
      <c r="ER503" s="88"/>
      <c r="ES503" s="88"/>
      <c r="ET503" s="89"/>
      <c r="EU503" s="90"/>
      <c r="EV503" s="86"/>
      <c r="EW503" s="86"/>
      <c r="EX503" s="86"/>
      <c r="EY503" s="87"/>
      <c r="EZ503" s="87"/>
      <c r="FA503" s="87"/>
      <c r="FB503" s="87"/>
      <c r="FC503" s="87"/>
      <c r="FD503" s="88"/>
      <c r="FE503" s="88"/>
      <c r="FF503" s="88"/>
      <c r="FG503" s="89"/>
      <c r="FH503" s="90"/>
      <c r="FI503" s="86"/>
      <c r="FJ503" s="86"/>
      <c r="FK503" s="86"/>
      <c r="FL503" s="87"/>
      <c r="FM503" s="87"/>
      <c r="FN503" s="87"/>
      <c r="FO503" s="87"/>
      <c r="FP503" s="87"/>
      <c r="FQ503" s="88"/>
      <c r="FR503" s="88"/>
      <c r="FS503" s="88"/>
      <c r="FT503" s="89"/>
      <c r="FU503" s="90"/>
      <c r="FV503" s="86"/>
      <c r="FW503" s="86"/>
      <c r="FX503" s="86"/>
      <c r="FY503" s="87"/>
      <c r="FZ503" s="87"/>
      <c r="GA503" s="87"/>
      <c r="GB503" s="87"/>
      <c r="GC503" s="87"/>
    </row>
    <row r="504" spans="1:185" ht="15" customHeight="1" x14ac:dyDescent="0.25">
      <c r="A504" s="461">
        <v>3639</v>
      </c>
      <c r="B504" s="461">
        <v>5171</v>
      </c>
      <c r="C504" s="490"/>
      <c r="D504" s="64"/>
      <c r="E504" s="462">
        <v>213</v>
      </c>
      <c r="F504" s="459" t="s">
        <v>540</v>
      </c>
      <c r="G504" s="254">
        <v>95</v>
      </c>
      <c r="H504" s="254">
        <v>95.17</v>
      </c>
      <c r="I504" s="254">
        <v>95.17</v>
      </c>
      <c r="J504" s="429">
        <f>Tabulka5424[[#This Row],[Skutečnost v tis. Kč]]/Tabulka5424[[#This Row],[Upravený rozpočet v tis. Kč]]*100</f>
        <v>100</v>
      </c>
      <c r="K504" s="86"/>
      <c r="L504" s="87"/>
      <c r="M504" s="87"/>
      <c r="N504" s="87"/>
      <c r="O504" s="87"/>
      <c r="P504" s="87"/>
      <c r="Q504" s="88"/>
      <c r="R504" s="88"/>
      <c r="S504" s="88"/>
      <c r="T504" s="89"/>
      <c r="U504" s="90"/>
      <c r="V504" s="86"/>
      <c r="W504" s="86"/>
      <c r="X504" s="86"/>
      <c r="Y504" s="87"/>
      <c r="Z504" s="87"/>
      <c r="AA504" s="87"/>
      <c r="AB504" s="87"/>
      <c r="AC504" s="87"/>
      <c r="AD504" s="88"/>
      <c r="AE504" s="88"/>
      <c r="AF504" s="88"/>
      <c r="AG504" s="89"/>
      <c r="AH504" s="90"/>
      <c r="AI504" s="86"/>
      <c r="AJ504" s="86"/>
      <c r="AK504" s="86"/>
      <c r="AL504" s="87"/>
      <c r="AM504" s="87"/>
      <c r="AN504" s="87"/>
      <c r="AO504" s="87"/>
      <c r="AP504" s="87"/>
      <c r="AQ504" s="88"/>
      <c r="AR504" s="88"/>
      <c r="AS504" s="88"/>
      <c r="AT504" s="89"/>
      <c r="AU504" s="90"/>
      <c r="AV504" s="86"/>
      <c r="AW504" s="86"/>
      <c r="AX504" s="86"/>
      <c r="AY504" s="87"/>
      <c r="AZ504" s="87"/>
      <c r="BA504" s="87"/>
      <c r="BB504" s="87"/>
      <c r="BC504" s="87"/>
      <c r="BD504" s="88"/>
      <c r="BE504" s="88"/>
      <c r="BF504" s="88"/>
      <c r="BG504" s="89"/>
      <c r="BH504" s="90"/>
      <c r="BI504" s="86"/>
      <c r="BJ504" s="86"/>
      <c r="BK504" s="86"/>
      <c r="BL504" s="87"/>
      <c r="BM504" s="87"/>
      <c r="BN504" s="87"/>
      <c r="BO504" s="87"/>
      <c r="BP504" s="87"/>
      <c r="BQ504" s="88"/>
      <c r="BR504" s="88"/>
      <c r="BS504" s="88"/>
      <c r="BT504" s="89"/>
      <c r="BU504" s="90"/>
      <c r="BV504" s="86"/>
      <c r="BW504" s="86"/>
      <c r="BX504" s="86"/>
      <c r="BY504" s="87"/>
      <c r="BZ504" s="87"/>
      <c r="CA504" s="87"/>
      <c r="CB504" s="87"/>
      <c r="CC504" s="87"/>
      <c r="CD504" s="88"/>
      <c r="CE504" s="88"/>
      <c r="CF504" s="88"/>
      <c r="CG504" s="89"/>
      <c r="CH504" s="90"/>
      <c r="CI504" s="86"/>
      <c r="CJ504" s="86"/>
      <c r="CK504" s="86"/>
      <c r="CL504" s="87"/>
      <c r="CM504" s="87"/>
      <c r="CN504" s="87"/>
      <c r="CO504" s="87"/>
      <c r="CP504" s="87"/>
      <c r="CQ504" s="88"/>
      <c r="CR504" s="88"/>
      <c r="CS504" s="88"/>
      <c r="CT504" s="89"/>
      <c r="CU504" s="90"/>
      <c r="CV504" s="86"/>
      <c r="CW504" s="86"/>
      <c r="CX504" s="86"/>
      <c r="CY504" s="87"/>
      <c r="CZ504" s="87"/>
      <c r="DA504" s="87"/>
      <c r="DB504" s="87"/>
      <c r="DC504" s="87"/>
      <c r="DD504" s="88"/>
      <c r="DE504" s="88"/>
      <c r="DF504" s="88"/>
      <c r="DG504" s="89"/>
      <c r="DH504" s="90"/>
      <c r="DI504" s="86"/>
      <c r="DJ504" s="86"/>
      <c r="DK504" s="86"/>
      <c r="DL504" s="87"/>
      <c r="DM504" s="87"/>
      <c r="DN504" s="87"/>
      <c r="DO504" s="87"/>
      <c r="DP504" s="87"/>
      <c r="DQ504" s="88"/>
      <c r="DR504" s="88"/>
      <c r="DS504" s="88"/>
      <c r="DT504" s="89"/>
      <c r="DU504" s="90"/>
      <c r="DV504" s="86"/>
      <c r="DW504" s="86"/>
      <c r="DX504" s="86"/>
      <c r="DY504" s="87"/>
      <c r="DZ504" s="87"/>
      <c r="EA504" s="87"/>
      <c r="EB504" s="87"/>
      <c r="EC504" s="87"/>
      <c r="ED504" s="88"/>
      <c r="EE504" s="88"/>
      <c r="EF504" s="88"/>
      <c r="EG504" s="89"/>
      <c r="EH504" s="90"/>
      <c r="EI504" s="86"/>
      <c r="EJ504" s="86"/>
      <c r="EK504" s="86"/>
      <c r="EL504" s="87"/>
      <c r="EM504" s="87"/>
      <c r="EN504" s="87"/>
      <c r="EO504" s="87"/>
      <c r="EP504" s="87"/>
      <c r="EQ504" s="88"/>
      <c r="ER504" s="88"/>
      <c r="ES504" s="88"/>
      <c r="ET504" s="89"/>
      <c r="EU504" s="90"/>
      <c r="EV504" s="86"/>
      <c r="EW504" s="86"/>
      <c r="EX504" s="86"/>
      <c r="EY504" s="87"/>
      <c r="EZ504" s="87"/>
      <c r="FA504" s="87"/>
      <c r="FB504" s="87"/>
      <c r="FC504" s="87"/>
      <c r="FD504" s="88"/>
      <c r="FE504" s="88"/>
      <c r="FF504" s="88"/>
      <c r="FG504" s="89"/>
      <c r="FH504" s="90"/>
      <c r="FI504" s="86"/>
      <c r="FJ504" s="86"/>
      <c r="FK504" s="86"/>
      <c r="FL504" s="87"/>
      <c r="FM504" s="87"/>
      <c r="FN504" s="87"/>
      <c r="FO504" s="87"/>
      <c r="FP504" s="87"/>
      <c r="FQ504" s="88"/>
      <c r="FR504" s="88"/>
      <c r="FS504" s="88"/>
      <c r="FT504" s="89"/>
      <c r="FU504" s="90"/>
      <c r="FV504" s="86"/>
      <c r="FW504" s="86"/>
      <c r="FX504" s="86"/>
      <c r="FY504" s="87"/>
      <c r="FZ504" s="87"/>
      <c r="GA504" s="87"/>
      <c r="GB504" s="87"/>
      <c r="GC504" s="87"/>
    </row>
    <row r="505" spans="1:185" ht="15" customHeight="1" x14ac:dyDescent="0.25">
      <c r="A505" s="4">
        <v>3639</v>
      </c>
      <c r="B505" s="4">
        <v>5123</v>
      </c>
      <c r="C505" s="291"/>
      <c r="D505" s="47"/>
      <c r="E505" s="61">
        <v>213</v>
      </c>
      <c r="F505" s="5" t="s">
        <v>550</v>
      </c>
      <c r="G505" s="76">
        <v>3.7</v>
      </c>
      <c r="H505" s="76">
        <v>3.7</v>
      </c>
      <c r="I505" s="76">
        <v>0</v>
      </c>
      <c r="J505" s="428">
        <f>Tabulka5424[[#This Row],[Skutečnost v tis. Kč]]/Tabulka5424[[#This Row],[Upravený rozpočet v tis. Kč]]*100</f>
        <v>0</v>
      </c>
      <c r="K505" s="86"/>
      <c r="L505" s="87"/>
      <c r="M505" s="87"/>
      <c r="N505" s="87"/>
      <c r="O505" s="87"/>
      <c r="P505" s="87"/>
      <c r="Q505" s="88"/>
      <c r="R505" s="88"/>
      <c r="S505" s="88"/>
      <c r="T505" s="89"/>
      <c r="U505" s="90"/>
      <c r="V505" s="86"/>
      <c r="W505" s="86"/>
      <c r="X505" s="86"/>
      <c r="Y505" s="87"/>
      <c r="Z505" s="87"/>
      <c r="AA505" s="87"/>
      <c r="AB505" s="87"/>
      <c r="AC505" s="87"/>
      <c r="AD505" s="88"/>
      <c r="AE505" s="88"/>
      <c r="AF505" s="88"/>
      <c r="AG505" s="89"/>
      <c r="AH505" s="90"/>
      <c r="AI505" s="86"/>
      <c r="AJ505" s="86"/>
      <c r="AK505" s="86"/>
      <c r="AL505" s="87"/>
      <c r="AM505" s="87"/>
      <c r="AN505" s="87"/>
      <c r="AO505" s="87"/>
      <c r="AP505" s="87"/>
      <c r="AQ505" s="88"/>
      <c r="AR505" s="88"/>
      <c r="AS505" s="88"/>
      <c r="AT505" s="89"/>
      <c r="AU505" s="90"/>
      <c r="AV505" s="86"/>
      <c r="AW505" s="86"/>
      <c r="AX505" s="86"/>
      <c r="AY505" s="87"/>
      <c r="AZ505" s="87"/>
      <c r="BA505" s="87"/>
      <c r="BB505" s="87"/>
      <c r="BC505" s="87"/>
      <c r="BD505" s="88"/>
      <c r="BE505" s="88"/>
      <c r="BF505" s="88"/>
      <c r="BG505" s="89"/>
      <c r="BH505" s="90"/>
      <c r="BI505" s="86"/>
      <c r="BJ505" s="86"/>
      <c r="BK505" s="86"/>
      <c r="BL505" s="87"/>
      <c r="BM505" s="87"/>
      <c r="BN505" s="87"/>
      <c r="BO505" s="87"/>
      <c r="BP505" s="87"/>
      <c r="BQ505" s="88"/>
      <c r="BR505" s="88"/>
      <c r="BS505" s="88"/>
      <c r="BT505" s="89"/>
      <c r="BU505" s="90"/>
      <c r="BV505" s="86"/>
      <c r="BW505" s="86"/>
      <c r="BX505" s="86"/>
      <c r="BY505" s="87"/>
      <c r="BZ505" s="87"/>
      <c r="CA505" s="87"/>
      <c r="CB505" s="87"/>
      <c r="CC505" s="87"/>
      <c r="CD505" s="88"/>
      <c r="CE505" s="88"/>
      <c r="CF505" s="88"/>
      <c r="CG505" s="89"/>
      <c r="CH505" s="90"/>
      <c r="CI505" s="86"/>
      <c r="CJ505" s="86"/>
      <c r="CK505" s="86"/>
      <c r="CL505" s="87"/>
      <c r="CM505" s="87"/>
      <c r="CN505" s="87"/>
      <c r="CO505" s="87"/>
      <c r="CP505" s="87"/>
      <c r="CQ505" s="88"/>
      <c r="CR505" s="88"/>
      <c r="CS505" s="88"/>
      <c r="CT505" s="89"/>
      <c r="CU505" s="90"/>
      <c r="CV505" s="86"/>
      <c r="CW505" s="86"/>
      <c r="CX505" s="86"/>
      <c r="CY505" s="87"/>
      <c r="CZ505" s="87"/>
      <c r="DA505" s="87"/>
      <c r="DB505" s="87"/>
      <c r="DC505" s="87"/>
      <c r="DD505" s="88"/>
      <c r="DE505" s="88"/>
      <c r="DF505" s="88"/>
      <c r="DG505" s="89"/>
      <c r="DH505" s="90"/>
      <c r="DI505" s="86"/>
      <c r="DJ505" s="86"/>
      <c r="DK505" s="86"/>
      <c r="DL505" s="87"/>
      <c r="DM505" s="87"/>
      <c r="DN505" s="87"/>
      <c r="DO505" s="87"/>
      <c r="DP505" s="87"/>
      <c r="DQ505" s="88"/>
      <c r="DR505" s="88"/>
      <c r="DS505" s="88"/>
      <c r="DT505" s="89"/>
      <c r="DU505" s="90"/>
      <c r="DV505" s="86"/>
      <c r="DW505" s="86"/>
      <c r="DX505" s="86"/>
      <c r="DY505" s="87"/>
      <c r="DZ505" s="87"/>
      <c r="EA505" s="87"/>
      <c r="EB505" s="87"/>
      <c r="EC505" s="87"/>
      <c r="ED505" s="88"/>
      <c r="EE505" s="88"/>
      <c r="EF505" s="88"/>
      <c r="EG505" s="89"/>
      <c r="EH505" s="90"/>
      <c r="EI505" s="86"/>
      <c r="EJ505" s="86"/>
      <c r="EK505" s="86"/>
      <c r="EL505" s="87"/>
      <c r="EM505" s="87"/>
      <c r="EN505" s="87"/>
      <c r="EO505" s="87"/>
      <c r="EP505" s="87"/>
      <c r="EQ505" s="88"/>
      <c r="ER505" s="88"/>
      <c r="ES505" s="88"/>
      <c r="ET505" s="89"/>
      <c r="EU505" s="90"/>
      <c r="EV505" s="86"/>
      <c r="EW505" s="86"/>
      <c r="EX505" s="86"/>
      <c r="EY505" s="87"/>
      <c r="EZ505" s="87"/>
      <c r="FA505" s="87"/>
      <c r="FB505" s="87"/>
      <c r="FC505" s="87"/>
      <c r="FD505" s="88"/>
      <c r="FE505" s="88"/>
      <c r="FF505" s="88"/>
      <c r="FG505" s="89"/>
      <c r="FH505" s="90"/>
      <c r="FI505" s="86"/>
      <c r="FJ505" s="86"/>
      <c r="FK505" s="86"/>
      <c r="FL505" s="87"/>
      <c r="FM505" s="87"/>
      <c r="FN505" s="87"/>
      <c r="FO505" s="87"/>
      <c r="FP505" s="87"/>
      <c r="FQ505" s="88"/>
      <c r="FR505" s="88"/>
      <c r="FS505" s="88"/>
      <c r="FT505" s="89"/>
      <c r="FU505" s="90"/>
      <c r="FV505" s="86"/>
      <c r="FW505" s="86"/>
      <c r="FX505" s="86"/>
      <c r="FY505" s="87"/>
      <c r="FZ505" s="87"/>
      <c r="GA505" s="87"/>
      <c r="GB505" s="87"/>
      <c r="GC505" s="87"/>
    </row>
    <row r="506" spans="1:185" ht="15" customHeight="1" x14ac:dyDescent="0.25">
      <c r="A506" s="4">
        <v>3639</v>
      </c>
      <c r="B506" s="4">
        <v>5123</v>
      </c>
      <c r="C506" s="291"/>
      <c r="D506" s="47"/>
      <c r="E506" s="61">
        <v>213</v>
      </c>
      <c r="F506" s="5" t="s">
        <v>551</v>
      </c>
      <c r="G506" s="76">
        <v>20.6</v>
      </c>
      <c r="H506" s="76">
        <v>20.6</v>
      </c>
      <c r="I506" s="76">
        <v>0</v>
      </c>
      <c r="J506" s="428">
        <f>Tabulka5424[[#This Row],[Skutečnost v tis. Kč]]/Tabulka5424[[#This Row],[Upravený rozpočet v tis. Kč]]*100</f>
        <v>0</v>
      </c>
      <c r="K506" s="86"/>
      <c r="L506" s="87"/>
      <c r="M506" s="87"/>
      <c r="N506" s="87"/>
      <c r="O506" s="87"/>
      <c r="P506" s="87"/>
      <c r="Q506" s="88"/>
      <c r="R506" s="88"/>
      <c r="S506" s="88"/>
      <c r="T506" s="89"/>
      <c r="U506" s="90"/>
      <c r="V506" s="86"/>
      <c r="W506" s="86"/>
      <c r="X506" s="86"/>
      <c r="Y506" s="87"/>
      <c r="Z506" s="87"/>
      <c r="AA506" s="87"/>
      <c r="AB506" s="87"/>
      <c r="AC506" s="87"/>
      <c r="AD506" s="88"/>
      <c r="AE506" s="88"/>
      <c r="AF506" s="88"/>
      <c r="AG506" s="89"/>
      <c r="AH506" s="90"/>
      <c r="AI506" s="86"/>
      <c r="AJ506" s="86"/>
      <c r="AK506" s="86"/>
      <c r="AL506" s="87"/>
      <c r="AM506" s="87"/>
      <c r="AN506" s="87"/>
      <c r="AO506" s="87"/>
      <c r="AP506" s="87"/>
      <c r="AQ506" s="88"/>
      <c r="AR506" s="88"/>
      <c r="AS506" s="88"/>
      <c r="AT506" s="89"/>
      <c r="AU506" s="90"/>
      <c r="AV506" s="86"/>
      <c r="AW506" s="86"/>
      <c r="AX506" s="86"/>
      <c r="AY506" s="87"/>
      <c r="AZ506" s="87"/>
      <c r="BA506" s="87"/>
      <c r="BB506" s="87"/>
      <c r="BC506" s="87"/>
      <c r="BD506" s="88"/>
      <c r="BE506" s="88"/>
      <c r="BF506" s="88"/>
      <c r="BG506" s="89"/>
      <c r="BH506" s="90"/>
      <c r="BI506" s="86"/>
      <c r="BJ506" s="86"/>
      <c r="BK506" s="86"/>
      <c r="BL506" s="87"/>
      <c r="BM506" s="87"/>
      <c r="BN506" s="87"/>
      <c r="BO506" s="87"/>
      <c r="BP506" s="87"/>
      <c r="BQ506" s="88"/>
      <c r="BR506" s="88"/>
      <c r="BS506" s="88"/>
      <c r="BT506" s="89"/>
      <c r="BU506" s="90"/>
      <c r="BV506" s="86"/>
      <c r="BW506" s="86"/>
      <c r="BX506" s="86"/>
      <c r="BY506" s="87"/>
      <c r="BZ506" s="87"/>
      <c r="CA506" s="87"/>
      <c r="CB506" s="87"/>
      <c r="CC506" s="87"/>
      <c r="CD506" s="88"/>
      <c r="CE506" s="88"/>
      <c r="CF506" s="88"/>
      <c r="CG506" s="89"/>
      <c r="CH506" s="90"/>
      <c r="CI506" s="86"/>
      <c r="CJ506" s="86"/>
      <c r="CK506" s="86"/>
      <c r="CL506" s="87"/>
      <c r="CM506" s="87"/>
      <c r="CN506" s="87"/>
      <c r="CO506" s="87"/>
      <c r="CP506" s="87"/>
      <c r="CQ506" s="88"/>
      <c r="CR506" s="88"/>
      <c r="CS506" s="88"/>
      <c r="CT506" s="89"/>
      <c r="CU506" s="90"/>
      <c r="CV506" s="86"/>
      <c r="CW506" s="86"/>
      <c r="CX506" s="86"/>
      <c r="CY506" s="87"/>
      <c r="CZ506" s="87"/>
      <c r="DA506" s="87"/>
      <c r="DB506" s="87"/>
      <c r="DC506" s="87"/>
      <c r="DD506" s="88"/>
      <c r="DE506" s="88"/>
      <c r="DF506" s="88"/>
      <c r="DG506" s="89"/>
      <c r="DH506" s="90"/>
      <c r="DI506" s="86"/>
      <c r="DJ506" s="86"/>
      <c r="DK506" s="86"/>
      <c r="DL506" s="87"/>
      <c r="DM506" s="87"/>
      <c r="DN506" s="87"/>
      <c r="DO506" s="87"/>
      <c r="DP506" s="87"/>
      <c r="DQ506" s="88"/>
      <c r="DR506" s="88"/>
      <c r="DS506" s="88"/>
      <c r="DT506" s="89"/>
      <c r="DU506" s="90"/>
      <c r="DV506" s="86"/>
      <c r="DW506" s="86"/>
      <c r="DX506" s="86"/>
      <c r="DY506" s="87"/>
      <c r="DZ506" s="87"/>
      <c r="EA506" s="87"/>
      <c r="EB506" s="87"/>
      <c r="EC506" s="87"/>
      <c r="ED506" s="88"/>
      <c r="EE506" s="88"/>
      <c r="EF506" s="88"/>
      <c r="EG506" s="89"/>
      <c r="EH506" s="90"/>
      <c r="EI506" s="86"/>
      <c r="EJ506" s="86"/>
      <c r="EK506" s="86"/>
      <c r="EL506" s="87"/>
      <c r="EM506" s="87"/>
      <c r="EN506" s="87"/>
      <c r="EO506" s="87"/>
      <c r="EP506" s="87"/>
      <c r="EQ506" s="88"/>
      <c r="ER506" s="88"/>
      <c r="ES506" s="88"/>
      <c r="ET506" s="89"/>
      <c r="EU506" s="90"/>
      <c r="EV506" s="86"/>
      <c r="EW506" s="86"/>
      <c r="EX506" s="86"/>
      <c r="EY506" s="87"/>
      <c r="EZ506" s="87"/>
      <c r="FA506" s="87"/>
      <c r="FB506" s="87"/>
      <c r="FC506" s="87"/>
      <c r="FD506" s="88"/>
      <c r="FE506" s="88"/>
      <c r="FF506" s="88"/>
      <c r="FG506" s="89"/>
      <c r="FH506" s="90"/>
      <c r="FI506" s="86"/>
      <c r="FJ506" s="86"/>
      <c r="FK506" s="86"/>
      <c r="FL506" s="87"/>
      <c r="FM506" s="87"/>
      <c r="FN506" s="87"/>
      <c r="FO506" s="87"/>
      <c r="FP506" s="87"/>
      <c r="FQ506" s="88"/>
      <c r="FR506" s="88"/>
      <c r="FS506" s="88"/>
      <c r="FT506" s="89"/>
      <c r="FU506" s="90"/>
      <c r="FV506" s="86"/>
      <c r="FW506" s="86"/>
      <c r="FX506" s="86"/>
      <c r="FY506" s="87"/>
      <c r="FZ506" s="87"/>
      <c r="GA506" s="87"/>
      <c r="GB506" s="87"/>
      <c r="GC506" s="87"/>
    </row>
    <row r="507" spans="1:185" ht="15" customHeight="1" x14ac:dyDescent="0.25">
      <c r="A507" s="4">
        <v>3639</v>
      </c>
      <c r="B507" s="4">
        <v>5901</v>
      </c>
      <c r="C507" s="291"/>
      <c r="D507" s="47"/>
      <c r="E507" s="61">
        <v>213</v>
      </c>
      <c r="F507" s="5" t="s">
        <v>556</v>
      </c>
      <c r="G507" s="76">
        <v>640</v>
      </c>
      <c r="H507" s="76">
        <v>100</v>
      </c>
      <c r="I507" s="76">
        <v>0</v>
      </c>
      <c r="J507" s="428">
        <v>0</v>
      </c>
      <c r="K507" s="86"/>
      <c r="L507" s="87"/>
      <c r="M507" s="87"/>
      <c r="N507" s="87"/>
      <c r="O507" s="87"/>
      <c r="P507" s="87"/>
      <c r="Q507" s="88"/>
      <c r="R507" s="88"/>
      <c r="S507" s="88"/>
      <c r="T507" s="89"/>
      <c r="U507" s="90"/>
      <c r="V507" s="86"/>
      <c r="W507" s="86"/>
      <c r="X507" s="86"/>
      <c r="Y507" s="87"/>
      <c r="Z507" s="87"/>
      <c r="AA507" s="87"/>
      <c r="AB507" s="87"/>
      <c r="AC507" s="87"/>
      <c r="AD507" s="88"/>
      <c r="AE507" s="88"/>
      <c r="AF507" s="88"/>
      <c r="AG507" s="89"/>
      <c r="AH507" s="90"/>
      <c r="AI507" s="86"/>
      <c r="AJ507" s="86"/>
      <c r="AK507" s="86"/>
      <c r="AL507" s="87"/>
      <c r="AM507" s="87"/>
      <c r="AN507" s="87"/>
      <c r="AO507" s="87"/>
      <c r="AP507" s="87"/>
      <c r="AQ507" s="88"/>
      <c r="AR507" s="88"/>
      <c r="AS507" s="88"/>
      <c r="AT507" s="89"/>
      <c r="AU507" s="90"/>
      <c r="AV507" s="86"/>
      <c r="AW507" s="86"/>
      <c r="AX507" s="86"/>
      <c r="AY507" s="87"/>
      <c r="AZ507" s="87"/>
      <c r="BA507" s="87"/>
      <c r="BB507" s="87"/>
      <c r="BC507" s="87"/>
      <c r="BD507" s="88"/>
      <c r="BE507" s="88"/>
      <c r="BF507" s="88"/>
      <c r="BG507" s="89"/>
      <c r="BH507" s="90"/>
      <c r="BI507" s="86"/>
      <c r="BJ507" s="86"/>
      <c r="BK507" s="86"/>
      <c r="BL507" s="87"/>
      <c r="BM507" s="87"/>
      <c r="BN507" s="87"/>
      <c r="BO507" s="87"/>
      <c r="BP507" s="87"/>
      <c r="BQ507" s="88"/>
      <c r="BR507" s="88"/>
      <c r="BS507" s="88"/>
      <c r="BT507" s="89"/>
      <c r="BU507" s="90"/>
      <c r="BV507" s="86"/>
      <c r="BW507" s="86"/>
      <c r="BX507" s="86"/>
      <c r="BY507" s="87"/>
      <c r="BZ507" s="87"/>
      <c r="CA507" s="87"/>
      <c r="CB507" s="87"/>
      <c r="CC507" s="87"/>
      <c r="CD507" s="88"/>
      <c r="CE507" s="88"/>
      <c r="CF507" s="88"/>
      <c r="CG507" s="89"/>
      <c r="CH507" s="90"/>
      <c r="CI507" s="86"/>
      <c r="CJ507" s="86"/>
      <c r="CK507" s="86"/>
      <c r="CL507" s="87"/>
      <c r="CM507" s="87"/>
      <c r="CN507" s="87"/>
      <c r="CO507" s="87"/>
      <c r="CP507" s="87"/>
      <c r="CQ507" s="88"/>
      <c r="CR507" s="88"/>
      <c r="CS507" s="88"/>
      <c r="CT507" s="89"/>
      <c r="CU507" s="90"/>
      <c r="CV507" s="86"/>
      <c r="CW507" s="86"/>
      <c r="CX507" s="86"/>
      <c r="CY507" s="87"/>
      <c r="CZ507" s="87"/>
      <c r="DA507" s="87"/>
      <c r="DB507" s="87"/>
      <c r="DC507" s="87"/>
      <c r="DD507" s="88"/>
      <c r="DE507" s="88"/>
      <c r="DF507" s="88"/>
      <c r="DG507" s="89"/>
      <c r="DH507" s="90"/>
      <c r="DI507" s="86"/>
      <c r="DJ507" s="86"/>
      <c r="DK507" s="86"/>
      <c r="DL507" s="87"/>
      <c r="DM507" s="87"/>
      <c r="DN507" s="87"/>
      <c r="DO507" s="87"/>
      <c r="DP507" s="87"/>
      <c r="DQ507" s="88"/>
      <c r="DR507" s="88"/>
      <c r="DS507" s="88"/>
      <c r="DT507" s="89"/>
      <c r="DU507" s="90"/>
      <c r="DV507" s="86"/>
      <c r="DW507" s="86"/>
      <c r="DX507" s="86"/>
      <c r="DY507" s="87"/>
      <c r="DZ507" s="87"/>
      <c r="EA507" s="87"/>
      <c r="EB507" s="87"/>
      <c r="EC507" s="87"/>
      <c r="ED507" s="88"/>
      <c r="EE507" s="88"/>
      <c r="EF507" s="88"/>
      <c r="EG507" s="89"/>
      <c r="EH507" s="90"/>
      <c r="EI507" s="86"/>
      <c r="EJ507" s="86"/>
      <c r="EK507" s="86"/>
      <c r="EL507" s="87"/>
      <c r="EM507" s="87"/>
      <c r="EN507" s="87"/>
      <c r="EO507" s="87"/>
      <c r="EP507" s="87"/>
      <c r="EQ507" s="88"/>
      <c r="ER507" s="88"/>
      <c r="ES507" s="88"/>
      <c r="ET507" s="89"/>
      <c r="EU507" s="90"/>
      <c r="EV507" s="86"/>
      <c r="EW507" s="86"/>
      <c r="EX507" s="86"/>
      <c r="EY507" s="87"/>
      <c r="EZ507" s="87"/>
      <c r="FA507" s="87"/>
      <c r="FB507" s="87"/>
      <c r="FC507" s="87"/>
      <c r="FD507" s="88"/>
      <c r="FE507" s="88"/>
      <c r="FF507" s="88"/>
      <c r="FG507" s="89"/>
      <c r="FH507" s="90"/>
      <c r="FI507" s="86"/>
      <c r="FJ507" s="86"/>
      <c r="FK507" s="86"/>
      <c r="FL507" s="87"/>
      <c r="FM507" s="87"/>
      <c r="FN507" s="87"/>
      <c r="FO507" s="87"/>
      <c r="FP507" s="87"/>
      <c r="FQ507" s="88"/>
      <c r="FR507" s="88"/>
      <c r="FS507" s="88"/>
      <c r="FT507" s="89"/>
      <c r="FU507" s="90"/>
      <c r="FV507" s="86"/>
      <c r="FW507" s="86"/>
      <c r="FX507" s="86"/>
      <c r="FY507" s="87"/>
      <c r="FZ507" s="87"/>
      <c r="GA507" s="87"/>
      <c r="GB507" s="87"/>
      <c r="GC507" s="87"/>
    </row>
    <row r="508" spans="1:185" ht="15" customHeight="1" x14ac:dyDescent="0.25">
      <c r="A508" s="461"/>
      <c r="B508" s="461"/>
      <c r="C508" s="490"/>
      <c r="D508" s="64"/>
      <c r="E508" s="61"/>
      <c r="F508" s="282" t="s">
        <v>300</v>
      </c>
      <c r="G508" s="233">
        <f>SUBTOTAL(109,G495:G507)</f>
        <v>896.5</v>
      </c>
      <c r="H508" s="233">
        <f>SUBTOTAL(109,H495:H507)</f>
        <v>356.5</v>
      </c>
      <c r="I508" s="233">
        <f>SUBTOTAL(109,I495:I507)</f>
        <v>172.49</v>
      </c>
      <c r="J508" s="564">
        <f>Tabulka5424[[#This Row],[Skutečnost v tis. Kč]]/Tabulka5424[[#This Row],[Upravený rozpočet v tis. Kč]]*100</f>
        <v>48.384291725105193</v>
      </c>
      <c r="K508" s="86"/>
      <c r="L508" s="87"/>
      <c r="M508" s="87"/>
      <c r="N508" s="87"/>
      <c r="O508" s="87"/>
      <c r="P508" s="87"/>
      <c r="Q508" s="88"/>
      <c r="R508" s="88"/>
      <c r="S508" s="88"/>
      <c r="T508" s="89"/>
      <c r="U508" s="90"/>
      <c r="V508" s="86"/>
      <c r="W508" s="86"/>
      <c r="X508" s="86"/>
      <c r="Y508" s="87"/>
      <c r="Z508" s="87"/>
      <c r="AA508" s="87"/>
      <c r="AB508" s="87"/>
      <c r="AC508" s="87"/>
      <c r="AD508" s="88"/>
      <c r="AE508" s="88"/>
      <c r="AF508" s="88"/>
      <c r="AG508" s="89"/>
      <c r="AH508" s="90"/>
      <c r="AI508" s="86"/>
      <c r="AJ508" s="86"/>
      <c r="AK508" s="86"/>
      <c r="AL508" s="87"/>
      <c r="AM508" s="87"/>
      <c r="AN508" s="87"/>
      <c r="AO508" s="87"/>
      <c r="AP508" s="87"/>
      <c r="AQ508" s="88"/>
      <c r="AR508" s="88"/>
      <c r="AS508" s="88"/>
      <c r="AT508" s="89"/>
      <c r="AU508" s="90"/>
      <c r="AV508" s="86"/>
      <c r="AW508" s="86"/>
      <c r="AX508" s="86"/>
      <c r="AY508" s="87"/>
      <c r="AZ508" s="87"/>
      <c r="BA508" s="87"/>
      <c r="BB508" s="87"/>
      <c r="BC508" s="87"/>
      <c r="BD508" s="88"/>
      <c r="BE508" s="88"/>
      <c r="BF508" s="88"/>
      <c r="BG508" s="89"/>
      <c r="BH508" s="90"/>
      <c r="BI508" s="86"/>
      <c r="BJ508" s="86"/>
      <c r="BK508" s="86"/>
      <c r="BL508" s="87"/>
      <c r="BM508" s="87"/>
      <c r="BN508" s="87"/>
      <c r="BO508" s="87"/>
      <c r="BP508" s="87"/>
      <c r="BQ508" s="88"/>
      <c r="BR508" s="88"/>
      <c r="BS508" s="88"/>
      <c r="BT508" s="89"/>
      <c r="BU508" s="90"/>
      <c r="BV508" s="86"/>
      <c r="BW508" s="86"/>
      <c r="BX508" s="86"/>
      <c r="BY508" s="87"/>
      <c r="BZ508" s="87"/>
      <c r="CA508" s="87"/>
      <c r="CB508" s="87"/>
      <c r="CC508" s="87"/>
      <c r="CD508" s="88"/>
      <c r="CE508" s="88"/>
      <c r="CF508" s="88"/>
      <c r="CG508" s="89"/>
      <c r="CH508" s="90"/>
      <c r="CI508" s="86"/>
      <c r="CJ508" s="86"/>
      <c r="CK508" s="86"/>
      <c r="CL508" s="87"/>
      <c r="CM508" s="87"/>
      <c r="CN508" s="87"/>
      <c r="CO508" s="87"/>
      <c r="CP508" s="87"/>
      <c r="CQ508" s="88"/>
      <c r="CR508" s="88"/>
      <c r="CS508" s="88"/>
      <c r="CT508" s="89"/>
      <c r="CU508" s="90"/>
      <c r="CV508" s="86"/>
      <c r="CW508" s="86"/>
      <c r="CX508" s="86"/>
      <c r="CY508" s="87"/>
      <c r="CZ508" s="87"/>
      <c r="DA508" s="87"/>
      <c r="DB508" s="87"/>
      <c r="DC508" s="87"/>
      <c r="DD508" s="88"/>
      <c r="DE508" s="88"/>
      <c r="DF508" s="88"/>
      <c r="DG508" s="89"/>
      <c r="DH508" s="90"/>
      <c r="DI508" s="86"/>
      <c r="DJ508" s="86"/>
      <c r="DK508" s="86"/>
      <c r="DL508" s="87"/>
      <c r="DM508" s="87"/>
      <c r="DN508" s="87"/>
      <c r="DO508" s="87"/>
      <c r="DP508" s="87"/>
      <c r="DQ508" s="88"/>
      <c r="DR508" s="88"/>
      <c r="DS508" s="88"/>
      <c r="DT508" s="89"/>
      <c r="DU508" s="90"/>
      <c r="DV508" s="86"/>
      <c r="DW508" s="86"/>
      <c r="DX508" s="86"/>
      <c r="DY508" s="87"/>
      <c r="DZ508" s="87"/>
      <c r="EA508" s="87"/>
      <c r="EB508" s="87"/>
      <c r="EC508" s="87"/>
      <c r="ED508" s="88"/>
      <c r="EE508" s="88"/>
      <c r="EF508" s="88"/>
      <c r="EG508" s="89"/>
      <c r="EH508" s="90"/>
      <c r="EI508" s="86"/>
      <c r="EJ508" s="86"/>
      <c r="EK508" s="86"/>
      <c r="EL508" s="87"/>
      <c r="EM508" s="87"/>
      <c r="EN508" s="87"/>
      <c r="EO508" s="87"/>
      <c r="EP508" s="87"/>
      <c r="EQ508" s="88"/>
      <c r="ER508" s="88"/>
      <c r="ES508" s="88"/>
      <c r="ET508" s="89"/>
      <c r="EU508" s="90"/>
      <c r="EV508" s="86"/>
      <c r="EW508" s="86"/>
      <c r="EX508" s="86"/>
      <c r="EY508" s="87"/>
      <c r="EZ508" s="87"/>
      <c r="FA508" s="87"/>
      <c r="FB508" s="87"/>
      <c r="FC508" s="87"/>
      <c r="FD508" s="88"/>
      <c r="FE508" s="88"/>
      <c r="FF508" s="88"/>
      <c r="FG508" s="89"/>
      <c r="FH508" s="90"/>
      <c r="FI508" s="86"/>
      <c r="FJ508" s="86"/>
      <c r="FK508" s="86"/>
      <c r="FL508" s="87"/>
      <c r="FM508" s="87"/>
      <c r="FN508" s="87"/>
      <c r="FO508" s="87"/>
      <c r="FP508" s="87"/>
      <c r="FQ508" s="88"/>
      <c r="FR508" s="88"/>
      <c r="FS508" s="88"/>
      <c r="FT508" s="89"/>
      <c r="FU508" s="90"/>
      <c r="FV508" s="86"/>
      <c r="FW508" s="86"/>
      <c r="FX508" s="86"/>
      <c r="FY508" s="87"/>
      <c r="FZ508" s="87"/>
      <c r="GA508" s="87"/>
      <c r="GB508" s="87"/>
      <c r="GC508" s="87"/>
    </row>
    <row r="509" spans="1:185" ht="15" customHeight="1" x14ac:dyDescent="0.25">
      <c r="A509" s="461"/>
      <c r="B509" s="461"/>
      <c r="C509" s="490"/>
      <c r="D509" s="64"/>
      <c r="E509" s="61"/>
      <c r="F509" s="459"/>
      <c r="G509" s="254"/>
      <c r="H509" s="254"/>
      <c r="I509" s="254"/>
      <c r="J509" s="428"/>
      <c r="K509" s="86"/>
      <c r="L509" s="87"/>
      <c r="M509" s="87"/>
      <c r="N509" s="87"/>
      <c r="O509" s="87"/>
      <c r="P509" s="87"/>
      <c r="Q509" s="88"/>
      <c r="R509" s="88"/>
      <c r="S509" s="88"/>
      <c r="T509" s="89"/>
      <c r="U509" s="90"/>
      <c r="V509" s="86"/>
      <c r="W509" s="86"/>
      <c r="X509" s="86"/>
      <c r="Y509" s="87"/>
      <c r="Z509" s="87"/>
      <c r="AA509" s="87"/>
      <c r="AB509" s="87"/>
      <c r="AC509" s="87"/>
      <c r="AD509" s="88"/>
      <c r="AE509" s="88"/>
      <c r="AF509" s="88"/>
      <c r="AG509" s="89"/>
      <c r="AH509" s="90"/>
      <c r="AI509" s="86"/>
      <c r="AJ509" s="86"/>
      <c r="AK509" s="86"/>
      <c r="AL509" s="87"/>
      <c r="AM509" s="87"/>
      <c r="AN509" s="87"/>
      <c r="AO509" s="87"/>
      <c r="AP509" s="87"/>
      <c r="AQ509" s="88"/>
      <c r="AR509" s="88"/>
      <c r="AS509" s="88"/>
      <c r="AT509" s="89"/>
      <c r="AU509" s="90"/>
      <c r="AV509" s="86"/>
      <c r="AW509" s="86"/>
      <c r="AX509" s="86"/>
      <c r="AY509" s="87"/>
      <c r="AZ509" s="87"/>
      <c r="BA509" s="87"/>
      <c r="BB509" s="87"/>
      <c r="BC509" s="87"/>
      <c r="BD509" s="88"/>
      <c r="BE509" s="88"/>
      <c r="BF509" s="88"/>
      <c r="BG509" s="89"/>
      <c r="BH509" s="90"/>
      <c r="BI509" s="86"/>
      <c r="BJ509" s="86"/>
      <c r="BK509" s="86"/>
      <c r="BL509" s="87"/>
      <c r="BM509" s="87"/>
      <c r="BN509" s="87"/>
      <c r="BO509" s="87"/>
      <c r="BP509" s="87"/>
      <c r="BQ509" s="88"/>
      <c r="BR509" s="88"/>
      <c r="BS509" s="88"/>
      <c r="BT509" s="89"/>
      <c r="BU509" s="90"/>
      <c r="BV509" s="86"/>
      <c r="BW509" s="86"/>
      <c r="BX509" s="86"/>
      <c r="BY509" s="87"/>
      <c r="BZ509" s="87"/>
      <c r="CA509" s="87"/>
      <c r="CB509" s="87"/>
      <c r="CC509" s="87"/>
      <c r="CD509" s="88"/>
      <c r="CE509" s="88"/>
      <c r="CF509" s="88"/>
      <c r="CG509" s="89"/>
      <c r="CH509" s="90"/>
      <c r="CI509" s="86"/>
      <c r="CJ509" s="86"/>
      <c r="CK509" s="86"/>
      <c r="CL509" s="87"/>
      <c r="CM509" s="87"/>
      <c r="CN509" s="87"/>
      <c r="CO509" s="87"/>
      <c r="CP509" s="87"/>
      <c r="CQ509" s="88"/>
      <c r="CR509" s="88"/>
      <c r="CS509" s="88"/>
      <c r="CT509" s="89"/>
      <c r="CU509" s="90"/>
      <c r="CV509" s="86"/>
      <c r="CW509" s="86"/>
      <c r="CX509" s="86"/>
      <c r="CY509" s="87"/>
      <c r="CZ509" s="87"/>
      <c r="DA509" s="87"/>
      <c r="DB509" s="87"/>
      <c r="DC509" s="87"/>
      <c r="DD509" s="88"/>
      <c r="DE509" s="88"/>
      <c r="DF509" s="88"/>
      <c r="DG509" s="89"/>
      <c r="DH509" s="90"/>
      <c r="DI509" s="86"/>
      <c r="DJ509" s="86"/>
      <c r="DK509" s="86"/>
      <c r="DL509" s="87"/>
      <c r="DM509" s="87"/>
      <c r="DN509" s="87"/>
      <c r="DO509" s="87"/>
      <c r="DP509" s="87"/>
      <c r="DQ509" s="88"/>
      <c r="DR509" s="88"/>
      <c r="DS509" s="88"/>
      <c r="DT509" s="89"/>
      <c r="DU509" s="90"/>
      <c r="DV509" s="86"/>
      <c r="DW509" s="86"/>
      <c r="DX509" s="86"/>
      <c r="DY509" s="87"/>
      <c r="DZ509" s="87"/>
      <c r="EA509" s="87"/>
      <c r="EB509" s="87"/>
      <c r="EC509" s="87"/>
      <c r="ED509" s="88"/>
      <c r="EE509" s="88"/>
      <c r="EF509" s="88"/>
      <c r="EG509" s="89"/>
      <c r="EH509" s="90"/>
      <c r="EI509" s="86"/>
      <c r="EJ509" s="86"/>
      <c r="EK509" s="86"/>
      <c r="EL509" s="87"/>
      <c r="EM509" s="87"/>
      <c r="EN509" s="87"/>
      <c r="EO509" s="87"/>
      <c r="EP509" s="87"/>
      <c r="EQ509" s="88"/>
      <c r="ER509" s="88"/>
      <c r="ES509" s="88"/>
      <c r="ET509" s="89"/>
      <c r="EU509" s="90"/>
      <c r="EV509" s="86"/>
      <c r="EW509" s="86"/>
      <c r="EX509" s="86"/>
      <c r="EY509" s="87"/>
      <c r="EZ509" s="87"/>
      <c r="FA509" s="87"/>
      <c r="FB509" s="87"/>
      <c r="FC509" s="87"/>
      <c r="FD509" s="88"/>
      <c r="FE509" s="88"/>
      <c r="FF509" s="88"/>
      <c r="FG509" s="89"/>
      <c r="FH509" s="90"/>
      <c r="FI509" s="86"/>
      <c r="FJ509" s="86"/>
      <c r="FK509" s="86"/>
      <c r="FL509" s="87"/>
      <c r="FM509" s="87"/>
      <c r="FN509" s="87"/>
      <c r="FO509" s="87"/>
      <c r="FP509" s="87"/>
      <c r="FQ509" s="88"/>
      <c r="FR509" s="88"/>
      <c r="FS509" s="88"/>
      <c r="FT509" s="89"/>
      <c r="FU509" s="90"/>
      <c r="FV509" s="86"/>
      <c r="FW509" s="86"/>
      <c r="FX509" s="86"/>
      <c r="FY509" s="87"/>
      <c r="FZ509" s="87"/>
      <c r="GA509" s="87"/>
      <c r="GB509" s="87"/>
      <c r="GC509" s="87"/>
    </row>
    <row r="510" spans="1:185" ht="15" customHeight="1" x14ac:dyDescent="0.25">
      <c r="A510" s="461"/>
      <c r="B510" s="461"/>
      <c r="C510" s="490"/>
      <c r="D510" s="64"/>
      <c r="E510" s="61"/>
      <c r="F510" s="282" t="s">
        <v>302</v>
      </c>
      <c r="G510" s="254"/>
      <c r="H510" s="254"/>
      <c r="I510" s="254"/>
      <c r="J510" s="428"/>
      <c r="K510" s="86"/>
      <c r="L510" s="87"/>
      <c r="M510" s="87"/>
      <c r="N510" s="87"/>
      <c r="O510" s="87"/>
      <c r="P510" s="87"/>
      <c r="Q510" s="88"/>
      <c r="R510" s="88"/>
      <c r="S510" s="88"/>
      <c r="T510" s="89"/>
      <c r="U510" s="90"/>
      <c r="V510" s="86"/>
      <c r="W510" s="86"/>
      <c r="X510" s="86"/>
      <c r="Y510" s="87"/>
      <c r="Z510" s="87"/>
      <c r="AA510" s="87"/>
      <c r="AB510" s="87"/>
      <c r="AC510" s="87"/>
      <c r="AD510" s="88"/>
      <c r="AE510" s="88"/>
      <c r="AF510" s="88"/>
      <c r="AG510" s="89"/>
      <c r="AH510" s="90"/>
      <c r="AI510" s="86"/>
      <c r="AJ510" s="86"/>
      <c r="AK510" s="86"/>
      <c r="AL510" s="87"/>
      <c r="AM510" s="87"/>
      <c r="AN510" s="87"/>
      <c r="AO510" s="87"/>
      <c r="AP510" s="87"/>
      <c r="AQ510" s="88"/>
      <c r="AR510" s="88"/>
      <c r="AS510" s="88"/>
      <c r="AT510" s="89"/>
      <c r="AU510" s="90"/>
      <c r="AV510" s="86"/>
      <c r="AW510" s="86"/>
      <c r="AX510" s="86"/>
      <c r="AY510" s="87"/>
      <c r="AZ510" s="87"/>
      <c r="BA510" s="87"/>
      <c r="BB510" s="87"/>
      <c r="BC510" s="87"/>
      <c r="BD510" s="88"/>
      <c r="BE510" s="88"/>
      <c r="BF510" s="88"/>
      <c r="BG510" s="89"/>
      <c r="BH510" s="90"/>
      <c r="BI510" s="86"/>
      <c r="BJ510" s="86"/>
      <c r="BK510" s="86"/>
      <c r="BL510" s="87"/>
      <c r="BM510" s="87"/>
      <c r="BN510" s="87"/>
      <c r="BO510" s="87"/>
      <c r="BP510" s="87"/>
      <c r="BQ510" s="88"/>
      <c r="BR510" s="88"/>
      <c r="BS510" s="88"/>
      <c r="BT510" s="89"/>
      <c r="BU510" s="90"/>
      <c r="BV510" s="86"/>
      <c r="BW510" s="86"/>
      <c r="BX510" s="86"/>
      <c r="BY510" s="87"/>
      <c r="BZ510" s="87"/>
      <c r="CA510" s="87"/>
      <c r="CB510" s="87"/>
      <c r="CC510" s="87"/>
      <c r="CD510" s="88"/>
      <c r="CE510" s="88"/>
      <c r="CF510" s="88"/>
      <c r="CG510" s="89"/>
      <c r="CH510" s="90"/>
      <c r="CI510" s="86"/>
      <c r="CJ510" s="86"/>
      <c r="CK510" s="86"/>
      <c r="CL510" s="87"/>
      <c r="CM510" s="87"/>
      <c r="CN510" s="87"/>
      <c r="CO510" s="87"/>
      <c r="CP510" s="87"/>
      <c r="CQ510" s="88"/>
      <c r="CR510" s="88"/>
      <c r="CS510" s="88"/>
      <c r="CT510" s="89"/>
      <c r="CU510" s="90"/>
      <c r="CV510" s="86"/>
      <c r="CW510" s="86"/>
      <c r="CX510" s="86"/>
      <c r="CY510" s="87"/>
      <c r="CZ510" s="87"/>
      <c r="DA510" s="87"/>
      <c r="DB510" s="87"/>
      <c r="DC510" s="87"/>
      <c r="DD510" s="88"/>
      <c r="DE510" s="88"/>
      <c r="DF510" s="88"/>
      <c r="DG510" s="89"/>
      <c r="DH510" s="90"/>
      <c r="DI510" s="86"/>
      <c r="DJ510" s="86"/>
      <c r="DK510" s="86"/>
      <c r="DL510" s="87"/>
      <c r="DM510" s="87"/>
      <c r="DN510" s="87"/>
      <c r="DO510" s="87"/>
      <c r="DP510" s="87"/>
      <c r="DQ510" s="88"/>
      <c r="DR510" s="88"/>
      <c r="DS510" s="88"/>
      <c r="DT510" s="89"/>
      <c r="DU510" s="90"/>
      <c r="DV510" s="86"/>
      <c r="DW510" s="86"/>
      <c r="DX510" s="86"/>
      <c r="DY510" s="87"/>
      <c r="DZ510" s="87"/>
      <c r="EA510" s="87"/>
      <c r="EB510" s="87"/>
      <c r="EC510" s="87"/>
      <c r="ED510" s="88"/>
      <c r="EE510" s="88"/>
      <c r="EF510" s="88"/>
      <c r="EG510" s="89"/>
      <c r="EH510" s="90"/>
      <c r="EI510" s="86"/>
      <c r="EJ510" s="86"/>
      <c r="EK510" s="86"/>
      <c r="EL510" s="87"/>
      <c r="EM510" s="87"/>
      <c r="EN510" s="87"/>
      <c r="EO510" s="87"/>
      <c r="EP510" s="87"/>
      <c r="EQ510" s="88"/>
      <c r="ER510" s="88"/>
      <c r="ES510" s="88"/>
      <c r="ET510" s="89"/>
      <c r="EU510" s="90"/>
      <c r="EV510" s="86"/>
      <c r="EW510" s="86"/>
      <c r="EX510" s="86"/>
      <c r="EY510" s="87"/>
      <c r="EZ510" s="87"/>
      <c r="FA510" s="87"/>
      <c r="FB510" s="87"/>
      <c r="FC510" s="87"/>
      <c r="FD510" s="88"/>
      <c r="FE510" s="88"/>
      <c r="FF510" s="88"/>
      <c r="FG510" s="89"/>
      <c r="FH510" s="90"/>
      <c r="FI510" s="86"/>
      <c r="FJ510" s="86"/>
      <c r="FK510" s="86"/>
      <c r="FL510" s="87"/>
      <c r="FM510" s="87"/>
      <c r="FN510" s="87"/>
      <c r="FO510" s="87"/>
      <c r="FP510" s="87"/>
      <c r="FQ510" s="88"/>
      <c r="FR510" s="88"/>
      <c r="FS510" s="88"/>
      <c r="FT510" s="89"/>
      <c r="FU510" s="90"/>
      <c r="FV510" s="86"/>
      <c r="FW510" s="86"/>
      <c r="FX510" s="86"/>
      <c r="FY510" s="87"/>
      <c r="FZ510" s="87"/>
      <c r="GA510" s="87"/>
      <c r="GB510" s="87"/>
      <c r="GC510" s="87"/>
    </row>
    <row r="511" spans="1:185" ht="15" customHeight="1" x14ac:dyDescent="0.25">
      <c r="A511" s="4">
        <v>3639</v>
      </c>
      <c r="B511" s="4">
        <v>5138</v>
      </c>
      <c r="C511" s="291"/>
      <c r="D511" s="47"/>
      <c r="E511" s="61">
        <v>55</v>
      </c>
      <c r="F511" s="5" t="s">
        <v>167</v>
      </c>
      <c r="G511" s="76">
        <v>30</v>
      </c>
      <c r="H511" s="76">
        <v>30</v>
      </c>
      <c r="I511" s="76">
        <v>0</v>
      </c>
      <c r="J511" s="428">
        <f>Tabulka5424[[#This Row],[Skutečnost v tis. Kč]]/Tabulka5424[[#This Row],[Upravený rozpočet v tis. Kč]]*100</f>
        <v>0</v>
      </c>
      <c r="K511" s="86"/>
      <c r="L511" s="87"/>
      <c r="M511" s="87"/>
      <c r="N511" s="87"/>
      <c r="O511" s="87"/>
      <c r="P511" s="87"/>
      <c r="Q511" s="88"/>
      <c r="R511" s="88"/>
      <c r="S511" s="88"/>
      <c r="T511" s="89"/>
      <c r="U511" s="90"/>
      <c r="V511" s="86"/>
      <c r="W511" s="86"/>
      <c r="X511" s="86"/>
      <c r="Y511" s="87"/>
      <c r="Z511" s="87"/>
      <c r="AA511" s="87"/>
      <c r="AB511" s="87"/>
      <c r="AC511" s="87"/>
      <c r="AD511" s="88"/>
      <c r="AE511" s="88"/>
      <c r="AF511" s="88"/>
      <c r="AG511" s="89"/>
      <c r="AH511" s="90"/>
      <c r="AI511" s="86"/>
      <c r="AJ511" s="86"/>
      <c r="AK511" s="86"/>
      <c r="AL511" s="87"/>
      <c r="AM511" s="87"/>
      <c r="AN511" s="87"/>
      <c r="AO511" s="87"/>
      <c r="AP511" s="87"/>
      <c r="AQ511" s="88"/>
      <c r="AR511" s="88"/>
      <c r="AS511" s="88"/>
      <c r="AT511" s="89"/>
      <c r="AU511" s="90"/>
      <c r="AV511" s="86"/>
      <c r="AW511" s="86"/>
      <c r="AX511" s="86"/>
      <c r="AY511" s="87"/>
      <c r="AZ511" s="87"/>
      <c r="BA511" s="87"/>
      <c r="BB511" s="87"/>
      <c r="BC511" s="87"/>
      <c r="BD511" s="88"/>
      <c r="BE511" s="88"/>
      <c r="BF511" s="88"/>
      <c r="BG511" s="89"/>
      <c r="BH511" s="90"/>
      <c r="BI511" s="86"/>
      <c r="BJ511" s="86"/>
      <c r="BK511" s="86"/>
      <c r="BL511" s="87"/>
      <c r="BM511" s="87"/>
      <c r="BN511" s="87"/>
      <c r="BO511" s="87"/>
      <c r="BP511" s="87"/>
      <c r="BQ511" s="88"/>
      <c r="BR511" s="88"/>
      <c r="BS511" s="88"/>
      <c r="BT511" s="89"/>
      <c r="BU511" s="90"/>
      <c r="BV511" s="86"/>
      <c r="BW511" s="86"/>
      <c r="BX511" s="86"/>
      <c r="BY511" s="87"/>
      <c r="BZ511" s="87"/>
      <c r="CA511" s="87"/>
      <c r="CB511" s="87"/>
      <c r="CC511" s="87"/>
      <c r="CD511" s="88"/>
      <c r="CE511" s="88"/>
      <c r="CF511" s="88"/>
      <c r="CG511" s="89"/>
      <c r="CH511" s="90"/>
      <c r="CI511" s="86"/>
      <c r="CJ511" s="86"/>
      <c r="CK511" s="86"/>
      <c r="CL511" s="87"/>
      <c r="CM511" s="87"/>
      <c r="CN511" s="87"/>
      <c r="CO511" s="87"/>
      <c r="CP511" s="87"/>
      <c r="CQ511" s="88"/>
      <c r="CR511" s="88"/>
      <c r="CS511" s="88"/>
      <c r="CT511" s="89"/>
      <c r="CU511" s="90"/>
      <c r="CV511" s="86"/>
      <c r="CW511" s="86"/>
      <c r="CX511" s="86"/>
      <c r="CY511" s="87"/>
      <c r="CZ511" s="87"/>
      <c r="DA511" s="87"/>
      <c r="DB511" s="87"/>
      <c r="DC511" s="87"/>
      <c r="DD511" s="88"/>
      <c r="DE511" s="88"/>
      <c r="DF511" s="88"/>
      <c r="DG511" s="89"/>
      <c r="DH511" s="90"/>
      <c r="DI511" s="86"/>
      <c r="DJ511" s="86"/>
      <c r="DK511" s="86"/>
      <c r="DL511" s="87"/>
      <c r="DM511" s="87"/>
      <c r="DN511" s="87"/>
      <c r="DO511" s="87"/>
      <c r="DP511" s="87"/>
      <c r="DQ511" s="88"/>
      <c r="DR511" s="88"/>
      <c r="DS511" s="88"/>
      <c r="DT511" s="89"/>
      <c r="DU511" s="90"/>
      <c r="DV511" s="86"/>
      <c r="DW511" s="86"/>
      <c r="DX511" s="86"/>
      <c r="DY511" s="87"/>
      <c r="DZ511" s="87"/>
      <c r="EA511" s="87"/>
      <c r="EB511" s="87"/>
      <c r="EC511" s="87"/>
      <c r="ED511" s="88"/>
      <c r="EE511" s="88"/>
      <c r="EF511" s="88"/>
      <c r="EG511" s="89"/>
      <c r="EH511" s="90"/>
      <c r="EI511" s="86"/>
      <c r="EJ511" s="86"/>
      <c r="EK511" s="86"/>
      <c r="EL511" s="87"/>
      <c r="EM511" s="87"/>
      <c r="EN511" s="87"/>
      <c r="EO511" s="87"/>
      <c r="EP511" s="87"/>
      <c r="EQ511" s="88"/>
      <c r="ER511" s="88"/>
      <c r="ES511" s="88"/>
      <c r="ET511" s="89"/>
      <c r="EU511" s="90"/>
      <c r="EV511" s="86"/>
      <c r="EW511" s="86"/>
      <c r="EX511" s="86"/>
      <c r="EY511" s="87"/>
      <c r="EZ511" s="87"/>
      <c r="FA511" s="87"/>
      <c r="FB511" s="87"/>
      <c r="FC511" s="87"/>
      <c r="FD511" s="88"/>
      <c r="FE511" s="88"/>
      <c r="FF511" s="88"/>
      <c r="FG511" s="89"/>
      <c r="FH511" s="90"/>
      <c r="FI511" s="86"/>
      <c r="FJ511" s="86"/>
      <c r="FK511" s="86"/>
      <c r="FL511" s="87"/>
      <c r="FM511" s="87"/>
      <c r="FN511" s="87"/>
      <c r="FO511" s="87"/>
      <c r="FP511" s="87"/>
      <c r="FQ511" s="88"/>
      <c r="FR511" s="88"/>
      <c r="FS511" s="88"/>
      <c r="FT511" s="89"/>
      <c r="FU511" s="90"/>
      <c r="FV511" s="86"/>
      <c r="FW511" s="86"/>
      <c r="FX511" s="86"/>
      <c r="FY511" s="87"/>
      <c r="FZ511" s="87"/>
      <c r="GA511" s="87"/>
      <c r="GB511" s="87"/>
      <c r="GC511" s="87"/>
    </row>
    <row r="512" spans="1:185" ht="15" customHeight="1" x14ac:dyDescent="0.25">
      <c r="A512" s="4">
        <v>3639</v>
      </c>
      <c r="B512" s="4">
        <v>5139</v>
      </c>
      <c r="C512" s="291"/>
      <c r="D512" s="47"/>
      <c r="E512" s="61">
        <v>55</v>
      </c>
      <c r="F512" s="5" t="s">
        <v>274</v>
      </c>
      <c r="G512" s="76">
        <v>5</v>
      </c>
      <c r="H512" s="76">
        <v>5</v>
      </c>
      <c r="I512" s="76">
        <v>0</v>
      </c>
      <c r="J512" s="428">
        <f>Tabulka5424[[#This Row],[Skutečnost v tis. Kč]]/Tabulka5424[[#This Row],[Upravený rozpočet v tis. Kč]]*100</f>
        <v>0</v>
      </c>
      <c r="K512" s="86"/>
      <c r="L512" s="87"/>
      <c r="M512" s="87"/>
      <c r="N512" s="87"/>
      <c r="O512" s="87"/>
      <c r="P512" s="87"/>
      <c r="Q512" s="88"/>
      <c r="R512" s="88"/>
      <c r="S512" s="88"/>
      <c r="T512" s="89"/>
      <c r="U512" s="90"/>
      <c r="V512" s="86"/>
      <c r="W512" s="86"/>
      <c r="X512" s="86"/>
      <c r="Y512" s="87"/>
      <c r="Z512" s="87"/>
      <c r="AA512" s="87"/>
      <c r="AB512" s="87"/>
      <c r="AC512" s="87"/>
      <c r="AD512" s="88"/>
      <c r="AE512" s="88"/>
      <c r="AF512" s="88"/>
      <c r="AG512" s="89"/>
      <c r="AH512" s="90"/>
      <c r="AI512" s="86"/>
      <c r="AJ512" s="86"/>
      <c r="AK512" s="86"/>
      <c r="AL512" s="87"/>
      <c r="AM512" s="87"/>
      <c r="AN512" s="87"/>
      <c r="AO512" s="87"/>
      <c r="AP512" s="87"/>
      <c r="AQ512" s="88"/>
      <c r="AR512" s="88"/>
      <c r="AS512" s="88"/>
      <c r="AT512" s="89"/>
      <c r="AU512" s="90"/>
      <c r="AV512" s="86"/>
      <c r="AW512" s="86"/>
      <c r="AX512" s="86"/>
      <c r="AY512" s="87"/>
      <c r="AZ512" s="87"/>
      <c r="BA512" s="87"/>
      <c r="BB512" s="87"/>
      <c r="BC512" s="87"/>
      <c r="BD512" s="88"/>
      <c r="BE512" s="88"/>
      <c r="BF512" s="88"/>
      <c r="BG512" s="89"/>
      <c r="BH512" s="90"/>
      <c r="BI512" s="86"/>
      <c r="BJ512" s="86"/>
      <c r="BK512" s="86"/>
      <c r="BL512" s="87"/>
      <c r="BM512" s="87"/>
      <c r="BN512" s="87"/>
      <c r="BO512" s="87"/>
      <c r="BP512" s="87"/>
      <c r="BQ512" s="88"/>
      <c r="BR512" s="88"/>
      <c r="BS512" s="88"/>
      <c r="BT512" s="89"/>
      <c r="BU512" s="90"/>
      <c r="BV512" s="86"/>
      <c r="BW512" s="86"/>
      <c r="BX512" s="86"/>
      <c r="BY512" s="87"/>
      <c r="BZ512" s="87"/>
      <c r="CA512" s="87"/>
      <c r="CB512" s="87"/>
      <c r="CC512" s="87"/>
      <c r="CD512" s="88"/>
      <c r="CE512" s="88"/>
      <c r="CF512" s="88"/>
      <c r="CG512" s="89"/>
      <c r="CH512" s="90"/>
      <c r="CI512" s="86"/>
      <c r="CJ512" s="86"/>
      <c r="CK512" s="86"/>
      <c r="CL512" s="87"/>
      <c r="CM512" s="87"/>
      <c r="CN512" s="87"/>
      <c r="CO512" s="87"/>
      <c r="CP512" s="87"/>
      <c r="CQ512" s="88"/>
      <c r="CR512" s="88"/>
      <c r="CS512" s="88"/>
      <c r="CT512" s="89"/>
      <c r="CU512" s="90"/>
      <c r="CV512" s="86"/>
      <c r="CW512" s="86"/>
      <c r="CX512" s="86"/>
      <c r="CY512" s="87"/>
      <c r="CZ512" s="87"/>
      <c r="DA512" s="87"/>
      <c r="DB512" s="87"/>
      <c r="DC512" s="87"/>
      <c r="DD512" s="88"/>
      <c r="DE512" s="88"/>
      <c r="DF512" s="88"/>
      <c r="DG512" s="89"/>
      <c r="DH512" s="90"/>
      <c r="DI512" s="86"/>
      <c r="DJ512" s="86"/>
      <c r="DK512" s="86"/>
      <c r="DL512" s="87"/>
      <c r="DM512" s="87"/>
      <c r="DN512" s="87"/>
      <c r="DO512" s="87"/>
      <c r="DP512" s="87"/>
      <c r="DQ512" s="88"/>
      <c r="DR512" s="88"/>
      <c r="DS512" s="88"/>
      <c r="DT512" s="89"/>
      <c r="DU512" s="90"/>
      <c r="DV512" s="86"/>
      <c r="DW512" s="86"/>
      <c r="DX512" s="86"/>
      <c r="DY512" s="87"/>
      <c r="DZ512" s="87"/>
      <c r="EA512" s="87"/>
      <c r="EB512" s="87"/>
      <c r="EC512" s="87"/>
      <c r="ED512" s="88"/>
      <c r="EE512" s="88"/>
      <c r="EF512" s="88"/>
      <c r="EG512" s="89"/>
      <c r="EH512" s="90"/>
      <c r="EI512" s="86"/>
      <c r="EJ512" s="86"/>
      <c r="EK512" s="86"/>
      <c r="EL512" s="87"/>
      <c r="EM512" s="87"/>
      <c r="EN512" s="87"/>
      <c r="EO512" s="87"/>
      <c r="EP512" s="87"/>
      <c r="EQ512" s="88"/>
      <c r="ER512" s="88"/>
      <c r="ES512" s="88"/>
      <c r="ET512" s="89"/>
      <c r="EU512" s="90"/>
      <c r="EV512" s="86"/>
      <c r="EW512" s="86"/>
      <c r="EX512" s="86"/>
      <c r="EY512" s="87"/>
      <c r="EZ512" s="87"/>
      <c r="FA512" s="87"/>
      <c r="FB512" s="87"/>
      <c r="FC512" s="87"/>
      <c r="FD512" s="88"/>
      <c r="FE512" s="88"/>
      <c r="FF512" s="88"/>
      <c r="FG512" s="89"/>
      <c r="FH512" s="90"/>
      <c r="FI512" s="86"/>
      <c r="FJ512" s="86"/>
      <c r="FK512" s="86"/>
      <c r="FL512" s="87"/>
      <c r="FM512" s="87"/>
      <c r="FN512" s="87"/>
      <c r="FO512" s="87"/>
      <c r="FP512" s="87"/>
      <c r="FQ512" s="88"/>
      <c r="FR512" s="88"/>
      <c r="FS512" s="88"/>
      <c r="FT512" s="89"/>
      <c r="FU512" s="90"/>
      <c r="FV512" s="86"/>
      <c r="FW512" s="86"/>
      <c r="FX512" s="86"/>
      <c r="FY512" s="87"/>
      <c r="FZ512" s="87"/>
      <c r="GA512" s="87"/>
      <c r="GB512" s="87"/>
      <c r="GC512" s="87"/>
    </row>
    <row r="513" spans="1:185" ht="15" customHeight="1" x14ac:dyDescent="0.25">
      <c r="A513" s="4">
        <v>3639</v>
      </c>
      <c r="B513" s="4">
        <v>5169</v>
      </c>
      <c r="C513" s="291"/>
      <c r="D513" s="47"/>
      <c r="E513" s="61">
        <v>55</v>
      </c>
      <c r="F513" s="5" t="s">
        <v>400</v>
      </c>
      <c r="G513" s="76">
        <v>5</v>
      </c>
      <c r="H513" s="76">
        <v>5</v>
      </c>
      <c r="I513" s="76">
        <v>0</v>
      </c>
      <c r="J513" s="428">
        <f>Tabulka5424[[#This Row],[Skutečnost v tis. Kč]]/Tabulka5424[[#This Row],[Upravený rozpočet v tis. Kč]]*100</f>
        <v>0</v>
      </c>
      <c r="K513" s="86"/>
      <c r="L513" s="87"/>
      <c r="M513" s="87"/>
      <c r="N513" s="87"/>
      <c r="O513" s="87"/>
      <c r="P513" s="87"/>
      <c r="Q513" s="88"/>
      <c r="R513" s="88"/>
      <c r="S513" s="88"/>
      <c r="T513" s="89"/>
      <c r="U513" s="90"/>
      <c r="V513" s="86"/>
      <c r="W513" s="86"/>
      <c r="X513" s="86"/>
      <c r="Y513" s="87"/>
      <c r="Z513" s="87"/>
      <c r="AA513" s="87"/>
      <c r="AB513" s="87"/>
      <c r="AC513" s="87"/>
      <c r="AD513" s="88"/>
      <c r="AE513" s="88"/>
      <c r="AF513" s="88"/>
      <c r="AG513" s="89"/>
      <c r="AH513" s="90"/>
      <c r="AI513" s="86"/>
      <c r="AJ513" s="86"/>
      <c r="AK513" s="86"/>
      <c r="AL513" s="87"/>
      <c r="AM513" s="87"/>
      <c r="AN513" s="87"/>
      <c r="AO513" s="87"/>
      <c r="AP513" s="87"/>
      <c r="AQ513" s="88"/>
      <c r="AR513" s="88"/>
      <c r="AS513" s="88"/>
      <c r="AT513" s="89"/>
      <c r="AU513" s="90"/>
      <c r="AV513" s="86"/>
      <c r="AW513" s="86"/>
      <c r="AX513" s="86"/>
      <c r="AY513" s="87"/>
      <c r="AZ513" s="87"/>
      <c r="BA513" s="87"/>
      <c r="BB513" s="87"/>
      <c r="BC513" s="87"/>
      <c r="BD513" s="88"/>
      <c r="BE513" s="88"/>
      <c r="BF513" s="88"/>
      <c r="BG513" s="89"/>
      <c r="BH513" s="90"/>
      <c r="BI513" s="86"/>
      <c r="BJ513" s="86"/>
      <c r="BK513" s="86"/>
      <c r="BL513" s="87"/>
      <c r="BM513" s="87"/>
      <c r="BN513" s="87"/>
      <c r="BO513" s="87"/>
      <c r="BP513" s="87"/>
      <c r="BQ513" s="88"/>
      <c r="BR513" s="88"/>
      <c r="BS513" s="88"/>
      <c r="BT513" s="89"/>
      <c r="BU513" s="90"/>
      <c r="BV513" s="86"/>
      <c r="BW513" s="86"/>
      <c r="BX513" s="86"/>
      <c r="BY513" s="87"/>
      <c r="BZ513" s="87"/>
      <c r="CA513" s="87"/>
      <c r="CB513" s="87"/>
      <c r="CC513" s="87"/>
      <c r="CD513" s="88"/>
      <c r="CE513" s="88"/>
      <c r="CF513" s="88"/>
      <c r="CG513" s="89"/>
      <c r="CH513" s="90"/>
      <c r="CI513" s="86"/>
      <c r="CJ513" s="86"/>
      <c r="CK513" s="86"/>
      <c r="CL513" s="87"/>
      <c r="CM513" s="87"/>
      <c r="CN513" s="87"/>
      <c r="CO513" s="87"/>
      <c r="CP513" s="87"/>
      <c r="CQ513" s="88"/>
      <c r="CR513" s="88"/>
      <c r="CS513" s="88"/>
      <c r="CT513" s="89"/>
      <c r="CU513" s="90"/>
      <c r="CV513" s="86"/>
      <c r="CW513" s="86"/>
      <c r="CX513" s="86"/>
      <c r="CY513" s="87"/>
      <c r="CZ513" s="87"/>
      <c r="DA513" s="87"/>
      <c r="DB513" s="87"/>
      <c r="DC513" s="87"/>
      <c r="DD513" s="88"/>
      <c r="DE513" s="88"/>
      <c r="DF513" s="88"/>
      <c r="DG513" s="89"/>
      <c r="DH513" s="90"/>
      <c r="DI513" s="86"/>
      <c r="DJ513" s="86"/>
      <c r="DK513" s="86"/>
      <c r="DL513" s="87"/>
      <c r="DM513" s="87"/>
      <c r="DN513" s="87"/>
      <c r="DO513" s="87"/>
      <c r="DP513" s="87"/>
      <c r="DQ513" s="88"/>
      <c r="DR513" s="88"/>
      <c r="DS513" s="88"/>
      <c r="DT513" s="89"/>
      <c r="DU513" s="90"/>
      <c r="DV513" s="86"/>
      <c r="DW513" s="86"/>
      <c r="DX513" s="86"/>
      <c r="DY513" s="87"/>
      <c r="DZ513" s="87"/>
      <c r="EA513" s="87"/>
      <c r="EB513" s="87"/>
      <c r="EC513" s="87"/>
      <c r="ED513" s="88"/>
      <c r="EE513" s="88"/>
      <c r="EF513" s="88"/>
      <c r="EG513" s="89"/>
      <c r="EH513" s="90"/>
      <c r="EI513" s="86"/>
      <c r="EJ513" s="86"/>
      <c r="EK513" s="86"/>
      <c r="EL513" s="87"/>
      <c r="EM513" s="87"/>
      <c r="EN513" s="87"/>
      <c r="EO513" s="87"/>
      <c r="EP513" s="87"/>
      <c r="EQ513" s="88"/>
      <c r="ER513" s="88"/>
      <c r="ES513" s="88"/>
      <c r="ET513" s="89"/>
      <c r="EU513" s="90"/>
      <c r="EV513" s="86"/>
      <c r="EW513" s="86"/>
      <c r="EX513" s="86"/>
      <c r="EY513" s="87"/>
      <c r="EZ513" s="87"/>
      <c r="FA513" s="87"/>
      <c r="FB513" s="87"/>
      <c r="FC513" s="87"/>
      <c r="FD513" s="88"/>
      <c r="FE513" s="88"/>
      <c r="FF513" s="88"/>
      <c r="FG513" s="89"/>
      <c r="FH513" s="90"/>
      <c r="FI513" s="86"/>
      <c r="FJ513" s="86"/>
      <c r="FK513" s="86"/>
      <c r="FL513" s="87"/>
      <c r="FM513" s="87"/>
      <c r="FN513" s="87"/>
      <c r="FO513" s="87"/>
      <c r="FP513" s="87"/>
      <c r="FQ513" s="88"/>
      <c r="FR513" s="88"/>
      <c r="FS513" s="88"/>
      <c r="FT513" s="89"/>
      <c r="FU513" s="90"/>
      <c r="FV513" s="86"/>
      <c r="FW513" s="86"/>
      <c r="FX513" s="86"/>
      <c r="FY513" s="87"/>
      <c r="FZ513" s="87"/>
      <c r="GA513" s="87"/>
      <c r="GB513" s="87"/>
      <c r="GC513" s="87"/>
    </row>
    <row r="514" spans="1:185" ht="15" customHeight="1" x14ac:dyDescent="0.25">
      <c r="A514" s="461"/>
      <c r="B514" s="461"/>
      <c r="C514" s="490"/>
      <c r="D514" s="64"/>
      <c r="E514" s="61"/>
      <c r="F514" s="282" t="s">
        <v>301</v>
      </c>
      <c r="G514" s="233">
        <f>SUBTOTAL(109,G511:G513)</f>
        <v>40</v>
      </c>
      <c r="H514" s="233">
        <f>SUBTOTAL(109,H511:H513)</f>
        <v>40</v>
      </c>
      <c r="I514" s="233">
        <f>SUBTOTAL(109,I511:I513)</f>
        <v>0</v>
      </c>
      <c r="J514" s="551">
        <f>Tabulka5424[[#This Row],[Skutečnost v tis. Kč]]/Tabulka5424[[#This Row],[Upravený rozpočet v tis. Kč]]*100</f>
        <v>0</v>
      </c>
      <c r="K514" s="86"/>
      <c r="L514" s="87"/>
      <c r="M514" s="87"/>
      <c r="N514" s="87"/>
      <c r="O514" s="87"/>
      <c r="P514" s="87"/>
      <c r="Q514" s="88"/>
      <c r="R514" s="88"/>
      <c r="S514" s="88"/>
      <c r="T514" s="89"/>
      <c r="U514" s="90"/>
      <c r="V514" s="86"/>
      <c r="W514" s="86"/>
      <c r="X514" s="86"/>
      <c r="Y514" s="87"/>
      <c r="Z514" s="87"/>
      <c r="AA514" s="87"/>
      <c r="AB514" s="87"/>
      <c r="AC514" s="87"/>
      <c r="AD514" s="88"/>
      <c r="AE514" s="88"/>
      <c r="AF514" s="88"/>
      <c r="AG514" s="89"/>
      <c r="AH514" s="90"/>
      <c r="AI514" s="86"/>
      <c r="AJ514" s="86"/>
      <c r="AK514" s="86"/>
      <c r="AL514" s="87"/>
      <c r="AM514" s="87"/>
      <c r="AN514" s="87"/>
      <c r="AO514" s="87"/>
      <c r="AP514" s="87"/>
      <c r="AQ514" s="88"/>
      <c r="AR514" s="88"/>
      <c r="AS514" s="88"/>
      <c r="AT514" s="89"/>
      <c r="AU514" s="90"/>
      <c r="AV514" s="86"/>
      <c r="AW514" s="86"/>
      <c r="AX514" s="86"/>
      <c r="AY514" s="87"/>
      <c r="AZ514" s="87"/>
      <c r="BA514" s="87"/>
      <c r="BB514" s="87"/>
      <c r="BC514" s="87"/>
      <c r="BD514" s="88"/>
      <c r="BE514" s="88"/>
      <c r="BF514" s="88"/>
      <c r="BG514" s="89"/>
      <c r="BH514" s="90"/>
      <c r="BI514" s="86"/>
      <c r="BJ514" s="86"/>
      <c r="BK514" s="86"/>
      <c r="BL514" s="87"/>
      <c r="BM514" s="87"/>
      <c r="BN514" s="87"/>
      <c r="BO514" s="87"/>
      <c r="BP514" s="87"/>
      <c r="BQ514" s="88"/>
      <c r="BR514" s="88"/>
      <c r="BS514" s="88"/>
      <c r="BT514" s="89"/>
      <c r="BU514" s="90"/>
      <c r="BV514" s="86"/>
      <c r="BW514" s="86"/>
      <c r="BX514" s="86"/>
      <c r="BY514" s="87"/>
      <c r="BZ514" s="87"/>
      <c r="CA514" s="87"/>
      <c r="CB514" s="87"/>
      <c r="CC514" s="87"/>
      <c r="CD514" s="88"/>
      <c r="CE514" s="88"/>
      <c r="CF514" s="88"/>
      <c r="CG514" s="89"/>
      <c r="CH514" s="90"/>
      <c r="CI514" s="86"/>
      <c r="CJ514" s="86"/>
      <c r="CK514" s="86"/>
      <c r="CL514" s="87"/>
      <c r="CM514" s="87"/>
      <c r="CN514" s="87"/>
      <c r="CO514" s="87"/>
      <c r="CP514" s="87"/>
      <c r="CQ514" s="88"/>
      <c r="CR514" s="88"/>
      <c r="CS514" s="88"/>
      <c r="CT514" s="89"/>
      <c r="CU514" s="90"/>
      <c r="CV514" s="86"/>
      <c r="CW514" s="86"/>
      <c r="CX514" s="86"/>
      <c r="CY514" s="87"/>
      <c r="CZ514" s="87"/>
      <c r="DA514" s="87"/>
      <c r="DB514" s="87"/>
      <c r="DC514" s="87"/>
      <c r="DD514" s="88"/>
      <c r="DE514" s="88"/>
      <c r="DF514" s="88"/>
      <c r="DG514" s="89"/>
      <c r="DH514" s="90"/>
      <c r="DI514" s="86"/>
      <c r="DJ514" s="86"/>
      <c r="DK514" s="86"/>
      <c r="DL514" s="87"/>
      <c r="DM514" s="87"/>
      <c r="DN514" s="87"/>
      <c r="DO514" s="87"/>
      <c r="DP514" s="87"/>
      <c r="DQ514" s="88"/>
      <c r="DR514" s="88"/>
      <c r="DS514" s="88"/>
      <c r="DT514" s="89"/>
      <c r="DU514" s="90"/>
      <c r="DV514" s="86"/>
      <c r="DW514" s="86"/>
      <c r="DX514" s="86"/>
      <c r="DY514" s="87"/>
      <c r="DZ514" s="87"/>
      <c r="EA514" s="87"/>
      <c r="EB514" s="87"/>
      <c r="EC514" s="87"/>
      <c r="ED514" s="88"/>
      <c r="EE514" s="88"/>
      <c r="EF514" s="88"/>
      <c r="EG514" s="89"/>
      <c r="EH514" s="90"/>
      <c r="EI514" s="86"/>
      <c r="EJ514" s="86"/>
      <c r="EK514" s="86"/>
      <c r="EL514" s="87"/>
      <c r="EM514" s="87"/>
      <c r="EN514" s="87"/>
      <c r="EO514" s="87"/>
      <c r="EP514" s="87"/>
      <c r="EQ514" s="88"/>
      <c r="ER514" s="88"/>
      <c r="ES514" s="88"/>
      <c r="ET514" s="89"/>
      <c r="EU514" s="90"/>
      <c r="EV514" s="86"/>
      <c r="EW514" s="86"/>
      <c r="EX514" s="86"/>
      <c r="EY514" s="87"/>
      <c r="EZ514" s="87"/>
      <c r="FA514" s="87"/>
      <c r="FB514" s="87"/>
      <c r="FC514" s="87"/>
      <c r="FD514" s="88"/>
      <c r="FE514" s="88"/>
      <c r="FF514" s="88"/>
      <c r="FG514" s="89"/>
      <c r="FH514" s="90"/>
      <c r="FI514" s="86"/>
      <c r="FJ514" s="86"/>
      <c r="FK514" s="86"/>
      <c r="FL514" s="87"/>
      <c r="FM514" s="87"/>
      <c r="FN514" s="87"/>
      <c r="FO514" s="87"/>
      <c r="FP514" s="87"/>
      <c r="FQ514" s="88"/>
      <c r="FR514" s="88"/>
      <c r="FS514" s="88"/>
      <c r="FT514" s="89"/>
      <c r="FU514" s="90"/>
      <c r="FV514" s="86"/>
      <c r="FW514" s="86"/>
      <c r="FX514" s="86"/>
      <c r="FY514" s="87"/>
      <c r="FZ514" s="87"/>
      <c r="GA514" s="87"/>
      <c r="GB514" s="87"/>
      <c r="GC514" s="87"/>
    </row>
    <row r="515" spans="1:185" ht="15" customHeight="1" x14ac:dyDescent="0.25">
      <c r="A515" s="335">
        <v>3639</v>
      </c>
      <c r="B515" s="335"/>
      <c r="C515" s="519"/>
      <c r="D515" s="45"/>
      <c r="E515" s="61"/>
      <c r="F515" s="110" t="s">
        <v>55</v>
      </c>
      <c r="G515" s="72">
        <f>G449+G459+G477+G485+G492+G508+G514</f>
        <v>6353.99</v>
      </c>
      <c r="H515" s="72">
        <f>H449+H459+H477+H485+H492+H508+H514</f>
        <v>10020.540000000001</v>
      </c>
      <c r="I515" s="72">
        <f>I449+I459+I477+I485+I492+I508+I514</f>
        <v>5690.74</v>
      </c>
      <c r="J515" s="547">
        <f>Tabulka5424[[#This Row],[Skutečnost v tis. Kč]]/Tabulka5424[[#This Row],[Upravený rozpočet v tis. Kč]]*100</f>
        <v>56.790751795811403</v>
      </c>
      <c r="K515" s="86"/>
      <c r="L515" s="87"/>
      <c r="M515" s="87"/>
      <c r="N515" s="87"/>
      <c r="O515" s="87"/>
      <c r="P515" s="87"/>
      <c r="Q515" s="88"/>
      <c r="R515" s="88"/>
      <c r="S515" s="88"/>
      <c r="T515" s="89"/>
      <c r="U515" s="90"/>
      <c r="V515" s="86"/>
      <c r="W515" s="86"/>
      <c r="X515" s="86"/>
      <c r="Y515" s="87"/>
      <c r="Z515" s="87"/>
      <c r="AA515" s="87"/>
      <c r="AB515" s="87"/>
      <c r="AC515" s="87"/>
      <c r="AD515" s="88"/>
      <c r="AE515" s="88"/>
      <c r="AF515" s="88"/>
      <c r="AG515" s="89"/>
      <c r="AH515" s="90"/>
      <c r="AI515" s="86"/>
      <c r="AJ515" s="86"/>
      <c r="AK515" s="86"/>
      <c r="AL515" s="87"/>
      <c r="AM515" s="87"/>
      <c r="AN515" s="87"/>
      <c r="AO515" s="87"/>
      <c r="AP515" s="87"/>
      <c r="AQ515" s="88"/>
      <c r="AR515" s="88"/>
      <c r="AS515" s="88"/>
      <c r="AT515" s="89"/>
      <c r="AU515" s="90"/>
      <c r="AV515" s="86"/>
      <c r="AW515" s="86"/>
      <c r="AX515" s="86"/>
      <c r="AY515" s="87"/>
      <c r="AZ515" s="87"/>
      <c r="BA515" s="87"/>
      <c r="BB515" s="87"/>
      <c r="BC515" s="87"/>
      <c r="BD515" s="88"/>
      <c r="BE515" s="88"/>
      <c r="BF515" s="88"/>
      <c r="BG515" s="89"/>
      <c r="BH515" s="90"/>
      <c r="BI515" s="86"/>
      <c r="BJ515" s="86"/>
      <c r="BK515" s="86"/>
      <c r="BL515" s="87"/>
      <c r="BM515" s="87"/>
      <c r="BN515" s="87"/>
      <c r="BO515" s="87"/>
      <c r="BP515" s="87"/>
      <c r="BQ515" s="88"/>
      <c r="BR515" s="88"/>
      <c r="BS515" s="88"/>
      <c r="BT515" s="89"/>
      <c r="BU515" s="90"/>
      <c r="BV515" s="86"/>
      <c r="BW515" s="86"/>
      <c r="BX515" s="86"/>
      <c r="BY515" s="87"/>
      <c r="BZ515" s="87"/>
      <c r="CA515" s="87"/>
      <c r="CB515" s="87"/>
      <c r="CC515" s="87"/>
      <c r="CD515" s="88"/>
      <c r="CE515" s="88"/>
      <c r="CF515" s="88"/>
      <c r="CG515" s="89"/>
      <c r="CH515" s="90"/>
      <c r="CI515" s="86"/>
      <c r="CJ515" s="86"/>
      <c r="CK515" s="86"/>
      <c r="CL515" s="87"/>
      <c r="CM515" s="87"/>
      <c r="CN515" s="87"/>
      <c r="CO515" s="87"/>
      <c r="CP515" s="87"/>
      <c r="CQ515" s="88"/>
      <c r="CR515" s="88"/>
      <c r="CS515" s="88"/>
      <c r="CT515" s="89"/>
      <c r="CU515" s="90"/>
      <c r="CV515" s="86"/>
      <c r="CW515" s="86"/>
      <c r="CX515" s="86"/>
      <c r="CY515" s="87"/>
      <c r="CZ515" s="87"/>
      <c r="DA515" s="87"/>
      <c r="DB515" s="87"/>
      <c r="DC515" s="87"/>
      <c r="DD515" s="88"/>
      <c r="DE515" s="88"/>
      <c r="DF515" s="88"/>
      <c r="DG515" s="89"/>
      <c r="DH515" s="90"/>
      <c r="DI515" s="86"/>
      <c r="DJ515" s="86"/>
      <c r="DK515" s="86"/>
      <c r="DL515" s="87"/>
      <c r="DM515" s="87"/>
      <c r="DN515" s="87"/>
      <c r="DO515" s="87"/>
      <c r="DP515" s="87"/>
      <c r="DQ515" s="88"/>
      <c r="DR515" s="88"/>
      <c r="DS515" s="88"/>
      <c r="DT515" s="89"/>
      <c r="DU515" s="90"/>
      <c r="DV515" s="86"/>
      <c r="DW515" s="86"/>
      <c r="DX515" s="86"/>
      <c r="DY515" s="87"/>
      <c r="DZ515" s="87"/>
      <c r="EA515" s="87"/>
      <c r="EB515" s="87"/>
      <c r="EC515" s="87"/>
      <c r="ED515" s="88"/>
      <c r="EE515" s="88"/>
      <c r="EF515" s="88"/>
      <c r="EG515" s="89"/>
      <c r="EH515" s="90"/>
      <c r="EI515" s="86"/>
      <c r="EJ515" s="86"/>
      <c r="EK515" s="86"/>
      <c r="EL515" s="87"/>
      <c r="EM515" s="87"/>
      <c r="EN515" s="87"/>
      <c r="EO515" s="87"/>
      <c r="EP515" s="87"/>
      <c r="EQ515" s="88"/>
      <c r="ER515" s="88"/>
      <c r="ES515" s="88"/>
      <c r="ET515" s="89"/>
      <c r="EU515" s="90"/>
      <c r="EV515" s="86"/>
      <c r="EW515" s="86"/>
      <c r="EX515" s="86"/>
      <c r="EY515" s="87"/>
      <c r="EZ515" s="87"/>
      <c r="FA515" s="87"/>
      <c r="FB515" s="87"/>
      <c r="FC515" s="87"/>
      <c r="FD515" s="88"/>
      <c r="FE515" s="88"/>
      <c r="FF515" s="88"/>
      <c r="FG515" s="89"/>
      <c r="FH515" s="90"/>
      <c r="FI515" s="86"/>
      <c r="FJ515" s="86"/>
      <c r="FK515" s="86"/>
      <c r="FL515" s="87"/>
      <c r="FM515" s="87"/>
      <c r="FN515" s="87"/>
      <c r="FO515" s="87"/>
      <c r="FP515" s="87"/>
      <c r="FQ515" s="88"/>
      <c r="FR515" s="88"/>
      <c r="FS515" s="88"/>
      <c r="FT515" s="89"/>
      <c r="FU515" s="90"/>
      <c r="FV515" s="86"/>
      <c r="FW515" s="86"/>
      <c r="FX515" s="86"/>
      <c r="FY515" s="87"/>
      <c r="FZ515" s="87"/>
      <c r="GA515" s="87"/>
      <c r="GB515" s="87"/>
      <c r="GC515" s="87"/>
    </row>
    <row r="516" spans="1:185" ht="15" customHeight="1" x14ac:dyDescent="0.25">
      <c r="A516" s="461"/>
      <c r="B516" s="461"/>
      <c r="C516" s="490"/>
      <c r="D516" s="64"/>
      <c r="E516" s="61"/>
      <c r="F516" s="129" t="s">
        <v>168</v>
      </c>
      <c r="G516" s="517">
        <f>G515+G437+G428+G424+G418+G405</f>
        <v>12432.149999999998</v>
      </c>
      <c r="H516" s="517">
        <f>H515+H437+H428+H424+H418+H405</f>
        <v>25493.47</v>
      </c>
      <c r="I516" s="517">
        <f>I515+I437+I428+I424+I418+I405</f>
        <v>10565.46</v>
      </c>
      <c r="J516" s="561">
        <f>Tabulka5424[[#This Row],[Skutečnost v tis. Kč]]/Tabulka5424[[#This Row],[Upravený rozpočet v tis. Kč]]*100</f>
        <v>41.443789331150285</v>
      </c>
      <c r="K516" s="86"/>
      <c r="L516" s="87"/>
      <c r="M516" s="87"/>
      <c r="N516" s="87"/>
      <c r="O516" s="87"/>
      <c r="P516" s="87"/>
      <c r="Q516" s="88"/>
      <c r="R516" s="88"/>
      <c r="S516" s="88"/>
      <c r="T516" s="89"/>
      <c r="U516" s="90"/>
      <c r="V516" s="86"/>
      <c r="W516" s="86"/>
      <c r="X516" s="86"/>
      <c r="Y516" s="87"/>
      <c r="Z516" s="87"/>
      <c r="AA516" s="87"/>
      <c r="AB516" s="87"/>
      <c r="AC516" s="87"/>
      <c r="AD516" s="88"/>
      <c r="AE516" s="88"/>
      <c r="AF516" s="88"/>
      <c r="AG516" s="89"/>
      <c r="AH516" s="90"/>
      <c r="AI516" s="86"/>
      <c r="AJ516" s="86"/>
      <c r="AK516" s="86"/>
      <c r="AL516" s="87"/>
      <c r="AM516" s="87"/>
      <c r="AN516" s="87"/>
      <c r="AO516" s="87"/>
      <c r="AP516" s="87"/>
      <c r="AQ516" s="88"/>
      <c r="AR516" s="88"/>
      <c r="AS516" s="88"/>
      <c r="AT516" s="89"/>
      <c r="AU516" s="90"/>
      <c r="AV516" s="86"/>
      <c r="AW516" s="86"/>
      <c r="AX516" s="86"/>
      <c r="AY516" s="87"/>
      <c r="AZ516" s="87"/>
      <c r="BA516" s="87"/>
      <c r="BB516" s="87"/>
      <c r="BC516" s="87"/>
      <c r="BD516" s="88"/>
      <c r="BE516" s="88"/>
      <c r="BF516" s="88"/>
      <c r="BG516" s="89"/>
      <c r="BH516" s="90"/>
      <c r="BI516" s="86"/>
      <c r="BJ516" s="86"/>
      <c r="BK516" s="86"/>
      <c r="BL516" s="87"/>
      <c r="BM516" s="87"/>
      <c r="BN516" s="87"/>
      <c r="BO516" s="87"/>
      <c r="BP516" s="87"/>
      <c r="BQ516" s="88"/>
      <c r="BR516" s="88"/>
      <c r="BS516" s="88"/>
      <c r="BT516" s="89"/>
      <c r="BU516" s="90"/>
      <c r="BV516" s="86"/>
      <c r="BW516" s="86"/>
      <c r="BX516" s="86"/>
      <c r="BY516" s="87"/>
      <c r="BZ516" s="87"/>
      <c r="CA516" s="87"/>
      <c r="CB516" s="87"/>
      <c r="CC516" s="87"/>
      <c r="CD516" s="88"/>
      <c r="CE516" s="88"/>
      <c r="CF516" s="88"/>
      <c r="CG516" s="89"/>
      <c r="CH516" s="90"/>
      <c r="CI516" s="86"/>
      <c r="CJ516" s="86"/>
      <c r="CK516" s="86"/>
      <c r="CL516" s="87"/>
      <c r="CM516" s="87"/>
      <c r="CN516" s="87"/>
      <c r="CO516" s="87"/>
      <c r="CP516" s="87"/>
      <c r="CQ516" s="88"/>
      <c r="CR516" s="88"/>
      <c r="CS516" s="88"/>
      <c r="CT516" s="89"/>
      <c r="CU516" s="90"/>
      <c r="CV516" s="86"/>
      <c r="CW516" s="86"/>
      <c r="CX516" s="86"/>
      <c r="CY516" s="87"/>
      <c r="CZ516" s="87"/>
      <c r="DA516" s="87"/>
      <c r="DB516" s="87"/>
      <c r="DC516" s="87"/>
      <c r="DD516" s="88"/>
      <c r="DE516" s="88"/>
      <c r="DF516" s="88"/>
      <c r="DG516" s="89"/>
      <c r="DH516" s="90"/>
      <c r="DI516" s="86"/>
      <c r="DJ516" s="86"/>
      <c r="DK516" s="86"/>
      <c r="DL516" s="87"/>
      <c r="DM516" s="87"/>
      <c r="DN516" s="87"/>
      <c r="DO516" s="87"/>
      <c r="DP516" s="87"/>
      <c r="DQ516" s="88"/>
      <c r="DR516" s="88"/>
      <c r="DS516" s="88"/>
      <c r="DT516" s="89"/>
      <c r="DU516" s="90"/>
      <c r="DV516" s="86"/>
      <c r="DW516" s="86"/>
      <c r="DX516" s="86"/>
      <c r="DY516" s="87"/>
      <c r="DZ516" s="87"/>
      <c r="EA516" s="87"/>
      <c r="EB516" s="87"/>
      <c r="EC516" s="87"/>
      <c r="ED516" s="88"/>
      <c r="EE516" s="88"/>
      <c r="EF516" s="88"/>
      <c r="EG516" s="89"/>
      <c r="EH516" s="90"/>
      <c r="EI516" s="86"/>
      <c r="EJ516" s="86"/>
      <c r="EK516" s="86"/>
      <c r="EL516" s="87"/>
      <c r="EM516" s="87"/>
      <c r="EN516" s="87"/>
      <c r="EO516" s="87"/>
      <c r="EP516" s="87"/>
      <c r="EQ516" s="88"/>
      <c r="ER516" s="88"/>
      <c r="ES516" s="88"/>
      <c r="ET516" s="89"/>
      <c r="EU516" s="90"/>
      <c r="EV516" s="86"/>
      <c r="EW516" s="86"/>
      <c r="EX516" s="86"/>
      <c r="EY516" s="87"/>
      <c r="EZ516" s="87"/>
      <c r="FA516" s="87"/>
      <c r="FB516" s="87"/>
      <c r="FC516" s="87"/>
      <c r="FD516" s="88"/>
      <c r="FE516" s="88"/>
      <c r="FF516" s="88"/>
      <c r="FG516" s="89"/>
      <c r="FH516" s="90"/>
      <c r="FI516" s="86"/>
      <c r="FJ516" s="86"/>
      <c r="FK516" s="86"/>
      <c r="FL516" s="87"/>
      <c r="FM516" s="87"/>
      <c r="FN516" s="87"/>
      <c r="FO516" s="87"/>
      <c r="FP516" s="87"/>
      <c r="FQ516" s="88"/>
      <c r="FR516" s="88"/>
      <c r="FS516" s="88"/>
      <c r="FT516" s="89"/>
      <c r="FU516" s="90"/>
      <c r="FV516" s="86"/>
      <c r="FW516" s="86"/>
      <c r="FX516" s="86"/>
      <c r="FY516" s="87"/>
      <c r="FZ516" s="87"/>
      <c r="GA516" s="87"/>
      <c r="GB516" s="87"/>
      <c r="GC516" s="87"/>
    </row>
    <row r="517" spans="1:185" ht="15" customHeight="1" x14ac:dyDescent="0.25">
      <c r="A517" s="461"/>
      <c r="B517" s="461"/>
      <c r="C517" s="490"/>
      <c r="D517" s="64"/>
      <c r="E517" s="61"/>
      <c r="F517" s="129"/>
      <c r="G517" s="254"/>
      <c r="H517" s="254"/>
      <c r="I517" s="254"/>
      <c r="J517" s="428"/>
      <c r="K517" s="86"/>
      <c r="L517" s="87"/>
      <c r="M517" s="87"/>
      <c r="N517" s="87"/>
      <c r="O517" s="87"/>
      <c r="P517" s="87"/>
      <c r="Q517" s="88"/>
      <c r="R517" s="88"/>
      <c r="S517" s="88"/>
      <c r="T517" s="89"/>
      <c r="U517" s="90"/>
      <c r="V517" s="86"/>
      <c r="W517" s="86"/>
      <c r="X517" s="86"/>
      <c r="Y517" s="87"/>
      <c r="Z517" s="87"/>
      <c r="AA517" s="87"/>
      <c r="AB517" s="87"/>
      <c r="AC517" s="87"/>
      <c r="AD517" s="88"/>
      <c r="AE517" s="88"/>
      <c r="AF517" s="88"/>
      <c r="AG517" s="89"/>
      <c r="AH517" s="90"/>
      <c r="AI517" s="86"/>
      <c r="AJ517" s="86"/>
      <c r="AK517" s="86"/>
      <c r="AL517" s="87"/>
      <c r="AM517" s="87"/>
      <c r="AN517" s="87"/>
      <c r="AO517" s="87"/>
      <c r="AP517" s="87"/>
      <c r="AQ517" s="88"/>
      <c r="AR517" s="88"/>
      <c r="AS517" s="88"/>
      <c r="AT517" s="89"/>
      <c r="AU517" s="90"/>
      <c r="AV517" s="86"/>
      <c r="AW517" s="86"/>
      <c r="AX517" s="86"/>
      <c r="AY517" s="87"/>
      <c r="AZ517" s="87"/>
      <c r="BA517" s="87"/>
      <c r="BB517" s="87"/>
      <c r="BC517" s="87"/>
      <c r="BD517" s="88"/>
      <c r="BE517" s="88"/>
      <c r="BF517" s="88"/>
      <c r="BG517" s="89"/>
      <c r="BH517" s="90"/>
      <c r="BI517" s="86"/>
      <c r="BJ517" s="86"/>
      <c r="BK517" s="86"/>
      <c r="BL517" s="87"/>
      <c r="BM517" s="87"/>
      <c r="BN517" s="87"/>
      <c r="BO517" s="87"/>
      <c r="BP517" s="87"/>
      <c r="BQ517" s="88"/>
      <c r="BR517" s="88"/>
      <c r="BS517" s="88"/>
      <c r="BT517" s="89"/>
      <c r="BU517" s="90"/>
      <c r="BV517" s="86"/>
      <c r="BW517" s="86"/>
      <c r="BX517" s="86"/>
      <c r="BY517" s="87"/>
      <c r="BZ517" s="87"/>
      <c r="CA517" s="87"/>
      <c r="CB517" s="87"/>
      <c r="CC517" s="87"/>
      <c r="CD517" s="88"/>
      <c r="CE517" s="88"/>
      <c r="CF517" s="88"/>
      <c r="CG517" s="89"/>
      <c r="CH517" s="90"/>
      <c r="CI517" s="86"/>
      <c r="CJ517" s="86"/>
      <c r="CK517" s="86"/>
      <c r="CL517" s="87"/>
      <c r="CM517" s="87"/>
      <c r="CN517" s="87"/>
      <c r="CO517" s="87"/>
      <c r="CP517" s="87"/>
      <c r="CQ517" s="88"/>
      <c r="CR517" s="88"/>
      <c r="CS517" s="88"/>
      <c r="CT517" s="89"/>
      <c r="CU517" s="90"/>
      <c r="CV517" s="86"/>
      <c r="CW517" s="86"/>
      <c r="CX517" s="86"/>
      <c r="CY517" s="87"/>
      <c r="CZ517" s="87"/>
      <c r="DA517" s="87"/>
      <c r="DB517" s="87"/>
      <c r="DC517" s="87"/>
      <c r="DD517" s="88"/>
      <c r="DE517" s="88"/>
      <c r="DF517" s="88"/>
      <c r="DG517" s="89"/>
      <c r="DH517" s="90"/>
      <c r="DI517" s="86"/>
      <c r="DJ517" s="86"/>
      <c r="DK517" s="86"/>
      <c r="DL517" s="87"/>
      <c r="DM517" s="87"/>
      <c r="DN517" s="87"/>
      <c r="DO517" s="87"/>
      <c r="DP517" s="87"/>
      <c r="DQ517" s="88"/>
      <c r="DR517" s="88"/>
      <c r="DS517" s="88"/>
      <c r="DT517" s="89"/>
      <c r="DU517" s="90"/>
      <c r="DV517" s="86"/>
      <c r="DW517" s="86"/>
      <c r="DX517" s="86"/>
      <c r="DY517" s="87"/>
      <c r="DZ517" s="87"/>
      <c r="EA517" s="87"/>
      <c r="EB517" s="87"/>
      <c r="EC517" s="87"/>
      <c r="ED517" s="88"/>
      <c r="EE517" s="88"/>
      <c r="EF517" s="88"/>
      <c r="EG517" s="89"/>
      <c r="EH517" s="90"/>
      <c r="EI517" s="86"/>
      <c r="EJ517" s="86"/>
      <c r="EK517" s="86"/>
      <c r="EL517" s="87"/>
      <c r="EM517" s="87"/>
      <c r="EN517" s="87"/>
      <c r="EO517" s="87"/>
      <c r="EP517" s="87"/>
      <c r="EQ517" s="88"/>
      <c r="ER517" s="88"/>
      <c r="ES517" s="88"/>
      <c r="ET517" s="89"/>
      <c r="EU517" s="90"/>
      <c r="EV517" s="86"/>
      <c r="EW517" s="86"/>
      <c r="EX517" s="86"/>
      <c r="EY517" s="87"/>
      <c r="EZ517" s="87"/>
      <c r="FA517" s="87"/>
      <c r="FB517" s="87"/>
      <c r="FC517" s="87"/>
      <c r="FD517" s="88"/>
      <c r="FE517" s="88"/>
      <c r="FF517" s="88"/>
      <c r="FG517" s="89"/>
      <c r="FH517" s="90"/>
      <c r="FI517" s="86"/>
      <c r="FJ517" s="86"/>
      <c r="FK517" s="86"/>
      <c r="FL517" s="87"/>
      <c r="FM517" s="87"/>
      <c r="FN517" s="87"/>
      <c r="FO517" s="87"/>
      <c r="FP517" s="87"/>
      <c r="FQ517" s="88"/>
      <c r="FR517" s="88"/>
      <c r="FS517" s="88"/>
      <c r="FT517" s="89"/>
      <c r="FU517" s="90"/>
      <c r="FV517" s="86"/>
      <c r="FW517" s="86"/>
      <c r="FX517" s="86"/>
      <c r="FY517" s="87"/>
      <c r="FZ517" s="87"/>
      <c r="GA517" s="87"/>
      <c r="GB517" s="87"/>
      <c r="GC517" s="87"/>
    </row>
    <row r="518" spans="1:185" ht="15" customHeight="1" x14ac:dyDescent="0.25">
      <c r="A518" s="461"/>
      <c r="B518" s="461"/>
      <c r="C518" s="490"/>
      <c r="D518" s="64"/>
      <c r="E518" s="61"/>
      <c r="F518" s="129" t="s">
        <v>169</v>
      </c>
      <c r="G518" s="254"/>
      <c r="H518" s="254"/>
      <c r="I518" s="254"/>
      <c r="J518" s="428"/>
      <c r="K518" s="86"/>
      <c r="L518" s="87"/>
      <c r="M518" s="87"/>
      <c r="N518" s="87"/>
      <c r="O518" s="87"/>
      <c r="P518" s="87"/>
      <c r="Q518" s="88"/>
      <c r="R518" s="88"/>
      <c r="S518" s="88"/>
      <c r="T518" s="89"/>
      <c r="U518" s="90"/>
      <c r="V518" s="86"/>
      <c r="W518" s="86"/>
      <c r="X518" s="86"/>
      <c r="Y518" s="87"/>
      <c r="Z518" s="87"/>
      <c r="AA518" s="87"/>
      <c r="AB518" s="87"/>
      <c r="AC518" s="87"/>
      <c r="AD518" s="88"/>
      <c r="AE518" s="88"/>
      <c r="AF518" s="88"/>
      <c r="AG518" s="89"/>
      <c r="AH518" s="90"/>
      <c r="AI518" s="86"/>
      <c r="AJ518" s="86"/>
      <c r="AK518" s="86"/>
      <c r="AL518" s="87"/>
      <c r="AM518" s="87"/>
      <c r="AN518" s="87"/>
      <c r="AO518" s="87"/>
      <c r="AP518" s="87"/>
      <c r="AQ518" s="88"/>
      <c r="AR518" s="88"/>
      <c r="AS518" s="88"/>
      <c r="AT518" s="89"/>
      <c r="AU518" s="90"/>
      <c r="AV518" s="86"/>
      <c r="AW518" s="86"/>
      <c r="AX518" s="86"/>
      <c r="AY518" s="87"/>
      <c r="AZ518" s="87"/>
      <c r="BA518" s="87"/>
      <c r="BB518" s="87"/>
      <c r="BC518" s="87"/>
      <c r="BD518" s="88"/>
      <c r="BE518" s="88"/>
      <c r="BF518" s="88"/>
      <c r="BG518" s="89"/>
      <c r="BH518" s="90"/>
      <c r="BI518" s="86"/>
      <c r="BJ518" s="86"/>
      <c r="BK518" s="86"/>
      <c r="BL518" s="87"/>
      <c r="BM518" s="87"/>
      <c r="BN518" s="87"/>
      <c r="BO518" s="87"/>
      <c r="BP518" s="87"/>
      <c r="BQ518" s="88"/>
      <c r="BR518" s="88"/>
      <c r="BS518" s="88"/>
      <c r="BT518" s="89"/>
      <c r="BU518" s="90"/>
      <c r="BV518" s="86"/>
      <c r="BW518" s="86"/>
      <c r="BX518" s="86"/>
      <c r="BY518" s="87"/>
      <c r="BZ518" s="87"/>
      <c r="CA518" s="87"/>
      <c r="CB518" s="87"/>
      <c r="CC518" s="87"/>
      <c r="CD518" s="88"/>
      <c r="CE518" s="88"/>
      <c r="CF518" s="88"/>
      <c r="CG518" s="89"/>
      <c r="CH518" s="90"/>
      <c r="CI518" s="86"/>
      <c r="CJ518" s="86"/>
      <c r="CK518" s="86"/>
      <c r="CL518" s="87"/>
      <c r="CM518" s="87"/>
      <c r="CN518" s="87"/>
      <c r="CO518" s="87"/>
      <c r="CP518" s="87"/>
      <c r="CQ518" s="88"/>
      <c r="CR518" s="88"/>
      <c r="CS518" s="88"/>
      <c r="CT518" s="89"/>
      <c r="CU518" s="90"/>
      <c r="CV518" s="86"/>
      <c r="CW518" s="86"/>
      <c r="CX518" s="86"/>
      <c r="CY518" s="87"/>
      <c r="CZ518" s="87"/>
      <c r="DA518" s="87"/>
      <c r="DB518" s="87"/>
      <c r="DC518" s="87"/>
      <c r="DD518" s="88"/>
      <c r="DE518" s="88"/>
      <c r="DF518" s="88"/>
      <c r="DG518" s="89"/>
      <c r="DH518" s="90"/>
      <c r="DI518" s="86"/>
      <c r="DJ518" s="86"/>
      <c r="DK518" s="86"/>
      <c r="DL518" s="87"/>
      <c r="DM518" s="87"/>
      <c r="DN518" s="87"/>
      <c r="DO518" s="87"/>
      <c r="DP518" s="87"/>
      <c r="DQ518" s="88"/>
      <c r="DR518" s="88"/>
      <c r="DS518" s="88"/>
      <c r="DT518" s="89"/>
      <c r="DU518" s="90"/>
      <c r="DV518" s="86"/>
      <c r="DW518" s="86"/>
      <c r="DX518" s="86"/>
      <c r="DY518" s="87"/>
      <c r="DZ518" s="87"/>
      <c r="EA518" s="87"/>
      <c r="EB518" s="87"/>
      <c r="EC518" s="87"/>
      <c r="ED518" s="88"/>
      <c r="EE518" s="88"/>
      <c r="EF518" s="88"/>
      <c r="EG518" s="89"/>
      <c r="EH518" s="90"/>
      <c r="EI518" s="86"/>
      <c r="EJ518" s="86"/>
      <c r="EK518" s="86"/>
      <c r="EL518" s="87"/>
      <c r="EM518" s="87"/>
      <c r="EN518" s="87"/>
      <c r="EO518" s="87"/>
      <c r="EP518" s="87"/>
      <c r="EQ518" s="88"/>
      <c r="ER518" s="88"/>
      <c r="ES518" s="88"/>
      <c r="ET518" s="89"/>
      <c r="EU518" s="90"/>
      <c r="EV518" s="86"/>
      <c r="EW518" s="86"/>
      <c r="EX518" s="86"/>
      <c r="EY518" s="87"/>
      <c r="EZ518" s="87"/>
      <c r="FA518" s="87"/>
      <c r="FB518" s="87"/>
      <c r="FC518" s="87"/>
      <c r="FD518" s="88"/>
      <c r="FE518" s="88"/>
      <c r="FF518" s="88"/>
      <c r="FG518" s="89"/>
      <c r="FH518" s="90"/>
      <c r="FI518" s="86"/>
      <c r="FJ518" s="86"/>
      <c r="FK518" s="86"/>
      <c r="FL518" s="87"/>
      <c r="FM518" s="87"/>
      <c r="FN518" s="87"/>
      <c r="FO518" s="87"/>
      <c r="FP518" s="87"/>
      <c r="FQ518" s="88"/>
      <c r="FR518" s="88"/>
      <c r="FS518" s="88"/>
      <c r="FT518" s="89"/>
      <c r="FU518" s="90"/>
      <c r="FV518" s="86"/>
      <c r="FW518" s="86"/>
      <c r="FX518" s="86"/>
      <c r="FY518" s="87"/>
      <c r="FZ518" s="87"/>
      <c r="GA518" s="87"/>
      <c r="GB518" s="87"/>
      <c r="GC518" s="87"/>
    </row>
    <row r="519" spans="1:185" ht="15" customHeight="1" x14ac:dyDescent="0.25">
      <c r="A519" s="4">
        <v>3721</v>
      </c>
      <c r="B519" s="4">
        <v>5169</v>
      </c>
      <c r="C519" s="291"/>
      <c r="D519" s="47"/>
      <c r="E519" s="61"/>
      <c r="F519" s="5" t="s">
        <v>170</v>
      </c>
      <c r="G519" s="76">
        <v>75</v>
      </c>
      <c r="H519" s="76">
        <v>75</v>
      </c>
      <c r="I519" s="76">
        <v>12.46</v>
      </c>
      <c r="J519" s="428">
        <f>Tabulka5424[[#This Row],[Skutečnost v tis. Kč]]/Tabulka5424[[#This Row],[Upravený rozpočet v tis. Kč]]*100</f>
        <v>16.613333333333337</v>
      </c>
      <c r="K519" s="86"/>
      <c r="L519" s="87"/>
      <c r="M519" s="87"/>
      <c r="N519" s="87"/>
      <c r="O519" s="87"/>
      <c r="P519" s="87"/>
      <c r="Q519" s="88"/>
      <c r="R519" s="88"/>
      <c r="S519" s="88"/>
      <c r="T519" s="89"/>
      <c r="U519" s="90"/>
      <c r="V519" s="86"/>
      <c r="W519" s="86"/>
      <c r="X519" s="86"/>
      <c r="Y519" s="87"/>
      <c r="Z519" s="87"/>
      <c r="AA519" s="87"/>
      <c r="AB519" s="87"/>
      <c r="AC519" s="87"/>
      <c r="AD519" s="88"/>
      <c r="AE519" s="88"/>
      <c r="AF519" s="88"/>
      <c r="AG519" s="89"/>
      <c r="AH519" s="90"/>
      <c r="AI519" s="86"/>
      <c r="AJ519" s="86"/>
      <c r="AK519" s="86"/>
      <c r="AL519" s="87"/>
      <c r="AM519" s="87"/>
      <c r="AN519" s="87"/>
      <c r="AO519" s="87"/>
      <c r="AP519" s="87"/>
      <c r="AQ519" s="88"/>
      <c r="AR519" s="88"/>
      <c r="AS519" s="88"/>
      <c r="AT519" s="89"/>
      <c r="AU519" s="90"/>
      <c r="AV519" s="86"/>
      <c r="AW519" s="86"/>
      <c r="AX519" s="86"/>
      <c r="AY519" s="87"/>
      <c r="AZ519" s="87"/>
      <c r="BA519" s="87"/>
      <c r="BB519" s="87"/>
      <c r="BC519" s="87"/>
      <c r="BD519" s="88"/>
      <c r="BE519" s="88"/>
      <c r="BF519" s="88"/>
      <c r="BG519" s="89"/>
      <c r="BH519" s="90"/>
      <c r="BI519" s="86"/>
      <c r="BJ519" s="86"/>
      <c r="BK519" s="86"/>
      <c r="BL519" s="87"/>
      <c r="BM519" s="87"/>
      <c r="BN519" s="87"/>
      <c r="BO519" s="87"/>
      <c r="BP519" s="87"/>
      <c r="BQ519" s="88"/>
      <c r="BR519" s="88"/>
      <c r="BS519" s="88"/>
      <c r="BT519" s="89"/>
      <c r="BU519" s="90"/>
      <c r="BV519" s="86"/>
      <c r="BW519" s="86"/>
      <c r="BX519" s="86"/>
      <c r="BY519" s="87"/>
      <c r="BZ519" s="87"/>
      <c r="CA519" s="87"/>
      <c r="CB519" s="87"/>
      <c r="CC519" s="87"/>
      <c r="CD519" s="88"/>
      <c r="CE519" s="88"/>
      <c r="CF519" s="88"/>
      <c r="CG519" s="89"/>
      <c r="CH519" s="90"/>
      <c r="CI519" s="86"/>
      <c r="CJ519" s="86"/>
      <c r="CK519" s="86"/>
      <c r="CL519" s="87"/>
      <c r="CM519" s="87"/>
      <c r="CN519" s="87"/>
      <c r="CO519" s="87"/>
      <c r="CP519" s="87"/>
      <c r="CQ519" s="88"/>
      <c r="CR519" s="88"/>
      <c r="CS519" s="88"/>
      <c r="CT519" s="89"/>
      <c r="CU519" s="90"/>
      <c r="CV519" s="86"/>
      <c r="CW519" s="86"/>
      <c r="CX519" s="86"/>
      <c r="CY519" s="87"/>
      <c r="CZ519" s="87"/>
      <c r="DA519" s="87"/>
      <c r="DB519" s="87"/>
      <c r="DC519" s="87"/>
      <c r="DD519" s="88"/>
      <c r="DE519" s="88"/>
      <c r="DF519" s="88"/>
      <c r="DG519" s="89"/>
      <c r="DH519" s="90"/>
      <c r="DI519" s="86"/>
      <c r="DJ519" s="86"/>
      <c r="DK519" s="86"/>
      <c r="DL519" s="87"/>
      <c r="DM519" s="87"/>
      <c r="DN519" s="87"/>
      <c r="DO519" s="87"/>
      <c r="DP519" s="87"/>
      <c r="DQ519" s="88"/>
      <c r="DR519" s="88"/>
      <c r="DS519" s="88"/>
      <c r="DT519" s="89"/>
      <c r="DU519" s="90"/>
      <c r="DV519" s="86"/>
      <c r="DW519" s="86"/>
      <c r="DX519" s="86"/>
      <c r="DY519" s="87"/>
      <c r="DZ519" s="87"/>
      <c r="EA519" s="87"/>
      <c r="EB519" s="87"/>
      <c r="EC519" s="87"/>
      <c r="ED519" s="88"/>
      <c r="EE519" s="88"/>
      <c r="EF519" s="88"/>
      <c r="EG519" s="89"/>
      <c r="EH519" s="90"/>
      <c r="EI519" s="86"/>
      <c r="EJ519" s="86"/>
      <c r="EK519" s="86"/>
      <c r="EL519" s="87"/>
      <c r="EM519" s="87"/>
      <c r="EN519" s="87"/>
      <c r="EO519" s="87"/>
      <c r="EP519" s="87"/>
      <c r="EQ519" s="88"/>
      <c r="ER519" s="88"/>
      <c r="ES519" s="88"/>
      <c r="ET519" s="89"/>
      <c r="EU519" s="90"/>
      <c r="EV519" s="86"/>
      <c r="EW519" s="86"/>
      <c r="EX519" s="86"/>
      <c r="EY519" s="87"/>
      <c r="EZ519" s="87"/>
      <c r="FA519" s="87"/>
      <c r="FB519" s="87"/>
      <c r="FC519" s="87"/>
      <c r="FD519" s="88"/>
      <c r="FE519" s="88"/>
      <c r="FF519" s="88"/>
      <c r="FG519" s="89"/>
      <c r="FH519" s="90"/>
      <c r="FI519" s="86"/>
      <c r="FJ519" s="86"/>
      <c r="FK519" s="86"/>
      <c r="FL519" s="87"/>
      <c r="FM519" s="87"/>
      <c r="FN519" s="87"/>
      <c r="FO519" s="87"/>
      <c r="FP519" s="87"/>
      <c r="FQ519" s="88"/>
      <c r="FR519" s="88"/>
      <c r="FS519" s="88"/>
      <c r="FT519" s="89"/>
      <c r="FU519" s="90"/>
      <c r="FV519" s="86"/>
      <c r="FW519" s="86"/>
      <c r="FX519" s="86"/>
      <c r="FY519" s="87"/>
      <c r="FZ519" s="87"/>
      <c r="GA519" s="87"/>
      <c r="GB519" s="87"/>
      <c r="GC519" s="87"/>
    </row>
    <row r="520" spans="1:185" ht="15" customHeight="1" x14ac:dyDescent="0.25">
      <c r="A520" s="335">
        <v>3721</v>
      </c>
      <c r="B520" s="335"/>
      <c r="C520" s="519"/>
      <c r="D520" s="45"/>
      <c r="E520" s="61"/>
      <c r="F520" s="110" t="s">
        <v>730</v>
      </c>
      <c r="G520" s="72">
        <f>SUBTOTAL(109,G519:G519)</f>
        <v>75</v>
      </c>
      <c r="H520" s="72">
        <f>SUBTOTAL(109,H519:H519)</f>
        <v>75</v>
      </c>
      <c r="I520" s="72">
        <f>SUBTOTAL(109,I519:I519)</f>
        <v>12.46</v>
      </c>
      <c r="J520" s="502">
        <f>Tabulka5424[[#This Row],[Skutečnost v tis. Kč]]/Tabulka5424[[#This Row],[Upravený rozpočet v tis. Kč]]*100</f>
        <v>16.613333333333337</v>
      </c>
      <c r="K520" s="86"/>
      <c r="L520" s="87"/>
      <c r="M520" s="87"/>
      <c r="N520" s="87"/>
      <c r="O520" s="87"/>
      <c r="P520" s="87"/>
      <c r="Q520" s="88"/>
      <c r="R520" s="88"/>
      <c r="S520" s="88"/>
      <c r="T520" s="89"/>
      <c r="U520" s="90"/>
      <c r="V520" s="86"/>
      <c r="W520" s="86"/>
      <c r="X520" s="86"/>
      <c r="Y520" s="87"/>
      <c r="Z520" s="87"/>
      <c r="AA520" s="87"/>
      <c r="AB520" s="87"/>
      <c r="AC520" s="87"/>
      <c r="AD520" s="88"/>
      <c r="AE520" s="88"/>
      <c r="AF520" s="88"/>
      <c r="AG520" s="89"/>
      <c r="AH520" s="90"/>
      <c r="AI520" s="86"/>
      <c r="AJ520" s="86"/>
      <c r="AK520" s="86"/>
      <c r="AL520" s="87"/>
      <c r="AM520" s="87"/>
      <c r="AN520" s="87"/>
      <c r="AO520" s="87"/>
      <c r="AP520" s="87"/>
      <c r="AQ520" s="88"/>
      <c r="AR520" s="88"/>
      <c r="AS520" s="88"/>
      <c r="AT520" s="89"/>
      <c r="AU520" s="90"/>
      <c r="AV520" s="86"/>
      <c r="AW520" s="86"/>
      <c r="AX520" s="86"/>
      <c r="AY520" s="87"/>
      <c r="AZ520" s="87"/>
      <c r="BA520" s="87"/>
      <c r="BB520" s="87"/>
      <c r="BC520" s="87"/>
      <c r="BD520" s="88"/>
      <c r="BE520" s="88"/>
      <c r="BF520" s="88"/>
      <c r="BG520" s="89"/>
      <c r="BH520" s="90"/>
      <c r="BI520" s="86"/>
      <c r="BJ520" s="86"/>
      <c r="BK520" s="86"/>
      <c r="BL520" s="87"/>
      <c r="BM520" s="87"/>
      <c r="BN520" s="87"/>
      <c r="BO520" s="87"/>
      <c r="BP520" s="87"/>
      <c r="BQ520" s="88"/>
      <c r="BR520" s="88"/>
      <c r="BS520" s="88"/>
      <c r="BT520" s="89"/>
      <c r="BU520" s="90"/>
      <c r="BV520" s="86"/>
      <c r="BW520" s="86"/>
      <c r="BX520" s="86"/>
      <c r="BY520" s="87"/>
      <c r="BZ520" s="87"/>
      <c r="CA520" s="87"/>
      <c r="CB520" s="87"/>
      <c r="CC520" s="87"/>
      <c r="CD520" s="88"/>
      <c r="CE520" s="88"/>
      <c r="CF520" s="88"/>
      <c r="CG520" s="89"/>
      <c r="CH520" s="90"/>
      <c r="CI520" s="86"/>
      <c r="CJ520" s="86"/>
      <c r="CK520" s="86"/>
      <c r="CL520" s="87"/>
      <c r="CM520" s="87"/>
      <c r="CN520" s="87"/>
      <c r="CO520" s="87"/>
      <c r="CP520" s="87"/>
      <c r="CQ520" s="88"/>
      <c r="CR520" s="88"/>
      <c r="CS520" s="88"/>
      <c r="CT520" s="89"/>
      <c r="CU520" s="90"/>
      <c r="CV520" s="86"/>
      <c r="CW520" s="86"/>
      <c r="CX520" s="86"/>
      <c r="CY520" s="87"/>
      <c r="CZ520" s="87"/>
      <c r="DA520" s="87"/>
      <c r="DB520" s="87"/>
      <c r="DC520" s="87"/>
      <c r="DD520" s="88"/>
      <c r="DE520" s="88"/>
      <c r="DF520" s="88"/>
      <c r="DG520" s="89"/>
      <c r="DH520" s="90"/>
      <c r="DI520" s="86"/>
      <c r="DJ520" s="86"/>
      <c r="DK520" s="86"/>
      <c r="DL520" s="87"/>
      <c r="DM520" s="87"/>
      <c r="DN520" s="87"/>
      <c r="DO520" s="87"/>
      <c r="DP520" s="87"/>
      <c r="DQ520" s="88"/>
      <c r="DR520" s="88"/>
      <c r="DS520" s="88"/>
      <c r="DT520" s="89"/>
      <c r="DU520" s="90"/>
      <c r="DV520" s="86"/>
      <c r="DW520" s="86"/>
      <c r="DX520" s="86"/>
      <c r="DY520" s="87"/>
      <c r="DZ520" s="87"/>
      <c r="EA520" s="87"/>
      <c r="EB520" s="87"/>
      <c r="EC520" s="87"/>
      <c r="ED520" s="88"/>
      <c r="EE520" s="88"/>
      <c r="EF520" s="88"/>
      <c r="EG520" s="89"/>
      <c r="EH520" s="90"/>
      <c r="EI520" s="86"/>
      <c r="EJ520" s="86"/>
      <c r="EK520" s="86"/>
      <c r="EL520" s="87"/>
      <c r="EM520" s="87"/>
      <c r="EN520" s="87"/>
      <c r="EO520" s="87"/>
      <c r="EP520" s="87"/>
      <c r="EQ520" s="88"/>
      <c r="ER520" s="88"/>
      <c r="ES520" s="88"/>
      <c r="ET520" s="89"/>
      <c r="EU520" s="90"/>
      <c r="EV520" s="86"/>
      <c r="EW520" s="86"/>
      <c r="EX520" s="86"/>
      <c r="EY520" s="87"/>
      <c r="EZ520" s="87"/>
      <c r="FA520" s="87"/>
      <c r="FB520" s="87"/>
      <c r="FC520" s="87"/>
      <c r="FD520" s="88"/>
      <c r="FE520" s="88"/>
      <c r="FF520" s="88"/>
      <c r="FG520" s="89"/>
      <c r="FH520" s="90"/>
      <c r="FI520" s="86"/>
      <c r="FJ520" s="86"/>
      <c r="FK520" s="86"/>
      <c r="FL520" s="87"/>
      <c r="FM520" s="87"/>
      <c r="FN520" s="87"/>
      <c r="FO520" s="87"/>
      <c r="FP520" s="87"/>
      <c r="FQ520" s="88"/>
      <c r="FR520" s="88"/>
      <c r="FS520" s="88"/>
      <c r="FT520" s="89"/>
      <c r="FU520" s="90"/>
      <c r="FV520" s="86"/>
      <c r="FW520" s="86"/>
      <c r="FX520" s="86"/>
      <c r="FY520" s="87"/>
      <c r="FZ520" s="87"/>
      <c r="GA520" s="87"/>
      <c r="GB520" s="87"/>
      <c r="GC520" s="87"/>
    </row>
    <row r="521" spans="1:185" ht="15" customHeight="1" x14ac:dyDescent="0.25">
      <c r="A521" s="4"/>
      <c r="B521" s="4"/>
      <c r="C521" s="291"/>
      <c r="D521" s="47"/>
      <c r="E521" s="61"/>
      <c r="F521" s="5"/>
      <c r="G521" s="72"/>
      <c r="H521" s="72"/>
      <c r="I521" s="72"/>
      <c r="J521" s="428"/>
      <c r="K521" s="86"/>
      <c r="L521" s="87"/>
      <c r="M521" s="87"/>
      <c r="N521" s="87"/>
      <c r="O521" s="87"/>
      <c r="P521" s="87"/>
      <c r="Q521" s="88"/>
      <c r="R521" s="88"/>
      <c r="S521" s="88"/>
      <c r="T521" s="89"/>
      <c r="U521" s="90"/>
      <c r="V521" s="86"/>
      <c r="W521" s="86"/>
      <c r="X521" s="86"/>
      <c r="Y521" s="87"/>
      <c r="Z521" s="87"/>
      <c r="AA521" s="87"/>
      <c r="AB521" s="87"/>
      <c r="AC521" s="87"/>
      <c r="AD521" s="88"/>
      <c r="AE521" s="88"/>
      <c r="AF521" s="88"/>
      <c r="AG521" s="89"/>
      <c r="AH521" s="90"/>
      <c r="AI521" s="86"/>
      <c r="AJ521" s="86"/>
      <c r="AK521" s="86"/>
      <c r="AL521" s="87"/>
      <c r="AM521" s="87"/>
      <c r="AN521" s="87"/>
      <c r="AO521" s="87"/>
      <c r="AP521" s="87"/>
      <c r="AQ521" s="88"/>
      <c r="AR521" s="88"/>
      <c r="AS521" s="88"/>
      <c r="AT521" s="89"/>
      <c r="AU521" s="90"/>
      <c r="AV521" s="86"/>
      <c r="AW521" s="86"/>
      <c r="AX521" s="86"/>
      <c r="AY521" s="87"/>
      <c r="AZ521" s="87"/>
      <c r="BA521" s="87"/>
      <c r="BB521" s="87"/>
      <c r="BC521" s="87"/>
      <c r="BD521" s="88"/>
      <c r="BE521" s="88"/>
      <c r="BF521" s="88"/>
      <c r="BG521" s="89"/>
      <c r="BH521" s="90"/>
      <c r="BI521" s="86"/>
      <c r="BJ521" s="86"/>
      <c r="BK521" s="86"/>
      <c r="BL521" s="87"/>
      <c r="BM521" s="87"/>
      <c r="BN521" s="87"/>
      <c r="BO521" s="87"/>
      <c r="BP521" s="87"/>
      <c r="BQ521" s="88"/>
      <c r="BR521" s="88"/>
      <c r="BS521" s="88"/>
      <c r="BT521" s="89"/>
      <c r="BU521" s="90"/>
      <c r="BV521" s="86"/>
      <c r="BW521" s="86"/>
      <c r="BX521" s="86"/>
      <c r="BY521" s="87"/>
      <c r="BZ521" s="87"/>
      <c r="CA521" s="87"/>
      <c r="CB521" s="87"/>
      <c r="CC521" s="87"/>
      <c r="CD521" s="88"/>
      <c r="CE521" s="88"/>
      <c r="CF521" s="88"/>
      <c r="CG521" s="89"/>
      <c r="CH521" s="90"/>
      <c r="CI521" s="86"/>
      <c r="CJ521" s="86"/>
      <c r="CK521" s="86"/>
      <c r="CL521" s="87"/>
      <c r="CM521" s="87"/>
      <c r="CN521" s="87"/>
      <c r="CO521" s="87"/>
      <c r="CP521" s="87"/>
      <c r="CQ521" s="88"/>
      <c r="CR521" s="88"/>
      <c r="CS521" s="88"/>
      <c r="CT521" s="89"/>
      <c r="CU521" s="90"/>
      <c r="CV521" s="86"/>
      <c r="CW521" s="86"/>
      <c r="CX521" s="86"/>
      <c r="CY521" s="87"/>
      <c r="CZ521" s="87"/>
      <c r="DA521" s="87"/>
      <c r="DB521" s="87"/>
      <c r="DC521" s="87"/>
      <c r="DD521" s="88"/>
      <c r="DE521" s="88"/>
      <c r="DF521" s="88"/>
      <c r="DG521" s="89"/>
      <c r="DH521" s="90"/>
      <c r="DI521" s="86"/>
      <c r="DJ521" s="86"/>
      <c r="DK521" s="86"/>
      <c r="DL521" s="87"/>
      <c r="DM521" s="87"/>
      <c r="DN521" s="87"/>
      <c r="DO521" s="87"/>
      <c r="DP521" s="87"/>
      <c r="DQ521" s="88"/>
      <c r="DR521" s="88"/>
      <c r="DS521" s="88"/>
      <c r="DT521" s="89"/>
      <c r="DU521" s="90"/>
      <c r="DV521" s="86"/>
      <c r="DW521" s="86"/>
      <c r="DX521" s="86"/>
      <c r="DY521" s="87"/>
      <c r="DZ521" s="87"/>
      <c r="EA521" s="87"/>
      <c r="EB521" s="87"/>
      <c r="EC521" s="87"/>
      <c r="ED521" s="88"/>
      <c r="EE521" s="88"/>
      <c r="EF521" s="88"/>
      <c r="EG521" s="89"/>
      <c r="EH521" s="90"/>
      <c r="EI521" s="86"/>
      <c r="EJ521" s="86"/>
      <c r="EK521" s="86"/>
      <c r="EL521" s="87"/>
      <c r="EM521" s="87"/>
      <c r="EN521" s="87"/>
      <c r="EO521" s="87"/>
      <c r="EP521" s="87"/>
      <c r="EQ521" s="88"/>
      <c r="ER521" s="88"/>
      <c r="ES521" s="88"/>
      <c r="ET521" s="89"/>
      <c r="EU521" s="90"/>
      <c r="EV521" s="86"/>
      <c r="EW521" s="86"/>
      <c r="EX521" s="86"/>
      <c r="EY521" s="87"/>
      <c r="EZ521" s="87"/>
      <c r="FA521" s="87"/>
      <c r="FB521" s="87"/>
      <c r="FC521" s="87"/>
      <c r="FD521" s="88"/>
      <c r="FE521" s="88"/>
      <c r="FF521" s="88"/>
      <c r="FG521" s="89"/>
      <c r="FH521" s="90"/>
      <c r="FI521" s="86"/>
      <c r="FJ521" s="86"/>
      <c r="FK521" s="86"/>
      <c r="FL521" s="87"/>
      <c r="FM521" s="87"/>
      <c r="FN521" s="87"/>
      <c r="FO521" s="87"/>
      <c r="FP521" s="87"/>
      <c r="FQ521" s="88"/>
      <c r="FR521" s="88"/>
      <c r="FS521" s="88"/>
      <c r="FT521" s="89"/>
      <c r="FU521" s="90"/>
      <c r="FV521" s="86"/>
      <c r="FW521" s="86"/>
      <c r="FX521" s="86"/>
      <c r="FY521" s="87"/>
      <c r="FZ521" s="87"/>
      <c r="GA521" s="87"/>
      <c r="GB521" s="87"/>
      <c r="GC521" s="87"/>
    </row>
    <row r="522" spans="1:185" ht="15" customHeight="1" x14ac:dyDescent="0.25">
      <c r="A522" s="4">
        <v>3722</v>
      </c>
      <c r="B522" s="4">
        <v>5137</v>
      </c>
      <c r="C522" s="291"/>
      <c r="D522" s="47"/>
      <c r="E522" s="61"/>
      <c r="F522" s="5" t="s">
        <v>172</v>
      </c>
      <c r="G522" s="76">
        <v>80</v>
      </c>
      <c r="H522" s="76">
        <v>80</v>
      </c>
      <c r="I522" s="76">
        <v>39.93</v>
      </c>
      <c r="J522" s="428">
        <f>Tabulka5424[[#This Row],[Skutečnost v tis. Kč]]/Tabulka5424[[#This Row],[Upravený rozpočet v tis. Kč]]*100</f>
        <v>49.912500000000001</v>
      </c>
      <c r="K522" s="86"/>
      <c r="L522" s="87"/>
      <c r="M522" s="87"/>
      <c r="N522" s="87"/>
      <c r="O522" s="87"/>
      <c r="P522" s="87"/>
      <c r="Q522" s="88"/>
      <c r="R522" s="88"/>
      <c r="S522" s="88"/>
      <c r="T522" s="89"/>
      <c r="U522" s="90"/>
      <c r="V522" s="86"/>
      <c r="W522" s="86"/>
      <c r="X522" s="86"/>
      <c r="Y522" s="87"/>
      <c r="Z522" s="87"/>
      <c r="AA522" s="87"/>
      <c r="AB522" s="87"/>
      <c r="AC522" s="87"/>
      <c r="AD522" s="88"/>
      <c r="AE522" s="88"/>
      <c r="AF522" s="88"/>
      <c r="AG522" s="89"/>
      <c r="AH522" s="90"/>
      <c r="AI522" s="86"/>
      <c r="AJ522" s="86"/>
      <c r="AK522" s="86"/>
      <c r="AL522" s="87"/>
      <c r="AM522" s="87"/>
      <c r="AN522" s="87"/>
      <c r="AO522" s="87"/>
      <c r="AP522" s="87"/>
      <c r="AQ522" s="88"/>
      <c r="AR522" s="88"/>
      <c r="AS522" s="88"/>
      <c r="AT522" s="89"/>
      <c r="AU522" s="90"/>
      <c r="AV522" s="86"/>
      <c r="AW522" s="86"/>
      <c r="AX522" s="86"/>
      <c r="AY522" s="87"/>
      <c r="AZ522" s="87"/>
      <c r="BA522" s="87"/>
      <c r="BB522" s="87"/>
      <c r="BC522" s="87"/>
      <c r="BD522" s="88"/>
      <c r="BE522" s="88"/>
      <c r="BF522" s="88"/>
      <c r="BG522" s="89"/>
      <c r="BH522" s="90"/>
      <c r="BI522" s="86"/>
      <c r="BJ522" s="86"/>
      <c r="BK522" s="86"/>
      <c r="BL522" s="87"/>
      <c r="BM522" s="87"/>
      <c r="BN522" s="87"/>
      <c r="BO522" s="87"/>
      <c r="BP522" s="87"/>
      <c r="BQ522" s="88"/>
      <c r="BR522" s="88"/>
      <c r="BS522" s="88"/>
      <c r="BT522" s="89"/>
      <c r="BU522" s="90"/>
      <c r="BV522" s="86"/>
      <c r="BW522" s="86"/>
      <c r="BX522" s="86"/>
      <c r="BY522" s="87"/>
      <c r="BZ522" s="87"/>
      <c r="CA522" s="87"/>
      <c r="CB522" s="87"/>
      <c r="CC522" s="87"/>
      <c r="CD522" s="88"/>
      <c r="CE522" s="88"/>
      <c r="CF522" s="88"/>
      <c r="CG522" s="89"/>
      <c r="CH522" s="90"/>
      <c r="CI522" s="86"/>
      <c r="CJ522" s="86"/>
      <c r="CK522" s="86"/>
      <c r="CL522" s="87"/>
      <c r="CM522" s="87"/>
      <c r="CN522" s="87"/>
      <c r="CO522" s="87"/>
      <c r="CP522" s="87"/>
      <c r="CQ522" s="88"/>
      <c r="CR522" s="88"/>
      <c r="CS522" s="88"/>
      <c r="CT522" s="89"/>
      <c r="CU522" s="90"/>
      <c r="CV522" s="86"/>
      <c r="CW522" s="86"/>
      <c r="CX522" s="86"/>
      <c r="CY522" s="87"/>
      <c r="CZ522" s="87"/>
      <c r="DA522" s="87"/>
      <c r="DB522" s="87"/>
      <c r="DC522" s="87"/>
      <c r="DD522" s="88"/>
      <c r="DE522" s="88"/>
      <c r="DF522" s="88"/>
      <c r="DG522" s="89"/>
      <c r="DH522" s="90"/>
      <c r="DI522" s="86"/>
      <c r="DJ522" s="86"/>
      <c r="DK522" s="86"/>
      <c r="DL522" s="87"/>
      <c r="DM522" s="87"/>
      <c r="DN522" s="87"/>
      <c r="DO522" s="87"/>
      <c r="DP522" s="87"/>
      <c r="DQ522" s="88"/>
      <c r="DR522" s="88"/>
      <c r="DS522" s="88"/>
      <c r="DT522" s="89"/>
      <c r="DU522" s="90"/>
      <c r="DV522" s="86"/>
      <c r="DW522" s="86"/>
      <c r="DX522" s="86"/>
      <c r="DY522" s="87"/>
      <c r="DZ522" s="87"/>
      <c r="EA522" s="87"/>
      <c r="EB522" s="87"/>
      <c r="EC522" s="87"/>
      <c r="ED522" s="88"/>
      <c r="EE522" s="88"/>
      <c r="EF522" s="88"/>
      <c r="EG522" s="89"/>
      <c r="EH522" s="90"/>
      <c r="EI522" s="86"/>
      <c r="EJ522" s="86"/>
      <c r="EK522" s="86"/>
      <c r="EL522" s="87"/>
      <c r="EM522" s="87"/>
      <c r="EN522" s="87"/>
      <c r="EO522" s="87"/>
      <c r="EP522" s="87"/>
      <c r="EQ522" s="88"/>
      <c r="ER522" s="88"/>
      <c r="ES522" s="88"/>
      <c r="ET522" s="89"/>
      <c r="EU522" s="90"/>
      <c r="EV522" s="86"/>
      <c r="EW522" s="86"/>
      <c r="EX522" s="86"/>
      <c r="EY522" s="87"/>
      <c r="EZ522" s="87"/>
      <c r="FA522" s="87"/>
      <c r="FB522" s="87"/>
      <c r="FC522" s="87"/>
      <c r="FD522" s="88"/>
      <c r="FE522" s="88"/>
      <c r="FF522" s="88"/>
      <c r="FG522" s="89"/>
      <c r="FH522" s="90"/>
      <c r="FI522" s="86"/>
      <c r="FJ522" s="86"/>
      <c r="FK522" s="86"/>
      <c r="FL522" s="87"/>
      <c r="FM522" s="87"/>
      <c r="FN522" s="87"/>
      <c r="FO522" s="87"/>
      <c r="FP522" s="87"/>
      <c r="FQ522" s="88"/>
      <c r="FR522" s="88"/>
      <c r="FS522" s="88"/>
      <c r="FT522" s="89"/>
      <c r="FU522" s="90"/>
      <c r="FV522" s="86"/>
      <c r="FW522" s="86"/>
      <c r="FX522" s="86"/>
      <c r="FY522" s="87"/>
      <c r="FZ522" s="87"/>
      <c r="GA522" s="87"/>
      <c r="GB522" s="87"/>
      <c r="GC522" s="87"/>
    </row>
    <row r="523" spans="1:185" ht="15" customHeight="1" x14ac:dyDescent="0.25">
      <c r="A523" s="4">
        <v>3722</v>
      </c>
      <c r="B523" s="4">
        <v>5169</v>
      </c>
      <c r="C523" s="291"/>
      <c r="D523" s="47"/>
      <c r="E523" s="61"/>
      <c r="F523" s="5" t="s">
        <v>171</v>
      </c>
      <c r="G523" s="76">
        <v>6795</v>
      </c>
      <c r="H523" s="76">
        <v>6789.32</v>
      </c>
      <c r="I523" s="76">
        <v>4123.59</v>
      </c>
      <c r="J523" s="428">
        <f>Tabulka5424[[#This Row],[Skutečnost v tis. Kč]]/Tabulka5424[[#This Row],[Upravený rozpočet v tis. Kč]]*100</f>
        <v>60.736421320544622</v>
      </c>
      <c r="K523" s="86"/>
      <c r="L523" s="87"/>
      <c r="M523" s="87"/>
      <c r="N523" s="87"/>
      <c r="O523" s="87"/>
      <c r="P523" s="87"/>
      <c r="Q523" s="88"/>
      <c r="R523" s="88"/>
      <c r="S523" s="88"/>
      <c r="T523" s="89"/>
      <c r="U523" s="90"/>
      <c r="V523" s="86"/>
      <c r="W523" s="86"/>
      <c r="X523" s="86"/>
      <c r="Y523" s="87"/>
      <c r="Z523" s="87"/>
      <c r="AA523" s="87"/>
      <c r="AB523" s="87"/>
      <c r="AC523" s="87"/>
      <c r="AD523" s="88"/>
      <c r="AE523" s="88"/>
      <c r="AF523" s="88"/>
      <c r="AG523" s="89"/>
      <c r="AH523" s="90"/>
      <c r="AI523" s="86"/>
      <c r="AJ523" s="86"/>
      <c r="AK523" s="86"/>
      <c r="AL523" s="87"/>
      <c r="AM523" s="87"/>
      <c r="AN523" s="87"/>
      <c r="AO523" s="87"/>
      <c r="AP523" s="87"/>
      <c r="AQ523" s="88"/>
      <c r="AR523" s="88"/>
      <c r="AS523" s="88"/>
      <c r="AT523" s="89"/>
      <c r="AU523" s="90"/>
      <c r="AV523" s="86"/>
      <c r="AW523" s="86"/>
      <c r="AX523" s="86"/>
      <c r="AY523" s="87"/>
      <c r="AZ523" s="87"/>
      <c r="BA523" s="87"/>
      <c r="BB523" s="87"/>
      <c r="BC523" s="87"/>
      <c r="BD523" s="88"/>
      <c r="BE523" s="88"/>
      <c r="BF523" s="88"/>
      <c r="BG523" s="89"/>
      <c r="BH523" s="90"/>
      <c r="BI523" s="86"/>
      <c r="BJ523" s="86"/>
      <c r="BK523" s="86"/>
      <c r="BL523" s="87"/>
      <c r="BM523" s="87"/>
      <c r="BN523" s="87"/>
      <c r="BO523" s="87"/>
      <c r="BP523" s="87"/>
      <c r="BQ523" s="88"/>
      <c r="BR523" s="88"/>
      <c r="BS523" s="88"/>
      <c r="BT523" s="89"/>
      <c r="BU523" s="90"/>
      <c r="BV523" s="86"/>
      <c r="BW523" s="86"/>
      <c r="BX523" s="86"/>
      <c r="BY523" s="87"/>
      <c r="BZ523" s="87"/>
      <c r="CA523" s="87"/>
      <c r="CB523" s="87"/>
      <c r="CC523" s="87"/>
      <c r="CD523" s="88"/>
      <c r="CE523" s="88"/>
      <c r="CF523" s="88"/>
      <c r="CG523" s="89"/>
      <c r="CH523" s="90"/>
      <c r="CI523" s="86"/>
      <c r="CJ523" s="86"/>
      <c r="CK523" s="86"/>
      <c r="CL523" s="87"/>
      <c r="CM523" s="87"/>
      <c r="CN523" s="87"/>
      <c r="CO523" s="87"/>
      <c r="CP523" s="87"/>
      <c r="CQ523" s="88"/>
      <c r="CR523" s="88"/>
      <c r="CS523" s="88"/>
      <c r="CT523" s="89"/>
      <c r="CU523" s="90"/>
      <c r="CV523" s="86"/>
      <c r="CW523" s="86"/>
      <c r="CX523" s="86"/>
      <c r="CY523" s="87"/>
      <c r="CZ523" s="87"/>
      <c r="DA523" s="87"/>
      <c r="DB523" s="87"/>
      <c r="DC523" s="87"/>
      <c r="DD523" s="88"/>
      <c r="DE523" s="88"/>
      <c r="DF523" s="88"/>
      <c r="DG523" s="89"/>
      <c r="DH523" s="90"/>
      <c r="DI523" s="86"/>
      <c r="DJ523" s="86"/>
      <c r="DK523" s="86"/>
      <c r="DL523" s="87"/>
      <c r="DM523" s="87"/>
      <c r="DN523" s="87"/>
      <c r="DO523" s="87"/>
      <c r="DP523" s="87"/>
      <c r="DQ523" s="88"/>
      <c r="DR523" s="88"/>
      <c r="DS523" s="88"/>
      <c r="DT523" s="89"/>
      <c r="DU523" s="90"/>
      <c r="DV523" s="86"/>
      <c r="DW523" s="86"/>
      <c r="DX523" s="86"/>
      <c r="DY523" s="87"/>
      <c r="DZ523" s="87"/>
      <c r="EA523" s="87"/>
      <c r="EB523" s="87"/>
      <c r="EC523" s="87"/>
      <c r="ED523" s="88"/>
      <c r="EE523" s="88"/>
      <c r="EF523" s="88"/>
      <c r="EG523" s="89"/>
      <c r="EH523" s="90"/>
      <c r="EI523" s="86"/>
      <c r="EJ523" s="86"/>
      <c r="EK523" s="86"/>
      <c r="EL523" s="87"/>
      <c r="EM523" s="87"/>
      <c r="EN523" s="87"/>
      <c r="EO523" s="87"/>
      <c r="EP523" s="87"/>
      <c r="EQ523" s="88"/>
      <c r="ER523" s="88"/>
      <c r="ES523" s="88"/>
      <c r="ET523" s="89"/>
      <c r="EU523" s="90"/>
      <c r="EV523" s="86"/>
      <c r="EW523" s="86"/>
      <c r="EX523" s="86"/>
      <c r="EY523" s="87"/>
      <c r="EZ523" s="87"/>
      <c r="FA523" s="87"/>
      <c r="FB523" s="87"/>
      <c r="FC523" s="87"/>
      <c r="FD523" s="88"/>
      <c r="FE523" s="88"/>
      <c r="FF523" s="88"/>
      <c r="FG523" s="89"/>
      <c r="FH523" s="90"/>
      <c r="FI523" s="86"/>
      <c r="FJ523" s="86"/>
      <c r="FK523" s="86"/>
      <c r="FL523" s="87"/>
      <c r="FM523" s="87"/>
      <c r="FN523" s="87"/>
      <c r="FO523" s="87"/>
      <c r="FP523" s="87"/>
      <c r="FQ523" s="88"/>
      <c r="FR523" s="88"/>
      <c r="FS523" s="88"/>
      <c r="FT523" s="89"/>
      <c r="FU523" s="90"/>
      <c r="FV523" s="86"/>
      <c r="FW523" s="86"/>
      <c r="FX523" s="86"/>
      <c r="FY523" s="87"/>
      <c r="FZ523" s="87"/>
      <c r="GA523" s="87"/>
      <c r="GB523" s="87"/>
      <c r="GC523" s="87"/>
    </row>
    <row r="524" spans="1:185" ht="15" customHeight="1" x14ac:dyDescent="0.25">
      <c r="A524" s="461">
        <v>3722</v>
      </c>
      <c r="B524" s="461">
        <v>5171</v>
      </c>
      <c r="C524" s="490"/>
      <c r="D524" s="64"/>
      <c r="E524" s="61"/>
      <c r="F524" s="459" t="s">
        <v>1069</v>
      </c>
      <c r="G524" s="254">
        <v>0</v>
      </c>
      <c r="H524" s="254">
        <v>5.68</v>
      </c>
      <c r="I524" s="254">
        <v>5.68</v>
      </c>
      <c r="J524" s="428">
        <f>Tabulka5424[[#This Row],[Skutečnost v tis. Kč]]/Tabulka5424[[#This Row],[Upravený rozpočet v tis. Kč]]*100</f>
        <v>100</v>
      </c>
      <c r="K524" s="86"/>
      <c r="L524" s="87"/>
      <c r="M524" s="87"/>
      <c r="N524" s="87"/>
      <c r="O524" s="87"/>
      <c r="P524" s="87"/>
      <c r="Q524" s="88"/>
      <c r="R524" s="88"/>
      <c r="S524" s="88"/>
      <c r="T524" s="89"/>
      <c r="U524" s="90"/>
      <c r="V524" s="86"/>
      <c r="W524" s="86"/>
      <c r="X524" s="86"/>
      <c r="Y524" s="87"/>
      <c r="Z524" s="87"/>
      <c r="AA524" s="87"/>
      <c r="AB524" s="87"/>
      <c r="AC524" s="87"/>
      <c r="AD524" s="88"/>
      <c r="AE524" s="88"/>
      <c r="AF524" s="88"/>
      <c r="AG524" s="89"/>
      <c r="AH524" s="90"/>
      <c r="AI524" s="86"/>
      <c r="AJ524" s="86"/>
      <c r="AK524" s="86"/>
      <c r="AL524" s="87"/>
      <c r="AM524" s="87"/>
      <c r="AN524" s="87"/>
      <c r="AO524" s="87"/>
      <c r="AP524" s="87"/>
      <c r="AQ524" s="88"/>
      <c r="AR524" s="88"/>
      <c r="AS524" s="88"/>
      <c r="AT524" s="89"/>
      <c r="AU524" s="90"/>
      <c r="AV524" s="86"/>
      <c r="AW524" s="86"/>
      <c r="AX524" s="86"/>
      <c r="AY524" s="87"/>
      <c r="AZ524" s="87"/>
      <c r="BA524" s="87"/>
      <c r="BB524" s="87"/>
      <c r="BC524" s="87"/>
      <c r="BD524" s="88"/>
      <c r="BE524" s="88"/>
      <c r="BF524" s="88"/>
      <c r="BG524" s="89"/>
      <c r="BH524" s="90"/>
      <c r="BI524" s="86"/>
      <c r="BJ524" s="86"/>
      <c r="BK524" s="86"/>
      <c r="BL524" s="87"/>
      <c r="BM524" s="87"/>
      <c r="BN524" s="87"/>
      <c r="BO524" s="87"/>
      <c r="BP524" s="87"/>
      <c r="BQ524" s="88"/>
      <c r="BR524" s="88"/>
      <c r="BS524" s="88"/>
      <c r="BT524" s="89"/>
      <c r="BU524" s="90"/>
      <c r="BV524" s="86"/>
      <c r="BW524" s="86"/>
      <c r="BX524" s="86"/>
      <c r="BY524" s="87"/>
      <c r="BZ524" s="87"/>
      <c r="CA524" s="87"/>
      <c r="CB524" s="87"/>
      <c r="CC524" s="87"/>
      <c r="CD524" s="88"/>
      <c r="CE524" s="88"/>
      <c r="CF524" s="88"/>
      <c r="CG524" s="89"/>
      <c r="CH524" s="90"/>
      <c r="CI524" s="86"/>
      <c r="CJ524" s="86"/>
      <c r="CK524" s="86"/>
      <c r="CL524" s="87"/>
      <c r="CM524" s="87"/>
      <c r="CN524" s="87"/>
      <c r="CO524" s="87"/>
      <c r="CP524" s="87"/>
      <c r="CQ524" s="88"/>
      <c r="CR524" s="88"/>
      <c r="CS524" s="88"/>
      <c r="CT524" s="89"/>
      <c r="CU524" s="90"/>
      <c r="CV524" s="86"/>
      <c r="CW524" s="86"/>
      <c r="CX524" s="86"/>
      <c r="CY524" s="87"/>
      <c r="CZ524" s="87"/>
      <c r="DA524" s="87"/>
      <c r="DB524" s="87"/>
      <c r="DC524" s="87"/>
      <c r="DD524" s="88"/>
      <c r="DE524" s="88"/>
      <c r="DF524" s="88"/>
      <c r="DG524" s="89"/>
      <c r="DH524" s="90"/>
      <c r="DI524" s="86"/>
      <c r="DJ524" s="86"/>
      <c r="DK524" s="86"/>
      <c r="DL524" s="87"/>
      <c r="DM524" s="87"/>
      <c r="DN524" s="87"/>
      <c r="DO524" s="87"/>
      <c r="DP524" s="87"/>
      <c r="DQ524" s="88"/>
      <c r="DR524" s="88"/>
      <c r="DS524" s="88"/>
      <c r="DT524" s="89"/>
      <c r="DU524" s="90"/>
      <c r="DV524" s="86"/>
      <c r="DW524" s="86"/>
      <c r="DX524" s="86"/>
      <c r="DY524" s="87"/>
      <c r="DZ524" s="87"/>
      <c r="EA524" s="87"/>
      <c r="EB524" s="87"/>
      <c r="EC524" s="87"/>
      <c r="ED524" s="88"/>
      <c r="EE524" s="88"/>
      <c r="EF524" s="88"/>
      <c r="EG524" s="89"/>
      <c r="EH524" s="90"/>
      <c r="EI524" s="86"/>
      <c r="EJ524" s="86"/>
      <c r="EK524" s="86"/>
      <c r="EL524" s="87"/>
      <c r="EM524" s="87"/>
      <c r="EN524" s="87"/>
      <c r="EO524" s="87"/>
      <c r="EP524" s="87"/>
      <c r="EQ524" s="88"/>
      <c r="ER524" s="88"/>
      <c r="ES524" s="88"/>
      <c r="ET524" s="89"/>
      <c r="EU524" s="90"/>
      <c r="EV524" s="86"/>
      <c r="EW524" s="86"/>
      <c r="EX524" s="86"/>
      <c r="EY524" s="87"/>
      <c r="EZ524" s="87"/>
      <c r="FA524" s="87"/>
      <c r="FB524" s="87"/>
      <c r="FC524" s="87"/>
      <c r="FD524" s="88"/>
      <c r="FE524" s="88"/>
      <c r="FF524" s="88"/>
      <c r="FG524" s="89"/>
      <c r="FH524" s="90"/>
      <c r="FI524" s="86"/>
      <c r="FJ524" s="86"/>
      <c r="FK524" s="86"/>
      <c r="FL524" s="87"/>
      <c r="FM524" s="87"/>
      <c r="FN524" s="87"/>
      <c r="FO524" s="87"/>
      <c r="FP524" s="87"/>
      <c r="FQ524" s="88"/>
      <c r="FR524" s="88"/>
      <c r="FS524" s="88"/>
      <c r="FT524" s="89"/>
      <c r="FU524" s="90"/>
      <c r="FV524" s="86"/>
      <c r="FW524" s="86"/>
      <c r="FX524" s="86"/>
      <c r="FY524" s="87"/>
      <c r="FZ524" s="87"/>
      <c r="GA524" s="87"/>
      <c r="GB524" s="87"/>
      <c r="GC524" s="87"/>
    </row>
    <row r="525" spans="1:185" ht="15" customHeight="1" x14ac:dyDescent="0.25">
      <c r="A525" s="335">
        <v>3722</v>
      </c>
      <c r="B525" s="335"/>
      <c r="C525" s="519"/>
      <c r="D525" s="45"/>
      <c r="E525" s="61"/>
      <c r="F525" s="110" t="s">
        <v>728</v>
      </c>
      <c r="G525" s="72">
        <f>SUBTOTAL(109,G522:G524)</f>
        <v>6875</v>
      </c>
      <c r="H525" s="72">
        <f>SUBTOTAL(109,H522:H524)</f>
        <v>6875</v>
      </c>
      <c r="I525" s="72">
        <f>SUBTOTAL(109,I522:I524)</f>
        <v>4169.2000000000007</v>
      </c>
      <c r="J525" s="502">
        <f>Tabulka5424[[#This Row],[Skutečnost v tis. Kč]]/Tabulka5424[[#This Row],[Upravený rozpočet v tis. Kč]]*100</f>
        <v>60.6429090909091</v>
      </c>
      <c r="K525" s="86"/>
      <c r="L525" s="87"/>
      <c r="M525" s="87"/>
      <c r="N525" s="87"/>
      <c r="O525" s="87"/>
      <c r="P525" s="87"/>
      <c r="Q525" s="88"/>
      <c r="R525" s="88"/>
      <c r="S525" s="88"/>
      <c r="T525" s="89"/>
      <c r="U525" s="90"/>
      <c r="V525" s="86"/>
      <c r="W525" s="86"/>
      <c r="X525" s="86"/>
      <c r="Y525" s="87"/>
      <c r="Z525" s="87"/>
      <c r="AA525" s="87"/>
      <c r="AB525" s="87"/>
      <c r="AC525" s="87"/>
      <c r="AD525" s="88"/>
      <c r="AE525" s="88"/>
      <c r="AF525" s="88"/>
      <c r="AG525" s="89"/>
      <c r="AH525" s="90"/>
      <c r="AI525" s="86"/>
      <c r="AJ525" s="86"/>
      <c r="AK525" s="86"/>
      <c r="AL525" s="87"/>
      <c r="AM525" s="87"/>
      <c r="AN525" s="87"/>
      <c r="AO525" s="87"/>
      <c r="AP525" s="87"/>
      <c r="AQ525" s="88"/>
      <c r="AR525" s="88"/>
      <c r="AS525" s="88"/>
      <c r="AT525" s="89"/>
      <c r="AU525" s="90"/>
      <c r="AV525" s="86"/>
      <c r="AW525" s="86"/>
      <c r="AX525" s="86"/>
      <c r="AY525" s="87"/>
      <c r="AZ525" s="87"/>
      <c r="BA525" s="87"/>
      <c r="BB525" s="87"/>
      <c r="BC525" s="87"/>
      <c r="BD525" s="88"/>
      <c r="BE525" s="88"/>
      <c r="BF525" s="88"/>
      <c r="BG525" s="89"/>
      <c r="BH525" s="90"/>
      <c r="BI525" s="86"/>
      <c r="BJ525" s="86"/>
      <c r="BK525" s="86"/>
      <c r="BL525" s="87"/>
      <c r="BM525" s="87"/>
      <c r="BN525" s="87"/>
      <c r="BO525" s="87"/>
      <c r="BP525" s="87"/>
      <c r="BQ525" s="88"/>
      <c r="BR525" s="88"/>
      <c r="BS525" s="88"/>
      <c r="BT525" s="89"/>
      <c r="BU525" s="90"/>
      <c r="BV525" s="86"/>
      <c r="BW525" s="86"/>
      <c r="BX525" s="86"/>
      <c r="BY525" s="87"/>
      <c r="BZ525" s="87"/>
      <c r="CA525" s="87"/>
      <c r="CB525" s="87"/>
      <c r="CC525" s="87"/>
      <c r="CD525" s="88"/>
      <c r="CE525" s="88"/>
      <c r="CF525" s="88"/>
      <c r="CG525" s="89"/>
      <c r="CH525" s="90"/>
      <c r="CI525" s="86"/>
      <c r="CJ525" s="86"/>
      <c r="CK525" s="86"/>
      <c r="CL525" s="87"/>
      <c r="CM525" s="87"/>
      <c r="CN525" s="87"/>
      <c r="CO525" s="87"/>
      <c r="CP525" s="87"/>
      <c r="CQ525" s="88"/>
      <c r="CR525" s="88"/>
      <c r="CS525" s="88"/>
      <c r="CT525" s="89"/>
      <c r="CU525" s="90"/>
      <c r="CV525" s="86"/>
      <c r="CW525" s="86"/>
      <c r="CX525" s="86"/>
      <c r="CY525" s="87"/>
      <c r="CZ525" s="87"/>
      <c r="DA525" s="87"/>
      <c r="DB525" s="87"/>
      <c r="DC525" s="87"/>
      <c r="DD525" s="88"/>
      <c r="DE525" s="88"/>
      <c r="DF525" s="88"/>
      <c r="DG525" s="89"/>
      <c r="DH525" s="90"/>
      <c r="DI525" s="86"/>
      <c r="DJ525" s="86"/>
      <c r="DK525" s="86"/>
      <c r="DL525" s="87"/>
      <c r="DM525" s="87"/>
      <c r="DN525" s="87"/>
      <c r="DO525" s="87"/>
      <c r="DP525" s="87"/>
      <c r="DQ525" s="88"/>
      <c r="DR525" s="88"/>
      <c r="DS525" s="88"/>
      <c r="DT525" s="89"/>
      <c r="DU525" s="90"/>
      <c r="DV525" s="86"/>
      <c r="DW525" s="86"/>
      <c r="DX525" s="86"/>
      <c r="DY525" s="87"/>
      <c r="DZ525" s="87"/>
      <c r="EA525" s="87"/>
      <c r="EB525" s="87"/>
      <c r="EC525" s="87"/>
      <c r="ED525" s="88"/>
      <c r="EE525" s="88"/>
      <c r="EF525" s="88"/>
      <c r="EG525" s="89"/>
      <c r="EH525" s="90"/>
      <c r="EI525" s="86"/>
      <c r="EJ525" s="86"/>
      <c r="EK525" s="86"/>
      <c r="EL525" s="87"/>
      <c r="EM525" s="87"/>
      <c r="EN525" s="87"/>
      <c r="EO525" s="87"/>
      <c r="EP525" s="87"/>
      <c r="EQ525" s="88"/>
      <c r="ER525" s="88"/>
      <c r="ES525" s="88"/>
      <c r="ET525" s="89"/>
      <c r="EU525" s="90"/>
      <c r="EV525" s="86"/>
      <c r="EW525" s="86"/>
      <c r="EX525" s="86"/>
      <c r="EY525" s="87"/>
      <c r="EZ525" s="87"/>
      <c r="FA525" s="87"/>
      <c r="FB525" s="87"/>
      <c r="FC525" s="87"/>
      <c r="FD525" s="88"/>
      <c r="FE525" s="88"/>
      <c r="FF525" s="88"/>
      <c r="FG525" s="89"/>
      <c r="FH525" s="90"/>
      <c r="FI525" s="86"/>
      <c r="FJ525" s="86"/>
      <c r="FK525" s="86"/>
      <c r="FL525" s="87"/>
      <c r="FM525" s="87"/>
      <c r="FN525" s="87"/>
      <c r="FO525" s="87"/>
      <c r="FP525" s="87"/>
      <c r="FQ525" s="88"/>
      <c r="FR525" s="88"/>
      <c r="FS525" s="88"/>
      <c r="FT525" s="89"/>
      <c r="FU525" s="90"/>
      <c r="FV525" s="86"/>
      <c r="FW525" s="86"/>
      <c r="FX525" s="86"/>
      <c r="FY525" s="87"/>
      <c r="FZ525" s="87"/>
      <c r="GA525" s="87"/>
      <c r="GB525" s="87"/>
      <c r="GC525" s="87"/>
    </row>
    <row r="526" spans="1:185" ht="15" customHeight="1" x14ac:dyDescent="0.25">
      <c r="A526" s="4"/>
      <c r="B526" s="4"/>
      <c r="C526" s="291"/>
      <c r="D526" s="47"/>
      <c r="E526" s="61"/>
      <c r="F526" s="5"/>
      <c r="G526" s="72"/>
      <c r="H526" s="72"/>
      <c r="I526" s="72"/>
      <c r="J526" s="428"/>
      <c r="K526" s="86"/>
      <c r="L526" s="87"/>
      <c r="M526" s="87"/>
      <c r="N526" s="87"/>
      <c r="O526" s="87"/>
      <c r="P526" s="87"/>
      <c r="Q526" s="88"/>
      <c r="R526" s="88"/>
      <c r="S526" s="88"/>
      <c r="T526" s="89"/>
      <c r="U526" s="90"/>
      <c r="V526" s="86"/>
      <c r="W526" s="86"/>
      <c r="X526" s="86"/>
      <c r="Y526" s="87"/>
      <c r="Z526" s="87"/>
      <c r="AA526" s="87"/>
      <c r="AB526" s="87"/>
      <c r="AC526" s="87"/>
      <c r="AD526" s="88"/>
      <c r="AE526" s="88"/>
      <c r="AF526" s="88"/>
      <c r="AG526" s="89"/>
      <c r="AH526" s="90"/>
      <c r="AI526" s="86"/>
      <c r="AJ526" s="86"/>
      <c r="AK526" s="86"/>
      <c r="AL526" s="87"/>
      <c r="AM526" s="87"/>
      <c r="AN526" s="87"/>
      <c r="AO526" s="87"/>
      <c r="AP526" s="87"/>
      <c r="AQ526" s="88"/>
      <c r="AR526" s="88"/>
      <c r="AS526" s="88"/>
      <c r="AT526" s="89"/>
      <c r="AU526" s="90"/>
      <c r="AV526" s="86"/>
      <c r="AW526" s="86"/>
      <c r="AX526" s="86"/>
      <c r="AY526" s="87"/>
      <c r="AZ526" s="87"/>
      <c r="BA526" s="87"/>
      <c r="BB526" s="87"/>
      <c r="BC526" s="87"/>
      <c r="BD526" s="88"/>
      <c r="BE526" s="88"/>
      <c r="BF526" s="88"/>
      <c r="BG526" s="89"/>
      <c r="BH526" s="90"/>
      <c r="BI526" s="86"/>
      <c r="BJ526" s="86"/>
      <c r="BK526" s="86"/>
      <c r="BL526" s="87"/>
      <c r="BM526" s="87"/>
      <c r="BN526" s="87"/>
      <c r="BO526" s="87"/>
      <c r="BP526" s="87"/>
      <c r="BQ526" s="88"/>
      <c r="BR526" s="88"/>
      <c r="BS526" s="88"/>
      <c r="BT526" s="89"/>
      <c r="BU526" s="90"/>
      <c r="BV526" s="86"/>
      <c r="BW526" s="86"/>
      <c r="BX526" s="86"/>
      <c r="BY526" s="87"/>
      <c r="BZ526" s="87"/>
      <c r="CA526" s="87"/>
      <c r="CB526" s="87"/>
      <c r="CC526" s="87"/>
      <c r="CD526" s="88"/>
      <c r="CE526" s="88"/>
      <c r="CF526" s="88"/>
      <c r="CG526" s="89"/>
      <c r="CH526" s="90"/>
      <c r="CI526" s="86"/>
      <c r="CJ526" s="86"/>
      <c r="CK526" s="86"/>
      <c r="CL526" s="87"/>
      <c r="CM526" s="87"/>
      <c r="CN526" s="87"/>
      <c r="CO526" s="87"/>
      <c r="CP526" s="87"/>
      <c r="CQ526" s="88"/>
      <c r="CR526" s="88"/>
      <c r="CS526" s="88"/>
      <c r="CT526" s="89"/>
      <c r="CU526" s="90"/>
      <c r="CV526" s="86"/>
      <c r="CW526" s="86"/>
      <c r="CX526" s="86"/>
      <c r="CY526" s="87"/>
      <c r="CZ526" s="87"/>
      <c r="DA526" s="87"/>
      <c r="DB526" s="87"/>
      <c r="DC526" s="87"/>
      <c r="DD526" s="88"/>
      <c r="DE526" s="88"/>
      <c r="DF526" s="88"/>
      <c r="DG526" s="89"/>
      <c r="DH526" s="90"/>
      <c r="DI526" s="86"/>
      <c r="DJ526" s="86"/>
      <c r="DK526" s="86"/>
      <c r="DL526" s="87"/>
      <c r="DM526" s="87"/>
      <c r="DN526" s="87"/>
      <c r="DO526" s="87"/>
      <c r="DP526" s="87"/>
      <c r="DQ526" s="88"/>
      <c r="DR526" s="88"/>
      <c r="DS526" s="88"/>
      <c r="DT526" s="89"/>
      <c r="DU526" s="90"/>
      <c r="DV526" s="86"/>
      <c r="DW526" s="86"/>
      <c r="DX526" s="86"/>
      <c r="DY526" s="87"/>
      <c r="DZ526" s="87"/>
      <c r="EA526" s="87"/>
      <c r="EB526" s="87"/>
      <c r="EC526" s="87"/>
      <c r="ED526" s="88"/>
      <c r="EE526" s="88"/>
      <c r="EF526" s="88"/>
      <c r="EG526" s="89"/>
      <c r="EH526" s="90"/>
      <c r="EI526" s="86"/>
      <c r="EJ526" s="86"/>
      <c r="EK526" s="86"/>
      <c r="EL526" s="87"/>
      <c r="EM526" s="87"/>
      <c r="EN526" s="87"/>
      <c r="EO526" s="87"/>
      <c r="EP526" s="87"/>
      <c r="EQ526" s="88"/>
      <c r="ER526" s="88"/>
      <c r="ES526" s="88"/>
      <c r="ET526" s="89"/>
      <c r="EU526" s="90"/>
      <c r="EV526" s="86"/>
      <c r="EW526" s="86"/>
      <c r="EX526" s="86"/>
      <c r="EY526" s="87"/>
      <c r="EZ526" s="87"/>
      <c r="FA526" s="87"/>
      <c r="FB526" s="87"/>
      <c r="FC526" s="87"/>
      <c r="FD526" s="88"/>
      <c r="FE526" s="88"/>
      <c r="FF526" s="88"/>
      <c r="FG526" s="89"/>
      <c r="FH526" s="90"/>
      <c r="FI526" s="86"/>
      <c r="FJ526" s="86"/>
      <c r="FK526" s="86"/>
      <c r="FL526" s="87"/>
      <c r="FM526" s="87"/>
      <c r="FN526" s="87"/>
      <c r="FO526" s="87"/>
      <c r="FP526" s="87"/>
      <c r="FQ526" s="88"/>
      <c r="FR526" s="88"/>
      <c r="FS526" s="88"/>
      <c r="FT526" s="89"/>
      <c r="FU526" s="90"/>
      <c r="FV526" s="86"/>
      <c r="FW526" s="86"/>
      <c r="FX526" s="86"/>
      <c r="FY526" s="87"/>
      <c r="FZ526" s="87"/>
      <c r="GA526" s="87"/>
      <c r="GB526" s="87"/>
      <c r="GC526" s="87"/>
    </row>
    <row r="527" spans="1:185" ht="15" customHeight="1" x14ac:dyDescent="0.25">
      <c r="A527" s="4">
        <v>3723</v>
      </c>
      <c r="B527" s="4">
        <v>5151</v>
      </c>
      <c r="C527" s="291"/>
      <c r="D527" s="47"/>
      <c r="E527" s="61"/>
      <c r="F527" s="5" t="s">
        <v>254</v>
      </c>
      <c r="G527" s="76">
        <v>61.87</v>
      </c>
      <c r="H527" s="76">
        <v>61.87</v>
      </c>
      <c r="I527" s="76">
        <v>61.87</v>
      </c>
      <c r="J527" s="428">
        <f>Tabulka5424[[#This Row],[Skutečnost v tis. Kč]]/Tabulka5424[[#This Row],[Upravený rozpočet v tis. Kč]]*100</f>
        <v>100</v>
      </c>
      <c r="K527" s="86"/>
      <c r="L527" s="87"/>
      <c r="M527" s="87"/>
      <c r="N527" s="87"/>
      <c r="O527" s="87"/>
      <c r="P527" s="87"/>
      <c r="Q527" s="88"/>
      <c r="R527" s="88"/>
      <c r="S527" s="88"/>
      <c r="T527" s="89"/>
      <c r="U527" s="90"/>
      <c r="V527" s="86"/>
      <c r="W527" s="86"/>
      <c r="X527" s="86"/>
      <c r="Y527" s="87"/>
      <c r="Z527" s="87"/>
      <c r="AA527" s="87"/>
      <c r="AB527" s="87"/>
      <c r="AC527" s="87"/>
      <c r="AD527" s="88"/>
      <c r="AE527" s="88"/>
      <c r="AF527" s="88"/>
      <c r="AG527" s="89"/>
      <c r="AH527" s="90"/>
      <c r="AI527" s="86"/>
      <c r="AJ527" s="86"/>
      <c r="AK527" s="86"/>
      <c r="AL527" s="87"/>
      <c r="AM527" s="87"/>
      <c r="AN527" s="87"/>
      <c r="AO527" s="87"/>
      <c r="AP527" s="87"/>
      <c r="AQ527" s="88"/>
      <c r="AR527" s="88"/>
      <c r="AS527" s="88"/>
      <c r="AT527" s="89"/>
      <c r="AU527" s="90"/>
      <c r="AV527" s="86"/>
      <c r="AW527" s="86"/>
      <c r="AX527" s="86"/>
      <c r="AY527" s="87"/>
      <c r="AZ527" s="87"/>
      <c r="BA527" s="87"/>
      <c r="BB527" s="87"/>
      <c r="BC527" s="87"/>
      <c r="BD527" s="88"/>
      <c r="BE527" s="88"/>
      <c r="BF527" s="88"/>
      <c r="BG527" s="89"/>
      <c r="BH527" s="90"/>
      <c r="BI527" s="86"/>
      <c r="BJ527" s="86"/>
      <c r="BK527" s="86"/>
      <c r="BL527" s="87"/>
      <c r="BM527" s="87"/>
      <c r="BN527" s="87"/>
      <c r="BO527" s="87"/>
      <c r="BP527" s="87"/>
      <c r="BQ527" s="88"/>
      <c r="BR527" s="88"/>
      <c r="BS527" s="88"/>
      <c r="BT527" s="89"/>
      <c r="BU527" s="90"/>
      <c r="BV527" s="86"/>
      <c r="BW527" s="86"/>
      <c r="BX527" s="86"/>
      <c r="BY527" s="87"/>
      <c r="BZ527" s="87"/>
      <c r="CA527" s="87"/>
      <c r="CB527" s="87"/>
      <c r="CC527" s="87"/>
      <c r="CD527" s="88"/>
      <c r="CE527" s="88"/>
      <c r="CF527" s="88"/>
      <c r="CG527" s="89"/>
      <c r="CH527" s="90"/>
      <c r="CI527" s="86"/>
      <c r="CJ527" s="86"/>
      <c r="CK527" s="86"/>
      <c r="CL527" s="87"/>
      <c r="CM527" s="87"/>
      <c r="CN527" s="87"/>
      <c r="CO527" s="87"/>
      <c r="CP527" s="87"/>
      <c r="CQ527" s="88"/>
      <c r="CR527" s="88"/>
      <c r="CS527" s="88"/>
      <c r="CT527" s="89"/>
      <c r="CU527" s="90"/>
      <c r="CV527" s="86"/>
      <c r="CW527" s="86"/>
      <c r="CX527" s="86"/>
      <c r="CY527" s="87"/>
      <c r="CZ527" s="87"/>
      <c r="DA527" s="87"/>
      <c r="DB527" s="87"/>
      <c r="DC527" s="87"/>
      <c r="DD527" s="88"/>
      <c r="DE527" s="88"/>
      <c r="DF527" s="88"/>
      <c r="DG527" s="89"/>
      <c r="DH527" s="90"/>
      <c r="DI527" s="86"/>
      <c r="DJ527" s="86"/>
      <c r="DK527" s="86"/>
      <c r="DL527" s="87"/>
      <c r="DM527" s="87"/>
      <c r="DN527" s="87"/>
      <c r="DO527" s="87"/>
      <c r="DP527" s="87"/>
      <c r="DQ527" s="88"/>
      <c r="DR527" s="88"/>
      <c r="DS527" s="88"/>
      <c r="DT527" s="89"/>
      <c r="DU527" s="90"/>
      <c r="DV527" s="86"/>
      <c r="DW527" s="86"/>
      <c r="DX527" s="86"/>
      <c r="DY527" s="87"/>
      <c r="DZ527" s="87"/>
      <c r="EA527" s="87"/>
      <c r="EB527" s="87"/>
      <c r="EC527" s="87"/>
      <c r="ED527" s="88"/>
      <c r="EE527" s="88"/>
      <c r="EF527" s="88"/>
      <c r="EG527" s="89"/>
      <c r="EH527" s="90"/>
      <c r="EI527" s="86"/>
      <c r="EJ527" s="86"/>
      <c r="EK527" s="86"/>
      <c r="EL527" s="87"/>
      <c r="EM527" s="87"/>
      <c r="EN527" s="87"/>
      <c r="EO527" s="87"/>
      <c r="EP527" s="87"/>
      <c r="EQ527" s="88"/>
      <c r="ER527" s="88"/>
      <c r="ES527" s="88"/>
      <c r="ET527" s="89"/>
      <c r="EU527" s="90"/>
      <c r="EV527" s="86"/>
      <c r="EW527" s="86"/>
      <c r="EX527" s="86"/>
      <c r="EY527" s="87"/>
      <c r="EZ527" s="87"/>
      <c r="FA527" s="87"/>
      <c r="FB527" s="87"/>
      <c r="FC527" s="87"/>
      <c r="FD527" s="88"/>
      <c r="FE527" s="88"/>
      <c r="FF527" s="88"/>
      <c r="FG527" s="89"/>
      <c r="FH527" s="90"/>
      <c r="FI527" s="86"/>
      <c r="FJ527" s="86"/>
      <c r="FK527" s="86"/>
      <c r="FL527" s="87"/>
      <c r="FM527" s="87"/>
      <c r="FN527" s="87"/>
      <c r="FO527" s="87"/>
      <c r="FP527" s="87"/>
      <c r="FQ527" s="88"/>
      <c r="FR527" s="88"/>
      <c r="FS527" s="88"/>
      <c r="FT527" s="89"/>
      <c r="FU527" s="90"/>
      <c r="FV527" s="86"/>
      <c r="FW527" s="86"/>
      <c r="FX527" s="86"/>
      <c r="FY527" s="87"/>
      <c r="FZ527" s="87"/>
      <c r="GA527" s="87"/>
      <c r="GB527" s="87"/>
      <c r="GC527" s="87"/>
    </row>
    <row r="528" spans="1:185" ht="15" customHeight="1" x14ac:dyDescent="0.25">
      <c r="A528" s="4">
        <v>3723</v>
      </c>
      <c r="B528" s="4">
        <v>5169</v>
      </c>
      <c r="C528" s="291"/>
      <c r="D528" s="47"/>
      <c r="E528" s="61"/>
      <c r="F528" s="5" t="s">
        <v>369</v>
      </c>
      <c r="G528" s="76">
        <v>2098.13</v>
      </c>
      <c r="H528" s="76">
        <v>2079.0300000000002</v>
      </c>
      <c r="I528" s="76">
        <v>1674.2</v>
      </c>
      <c r="J528" s="428">
        <f>Tabulka5424[[#This Row],[Skutečnost v tis. Kč]]/Tabulka5424[[#This Row],[Upravený rozpočet v tis. Kč]]*100</f>
        <v>80.527938509785812</v>
      </c>
      <c r="K528" s="86"/>
      <c r="L528" s="87"/>
      <c r="M528" s="87"/>
      <c r="N528" s="87"/>
      <c r="O528" s="87"/>
      <c r="P528" s="87"/>
      <c r="Q528" s="88"/>
      <c r="R528" s="88"/>
      <c r="S528" s="88"/>
      <c r="T528" s="89"/>
      <c r="U528" s="90"/>
      <c r="V528" s="86"/>
      <c r="W528" s="86"/>
      <c r="X528" s="86"/>
      <c r="Y528" s="87"/>
      <c r="Z528" s="87"/>
      <c r="AA528" s="87"/>
      <c r="AB528" s="87"/>
      <c r="AC528" s="87"/>
      <c r="AD528" s="88"/>
      <c r="AE528" s="88"/>
      <c r="AF528" s="88"/>
      <c r="AG528" s="89"/>
      <c r="AH528" s="90"/>
      <c r="AI528" s="86"/>
      <c r="AJ528" s="86"/>
      <c r="AK528" s="86"/>
      <c r="AL528" s="87"/>
      <c r="AM528" s="87"/>
      <c r="AN528" s="87"/>
      <c r="AO528" s="87"/>
      <c r="AP528" s="87"/>
      <c r="AQ528" s="88"/>
      <c r="AR528" s="88"/>
      <c r="AS528" s="88"/>
      <c r="AT528" s="89"/>
      <c r="AU528" s="90"/>
      <c r="AV528" s="86"/>
      <c r="AW528" s="86"/>
      <c r="AX528" s="86"/>
      <c r="AY528" s="87"/>
      <c r="AZ528" s="87"/>
      <c r="BA528" s="87"/>
      <c r="BB528" s="87"/>
      <c r="BC528" s="87"/>
      <c r="BD528" s="88"/>
      <c r="BE528" s="88"/>
      <c r="BF528" s="88"/>
      <c r="BG528" s="89"/>
      <c r="BH528" s="90"/>
      <c r="BI528" s="86"/>
      <c r="BJ528" s="86"/>
      <c r="BK528" s="86"/>
      <c r="BL528" s="87"/>
      <c r="BM528" s="87"/>
      <c r="BN528" s="87"/>
      <c r="BO528" s="87"/>
      <c r="BP528" s="87"/>
      <c r="BQ528" s="88"/>
      <c r="BR528" s="88"/>
      <c r="BS528" s="88"/>
      <c r="BT528" s="89"/>
      <c r="BU528" s="90"/>
      <c r="BV528" s="86"/>
      <c r="BW528" s="86"/>
      <c r="BX528" s="86"/>
      <c r="BY528" s="87"/>
      <c r="BZ528" s="87"/>
      <c r="CA528" s="87"/>
      <c r="CB528" s="87"/>
      <c r="CC528" s="87"/>
      <c r="CD528" s="88"/>
      <c r="CE528" s="88"/>
      <c r="CF528" s="88"/>
      <c r="CG528" s="89"/>
      <c r="CH528" s="90"/>
      <c r="CI528" s="86"/>
      <c r="CJ528" s="86"/>
      <c r="CK528" s="86"/>
      <c r="CL528" s="87"/>
      <c r="CM528" s="87"/>
      <c r="CN528" s="87"/>
      <c r="CO528" s="87"/>
      <c r="CP528" s="87"/>
      <c r="CQ528" s="88"/>
      <c r="CR528" s="88"/>
      <c r="CS528" s="88"/>
      <c r="CT528" s="89"/>
      <c r="CU528" s="90"/>
      <c r="CV528" s="86"/>
      <c r="CW528" s="86"/>
      <c r="CX528" s="86"/>
      <c r="CY528" s="87"/>
      <c r="CZ528" s="87"/>
      <c r="DA528" s="87"/>
      <c r="DB528" s="87"/>
      <c r="DC528" s="87"/>
      <c r="DD528" s="88"/>
      <c r="DE528" s="88"/>
      <c r="DF528" s="88"/>
      <c r="DG528" s="89"/>
      <c r="DH528" s="90"/>
      <c r="DI528" s="86"/>
      <c r="DJ528" s="86"/>
      <c r="DK528" s="86"/>
      <c r="DL528" s="87"/>
      <c r="DM528" s="87"/>
      <c r="DN528" s="87"/>
      <c r="DO528" s="87"/>
      <c r="DP528" s="87"/>
      <c r="DQ528" s="88"/>
      <c r="DR528" s="88"/>
      <c r="DS528" s="88"/>
      <c r="DT528" s="89"/>
      <c r="DU528" s="90"/>
      <c r="DV528" s="86"/>
      <c r="DW528" s="86"/>
      <c r="DX528" s="86"/>
      <c r="DY528" s="87"/>
      <c r="DZ528" s="87"/>
      <c r="EA528" s="87"/>
      <c r="EB528" s="87"/>
      <c r="EC528" s="87"/>
      <c r="ED528" s="88"/>
      <c r="EE528" s="88"/>
      <c r="EF528" s="88"/>
      <c r="EG528" s="89"/>
      <c r="EH528" s="90"/>
      <c r="EI528" s="86"/>
      <c r="EJ528" s="86"/>
      <c r="EK528" s="86"/>
      <c r="EL528" s="87"/>
      <c r="EM528" s="87"/>
      <c r="EN528" s="87"/>
      <c r="EO528" s="87"/>
      <c r="EP528" s="87"/>
      <c r="EQ528" s="88"/>
      <c r="ER528" s="88"/>
      <c r="ES528" s="88"/>
      <c r="ET528" s="89"/>
      <c r="EU528" s="90"/>
      <c r="EV528" s="86"/>
      <c r="EW528" s="86"/>
      <c r="EX528" s="86"/>
      <c r="EY528" s="87"/>
      <c r="EZ528" s="87"/>
      <c r="FA528" s="87"/>
      <c r="FB528" s="87"/>
      <c r="FC528" s="87"/>
      <c r="FD528" s="88"/>
      <c r="FE528" s="88"/>
      <c r="FF528" s="88"/>
      <c r="FG528" s="89"/>
      <c r="FH528" s="90"/>
      <c r="FI528" s="86"/>
      <c r="FJ528" s="86"/>
      <c r="FK528" s="86"/>
      <c r="FL528" s="87"/>
      <c r="FM528" s="87"/>
      <c r="FN528" s="87"/>
      <c r="FO528" s="87"/>
      <c r="FP528" s="87"/>
      <c r="FQ528" s="88"/>
      <c r="FR528" s="88"/>
      <c r="FS528" s="88"/>
      <c r="FT528" s="89"/>
      <c r="FU528" s="90"/>
      <c r="FV528" s="86"/>
      <c r="FW528" s="86"/>
      <c r="FX528" s="86"/>
      <c r="FY528" s="87"/>
      <c r="FZ528" s="87"/>
      <c r="GA528" s="87"/>
      <c r="GB528" s="87"/>
      <c r="GC528" s="87"/>
    </row>
    <row r="529" spans="1:185" ht="15" customHeight="1" x14ac:dyDescent="0.25">
      <c r="A529" s="461">
        <v>3723</v>
      </c>
      <c r="B529" s="461">
        <v>5171</v>
      </c>
      <c r="C529" s="270"/>
      <c r="D529" s="19"/>
      <c r="E529" s="61"/>
      <c r="F529" s="459" t="s">
        <v>1070</v>
      </c>
      <c r="G529" s="254">
        <v>0</v>
      </c>
      <c r="H529" s="254">
        <v>19.100000000000001</v>
      </c>
      <c r="I529" s="254">
        <v>19.100000000000001</v>
      </c>
      <c r="J529" s="428">
        <f>Tabulka5424[[#This Row],[Skutečnost v tis. Kč]]/Tabulka5424[[#This Row],[Upravený rozpočet v tis. Kč]]*100</f>
        <v>100</v>
      </c>
      <c r="K529" s="86"/>
      <c r="L529" s="87"/>
      <c r="M529" s="87"/>
      <c r="N529" s="87"/>
      <c r="O529" s="87"/>
      <c r="P529" s="87"/>
      <c r="Q529" s="88"/>
      <c r="R529" s="88"/>
      <c r="S529" s="88"/>
      <c r="T529" s="89"/>
      <c r="U529" s="90"/>
      <c r="V529" s="86"/>
      <c r="W529" s="86"/>
      <c r="X529" s="86"/>
      <c r="Y529" s="87"/>
      <c r="Z529" s="87"/>
      <c r="AA529" s="87"/>
      <c r="AB529" s="87"/>
      <c r="AC529" s="87"/>
      <c r="AD529" s="88"/>
      <c r="AE529" s="88"/>
      <c r="AF529" s="88"/>
      <c r="AG529" s="89"/>
      <c r="AH529" s="90"/>
      <c r="AI529" s="86"/>
      <c r="AJ529" s="86"/>
      <c r="AK529" s="86"/>
      <c r="AL529" s="87"/>
      <c r="AM529" s="87"/>
      <c r="AN529" s="87"/>
      <c r="AO529" s="87"/>
      <c r="AP529" s="87"/>
      <c r="AQ529" s="88"/>
      <c r="AR529" s="88"/>
      <c r="AS529" s="88"/>
      <c r="AT529" s="89"/>
      <c r="AU529" s="90"/>
      <c r="AV529" s="86"/>
      <c r="AW529" s="86"/>
      <c r="AX529" s="86"/>
      <c r="AY529" s="87"/>
      <c r="AZ529" s="87"/>
      <c r="BA529" s="87"/>
      <c r="BB529" s="87"/>
      <c r="BC529" s="87"/>
      <c r="BD529" s="88"/>
      <c r="BE529" s="88"/>
      <c r="BF529" s="88"/>
      <c r="BG529" s="89"/>
      <c r="BH529" s="90"/>
      <c r="BI529" s="86"/>
      <c r="BJ529" s="86"/>
      <c r="BK529" s="86"/>
      <c r="BL529" s="87"/>
      <c r="BM529" s="87"/>
      <c r="BN529" s="87"/>
      <c r="BO529" s="87"/>
      <c r="BP529" s="87"/>
      <c r="BQ529" s="88"/>
      <c r="BR529" s="88"/>
      <c r="BS529" s="88"/>
      <c r="BT529" s="89"/>
      <c r="BU529" s="90"/>
      <c r="BV529" s="86"/>
      <c r="BW529" s="86"/>
      <c r="BX529" s="86"/>
      <c r="BY529" s="87"/>
      <c r="BZ529" s="87"/>
      <c r="CA529" s="87"/>
      <c r="CB529" s="87"/>
      <c r="CC529" s="87"/>
      <c r="CD529" s="88"/>
      <c r="CE529" s="88"/>
      <c r="CF529" s="88"/>
      <c r="CG529" s="89"/>
      <c r="CH529" s="90"/>
      <c r="CI529" s="86"/>
      <c r="CJ529" s="86"/>
      <c r="CK529" s="86"/>
      <c r="CL529" s="87"/>
      <c r="CM529" s="87"/>
      <c r="CN529" s="87"/>
      <c r="CO529" s="87"/>
      <c r="CP529" s="87"/>
      <c r="CQ529" s="88"/>
      <c r="CR529" s="88"/>
      <c r="CS529" s="88"/>
      <c r="CT529" s="89"/>
      <c r="CU529" s="90"/>
      <c r="CV529" s="86"/>
      <c r="CW529" s="86"/>
      <c r="CX529" s="86"/>
      <c r="CY529" s="87"/>
      <c r="CZ529" s="87"/>
      <c r="DA529" s="87"/>
      <c r="DB529" s="87"/>
      <c r="DC529" s="87"/>
      <c r="DD529" s="88"/>
      <c r="DE529" s="88"/>
      <c r="DF529" s="88"/>
      <c r="DG529" s="89"/>
      <c r="DH529" s="90"/>
      <c r="DI529" s="86"/>
      <c r="DJ529" s="86"/>
      <c r="DK529" s="86"/>
      <c r="DL529" s="87"/>
      <c r="DM529" s="87"/>
      <c r="DN529" s="87"/>
      <c r="DO529" s="87"/>
      <c r="DP529" s="87"/>
      <c r="DQ529" s="88"/>
      <c r="DR529" s="88"/>
      <c r="DS529" s="88"/>
      <c r="DT529" s="89"/>
      <c r="DU529" s="90"/>
      <c r="DV529" s="86"/>
      <c r="DW529" s="86"/>
      <c r="DX529" s="86"/>
      <c r="DY529" s="87"/>
      <c r="DZ529" s="87"/>
      <c r="EA529" s="87"/>
      <c r="EB529" s="87"/>
      <c r="EC529" s="87"/>
      <c r="ED529" s="88"/>
      <c r="EE529" s="88"/>
      <c r="EF529" s="88"/>
      <c r="EG529" s="89"/>
      <c r="EH529" s="90"/>
      <c r="EI529" s="86"/>
      <c r="EJ529" s="86"/>
      <c r="EK529" s="86"/>
      <c r="EL529" s="87"/>
      <c r="EM529" s="87"/>
      <c r="EN529" s="87"/>
      <c r="EO529" s="87"/>
      <c r="EP529" s="87"/>
      <c r="EQ529" s="88"/>
      <c r="ER529" s="88"/>
      <c r="ES529" s="88"/>
      <c r="ET529" s="89"/>
      <c r="EU529" s="90"/>
      <c r="EV529" s="86"/>
      <c r="EW529" s="86"/>
      <c r="EX529" s="86"/>
      <c r="EY529" s="87"/>
      <c r="EZ529" s="87"/>
      <c r="FA529" s="87"/>
      <c r="FB529" s="87"/>
      <c r="FC529" s="87"/>
      <c r="FD529" s="88"/>
      <c r="FE529" s="88"/>
      <c r="FF529" s="88"/>
      <c r="FG529" s="89"/>
      <c r="FH529" s="90"/>
      <c r="FI529" s="86"/>
      <c r="FJ529" s="86"/>
      <c r="FK529" s="86"/>
      <c r="FL529" s="87"/>
      <c r="FM529" s="87"/>
      <c r="FN529" s="87"/>
      <c r="FO529" s="87"/>
      <c r="FP529" s="87"/>
      <c r="FQ529" s="88"/>
      <c r="FR529" s="88"/>
      <c r="FS529" s="88"/>
      <c r="FT529" s="89"/>
      <c r="FU529" s="90"/>
      <c r="FV529" s="86"/>
      <c r="FW529" s="86"/>
      <c r="FX529" s="86"/>
      <c r="FY529" s="87"/>
      <c r="FZ529" s="87"/>
      <c r="GA529" s="87"/>
      <c r="GB529" s="87"/>
      <c r="GC529" s="87"/>
    </row>
    <row r="530" spans="1:185" ht="15" customHeight="1" x14ac:dyDescent="0.25">
      <c r="A530" s="335">
        <v>3723</v>
      </c>
      <c r="B530" s="335"/>
      <c r="C530" s="519"/>
      <c r="D530" s="45"/>
      <c r="E530" s="61"/>
      <c r="F530" s="110" t="s">
        <v>327</v>
      </c>
      <c r="G530" s="72">
        <f>SUM(G527:G529)</f>
        <v>2160</v>
      </c>
      <c r="H530" s="72">
        <f>SUM(H527:H529)</f>
        <v>2160</v>
      </c>
      <c r="I530" s="72">
        <f>SUM(I527:I529)</f>
        <v>1755.1699999999998</v>
      </c>
      <c r="J530" s="502">
        <f>Tabulka5424[[#This Row],[Skutečnost v tis. Kč]]/Tabulka5424[[#This Row],[Upravený rozpočet v tis. Kč]]*100</f>
        <v>81.25787037037037</v>
      </c>
      <c r="K530" s="86"/>
      <c r="L530" s="87"/>
      <c r="M530" s="87"/>
      <c r="N530" s="87"/>
      <c r="O530" s="87"/>
      <c r="P530" s="87"/>
      <c r="Q530" s="88"/>
      <c r="R530" s="88"/>
      <c r="S530" s="88"/>
      <c r="T530" s="89"/>
      <c r="U530" s="90"/>
      <c r="V530" s="86"/>
      <c r="W530" s="86"/>
      <c r="X530" s="86"/>
      <c r="Y530" s="87"/>
      <c r="Z530" s="87"/>
      <c r="AA530" s="87"/>
      <c r="AB530" s="87"/>
      <c r="AC530" s="87"/>
      <c r="AD530" s="88"/>
      <c r="AE530" s="88"/>
      <c r="AF530" s="88"/>
      <c r="AG530" s="89"/>
      <c r="AH530" s="90"/>
      <c r="AI530" s="86"/>
      <c r="AJ530" s="86"/>
      <c r="AK530" s="86"/>
      <c r="AL530" s="87"/>
      <c r="AM530" s="87"/>
      <c r="AN530" s="87"/>
      <c r="AO530" s="87"/>
      <c r="AP530" s="87"/>
      <c r="AQ530" s="88"/>
      <c r="AR530" s="88"/>
      <c r="AS530" s="88"/>
      <c r="AT530" s="89"/>
      <c r="AU530" s="90"/>
      <c r="AV530" s="86"/>
      <c r="AW530" s="86"/>
      <c r="AX530" s="86"/>
      <c r="AY530" s="87"/>
      <c r="AZ530" s="87"/>
      <c r="BA530" s="87"/>
      <c r="BB530" s="87"/>
      <c r="BC530" s="87"/>
      <c r="BD530" s="88"/>
      <c r="BE530" s="88"/>
      <c r="BF530" s="88"/>
      <c r="BG530" s="89"/>
      <c r="BH530" s="90"/>
      <c r="BI530" s="86"/>
      <c r="BJ530" s="86"/>
      <c r="BK530" s="86"/>
      <c r="BL530" s="87"/>
      <c r="BM530" s="87"/>
      <c r="BN530" s="87"/>
      <c r="BO530" s="87"/>
      <c r="BP530" s="87"/>
      <c r="BQ530" s="88"/>
      <c r="BR530" s="88"/>
      <c r="BS530" s="88"/>
      <c r="BT530" s="89"/>
      <c r="BU530" s="90"/>
      <c r="BV530" s="86"/>
      <c r="BW530" s="86"/>
      <c r="BX530" s="86"/>
      <c r="BY530" s="87"/>
      <c r="BZ530" s="87"/>
      <c r="CA530" s="87"/>
      <c r="CB530" s="87"/>
      <c r="CC530" s="87"/>
      <c r="CD530" s="88"/>
      <c r="CE530" s="88"/>
      <c r="CF530" s="88"/>
      <c r="CG530" s="89"/>
      <c r="CH530" s="90"/>
      <c r="CI530" s="86"/>
      <c r="CJ530" s="86"/>
      <c r="CK530" s="86"/>
      <c r="CL530" s="87"/>
      <c r="CM530" s="87"/>
      <c r="CN530" s="87"/>
      <c r="CO530" s="87"/>
      <c r="CP530" s="87"/>
      <c r="CQ530" s="88"/>
      <c r="CR530" s="88"/>
      <c r="CS530" s="88"/>
      <c r="CT530" s="89"/>
      <c r="CU530" s="90"/>
      <c r="CV530" s="86"/>
      <c r="CW530" s="86"/>
      <c r="CX530" s="86"/>
      <c r="CY530" s="87"/>
      <c r="CZ530" s="87"/>
      <c r="DA530" s="87"/>
      <c r="DB530" s="87"/>
      <c r="DC530" s="87"/>
      <c r="DD530" s="88"/>
      <c r="DE530" s="88"/>
      <c r="DF530" s="88"/>
      <c r="DG530" s="89"/>
      <c r="DH530" s="90"/>
      <c r="DI530" s="86"/>
      <c r="DJ530" s="86"/>
      <c r="DK530" s="86"/>
      <c r="DL530" s="87"/>
      <c r="DM530" s="87"/>
      <c r="DN530" s="87"/>
      <c r="DO530" s="87"/>
      <c r="DP530" s="87"/>
      <c r="DQ530" s="88"/>
      <c r="DR530" s="88"/>
      <c r="DS530" s="88"/>
      <c r="DT530" s="89"/>
      <c r="DU530" s="90"/>
      <c r="DV530" s="86"/>
      <c r="DW530" s="86"/>
      <c r="DX530" s="86"/>
      <c r="DY530" s="87"/>
      <c r="DZ530" s="87"/>
      <c r="EA530" s="87"/>
      <c r="EB530" s="87"/>
      <c r="EC530" s="87"/>
      <c r="ED530" s="88"/>
      <c r="EE530" s="88"/>
      <c r="EF530" s="88"/>
      <c r="EG530" s="89"/>
      <c r="EH530" s="90"/>
      <c r="EI530" s="86"/>
      <c r="EJ530" s="86"/>
      <c r="EK530" s="86"/>
      <c r="EL530" s="87"/>
      <c r="EM530" s="87"/>
      <c r="EN530" s="87"/>
      <c r="EO530" s="87"/>
      <c r="EP530" s="87"/>
      <c r="EQ530" s="88"/>
      <c r="ER530" s="88"/>
      <c r="ES530" s="88"/>
      <c r="ET530" s="89"/>
      <c r="EU530" s="90"/>
      <c r="EV530" s="86"/>
      <c r="EW530" s="86"/>
      <c r="EX530" s="86"/>
      <c r="EY530" s="87"/>
      <c r="EZ530" s="87"/>
      <c r="FA530" s="87"/>
      <c r="FB530" s="87"/>
      <c r="FC530" s="87"/>
      <c r="FD530" s="88"/>
      <c r="FE530" s="88"/>
      <c r="FF530" s="88"/>
      <c r="FG530" s="89"/>
      <c r="FH530" s="90"/>
      <c r="FI530" s="86"/>
      <c r="FJ530" s="86"/>
      <c r="FK530" s="86"/>
      <c r="FL530" s="87"/>
      <c r="FM530" s="87"/>
      <c r="FN530" s="87"/>
      <c r="FO530" s="87"/>
      <c r="FP530" s="87"/>
      <c r="FQ530" s="88"/>
      <c r="FR530" s="88"/>
      <c r="FS530" s="88"/>
      <c r="FT530" s="89"/>
      <c r="FU530" s="90"/>
      <c r="FV530" s="86"/>
      <c r="FW530" s="86"/>
      <c r="FX530" s="86"/>
      <c r="FY530" s="87"/>
      <c r="FZ530" s="87"/>
      <c r="GA530" s="87"/>
      <c r="GB530" s="87"/>
      <c r="GC530" s="87"/>
    </row>
    <row r="531" spans="1:185" ht="15" customHeight="1" x14ac:dyDescent="0.25">
      <c r="A531" s="4"/>
      <c r="B531" s="4"/>
      <c r="C531" s="291"/>
      <c r="D531" s="47"/>
      <c r="E531" s="61"/>
      <c r="F531" s="5"/>
      <c r="G531" s="72"/>
      <c r="H531" s="72"/>
      <c r="I531" s="72"/>
      <c r="J531" s="428"/>
      <c r="K531" s="86"/>
      <c r="L531" s="87"/>
      <c r="M531" s="87"/>
      <c r="N531" s="87"/>
      <c r="O531" s="87"/>
      <c r="P531" s="87"/>
      <c r="Q531" s="88"/>
      <c r="R531" s="88"/>
      <c r="S531" s="88"/>
      <c r="T531" s="89"/>
      <c r="U531" s="90"/>
      <c r="V531" s="86"/>
      <c r="W531" s="86"/>
      <c r="X531" s="86"/>
      <c r="Y531" s="87"/>
      <c r="Z531" s="87"/>
      <c r="AA531" s="87"/>
      <c r="AB531" s="87"/>
      <c r="AC531" s="87"/>
      <c r="AD531" s="88"/>
      <c r="AE531" s="88"/>
      <c r="AF531" s="88"/>
      <c r="AG531" s="89"/>
      <c r="AH531" s="90"/>
      <c r="AI531" s="86"/>
      <c r="AJ531" s="86"/>
      <c r="AK531" s="86"/>
      <c r="AL531" s="87"/>
      <c r="AM531" s="87"/>
      <c r="AN531" s="87"/>
      <c r="AO531" s="87"/>
      <c r="AP531" s="87"/>
      <c r="AQ531" s="88"/>
      <c r="AR531" s="88"/>
      <c r="AS531" s="88"/>
      <c r="AT531" s="89"/>
      <c r="AU531" s="90"/>
      <c r="AV531" s="86"/>
      <c r="AW531" s="86"/>
      <c r="AX531" s="86"/>
      <c r="AY531" s="87"/>
      <c r="AZ531" s="87"/>
      <c r="BA531" s="87"/>
      <c r="BB531" s="87"/>
      <c r="BC531" s="87"/>
      <c r="BD531" s="88"/>
      <c r="BE531" s="88"/>
      <c r="BF531" s="88"/>
      <c r="BG531" s="89"/>
      <c r="BH531" s="90"/>
      <c r="BI531" s="86"/>
      <c r="BJ531" s="86"/>
      <c r="BK531" s="86"/>
      <c r="BL531" s="87"/>
      <c r="BM531" s="87"/>
      <c r="BN531" s="87"/>
      <c r="BO531" s="87"/>
      <c r="BP531" s="87"/>
      <c r="BQ531" s="88"/>
      <c r="BR531" s="88"/>
      <c r="BS531" s="88"/>
      <c r="BT531" s="89"/>
      <c r="BU531" s="90"/>
      <c r="BV531" s="86"/>
      <c r="BW531" s="86"/>
      <c r="BX531" s="86"/>
      <c r="BY531" s="87"/>
      <c r="BZ531" s="87"/>
      <c r="CA531" s="87"/>
      <c r="CB531" s="87"/>
      <c r="CC531" s="87"/>
      <c r="CD531" s="88"/>
      <c r="CE531" s="88"/>
      <c r="CF531" s="88"/>
      <c r="CG531" s="89"/>
      <c r="CH531" s="90"/>
      <c r="CI531" s="86"/>
      <c r="CJ531" s="86"/>
      <c r="CK531" s="86"/>
      <c r="CL531" s="87"/>
      <c r="CM531" s="87"/>
      <c r="CN531" s="87"/>
      <c r="CO531" s="87"/>
      <c r="CP531" s="87"/>
      <c r="CQ531" s="88"/>
      <c r="CR531" s="88"/>
      <c r="CS531" s="88"/>
      <c r="CT531" s="89"/>
      <c r="CU531" s="90"/>
      <c r="CV531" s="86"/>
      <c r="CW531" s="86"/>
      <c r="CX531" s="86"/>
      <c r="CY531" s="87"/>
      <c r="CZ531" s="87"/>
      <c r="DA531" s="87"/>
      <c r="DB531" s="87"/>
      <c r="DC531" s="87"/>
      <c r="DD531" s="88"/>
      <c r="DE531" s="88"/>
      <c r="DF531" s="88"/>
      <c r="DG531" s="89"/>
      <c r="DH531" s="90"/>
      <c r="DI531" s="86"/>
      <c r="DJ531" s="86"/>
      <c r="DK531" s="86"/>
      <c r="DL531" s="87"/>
      <c r="DM531" s="87"/>
      <c r="DN531" s="87"/>
      <c r="DO531" s="87"/>
      <c r="DP531" s="87"/>
      <c r="DQ531" s="88"/>
      <c r="DR531" s="88"/>
      <c r="DS531" s="88"/>
      <c r="DT531" s="89"/>
      <c r="DU531" s="90"/>
      <c r="DV531" s="86"/>
      <c r="DW531" s="86"/>
      <c r="DX531" s="86"/>
      <c r="DY531" s="87"/>
      <c r="DZ531" s="87"/>
      <c r="EA531" s="87"/>
      <c r="EB531" s="87"/>
      <c r="EC531" s="87"/>
      <c r="ED531" s="88"/>
      <c r="EE531" s="88"/>
      <c r="EF531" s="88"/>
      <c r="EG531" s="89"/>
      <c r="EH531" s="90"/>
      <c r="EI531" s="86"/>
      <c r="EJ531" s="86"/>
      <c r="EK531" s="86"/>
      <c r="EL531" s="87"/>
      <c r="EM531" s="87"/>
      <c r="EN531" s="87"/>
      <c r="EO531" s="87"/>
      <c r="EP531" s="87"/>
      <c r="EQ531" s="88"/>
      <c r="ER531" s="88"/>
      <c r="ES531" s="88"/>
      <c r="ET531" s="89"/>
      <c r="EU531" s="90"/>
      <c r="EV531" s="86"/>
      <c r="EW531" s="86"/>
      <c r="EX531" s="86"/>
      <c r="EY531" s="87"/>
      <c r="EZ531" s="87"/>
      <c r="FA531" s="87"/>
      <c r="FB531" s="87"/>
      <c r="FC531" s="87"/>
      <c r="FD531" s="88"/>
      <c r="FE531" s="88"/>
      <c r="FF531" s="88"/>
      <c r="FG531" s="89"/>
      <c r="FH531" s="90"/>
      <c r="FI531" s="86"/>
      <c r="FJ531" s="86"/>
      <c r="FK531" s="86"/>
      <c r="FL531" s="87"/>
      <c r="FM531" s="87"/>
      <c r="FN531" s="87"/>
      <c r="FO531" s="87"/>
      <c r="FP531" s="87"/>
      <c r="FQ531" s="88"/>
      <c r="FR531" s="88"/>
      <c r="FS531" s="88"/>
      <c r="FT531" s="89"/>
      <c r="FU531" s="90"/>
      <c r="FV531" s="86"/>
      <c r="FW531" s="86"/>
      <c r="FX531" s="86"/>
      <c r="FY531" s="87"/>
      <c r="FZ531" s="87"/>
      <c r="GA531" s="87"/>
      <c r="GB531" s="87"/>
      <c r="GC531" s="87"/>
    </row>
    <row r="532" spans="1:185" ht="15" customHeight="1" x14ac:dyDescent="0.25">
      <c r="A532" s="4">
        <v>3725</v>
      </c>
      <c r="B532" s="4">
        <v>5139</v>
      </c>
      <c r="C532" s="291"/>
      <c r="D532" s="47"/>
      <c r="E532" s="61"/>
      <c r="F532" s="5" t="s">
        <v>173</v>
      </c>
      <c r="G532" s="76">
        <v>35</v>
      </c>
      <c r="H532" s="76">
        <v>25.72</v>
      </c>
      <c r="I532" s="76">
        <v>0</v>
      </c>
      <c r="J532" s="428">
        <f>Tabulka5424[[#This Row],[Skutečnost v tis. Kč]]/Tabulka5424[[#This Row],[Upravený rozpočet v tis. Kč]]*100</f>
        <v>0</v>
      </c>
      <c r="K532" s="86"/>
      <c r="L532" s="87"/>
      <c r="M532" s="87"/>
      <c r="N532" s="87"/>
      <c r="O532" s="87"/>
      <c r="P532" s="87"/>
      <c r="Q532" s="88"/>
      <c r="R532" s="88"/>
      <c r="S532" s="88"/>
      <c r="T532" s="89"/>
      <c r="U532" s="90"/>
      <c r="V532" s="86"/>
      <c r="W532" s="86"/>
      <c r="X532" s="86"/>
      <c r="Y532" s="87"/>
      <c r="Z532" s="87"/>
      <c r="AA532" s="87"/>
      <c r="AB532" s="87"/>
      <c r="AC532" s="87"/>
      <c r="AD532" s="88"/>
      <c r="AE532" s="88"/>
      <c r="AF532" s="88"/>
      <c r="AG532" s="89"/>
      <c r="AH532" s="90"/>
      <c r="AI532" s="86"/>
      <c r="AJ532" s="86"/>
      <c r="AK532" s="86"/>
      <c r="AL532" s="87"/>
      <c r="AM532" s="87"/>
      <c r="AN532" s="87"/>
      <c r="AO532" s="87"/>
      <c r="AP532" s="87"/>
      <c r="AQ532" s="88"/>
      <c r="AR532" s="88"/>
      <c r="AS532" s="88"/>
      <c r="AT532" s="89"/>
      <c r="AU532" s="90"/>
      <c r="AV532" s="86"/>
      <c r="AW532" s="86"/>
      <c r="AX532" s="86"/>
      <c r="AY532" s="87"/>
      <c r="AZ532" s="87"/>
      <c r="BA532" s="87"/>
      <c r="BB532" s="87"/>
      <c r="BC532" s="87"/>
      <c r="BD532" s="88"/>
      <c r="BE532" s="88"/>
      <c r="BF532" s="88"/>
      <c r="BG532" s="89"/>
      <c r="BH532" s="90"/>
      <c r="BI532" s="86"/>
      <c r="BJ532" s="86"/>
      <c r="BK532" s="86"/>
      <c r="BL532" s="87"/>
      <c r="BM532" s="87"/>
      <c r="BN532" s="87"/>
      <c r="BO532" s="87"/>
      <c r="BP532" s="87"/>
      <c r="BQ532" s="88"/>
      <c r="BR532" s="88"/>
      <c r="BS532" s="88"/>
      <c r="BT532" s="89"/>
      <c r="BU532" s="90"/>
      <c r="BV532" s="86"/>
      <c r="BW532" s="86"/>
      <c r="BX532" s="86"/>
      <c r="BY532" s="87"/>
      <c r="BZ532" s="87"/>
      <c r="CA532" s="87"/>
      <c r="CB532" s="87"/>
      <c r="CC532" s="87"/>
      <c r="CD532" s="88"/>
      <c r="CE532" s="88"/>
      <c r="CF532" s="88"/>
      <c r="CG532" s="89"/>
      <c r="CH532" s="90"/>
      <c r="CI532" s="86"/>
      <c r="CJ532" s="86"/>
      <c r="CK532" s="86"/>
      <c r="CL532" s="87"/>
      <c r="CM532" s="87"/>
      <c r="CN532" s="87"/>
      <c r="CO532" s="87"/>
      <c r="CP532" s="87"/>
      <c r="CQ532" s="88"/>
      <c r="CR532" s="88"/>
      <c r="CS532" s="88"/>
      <c r="CT532" s="89"/>
      <c r="CU532" s="90"/>
      <c r="CV532" s="86"/>
      <c r="CW532" s="86"/>
      <c r="CX532" s="86"/>
      <c r="CY532" s="87"/>
      <c r="CZ532" s="87"/>
      <c r="DA532" s="87"/>
      <c r="DB532" s="87"/>
      <c r="DC532" s="87"/>
      <c r="DD532" s="88"/>
      <c r="DE532" s="88"/>
      <c r="DF532" s="88"/>
      <c r="DG532" s="89"/>
      <c r="DH532" s="90"/>
      <c r="DI532" s="86"/>
      <c r="DJ532" s="86"/>
      <c r="DK532" s="86"/>
      <c r="DL532" s="87"/>
      <c r="DM532" s="87"/>
      <c r="DN532" s="87"/>
      <c r="DO532" s="87"/>
      <c r="DP532" s="87"/>
      <c r="DQ532" s="88"/>
      <c r="DR532" s="88"/>
      <c r="DS532" s="88"/>
      <c r="DT532" s="89"/>
      <c r="DU532" s="90"/>
      <c r="DV532" s="86"/>
      <c r="DW532" s="86"/>
      <c r="DX532" s="86"/>
      <c r="DY532" s="87"/>
      <c r="DZ532" s="87"/>
      <c r="EA532" s="87"/>
      <c r="EB532" s="87"/>
      <c r="EC532" s="87"/>
      <c r="ED532" s="88"/>
      <c r="EE532" s="88"/>
      <c r="EF532" s="88"/>
      <c r="EG532" s="89"/>
      <c r="EH532" s="90"/>
      <c r="EI532" s="86"/>
      <c r="EJ532" s="86"/>
      <c r="EK532" s="86"/>
      <c r="EL532" s="87"/>
      <c r="EM532" s="87"/>
      <c r="EN532" s="87"/>
      <c r="EO532" s="87"/>
      <c r="EP532" s="87"/>
      <c r="EQ532" s="88"/>
      <c r="ER532" s="88"/>
      <c r="ES532" s="88"/>
      <c r="ET532" s="89"/>
      <c r="EU532" s="90"/>
      <c r="EV532" s="86"/>
      <c r="EW532" s="86"/>
      <c r="EX532" s="86"/>
      <c r="EY532" s="87"/>
      <c r="EZ532" s="87"/>
      <c r="FA532" s="87"/>
      <c r="FB532" s="87"/>
      <c r="FC532" s="87"/>
      <c r="FD532" s="88"/>
      <c r="FE532" s="88"/>
      <c r="FF532" s="88"/>
      <c r="FG532" s="89"/>
      <c r="FH532" s="90"/>
      <c r="FI532" s="86"/>
      <c r="FJ532" s="86"/>
      <c r="FK532" s="86"/>
      <c r="FL532" s="87"/>
      <c r="FM532" s="87"/>
      <c r="FN532" s="87"/>
      <c r="FO532" s="87"/>
      <c r="FP532" s="87"/>
      <c r="FQ532" s="88"/>
      <c r="FR532" s="88"/>
      <c r="FS532" s="88"/>
      <c r="FT532" s="89"/>
      <c r="FU532" s="90"/>
      <c r="FV532" s="86"/>
      <c r="FW532" s="86"/>
      <c r="FX532" s="86"/>
      <c r="FY532" s="87"/>
      <c r="FZ532" s="87"/>
      <c r="GA532" s="87"/>
      <c r="GB532" s="87"/>
      <c r="GC532" s="87"/>
    </row>
    <row r="533" spans="1:185" ht="15" customHeight="1" x14ac:dyDescent="0.25">
      <c r="A533" s="4">
        <v>3725</v>
      </c>
      <c r="B533" s="4">
        <v>5169</v>
      </c>
      <c r="C533" s="291"/>
      <c r="D533" s="47"/>
      <c r="E533" s="61"/>
      <c r="F533" s="5" t="s">
        <v>265</v>
      </c>
      <c r="G533" s="76">
        <v>1500</v>
      </c>
      <c r="H533" s="76">
        <v>1500</v>
      </c>
      <c r="I533" s="76">
        <v>818.15</v>
      </c>
      <c r="J533" s="428">
        <f>Tabulka5424[[#This Row],[Skutečnost v tis. Kč]]/Tabulka5424[[#This Row],[Upravený rozpočet v tis. Kč]]*100</f>
        <v>54.543333333333329</v>
      </c>
      <c r="K533" s="86"/>
      <c r="L533" s="87"/>
      <c r="M533" s="87"/>
      <c r="N533" s="87"/>
      <c r="O533" s="87"/>
      <c r="P533" s="87"/>
      <c r="Q533" s="88"/>
      <c r="R533" s="88"/>
      <c r="S533" s="88"/>
      <c r="T533" s="89"/>
      <c r="U533" s="90"/>
      <c r="V533" s="86"/>
      <c r="W533" s="86"/>
      <c r="X533" s="86"/>
      <c r="Y533" s="87"/>
      <c r="Z533" s="87"/>
      <c r="AA533" s="87"/>
      <c r="AB533" s="87"/>
      <c r="AC533" s="87"/>
      <c r="AD533" s="88"/>
      <c r="AE533" s="88"/>
      <c r="AF533" s="88"/>
      <c r="AG533" s="89"/>
      <c r="AH533" s="90"/>
      <c r="AI533" s="86"/>
      <c r="AJ533" s="86"/>
      <c r="AK533" s="86"/>
      <c r="AL533" s="87"/>
      <c r="AM533" s="87"/>
      <c r="AN533" s="87"/>
      <c r="AO533" s="87"/>
      <c r="AP533" s="87"/>
      <c r="AQ533" s="88"/>
      <c r="AR533" s="88"/>
      <c r="AS533" s="88"/>
      <c r="AT533" s="89"/>
      <c r="AU533" s="90"/>
      <c r="AV533" s="86"/>
      <c r="AW533" s="86"/>
      <c r="AX533" s="86"/>
      <c r="AY533" s="87"/>
      <c r="AZ533" s="87"/>
      <c r="BA533" s="87"/>
      <c r="BB533" s="87"/>
      <c r="BC533" s="87"/>
      <c r="BD533" s="88"/>
      <c r="BE533" s="88"/>
      <c r="BF533" s="88"/>
      <c r="BG533" s="89"/>
      <c r="BH533" s="90"/>
      <c r="BI533" s="86"/>
      <c r="BJ533" s="86"/>
      <c r="BK533" s="86"/>
      <c r="BL533" s="87"/>
      <c r="BM533" s="87"/>
      <c r="BN533" s="87"/>
      <c r="BO533" s="87"/>
      <c r="BP533" s="87"/>
      <c r="BQ533" s="88"/>
      <c r="BR533" s="88"/>
      <c r="BS533" s="88"/>
      <c r="BT533" s="89"/>
      <c r="BU533" s="90"/>
      <c r="BV533" s="86"/>
      <c r="BW533" s="86"/>
      <c r="BX533" s="86"/>
      <c r="BY533" s="87"/>
      <c r="BZ533" s="87"/>
      <c r="CA533" s="87"/>
      <c r="CB533" s="87"/>
      <c r="CC533" s="87"/>
      <c r="CD533" s="88"/>
      <c r="CE533" s="88"/>
      <c r="CF533" s="88"/>
      <c r="CG533" s="89"/>
      <c r="CH533" s="90"/>
      <c r="CI533" s="86"/>
      <c r="CJ533" s="86"/>
      <c r="CK533" s="86"/>
      <c r="CL533" s="87"/>
      <c r="CM533" s="87"/>
      <c r="CN533" s="87"/>
      <c r="CO533" s="87"/>
      <c r="CP533" s="87"/>
      <c r="CQ533" s="88"/>
      <c r="CR533" s="88"/>
      <c r="CS533" s="88"/>
      <c r="CT533" s="89"/>
      <c r="CU533" s="90"/>
      <c r="CV533" s="86"/>
      <c r="CW533" s="86"/>
      <c r="CX533" s="86"/>
      <c r="CY533" s="87"/>
      <c r="CZ533" s="87"/>
      <c r="DA533" s="87"/>
      <c r="DB533" s="87"/>
      <c r="DC533" s="87"/>
      <c r="DD533" s="88"/>
      <c r="DE533" s="88"/>
      <c r="DF533" s="88"/>
      <c r="DG533" s="89"/>
      <c r="DH533" s="90"/>
      <c r="DI533" s="86"/>
      <c r="DJ533" s="86"/>
      <c r="DK533" s="86"/>
      <c r="DL533" s="87"/>
      <c r="DM533" s="87"/>
      <c r="DN533" s="87"/>
      <c r="DO533" s="87"/>
      <c r="DP533" s="87"/>
      <c r="DQ533" s="88"/>
      <c r="DR533" s="88"/>
      <c r="DS533" s="88"/>
      <c r="DT533" s="89"/>
      <c r="DU533" s="90"/>
      <c r="DV533" s="86"/>
      <c r="DW533" s="86"/>
      <c r="DX533" s="86"/>
      <c r="DY533" s="87"/>
      <c r="DZ533" s="87"/>
      <c r="EA533" s="87"/>
      <c r="EB533" s="87"/>
      <c r="EC533" s="87"/>
      <c r="ED533" s="88"/>
      <c r="EE533" s="88"/>
      <c r="EF533" s="88"/>
      <c r="EG533" s="89"/>
      <c r="EH533" s="90"/>
      <c r="EI533" s="86"/>
      <c r="EJ533" s="86"/>
      <c r="EK533" s="86"/>
      <c r="EL533" s="87"/>
      <c r="EM533" s="87"/>
      <c r="EN533" s="87"/>
      <c r="EO533" s="87"/>
      <c r="EP533" s="87"/>
      <c r="EQ533" s="88"/>
      <c r="ER533" s="88"/>
      <c r="ES533" s="88"/>
      <c r="ET533" s="89"/>
      <c r="EU533" s="90"/>
      <c r="EV533" s="86"/>
      <c r="EW533" s="86"/>
      <c r="EX533" s="86"/>
      <c r="EY533" s="87"/>
      <c r="EZ533" s="87"/>
      <c r="FA533" s="87"/>
      <c r="FB533" s="87"/>
      <c r="FC533" s="87"/>
      <c r="FD533" s="88"/>
      <c r="FE533" s="88"/>
      <c r="FF533" s="88"/>
      <c r="FG533" s="89"/>
      <c r="FH533" s="90"/>
      <c r="FI533" s="86"/>
      <c r="FJ533" s="86"/>
      <c r="FK533" s="86"/>
      <c r="FL533" s="87"/>
      <c r="FM533" s="87"/>
      <c r="FN533" s="87"/>
      <c r="FO533" s="87"/>
      <c r="FP533" s="87"/>
      <c r="FQ533" s="88"/>
      <c r="FR533" s="88"/>
      <c r="FS533" s="88"/>
      <c r="FT533" s="89"/>
      <c r="FU533" s="90"/>
      <c r="FV533" s="86"/>
      <c r="FW533" s="86"/>
      <c r="FX533" s="86"/>
      <c r="FY533" s="87"/>
      <c r="FZ533" s="87"/>
      <c r="GA533" s="87"/>
      <c r="GB533" s="87"/>
      <c r="GC533" s="87"/>
    </row>
    <row r="534" spans="1:185" s="80" customFormat="1" ht="15" customHeight="1" x14ac:dyDescent="0.25">
      <c r="A534" s="4">
        <v>3725</v>
      </c>
      <c r="B534" s="366">
        <v>5192</v>
      </c>
      <c r="C534" s="367"/>
      <c r="D534" s="455"/>
      <c r="E534" s="61"/>
      <c r="F534" s="5" t="s">
        <v>738</v>
      </c>
      <c r="G534" s="76">
        <v>0</v>
      </c>
      <c r="H534" s="521">
        <v>9.2799999999999994</v>
      </c>
      <c r="I534" s="76">
        <v>9.2799999999999994</v>
      </c>
      <c r="J534" s="430">
        <f>Tabulka5424[[#This Row],[Skutečnost v tis. Kč]]/Tabulka5424[[#This Row],[Upravený rozpočet v tis. Kč]]*100</f>
        <v>100</v>
      </c>
      <c r="K534" s="91"/>
      <c r="L534" s="92"/>
      <c r="M534" s="92"/>
      <c r="N534" s="92"/>
      <c r="O534" s="92"/>
      <c r="P534" s="92"/>
      <c r="Q534" s="93"/>
      <c r="R534" s="93"/>
      <c r="S534" s="93"/>
      <c r="T534" s="94"/>
      <c r="U534" s="95"/>
      <c r="V534" s="91"/>
      <c r="W534" s="91"/>
      <c r="X534" s="91"/>
      <c r="Y534" s="92"/>
      <c r="Z534" s="92"/>
      <c r="AA534" s="92"/>
      <c r="AB534" s="92"/>
      <c r="AC534" s="92"/>
      <c r="AD534" s="93"/>
      <c r="AE534" s="93"/>
      <c r="AF534" s="93"/>
      <c r="AG534" s="94"/>
      <c r="AH534" s="95"/>
      <c r="AI534" s="91"/>
      <c r="AJ534" s="91"/>
      <c r="AK534" s="91"/>
      <c r="AL534" s="92"/>
      <c r="AM534" s="92"/>
      <c r="AN534" s="92"/>
      <c r="AO534" s="92"/>
      <c r="AP534" s="92"/>
      <c r="AQ534" s="93"/>
      <c r="AR534" s="93"/>
      <c r="AS534" s="93"/>
      <c r="AT534" s="94"/>
      <c r="AU534" s="95"/>
      <c r="AV534" s="91"/>
      <c r="AW534" s="91"/>
      <c r="AX534" s="91"/>
      <c r="AY534" s="92"/>
      <c r="AZ534" s="92"/>
      <c r="BA534" s="92"/>
      <c r="BB534" s="92"/>
      <c r="BC534" s="92"/>
      <c r="BD534" s="93"/>
      <c r="BE534" s="93"/>
      <c r="BF534" s="93"/>
      <c r="BG534" s="94"/>
      <c r="BH534" s="95"/>
      <c r="BI534" s="91"/>
      <c r="BJ534" s="91"/>
      <c r="BK534" s="91"/>
      <c r="BL534" s="92"/>
      <c r="BM534" s="92"/>
      <c r="BN534" s="92"/>
      <c r="BO534" s="92"/>
      <c r="BP534" s="92"/>
      <c r="BQ534" s="93"/>
      <c r="BR534" s="93"/>
      <c r="BS534" s="93"/>
      <c r="BT534" s="94"/>
      <c r="BU534" s="95"/>
      <c r="BV534" s="91"/>
      <c r="BW534" s="91"/>
      <c r="BX534" s="91"/>
      <c r="BY534" s="92"/>
      <c r="BZ534" s="92"/>
      <c r="CA534" s="92"/>
      <c r="CB534" s="92"/>
      <c r="CC534" s="92"/>
      <c r="CD534" s="93"/>
      <c r="CE534" s="93"/>
      <c r="CF534" s="93"/>
      <c r="CG534" s="94"/>
      <c r="CH534" s="95"/>
      <c r="CI534" s="91"/>
      <c r="CJ534" s="91"/>
      <c r="CK534" s="91"/>
      <c r="CL534" s="92"/>
      <c r="CM534" s="92"/>
      <c r="CN534" s="92"/>
      <c r="CO534" s="92"/>
      <c r="CP534" s="92"/>
      <c r="CQ534" s="93"/>
      <c r="CR534" s="93"/>
      <c r="CS534" s="93"/>
      <c r="CT534" s="94"/>
      <c r="CU534" s="95"/>
      <c r="CV534" s="91"/>
      <c r="CW534" s="91"/>
      <c r="CX534" s="91"/>
      <c r="CY534" s="92"/>
      <c r="CZ534" s="92"/>
      <c r="DA534" s="92"/>
      <c r="DB534" s="92"/>
      <c r="DC534" s="92"/>
      <c r="DD534" s="93"/>
      <c r="DE534" s="93"/>
      <c r="DF534" s="93"/>
      <c r="DG534" s="94"/>
      <c r="DH534" s="95"/>
      <c r="DI534" s="91"/>
      <c r="DJ534" s="91"/>
      <c r="DK534" s="91"/>
      <c r="DL534" s="92"/>
      <c r="DM534" s="92"/>
      <c r="DN534" s="92"/>
      <c r="DO534" s="92"/>
      <c r="DP534" s="92"/>
      <c r="DQ534" s="93"/>
      <c r="DR534" s="93"/>
      <c r="DS534" s="93"/>
      <c r="DT534" s="94"/>
      <c r="DU534" s="95"/>
      <c r="DV534" s="91"/>
      <c r="DW534" s="91"/>
      <c r="DX534" s="91"/>
      <c r="DY534" s="92"/>
      <c r="DZ534" s="92"/>
      <c r="EA534" s="92"/>
      <c r="EB534" s="92"/>
      <c r="EC534" s="92"/>
      <c r="ED534" s="93"/>
      <c r="EE534" s="93"/>
      <c r="EF534" s="93"/>
      <c r="EG534" s="94"/>
      <c r="EH534" s="95"/>
      <c r="EI534" s="91"/>
      <c r="EJ534" s="91"/>
      <c r="EK534" s="91"/>
      <c r="EL534" s="92"/>
      <c r="EM534" s="92"/>
      <c r="EN534" s="92"/>
      <c r="EO534" s="92"/>
      <c r="EP534" s="92"/>
      <c r="EQ534" s="93"/>
      <c r="ER534" s="93"/>
      <c r="ES534" s="93"/>
      <c r="ET534" s="94"/>
      <c r="EU534" s="95"/>
      <c r="EV534" s="91"/>
      <c r="EW534" s="91"/>
      <c r="EX534" s="91"/>
      <c r="EY534" s="92"/>
      <c r="EZ534" s="92"/>
      <c r="FA534" s="92"/>
      <c r="FB534" s="92"/>
      <c r="FC534" s="92"/>
      <c r="FD534" s="93"/>
      <c r="FE534" s="93"/>
      <c r="FF534" s="93"/>
      <c r="FG534" s="94"/>
      <c r="FH534" s="95"/>
      <c r="FI534" s="91"/>
      <c r="FJ534" s="91"/>
      <c r="FK534" s="91"/>
      <c r="FL534" s="92"/>
      <c r="FM534" s="92"/>
      <c r="FN534" s="92"/>
      <c r="FO534" s="92"/>
      <c r="FP534" s="92"/>
      <c r="FQ534" s="93"/>
      <c r="FR534" s="93"/>
      <c r="FS534" s="93"/>
      <c r="FT534" s="94"/>
      <c r="FU534" s="95"/>
      <c r="FV534" s="91"/>
      <c r="FW534" s="91"/>
      <c r="FX534" s="91"/>
      <c r="FY534" s="92"/>
      <c r="FZ534" s="92"/>
      <c r="GA534" s="92"/>
      <c r="GB534" s="92"/>
      <c r="GC534" s="92"/>
    </row>
    <row r="535" spans="1:185" s="80" customFormat="1" ht="15" customHeight="1" x14ac:dyDescent="0.25">
      <c r="A535" s="335">
        <v>3725</v>
      </c>
      <c r="B535" s="335"/>
      <c r="C535" s="519"/>
      <c r="D535" s="45"/>
      <c r="E535" s="61"/>
      <c r="F535" s="110" t="s">
        <v>729</v>
      </c>
      <c r="G535" s="72">
        <f>SUM(G532:G534)</f>
        <v>1535</v>
      </c>
      <c r="H535" s="72">
        <f>SUM(H532:H534)</f>
        <v>1535</v>
      </c>
      <c r="I535" s="72">
        <f>SUM(I532:I534)</f>
        <v>827.43</v>
      </c>
      <c r="J535" s="468">
        <f>Tabulka5424[[#This Row],[Skutečnost v tis. Kč]]/Tabulka5424[[#This Row],[Upravený rozpočet v tis. Kč]]*100</f>
        <v>53.904234527687287</v>
      </c>
      <c r="K535" s="91"/>
      <c r="L535" s="92"/>
      <c r="M535" s="92"/>
      <c r="N535" s="92"/>
      <c r="O535" s="92"/>
      <c r="P535" s="92"/>
      <c r="Q535" s="93"/>
      <c r="R535" s="93"/>
      <c r="S535" s="93"/>
      <c r="T535" s="94"/>
      <c r="U535" s="95"/>
      <c r="V535" s="91"/>
      <c r="W535" s="91"/>
      <c r="X535" s="91"/>
      <c r="Y535" s="92"/>
      <c r="Z535" s="92"/>
      <c r="AA535" s="92"/>
      <c r="AB535" s="92"/>
      <c r="AC535" s="92"/>
      <c r="AD535" s="93"/>
      <c r="AE535" s="93"/>
      <c r="AF535" s="93"/>
      <c r="AG535" s="94"/>
      <c r="AH535" s="95"/>
      <c r="AI535" s="91"/>
      <c r="AJ535" s="91"/>
      <c r="AK535" s="91"/>
      <c r="AL535" s="92"/>
      <c r="AM535" s="92"/>
      <c r="AN535" s="92"/>
      <c r="AO535" s="92"/>
      <c r="AP535" s="92"/>
      <c r="AQ535" s="93"/>
      <c r="AR535" s="93"/>
      <c r="AS535" s="93"/>
      <c r="AT535" s="94"/>
      <c r="AU535" s="95"/>
      <c r="AV535" s="91"/>
      <c r="AW535" s="91"/>
      <c r="AX535" s="91"/>
      <c r="AY535" s="92"/>
      <c r="AZ535" s="92"/>
      <c r="BA535" s="92"/>
      <c r="BB535" s="92"/>
      <c r="BC535" s="92"/>
      <c r="BD535" s="93"/>
      <c r="BE535" s="93"/>
      <c r="BF535" s="93"/>
      <c r="BG535" s="94"/>
      <c r="BH535" s="95"/>
      <c r="BI535" s="91"/>
      <c r="BJ535" s="91"/>
      <c r="BK535" s="91"/>
      <c r="BL535" s="92"/>
      <c r="BM535" s="92"/>
      <c r="BN535" s="92"/>
      <c r="BO535" s="92"/>
      <c r="BP535" s="92"/>
      <c r="BQ535" s="93"/>
      <c r="BR535" s="93"/>
      <c r="BS535" s="93"/>
      <c r="BT535" s="94"/>
      <c r="BU535" s="95"/>
      <c r="BV535" s="91"/>
      <c r="BW535" s="91"/>
      <c r="BX535" s="91"/>
      <c r="BY535" s="92"/>
      <c r="BZ535" s="92"/>
      <c r="CA535" s="92"/>
      <c r="CB535" s="92"/>
      <c r="CC535" s="92"/>
      <c r="CD535" s="93"/>
      <c r="CE535" s="93"/>
      <c r="CF535" s="93"/>
      <c r="CG535" s="94"/>
      <c r="CH535" s="95"/>
      <c r="CI535" s="91"/>
      <c r="CJ535" s="91"/>
      <c r="CK535" s="91"/>
      <c r="CL535" s="92"/>
      <c r="CM535" s="92"/>
      <c r="CN535" s="92"/>
      <c r="CO535" s="92"/>
      <c r="CP535" s="92"/>
      <c r="CQ535" s="93"/>
      <c r="CR535" s="93"/>
      <c r="CS535" s="93"/>
      <c r="CT535" s="94"/>
      <c r="CU535" s="95"/>
      <c r="CV535" s="91"/>
      <c r="CW535" s="91"/>
      <c r="CX535" s="91"/>
      <c r="CY535" s="92"/>
      <c r="CZ535" s="92"/>
      <c r="DA535" s="92"/>
      <c r="DB535" s="92"/>
      <c r="DC535" s="92"/>
      <c r="DD535" s="93"/>
      <c r="DE535" s="93"/>
      <c r="DF535" s="93"/>
      <c r="DG535" s="94"/>
      <c r="DH535" s="95"/>
      <c r="DI535" s="91"/>
      <c r="DJ535" s="91"/>
      <c r="DK535" s="91"/>
      <c r="DL535" s="92"/>
      <c r="DM535" s="92"/>
      <c r="DN535" s="92"/>
      <c r="DO535" s="92"/>
      <c r="DP535" s="92"/>
      <c r="DQ535" s="93"/>
      <c r="DR535" s="93"/>
      <c r="DS535" s="93"/>
      <c r="DT535" s="94"/>
      <c r="DU535" s="95"/>
      <c r="DV535" s="91"/>
      <c r="DW535" s="91"/>
      <c r="DX535" s="91"/>
      <c r="DY535" s="92"/>
      <c r="DZ535" s="92"/>
      <c r="EA535" s="92"/>
      <c r="EB535" s="92"/>
      <c r="EC535" s="92"/>
      <c r="ED535" s="93"/>
      <c r="EE535" s="93"/>
      <c r="EF535" s="93"/>
      <c r="EG535" s="94"/>
      <c r="EH535" s="95"/>
      <c r="EI535" s="91"/>
      <c r="EJ535" s="91"/>
      <c r="EK535" s="91"/>
      <c r="EL535" s="92"/>
      <c r="EM535" s="92"/>
      <c r="EN535" s="92"/>
      <c r="EO535" s="92"/>
      <c r="EP535" s="92"/>
      <c r="EQ535" s="93"/>
      <c r="ER535" s="93"/>
      <c r="ES535" s="93"/>
      <c r="ET535" s="94"/>
      <c r="EU535" s="95"/>
      <c r="EV535" s="91"/>
      <c r="EW535" s="91"/>
      <c r="EX535" s="91"/>
      <c r="EY535" s="92"/>
      <c r="EZ535" s="92"/>
      <c r="FA535" s="92"/>
      <c r="FB535" s="92"/>
      <c r="FC535" s="92"/>
      <c r="FD535" s="93"/>
      <c r="FE535" s="93"/>
      <c r="FF535" s="93"/>
      <c r="FG535" s="94"/>
      <c r="FH535" s="95"/>
      <c r="FI535" s="91"/>
      <c r="FJ535" s="91"/>
      <c r="FK535" s="91"/>
      <c r="FL535" s="92"/>
      <c r="FM535" s="92"/>
      <c r="FN535" s="92"/>
      <c r="FO535" s="92"/>
      <c r="FP535" s="92"/>
      <c r="FQ535" s="93"/>
      <c r="FR535" s="93"/>
      <c r="FS535" s="93"/>
      <c r="FT535" s="94"/>
      <c r="FU535" s="95"/>
      <c r="FV535" s="91"/>
      <c r="FW535" s="91"/>
      <c r="FX535" s="91"/>
      <c r="FY535" s="92"/>
      <c r="FZ535" s="92"/>
      <c r="GA535" s="92"/>
      <c r="GB535" s="92"/>
      <c r="GC535" s="92"/>
    </row>
    <row r="536" spans="1:185" s="187" customFormat="1" ht="15" customHeight="1" x14ac:dyDescent="0.25">
      <c r="A536" s="4"/>
      <c r="B536" s="4"/>
      <c r="C536" s="291"/>
      <c r="D536" s="47"/>
      <c r="E536" s="61"/>
      <c r="F536" s="5"/>
      <c r="G536" s="72"/>
      <c r="H536" s="72"/>
      <c r="I536" s="72"/>
      <c r="J536" s="430"/>
      <c r="K536" s="188"/>
      <c r="L536" s="189"/>
      <c r="M536" s="189"/>
      <c r="N536" s="189"/>
      <c r="O536" s="189"/>
      <c r="P536" s="189"/>
      <c r="Q536" s="190"/>
      <c r="R536" s="190"/>
      <c r="S536" s="190"/>
      <c r="T536" s="190"/>
      <c r="U536" s="191"/>
      <c r="V536" s="188"/>
      <c r="W536" s="188"/>
      <c r="X536" s="188"/>
      <c r="Y536" s="189"/>
      <c r="Z536" s="189"/>
      <c r="AA536" s="189"/>
      <c r="AB536" s="189"/>
      <c r="AC536" s="189"/>
      <c r="AD536" s="190"/>
      <c r="AE536" s="190"/>
      <c r="AF536" s="190"/>
      <c r="AG536" s="190"/>
      <c r="AH536" s="191"/>
      <c r="AI536" s="188"/>
      <c r="AJ536" s="188"/>
      <c r="AK536" s="188"/>
      <c r="AL536" s="189"/>
      <c r="AM536" s="189"/>
      <c r="AN536" s="189"/>
      <c r="AO536" s="189"/>
      <c r="AP536" s="189"/>
      <c r="AQ536" s="190"/>
      <c r="AR536" s="190"/>
      <c r="AS536" s="190"/>
      <c r="AT536" s="190"/>
      <c r="AU536" s="191"/>
      <c r="AV536" s="188"/>
      <c r="AW536" s="188"/>
      <c r="AX536" s="188"/>
      <c r="AY536" s="189"/>
      <c r="AZ536" s="189"/>
      <c r="BA536" s="189"/>
      <c r="BB536" s="189"/>
      <c r="BC536" s="189"/>
      <c r="BD536" s="190"/>
      <c r="BE536" s="190"/>
      <c r="BF536" s="190"/>
      <c r="BG536" s="190"/>
      <c r="BH536" s="191"/>
      <c r="BI536" s="188"/>
      <c r="BJ536" s="188"/>
      <c r="BK536" s="188"/>
      <c r="BL536" s="189"/>
      <c r="BM536" s="189"/>
      <c r="BN536" s="189"/>
      <c r="BO536" s="189"/>
      <c r="BP536" s="189"/>
      <c r="BQ536" s="190"/>
      <c r="BR536" s="190"/>
      <c r="BS536" s="190"/>
      <c r="BT536" s="190"/>
      <c r="BU536" s="191"/>
      <c r="BV536" s="188"/>
      <c r="BW536" s="188"/>
      <c r="BX536" s="188"/>
      <c r="BY536" s="189"/>
      <c r="BZ536" s="189"/>
      <c r="CA536" s="189"/>
      <c r="CB536" s="189"/>
      <c r="CC536" s="189"/>
      <c r="CD536" s="190"/>
      <c r="CE536" s="190"/>
      <c r="CF536" s="190"/>
      <c r="CG536" s="190"/>
      <c r="CH536" s="191"/>
      <c r="CI536" s="188"/>
      <c r="CJ536" s="188"/>
      <c r="CK536" s="188"/>
      <c r="CL536" s="189"/>
      <c r="CM536" s="189"/>
      <c r="CN536" s="189"/>
      <c r="CO536" s="189"/>
      <c r="CP536" s="189"/>
      <c r="CQ536" s="190"/>
      <c r="CR536" s="190"/>
      <c r="CS536" s="190"/>
      <c r="CT536" s="190"/>
      <c r="CU536" s="191"/>
      <c r="CV536" s="188"/>
      <c r="CW536" s="188"/>
      <c r="CX536" s="188"/>
      <c r="CY536" s="189"/>
      <c r="CZ536" s="189"/>
      <c r="DA536" s="189"/>
      <c r="DB536" s="189"/>
      <c r="DC536" s="189"/>
      <c r="DD536" s="190"/>
      <c r="DE536" s="190"/>
      <c r="DF536" s="190"/>
      <c r="DG536" s="190"/>
      <c r="DH536" s="191"/>
      <c r="DI536" s="188"/>
      <c r="DJ536" s="188"/>
      <c r="DK536" s="188"/>
      <c r="DL536" s="189"/>
      <c r="DM536" s="189"/>
      <c r="DN536" s="189"/>
      <c r="DO536" s="189"/>
      <c r="DP536" s="189"/>
      <c r="DQ536" s="190"/>
      <c r="DR536" s="190"/>
      <c r="DS536" s="190"/>
      <c r="DT536" s="190"/>
      <c r="DU536" s="191"/>
      <c r="DV536" s="188"/>
      <c r="DW536" s="188"/>
      <c r="DX536" s="188"/>
      <c r="DY536" s="189"/>
      <c r="DZ536" s="189"/>
      <c r="EA536" s="189"/>
      <c r="EB536" s="189"/>
      <c r="EC536" s="189"/>
      <c r="ED536" s="190"/>
      <c r="EE536" s="190"/>
      <c r="EF536" s="190"/>
      <c r="EG536" s="190"/>
      <c r="EH536" s="191"/>
      <c r="EI536" s="188"/>
      <c r="EJ536" s="188"/>
      <c r="EK536" s="188"/>
      <c r="EL536" s="189"/>
      <c r="EM536" s="189"/>
      <c r="EN536" s="189"/>
      <c r="EO536" s="189"/>
      <c r="EP536" s="189"/>
      <c r="EQ536" s="190"/>
      <c r="ER536" s="190"/>
      <c r="ES536" s="190"/>
      <c r="ET536" s="190"/>
      <c r="EU536" s="191"/>
      <c r="EV536" s="188"/>
      <c r="EW536" s="188"/>
      <c r="EX536" s="188"/>
      <c r="EY536" s="189"/>
      <c r="EZ536" s="189"/>
      <c r="FA536" s="189"/>
      <c r="FB536" s="189"/>
      <c r="FC536" s="189"/>
      <c r="FD536" s="190"/>
      <c r="FE536" s="190"/>
      <c r="FF536" s="190"/>
      <c r="FG536" s="190"/>
      <c r="FH536" s="191"/>
      <c r="FI536" s="188"/>
      <c r="FJ536" s="188"/>
      <c r="FK536" s="188"/>
      <c r="FL536" s="189"/>
      <c r="FM536" s="189"/>
      <c r="FN536" s="189"/>
      <c r="FO536" s="189"/>
      <c r="FP536" s="189"/>
      <c r="FQ536" s="190"/>
      <c r="FR536" s="190"/>
      <c r="FS536" s="190"/>
      <c r="FT536" s="190"/>
      <c r="FU536" s="191"/>
      <c r="FV536" s="188"/>
      <c r="FW536" s="188"/>
      <c r="FX536" s="188"/>
      <c r="FY536" s="189"/>
      <c r="FZ536" s="189"/>
      <c r="GA536" s="189"/>
      <c r="GB536" s="189"/>
      <c r="GC536" s="189"/>
    </row>
    <row r="537" spans="1:185" s="187" customFormat="1" ht="15" customHeight="1" x14ac:dyDescent="0.25">
      <c r="A537" s="4">
        <v>3726</v>
      </c>
      <c r="B537" s="4">
        <v>5137</v>
      </c>
      <c r="C537" s="291"/>
      <c r="D537" s="47"/>
      <c r="E537" s="61">
        <v>840</v>
      </c>
      <c r="F537" s="5" t="s">
        <v>1053</v>
      </c>
      <c r="G537" s="76">
        <v>200</v>
      </c>
      <c r="H537" s="76">
        <v>236.3</v>
      </c>
      <c r="I537" s="76">
        <v>0</v>
      </c>
      <c r="J537" s="430">
        <f>Tabulka5424[[#This Row],[Skutečnost v tis. Kč]]/Tabulka5424[[#This Row],[Upravený rozpočet v tis. Kč]]*100</f>
        <v>0</v>
      </c>
      <c r="K537" s="188"/>
      <c r="L537" s="189"/>
      <c r="M537" s="189"/>
      <c r="N537" s="189"/>
      <c r="O537" s="189"/>
      <c r="P537" s="189"/>
      <c r="Q537" s="190"/>
      <c r="R537" s="190"/>
      <c r="S537" s="190"/>
      <c r="T537" s="190"/>
      <c r="U537" s="191"/>
      <c r="V537" s="188"/>
      <c r="W537" s="188"/>
      <c r="X537" s="188"/>
      <c r="Y537" s="189"/>
      <c r="Z537" s="189"/>
      <c r="AA537" s="189"/>
      <c r="AB537" s="189"/>
      <c r="AC537" s="189"/>
      <c r="AD537" s="190"/>
      <c r="AE537" s="190"/>
      <c r="AF537" s="190"/>
      <c r="AG537" s="190"/>
      <c r="AH537" s="191"/>
      <c r="AI537" s="188"/>
      <c r="AJ537" s="188"/>
      <c r="AK537" s="188"/>
      <c r="AL537" s="189"/>
      <c r="AM537" s="189"/>
      <c r="AN537" s="189"/>
      <c r="AO537" s="189"/>
      <c r="AP537" s="189"/>
      <c r="AQ537" s="190"/>
      <c r="AR537" s="190"/>
      <c r="AS537" s="190"/>
      <c r="AT537" s="190"/>
      <c r="AU537" s="191"/>
      <c r="AV537" s="188"/>
      <c r="AW537" s="188"/>
      <c r="AX537" s="188"/>
      <c r="AY537" s="189"/>
      <c r="AZ537" s="189"/>
      <c r="BA537" s="189"/>
      <c r="BB537" s="189"/>
      <c r="BC537" s="189"/>
      <c r="BD537" s="190"/>
      <c r="BE537" s="190"/>
      <c r="BF537" s="190"/>
      <c r="BG537" s="190"/>
      <c r="BH537" s="191"/>
      <c r="BI537" s="188"/>
      <c r="BJ537" s="188"/>
      <c r="BK537" s="188"/>
      <c r="BL537" s="189"/>
      <c r="BM537" s="189"/>
      <c r="BN537" s="189"/>
      <c r="BO537" s="189"/>
      <c r="BP537" s="189"/>
      <c r="BQ537" s="190"/>
      <c r="BR537" s="190"/>
      <c r="BS537" s="190"/>
      <c r="BT537" s="190"/>
      <c r="BU537" s="191"/>
      <c r="BV537" s="188"/>
      <c r="BW537" s="188"/>
      <c r="BX537" s="188"/>
      <c r="BY537" s="189"/>
      <c r="BZ537" s="189"/>
      <c r="CA537" s="189"/>
      <c r="CB537" s="189"/>
      <c r="CC537" s="189"/>
      <c r="CD537" s="190"/>
      <c r="CE537" s="190"/>
      <c r="CF537" s="190"/>
      <c r="CG537" s="190"/>
      <c r="CH537" s="191"/>
      <c r="CI537" s="188"/>
      <c r="CJ537" s="188"/>
      <c r="CK537" s="188"/>
      <c r="CL537" s="189"/>
      <c r="CM537" s="189"/>
      <c r="CN537" s="189"/>
      <c r="CO537" s="189"/>
      <c r="CP537" s="189"/>
      <c r="CQ537" s="190"/>
      <c r="CR537" s="190"/>
      <c r="CS537" s="190"/>
      <c r="CT537" s="190"/>
      <c r="CU537" s="191"/>
      <c r="CV537" s="188"/>
      <c r="CW537" s="188"/>
      <c r="CX537" s="188"/>
      <c r="CY537" s="189"/>
      <c r="CZ537" s="189"/>
      <c r="DA537" s="189"/>
      <c r="DB537" s="189"/>
      <c r="DC537" s="189"/>
      <c r="DD537" s="190"/>
      <c r="DE537" s="190"/>
      <c r="DF537" s="190"/>
      <c r="DG537" s="190"/>
      <c r="DH537" s="191"/>
      <c r="DI537" s="188"/>
      <c r="DJ537" s="188"/>
      <c r="DK537" s="188"/>
      <c r="DL537" s="189"/>
      <c r="DM537" s="189"/>
      <c r="DN537" s="189"/>
      <c r="DO537" s="189"/>
      <c r="DP537" s="189"/>
      <c r="DQ537" s="190"/>
      <c r="DR537" s="190"/>
      <c r="DS537" s="190"/>
      <c r="DT537" s="190"/>
      <c r="DU537" s="191"/>
      <c r="DV537" s="188"/>
      <c r="DW537" s="188"/>
      <c r="DX537" s="188"/>
      <c r="DY537" s="189"/>
      <c r="DZ537" s="189"/>
      <c r="EA537" s="189"/>
      <c r="EB537" s="189"/>
      <c r="EC537" s="189"/>
      <c r="ED537" s="190"/>
      <c r="EE537" s="190"/>
      <c r="EF537" s="190"/>
      <c r="EG537" s="190"/>
      <c r="EH537" s="191"/>
      <c r="EI537" s="188"/>
      <c r="EJ537" s="188"/>
      <c r="EK537" s="188"/>
      <c r="EL537" s="189"/>
      <c r="EM537" s="189"/>
      <c r="EN537" s="189"/>
      <c r="EO537" s="189"/>
      <c r="EP537" s="189"/>
      <c r="EQ537" s="190"/>
      <c r="ER537" s="190"/>
      <c r="ES537" s="190"/>
      <c r="ET537" s="190"/>
      <c r="EU537" s="191"/>
      <c r="EV537" s="188"/>
      <c r="EW537" s="188"/>
      <c r="EX537" s="188"/>
      <c r="EY537" s="189"/>
      <c r="EZ537" s="189"/>
      <c r="FA537" s="189"/>
      <c r="FB537" s="189"/>
      <c r="FC537" s="189"/>
      <c r="FD537" s="190"/>
      <c r="FE537" s="190"/>
      <c r="FF537" s="190"/>
      <c r="FG537" s="190"/>
      <c r="FH537" s="191"/>
      <c r="FI537" s="188"/>
      <c r="FJ537" s="188"/>
      <c r="FK537" s="188"/>
      <c r="FL537" s="189"/>
      <c r="FM537" s="189"/>
      <c r="FN537" s="189"/>
      <c r="FO537" s="189"/>
      <c r="FP537" s="189"/>
      <c r="FQ537" s="190"/>
      <c r="FR537" s="190"/>
      <c r="FS537" s="190"/>
      <c r="FT537" s="190"/>
      <c r="FU537" s="191"/>
      <c r="FV537" s="188"/>
      <c r="FW537" s="188"/>
      <c r="FX537" s="188"/>
      <c r="FY537" s="189"/>
      <c r="FZ537" s="189"/>
      <c r="GA537" s="189"/>
      <c r="GB537" s="189"/>
      <c r="GC537" s="189"/>
    </row>
    <row r="538" spans="1:185" s="187" customFormat="1" ht="15" customHeight="1" x14ac:dyDescent="0.25">
      <c r="A538" s="632">
        <v>3726</v>
      </c>
      <c r="B538" s="632">
        <v>5137</v>
      </c>
      <c r="C538" s="633">
        <v>106100000</v>
      </c>
      <c r="D538" s="634"/>
      <c r="E538" s="61">
        <v>840</v>
      </c>
      <c r="F538" s="535" t="s">
        <v>1051</v>
      </c>
      <c r="G538" s="99">
        <v>0</v>
      </c>
      <c r="H538" s="99">
        <v>157.9</v>
      </c>
      <c r="I538" s="99">
        <v>157.9</v>
      </c>
      <c r="J538" s="430">
        <f>Tabulka5424[[#This Row],[Skutečnost v tis. Kč]]/Tabulka5424[[#This Row],[Upravený rozpočet v tis. Kč]]*100</f>
        <v>100</v>
      </c>
      <c r="K538" s="188"/>
      <c r="L538" s="189"/>
      <c r="M538" s="189"/>
      <c r="N538" s="189"/>
      <c r="O538" s="189"/>
      <c r="P538" s="189"/>
      <c r="Q538" s="190"/>
      <c r="R538" s="190"/>
      <c r="S538" s="190"/>
      <c r="T538" s="190"/>
      <c r="U538" s="191"/>
      <c r="V538" s="188"/>
      <c r="W538" s="188"/>
      <c r="X538" s="188"/>
      <c r="Y538" s="189"/>
      <c r="Z538" s="189"/>
      <c r="AA538" s="189"/>
      <c r="AB538" s="189"/>
      <c r="AC538" s="189"/>
      <c r="AD538" s="190"/>
      <c r="AE538" s="190"/>
      <c r="AF538" s="190"/>
      <c r="AG538" s="190"/>
      <c r="AH538" s="191"/>
      <c r="AI538" s="188"/>
      <c r="AJ538" s="188"/>
      <c r="AK538" s="188"/>
      <c r="AL538" s="189"/>
      <c r="AM538" s="189"/>
      <c r="AN538" s="189"/>
      <c r="AO538" s="189"/>
      <c r="AP538" s="189"/>
      <c r="AQ538" s="190"/>
      <c r="AR538" s="190"/>
      <c r="AS538" s="190"/>
      <c r="AT538" s="190"/>
      <c r="AU538" s="191"/>
      <c r="AV538" s="188"/>
      <c r="AW538" s="188"/>
      <c r="AX538" s="188"/>
      <c r="AY538" s="189"/>
      <c r="AZ538" s="189"/>
      <c r="BA538" s="189"/>
      <c r="BB538" s="189"/>
      <c r="BC538" s="189"/>
      <c r="BD538" s="190"/>
      <c r="BE538" s="190"/>
      <c r="BF538" s="190"/>
      <c r="BG538" s="190"/>
      <c r="BH538" s="191"/>
      <c r="BI538" s="188"/>
      <c r="BJ538" s="188"/>
      <c r="BK538" s="188"/>
      <c r="BL538" s="189"/>
      <c r="BM538" s="189"/>
      <c r="BN538" s="189"/>
      <c r="BO538" s="189"/>
      <c r="BP538" s="189"/>
      <c r="BQ538" s="190"/>
      <c r="BR538" s="190"/>
      <c r="BS538" s="190"/>
      <c r="BT538" s="190"/>
      <c r="BU538" s="191"/>
      <c r="BV538" s="188"/>
      <c r="BW538" s="188"/>
      <c r="BX538" s="188"/>
      <c r="BY538" s="189"/>
      <c r="BZ538" s="189"/>
      <c r="CA538" s="189"/>
      <c r="CB538" s="189"/>
      <c r="CC538" s="189"/>
      <c r="CD538" s="190"/>
      <c r="CE538" s="190"/>
      <c r="CF538" s="190"/>
      <c r="CG538" s="190"/>
      <c r="CH538" s="191"/>
      <c r="CI538" s="188"/>
      <c r="CJ538" s="188"/>
      <c r="CK538" s="188"/>
      <c r="CL538" s="189"/>
      <c r="CM538" s="189"/>
      <c r="CN538" s="189"/>
      <c r="CO538" s="189"/>
      <c r="CP538" s="189"/>
      <c r="CQ538" s="190"/>
      <c r="CR538" s="190"/>
      <c r="CS538" s="190"/>
      <c r="CT538" s="190"/>
      <c r="CU538" s="191"/>
      <c r="CV538" s="188"/>
      <c r="CW538" s="188"/>
      <c r="CX538" s="188"/>
      <c r="CY538" s="189"/>
      <c r="CZ538" s="189"/>
      <c r="DA538" s="189"/>
      <c r="DB538" s="189"/>
      <c r="DC538" s="189"/>
      <c r="DD538" s="190"/>
      <c r="DE538" s="190"/>
      <c r="DF538" s="190"/>
      <c r="DG538" s="190"/>
      <c r="DH538" s="191"/>
      <c r="DI538" s="188"/>
      <c r="DJ538" s="188"/>
      <c r="DK538" s="188"/>
      <c r="DL538" s="189"/>
      <c r="DM538" s="189"/>
      <c r="DN538" s="189"/>
      <c r="DO538" s="189"/>
      <c r="DP538" s="189"/>
      <c r="DQ538" s="190"/>
      <c r="DR538" s="190"/>
      <c r="DS538" s="190"/>
      <c r="DT538" s="190"/>
      <c r="DU538" s="191"/>
      <c r="DV538" s="188"/>
      <c r="DW538" s="188"/>
      <c r="DX538" s="188"/>
      <c r="DY538" s="189"/>
      <c r="DZ538" s="189"/>
      <c r="EA538" s="189"/>
      <c r="EB538" s="189"/>
      <c r="EC538" s="189"/>
      <c r="ED538" s="190"/>
      <c r="EE538" s="190"/>
      <c r="EF538" s="190"/>
      <c r="EG538" s="190"/>
      <c r="EH538" s="191"/>
      <c r="EI538" s="188"/>
      <c r="EJ538" s="188"/>
      <c r="EK538" s="188"/>
      <c r="EL538" s="189"/>
      <c r="EM538" s="189"/>
      <c r="EN538" s="189"/>
      <c r="EO538" s="189"/>
      <c r="EP538" s="189"/>
      <c r="EQ538" s="190"/>
      <c r="ER538" s="190"/>
      <c r="ES538" s="190"/>
      <c r="ET538" s="190"/>
      <c r="EU538" s="191"/>
      <c r="EV538" s="188"/>
      <c r="EW538" s="188"/>
      <c r="EX538" s="188"/>
      <c r="EY538" s="189"/>
      <c r="EZ538" s="189"/>
      <c r="FA538" s="189"/>
      <c r="FB538" s="189"/>
      <c r="FC538" s="189"/>
      <c r="FD538" s="190"/>
      <c r="FE538" s="190"/>
      <c r="FF538" s="190"/>
      <c r="FG538" s="190"/>
      <c r="FH538" s="191"/>
      <c r="FI538" s="188"/>
      <c r="FJ538" s="188"/>
      <c r="FK538" s="188"/>
      <c r="FL538" s="189"/>
      <c r="FM538" s="189"/>
      <c r="FN538" s="189"/>
      <c r="FO538" s="189"/>
      <c r="FP538" s="189"/>
      <c r="FQ538" s="190"/>
      <c r="FR538" s="190"/>
      <c r="FS538" s="190"/>
      <c r="FT538" s="190"/>
      <c r="FU538" s="191"/>
      <c r="FV538" s="188"/>
      <c r="FW538" s="188"/>
      <c r="FX538" s="188"/>
      <c r="FY538" s="189"/>
      <c r="FZ538" s="189"/>
      <c r="GA538" s="189"/>
      <c r="GB538" s="189"/>
      <c r="GC538" s="189"/>
    </row>
    <row r="539" spans="1:185" s="187" customFormat="1" ht="15" customHeight="1" x14ac:dyDescent="0.25">
      <c r="A539" s="492">
        <v>3726</v>
      </c>
      <c r="B539" s="492">
        <v>5137</v>
      </c>
      <c r="C539" s="578">
        <v>106515011</v>
      </c>
      <c r="D539" s="582"/>
      <c r="E539" s="493">
        <v>840</v>
      </c>
      <c r="F539" s="494" t="s">
        <v>1052</v>
      </c>
      <c r="G539" s="552">
        <v>0</v>
      </c>
      <c r="H539" s="552">
        <v>894.8</v>
      </c>
      <c r="I539" s="552">
        <v>894.8</v>
      </c>
      <c r="J539" s="430">
        <f>Tabulka5424[[#This Row],[Skutečnost v tis. Kč]]/Tabulka5424[[#This Row],[Upravený rozpočet v tis. Kč]]*100</f>
        <v>100</v>
      </c>
      <c r="K539" s="188"/>
      <c r="L539" s="189"/>
      <c r="M539" s="189"/>
      <c r="N539" s="189"/>
      <c r="O539" s="189"/>
      <c r="P539" s="189"/>
      <c r="Q539" s="190"/>
      <c r="R539" s="190"/>
      <c r="S539" s="190"/>
      <c r="T539" s="190"/>
      <c r="U539" s="191"/>
      <c r="V539" s="188"/>
      <c r="W539" s="188"/>
      <c r="X539" s="188"/>
      <c r="Y539" s="189"/>
      <c r="Z539" s="189"/>
      <c r="AA539" s="189"/>
      <c r="AB539" s="189"/>
      <c r="AC539" s="189"/>
      <c r="AD539" s="190"/>
      <c r="AE539" s="190"/>
      <c r="AF539" s="190"/>
      <c r="AG539" s="190"/>
      <c r="AH539" s="191"/>
      <c r="AI539" s="188"/>
      <c r="AJ539" s="188"/>
      <c r="AK539" s="188"/>
      <c r="AL539" s="189"/>
      <c r="AM539" s="189"/>
      <c r="AN539" s="189"/>
      <c r="AO539" s="189"/>
      <c r="AP539" s="189"/>
      <c r="AQ539" s="190"/>
      <c r="AR539" s="190"/>
      <c r="AS539" s="190"/>
      <c r="AT539" s="190"/>
      <c r="AU539" s="191"/>
      <c r="AV539" s="188"/>
      <c r="AW539" s="188"/>
      <c r="AX539" s="188"/>
      <c r="AY539" s="189"/>
      <c r="AZ539" s="189"/>
      <c r="BA539" s="189"/>
      <c r="BB539" s="189"/>
      <c r="BC539" s="189"/>
      <c r="BD539" s="190"/>
      <c r="BE539" s="190"/>
      <c r="BF539" s="190"/>
      <c r="BG539" s="190"/>
      <c r="BH539" s="191"/>
      <c r="BI539" s="188"/>
      <c r="BJ539" s="188"/>
      <c r="BK539" s="188"/>
      <c r="BL539" s="189"/>
      <c r="BM539" s="189"/>
      <c r="BN539" s="189"/>
      <c r="BO539" s="189"/>
      <c r="BP539" s="189"/>
      <c r="BQ539" s="190"/>
      <c r="BR539" s="190"/>
      <c r="BS539" s="190"/>
      <c r="BT539" s="190"/>
      <c r="BU539" s="191"/>
      <c r="BV539" s="188"/>
      <c r="BW539" s="188"/>
      <c r="BX539" s="188"/>
      <c r="BY539" s="189"/>
      <c r="BZ539" s="189"/>
      <c r="CA539" s="189"/>
      <c r="CB539" s="189"/>
      <c r="CC539" s="189"/>
      <c r="CD539" s="190"/>
      <c r="CE539" s="190"/>
      <c r="CF539" s="190"/>
      <c r="CG539" s="190"/>
      <c r="CH539" s="191"/>
      <c r="CI539" s="188"/>
      <c r="CJ539" s="188"/>
      <c r="CK539" s="188"/>
      <c r="CL539" s="189"/>
      <c r="CM539" s="189"/>
      <c r="CN539" s="189"/>
      <c r="CO539" s="189"/>
      <c r="CP539" s="189"/>
      <c r="CQ539" s="190"/>
      <c r="CR539" s="190"/>
      <c r="CS539" s="190"/>
      <c r="CT539" s="190"/>
      <c r="CU539" s="191"/>
      <c r="CV539" s="188"/>
      <c r="CW539" s="188"/>
      <c r="CX539" s="188"/>
      <c r="CY539" s="189"/>
      <c r="CZ539" s="189"/>
      <c r="DA539" s="189"/>
      <c r="DB539" s="189"/>
      <c r="DC539" s="189"/>
      <c r="DD539" s="190"/>
      <c r="DE539" s="190"/>
      <c r="DF539" s="190"/>
      <c r="DG539" s="190"/>
      <c r="DH539" s="191"/>
      <c r="DI539" s="188"/>
      <c r="DJ539" s="188"/>
      <c r="DK539" s="188"/>
      <c r="DL539" s="189"/>
      <c r="DM539" s="189"/>
      <c r="DN539" s="189"/>
      <c r="DO539" s="189"/>
      <c r="DP539" s="189"/>
      <c r="DQ539" s="190"/>
      <c r="DR539" s="190"/>
      <c r="DS539" s="190"/>
      <c r="DT539" s="190"/>
      <c r="DU539" s="191"/>
      <c r="DV539" s="188"/>
      <c r="DW539" s="188"/>
      <c r="DX539" s="188"/>
      <c r="DY539" s="189"/>
      <c r="DZ539" s="189"/>
      <c r="EA539" s="189"/>
      <c r="EB539" s="189"/>
      <c r="EC539" s="189"/>
      <c r="ED539" s="190"/>
      <c r="EE539" s="190"/>
      <c r="EF539" s="190"/>
      <c r="EG539" s="190"/>
      <c r="EH539" s="191"/>
      <c r="EI539" s="188"/>
      <c r="EJ539" s="188"/>
      <c r="EK539" s="188"/>
      <c r="EL539" s="189"/>
      <c r="EM539" s="189"/>
      <c r="EN539" s="189"/>
      <c r="EO539" s="189"/>
      <c r="EP539" s="189"/>
      <c r="EQ539" s="190"/>
      <c r="ER539" s="190"/>
      <c r="ES539" s="190"/>
      <c r="ET539" s="190"/>
      <c r="EU539" s="191"/>
      <c r="EV539" s="188"/>
      <c r="EW539" s="188"/>
      <c r="EX539" s="188"/>
      <c r="EY539" s="189"/>
      <c r="EZ539" s="189"/>
      <c r="FA539" s="189"/>
      <c r="FB539" s="189"/>
      <c r="FC539" s="189"/>
      <c r="FD539" s="190"/>
      <c r="FE539" s="190"/>
      <c r="FF539" s="190"/>
      <c r="FG539" s="190"/>
      <c r="FH539" s="191"/>
      <c r="FI539" s="188"/>
      <c r="FJ539" s="188"/>
      <c r="FK539" s="188"/>
      <c r="FL539" s="189"/>
      <c r="FM539" s="189"/>
      <c r="FN539" s="189"/>
      <c r="FO539" s="189"/>
      <c r="FP539" s="189"/>
      <c r="FQ539" s="190"/>
      <c r="FR539" s="190"/>
      <c r="FS539" s="190"/>
      <c r="FT539" s="190"/>
      <c r="FU539" s="191"/>
      <c r="FV539" s="188"/>
      <c r="FW539" s="188"/>
      <c r="FX539" s="188"/>
      <c r="FY539" s="189"/>
      <c r="FZ539" s="189"/>
      <c r="GA539" s="189"/>
      <c r="GB539" s="189"/>
      <c r="GC539" s="189"/>
    </row>
    <row r="540" spans="1:185" s="187" customFormat="1" ht="15" customHeight="1" x14ac:dyDescent="0.25">
      <c r="A540" s="4">
        <v>3726</v>
      </c>
      <c r="B540" s="4">
        <v>5166</v>
      </c>
      <c r="C540" s="291"/>
      <c r="D540" s="47"/>
      <c r="E540" s="61">
        <v>840</v>
      </c>
      <c r="F540" s="5" t="s">
        <v>342</v>
      </c>
      <c r="G540" s="76">
        <v>30</v>
      </c>
      <c r="H540" s="76">
        <v>30</v>
      </c>
      <c r="I540" s="76">
        <v>0</v>
      </c>
      <c r="J540" s="430">
        <f>Tabulka5424[[#This Row],[Skutečnost v tis. Kč]]/Tabulka5424[[#This Row],[Upravený rozpočet v tis. Kč]]*100</f>
        <v>0</v>
      </c>
      <c r="K540" s="188"/>
      <c r="L540" s="189"/>
      <c r="M540" s="189"/>
      <c r="N540" s="189"/>
      <c r="O540" s="189"/>
      <c r="P540" s="189"/>
      <c r="Q540" s="190"/>
      <c r="R540" s="190"/>
      <c r="S540" s="190"/>
      <c r="T540" s="190"/>
      <c r="U540" s="191"/>
      <c r="V540" s="188"/>
      <c r="W540" s="188"/>
      <c r="X540" s="188"/>
      <c r="Y540" s="189"/>
      <c r="Z540" s="189"/>
      <c r="AA540" s="189"/>
      <c r="AB540" s="189"/>
      <c r="AC540" s="189"/>
      <c r="AD540" s="190"/>
      <c r="AE540" s="190"/>
      <c r="AF540" s="190"/>
      <c r="AG540" s="190"/>
      <c r="AH540" s="191"/>
      <c r="AI540" s="188"/>
      <c r="AJ540" s="188"/>
      <c r="AK540" s="188"/>
      <c r="AL540" s="189"/>
      <c r="AM540" s="189"/>
      <c r="AN540" s="189"/>
      <c r="AO540" s="189"/>
      <c r="AP540" s="189"/>
      <c r="AQ540" s="190"/>
      <c r="AR540" s="190"/>
      <c r="AS540" s="190"/>
      <c r="AT540" s="190"/>
      <c r="AU540" s="191"/>
      <c r="AV540" s="188"/>
      <c r="AW540" s="188"/>
      <c r="AX540" s="188"/>
      <c r="AY540" s="189"/>
      <c r="AZ540" s="189"/>
      <c r="BA540" s="189"/>
      <c r="BB540" s="189"/>
      <c r="BC540" s="189"/>
      <c r="BD540" s="190"/>
      <c r="BE540" s="190"/>
      <c r="BF540" s="190"/>
      <c r="BG540" s="190"/>
      <c r="BH540" s="191"/>
      <c r="BI540" s="188"/>
      <c r="BJ540" s="188"/>
      <c r="BK540" s="188"/>
      <c r="BL540" s="189"/>
      <c r="BM540" s="189"/>
      <c r="BN540" s="189"/>
      <c r="BO540" s="189"/>
      <c r="BP540" s="189"/>
      <c r="BQ540" s="190"/>
      <c r="BR540" s="190"/>
      <c r="BS540" s="190"/>
      <c r="BT540" s="190"/>
      <c r="BU540" s="191"/>
      <c r="BV540" s="188"/>
      <c r="BW540" s="188"/>
      <c r="BX540" s="188"/>
      <c r="BY540" s="189"/>
      <c r="BZ540" s="189"/>
      <c r="CA540" s="189"/>
      <c r="CB540" s="189"/>
      <c r="CC540" s="189"/>
      <c r="CD540" s="190"/>
      <c r="CE540" s="190"/>
      <c r="CF540" s="190"/>
      <c r="CG540" s="190"/>
      <c r="CH540" s="191"/>
      <c r="CI540" s="188"/>
      <c r="CJ540" s="188"/>
      <c r="CK540" s="188"/>
      <c r="CL540" s="189"/>
      <c r="CM540" s="189"/>
      <c r="CN540" s="189"/>
      <c r="CO540" s="189"/>
      <c r="CP540" s="189"/>
      <c r="CQ540" s="190"/>
      <c r="CR540" s="190"/>
      <c r="CS540" s="190"/>
      <c r="CT540" s="190"/>
      <c r="CU540" s="191"/>
      <c r="CV540" s="188"/>
      <c r="CW540" s="188"/>
      <c r="CX540" s="188"/>
      <c r="CY540" s="189"/>
      <c r="CZ540" s="189"/>
      <c r="DA540" s="189"/>
      <c r="DB540" s="189"/>
      <c r="DC540" s="189"/>
      <c r="DD540" s="190"/>
      <c r="DE540" s="190"/>
      <c r="DF540" s="190"/>
      <c r="DG540" s="190"/>
      <c r="DH540" s="191"/>
      <c r="DI540" s="188"/>
      <c r="DJ540" s="188"/>
      <c r="DK540" s="188"/>
      <c r="DL540" s="189"/>
      <c r="DM540" s="189"/>
      <c r="DN540" s="189"/>
      <c r="DO540" s="189"/>
      <c r="DP540" s="189"/>
      <c r="DQ540" s="190"/>
      <c r="DR540" s="190"/>
      <c r="DS540" s="190"/>
      <c r="DT540" s="190"/>
      <c r="DU540" s="191"/>
      <c r="DV540" s="188"/>
      <c r="DW540" s="188"/>
      <c r="DX540" s="188"/>
      <c r="DY540" s="189"/>
      <c r="DZ540" s="189"/>
      <c r="EA540" s="189"/>
      <c r="EB540" s="189"/>
      <c r="EC540" s="189"/>
      <c r="ED540" s="190"/>
      <c r="EE540" s="190"/>
      <c r="EF540" s="190"/>
      <c r="EG540" s="190"/>
      <c r="EH540" s="191"/>
      <c r="EI540" s="188"/>
      <c r="EJ540" s="188"/>
      <c r="EK540" s="188"/>
      <c r="EL540" s="189"/>
      <c r="EM540" s="189"/>
      <c r="EN540" s="189"/>
      <c r="EO540" s="189"/>
      <c r="EP540" s="189"/>
      <c r="EQ540" s="190"/>
      <c r="ER540" s="190"/>
      <c r="ES540" s="190"/>
      <c r="ET540" s="190"/>
      <c r="EU540" s="191"/>
      <c r="EV540" s="188"/>
      <c r="EW540" s="188"/>
      <c r="EX540" s="188"/>
      <c r="EY540" s="189"/>
      <c r="EZ540" s="189"/>
      <c r="FA540" s="189"/>
      <c r="FB540" s="189"/>
      <c r="FC540" s="189"/>
      <c r="FD540" s="190"/>
      <c r="FE540" s="190"/>
      <c r="FF540" s="190"/>
      <c r="FG540" s="190"/>
      <c r="FH540" s="191"/>
      <c r="FI540" s="188"/>
      <c r="FJ540" s="188"/>
      <c r="FK540" s="188"/>
      <c r="FL540" s="189"/>
      <c r="FM540" s="189"/>
      <c r="FN540" s="189"/>
      <c r="FO540" s="189"/>
      <c r="FP540" s="189"/>
      <c r="FQ540" s="190"/>
      <c r="FR540" s="190"/>
      <c r="FS540" s="190"/>
      <c r="FT540" s="190"/>
      <c r="FU540" s="191"/>
      <c r="FV540" s="188"/>
      <c r="FW540" s="188"/>
      <c r="FX540" s="188"/>
      <c r="FY540" s="189"/>
      <c r="FZ540" s="189"/>
      <c r="GA540" s="189"/>
      <c r="GB540" s="189"/>
      <c r="GC540" s="189"/>
    </row>
    <row r="541" spans="1:185" s="187" customFormat="1" ht="15" customHeight="1" x14ac:dyDescent="0.25">
      <c r="A541" s="4">
        <v>3726</v>
      </c>
      <c r="B541" s="4">
        <v>5169</v>
      </c>
      <c r="C541" s="291"/>
      <c r="D541" s="47"/>
      <c r="E541" s="61"/>
      <c r="F541" s="5" t="s">
        <v>174</v>
      </c>
      <c r="G541" s="76">
        <v>330</v>
      </c>
      <c r="H541" s="76">
        <v>330</v>
      </c>
      <c r="I541" s="76">
        <v>130.49</v>
      </c>
      <c r="J541" s="430">
        <f>Tabulka5424[[#This Row],[Skutečnost v tis. Kč]]/Tabulka5424[[#This Row],[Upravený rozpočet v tis. Kč]]*100</f>
        <v>39.542424242424246</v>
      </c>
      <c r="K541" s="188"/>
      <c r="L541" s="189"/>
      <c r="M541" s="189"/>
      <c r="N541" s="189"/>
      <c r="O541" s="189"/>
      <c r="P541" s="189"/>
      <c r="Q541" s="190"/>
      <c r="R541" s="190"/>
      <c r="S541" s="190"/>
      <c r="T541" s="190"/>
      <c r="U541" s="191"/>
      <c r="V541" s="188"/>
      <c r="W541" s="188"/>
      <c r="X541" s="188"/>
      <c r="Y541" s="189"/>
      <c r="Z541" s="189"/>
      <c r="AA541" s="189"/>
      <c r="AB541" s="189"/>
      <c r="AC541" s="189"/>
      <c r="AD541" s="190"/>
      <c r="AE541" s="190"/>
      <c r="AF541" s="190"/>
      <c r="AG541" s="190"/>
      <c r="AH541" s="191"/>
      <c r="AI541" s="188"/>
      <c r="AJ541" s="188"/>
      <c r="AK541" s="188"/>
      <c r="AL541" s="189"/>
      <c r="AM541" s="189"/>
      <c r="AN541" s="189"/>
      <c r="AO541" s="189"/>
      <c r="AP541" s="189"/>
      <c r="AQ541" s="190"/>
      <c r="AR541" s="190"/>
      <c r="AS541" s="190"/>
      <c r="AT541" s="190"/>
      <c r="AU541" s="191"/>
      <c r="AV541" s="188"/>
      <c r="AW541" s="188"/>
      <c r="AX541" s="188"/>
      <c r="AY541" s="189"/>
      <c r="AZ541" s="189"/>
      <c r="BA541" s="189"/>
      <c r="BB541" s="189"/>
      <c r="BC541" s="189"/>
      <c r="BD541" s="190"/>
      <c r="BE541" s="190"/>
      <c r="BF541" s="190"/>
      <c r="BG541" s="190"/>
      <c r="BH541" s="191"/>
      <c r="BI541" s="188"/>
      <c r="BJ541" s="188"/>
      <c r="BK541" s="188"/>
      <c r="BL541" s="189"/>
      <c r="BM541" s="189"/>
      <c r="BN541" s="189"/>
      <c r="BO541" s="189"/>
      <c r="BP541" s="189"/>
      <c r="BQ541" s="190"/>
      <c r="BR541" s="190"/>
      <c r="BS541" s="190"/>
      <c r="BT541" s="190"/>
      <c r="BU541" s="191"/>
      <c r="BV541" s="188"/>
      <c r="BW541" s="188"/>
      <c r="BX541" s="188"/>
      <c r="BY541" s="189"/>
      <c r="BZ541" s="189"/>
      <c r="CA541" s="189"/>
      <c r="CB541" s="189"/>
      <c r="CC541" s="189"/>
      <c r="CD541" s="190"/>
      <c r="CE541" s="190"/>
      <c r="CF541" s="190"/>
      <c r="CG541" s="190"/>
      <c r="CH541" s="191"/>
      <c r="CI541" s="188"/>
      <c r="CJ541" s="188"/>
      <c r="CK541" s="188"/>
      <c r="CL541" s="189"/>
      <c r="CM541" s="189"/>
      <c r="CN541" s="189"/>
      <c r="CO541" s="189"/>
      <c r="CP541" s="189"/>
      <c r="CQ541" s="190"/>
      <c r="CR541" s="190"/>
      <c r="CS541" s="190"/>
      <c r="CT541" s="190"/>
      <c r="CU541" s="191"/>
      <c r="CV541" s="188"/>
      <c r="CW541" s="188"/>
      <c r="CX541" s="188"/>
      <c r="CY541" s="189"/>
      <c r="CZ541" s="189"/>
      <c r="DA541" s="189"/>
      <c r="DB541" s="189"/>
      <c r="DC541" s="189"/>
      <c r="DD541" s="190"/>
      <c r="DE541" s="190"/>
      <c r="DF541" s="190"/>
      <c r="DG541" s="190"/>
      <c r="DH541" s="191"/>
      <c r="DI541" s="188"/>
      <c r="DJ541" s="188"/>
      <c r="DK541" s="188"/>
      <c r="DL541" s="189"/>
      <c r="DM541" s="189"/>
      <c r="DN541" s="189"/>
      <c r="DO541" s="189"/>
      <c r="DP541" s="189"/>
      <c r="DQ541" s="190"/>
      <c r="DR541" s="190"/>
      <c r="DS541" s="190"/>
      <c r="DT541" s="190"/>
      <c r="DU541" s="191"/>
      <c r="DV541" s="188"/>
      <c r="DW541" s="188"/>
      <c r="DX541" s="188"/>
      <c r="DY541" s="189"/>
      <c r="DZ541" s="189"/>
      <c r="EA541" s="189"/>
      <c r="EB541" s="189"/>
      <c r="EC541" s="189"/>
      <c r="ED541" s="190"/>
      <c r="EE541" s="190"/>
      <c r="EF541" s="190"/>
      <c r="EG541" s="190"/>
      <c r="EH541" s="191"/>
      <c r="EI541" s="188"/>
      <c r="EJ541" s="188"/>
      <c r="EK541" s="188"/>
      <c r="EL541" s="189"/>
      <c r="EM541" s="189"/>
      <c r="EN541" s="189"/>
      <c r="EO541" s="189"/>
      <c r="EP541" s="189"/>
      <c r="EQ541" s="190"/>
      <c r="ER541" s="190"/>
      <c r="ES541" s="190"/>
      <c r="ET541" s="190"/>
      <c r="EU541" s="191"/>
      <c r="EV541" s="188"/>
      <c r="EW541" s="188"/>
      <c r="EX541" s="188"/>
      <c r="EY541" s="189"/>
      <c r="EZ541" s="189"/>
      <c r="FA541" s="189"/>
      <c r="FB541" s="189"/>
      <c r="FC541" s="189"/>
      <c r="FD541" s="190"/>
      <c r="FE541" s="190"/>
      <c r="FF541" s="190"/>
      <c r="FG541" s="190"/>
      <c r="FH541" s="191"/>
      <c r="FI541" s="188"/>
      <c r="FJ541" s="188"/>
      <c r="FK541" s="188"/>
      <c r="FL541" s="189"/>
      <c r="FM541" s="189"/>
      <c r="FN541" s="189"/>
      <c r="FO541" s="189"/>
      <c r="FP541" s="189"/>
      <c r="FQ541" s="190"/>
      <c r="FR541" s="190"/>
      <c r="FS541" s="190"/>
      <c r="FT541" s="190"/>
      <c r="FU541" s="191"/>
      <c r="FV541" s="188"/>
      <c r="FW541" s="188"/>
      <c r="FX541" s="188"/>
      <c r="FY541" s="189"/>
      <c r="FZ541" s="189"/>
      <c r="GA541" s="189"/>
      <c r="GB541" s="189"/>
      <c r="GC541" s="189"/>
    </row>
    <row r="542" spans="1:185" s="187" customFormat="1" ht="15" customHeight="1" x14ac:dyDescent="0.25">
      <c r="A542" s="335">
        <v>3726</v>
      </c>
      <c r="B542" s="335"/>
      <c r="C542" s="519"/>
      <c r="D542" s="45"/>
      <c r="E542" s="61"/>
      <c r="F542" s="110" t="s">
        <v>328</v>
      </c>
      <c r="G542" s="72">
        <f>SUM(G537:G541)</f>
        <v>560</v>
      </c>
      <c r="H542" s="72">
        <f>SUM(H537:H541)</f>
        <v>1649</v>
      </c>
      <c r="I542" s="72">
        <f>SUM(I537:I541)</f>
        <v>1183.19</v>
      </c>
      <c r="J542" s="468">
        <f>Tabulka5424[[#This Row],[Skutečnost v tis. Kč]]/Tabulka5424[[#This Row],[Upravený rozpočet v tis. Kč]]*100</f>
        <v>71.751970891449375</v>
      </c>
      <c r="K542" s="188"/>
      <c r="L542" s="189"/>
      <c r="M542" s="189"/>
      <c r="N542" s="189"/>
      <c r="O542" s="189"/>
      <c r="P542" s="189"/>
      <c r="Q542" s="190"/>
      <c r="R542" s="190"/>
      <c r="S542" s="190"/>
      <c r="T542" s="190"/>
      <c r="U542" s="191"/>
      <c r="V542" s="188"/>
      <c r="W542" s="188"/>
      <c r="X542" s="188"/>
      <c r="Y542" s="189"/>
      <c r="Z542" s="189"/>
      <c r="AA542" s="189"/>
      <c r="AB542" s="189"/>
      <c r="AC542" s="189"/>
      <c r="AD542" s="190"/>
      <c r="AE542" s="190"/>
      <c r="AF542" s="190"/>
      <c r="AG542" s="190"/>
      <c r="AH542" s="191"/>
      <c r="AI542" s="188"/>
      <c r="AJ542" s="188"/>
      <c r="AK542" s="188"/>
      <c r="AL542" s="189"/>
      <c r="AM542" s="189"/>
      <c r="AN542" s="189"/>
      <c r="AO542" s="189"/>
      <c r="AP542" s="189"/>
      <c r="AQ542" s="190"/>
      <c r="AR542" s="190"/>
      <c r="AS542" s="190"/>
      <c r="AT542" s="190"/>
      <c r="AU542" s="191"/>
      <c r="AV542" s="188"/>
      <c r="AW542" s="188"/>
      <c r="AX542" s="188"/>
      <c r="AY542" s="189"/>
      <c r="AZ542" s="189"/>
      <c r="BA542" s="189"/>
      <c r="BB542" s="189"/>
      <c r="BC542" s="189"/>
      <c r="BD542" s="190"/>
      <c r="BE542" s="190"/>
      <c r="BF542" s="190"/>
      <c r="BG542" s="190"/>
      <c r="BH542" s="191"/>
      <c r="BI542" s="188"/>
      <c r="BJ542" s="188"/>
      <c r="BK542" s="188"/>
      <c r="BL542" s="189"/>
      <c r="BM542" s="189"/>
      <c r="BN542" s="189"/>
      <c r="BO542" s="189"/>
      <c r="BP542" s="189"/>
      <c r="BQ542" s="190"/>
      <c r="BR542" s="190"/>
      <c r="BS542" s="190"/>
      <c r="BT542" s="190"/>
      <c r="BU542" s="191"/>
      <c r="BV542" s="188"/>
      <c r="BW542" s="188"/>
      <c r="BX542" s="188"/>
      <c r="BY542" s="189"/>
      <c r="BZ542" s="189"/>
      <c r="CA542" s="189"/>
      <c r="CB542" s="189"/>
      <c r="CC542" s="189"/>
      <c r="CD542" s="190"/>
      <c r="CE542" s="190"/>
      <c r="CF542" s="190"/>
      <c r="CG542" s="190"/>
      <c r="CH542" s="191"/>
      <c r="CI542" s="188"/>
      <c r="CJ542" s="188"/>
      <c r="CK542" s="188"/>
      <c r="CL542" s="189"/>
      <c r="CM542" s="189"/>
      <c r="CN542" s="189"/>
      <c r="CO542" s="189"/>
      <c r="CP542" s="189"/>
      <c r="CQ542" s="190"/>
      <c r="CR542" s="190"/>
      <c r="CS542" s="190"/>
      <c r="CT542" s="190"/>
      <c r="CU542" s="191"/>
      <c r="CV542" s="188"/>
      <c r="CW542" s="188"/>
      <c r="CX542" s="188"/>
      <c r="CY542" s="189"/>
      <c r="CZ542" s="189"/>
      <c r="DA542" s="189"/>
      <c r="DB542" s="189"/>
      <c r="DC542" s="189"/>
      <c r="DD542" s="190"/>
      <c r="DE542" s="190"/>
      <c r="DF542" s="190"/>
      <c r="DG542" s="190"/>
      <c r="DH542" s="191"/>
      <c r="DI542" s="188"/>
      <c r="DJ542" s="188"/>
      <c r="DK542" s="188"/>
      <c r="DL542" s="189"/>
      <c r="DM542" s="189"/>
      <c r="DN542" s="189"/>
      <c r="DO542" s="189"/>
      <c r="DP542" s="189"/>
      <c r="DQ542" s="190"/>
      <c r="DR542" s="190"/>
      <c r="DS542" s="190"/>
      <c r="DT542" s="190"/>
      <c r="DU542" s="191"/>
      <c r="DV542" s="188"/>
      <c r="DW542" s="188"/>
      <c r="DX542" s="188"/>
      <c r="DY542" s="189"/>
      <c r="DZ542" s="189"/>
      <c r="EA542" s="189"/>
      <c r="EB542" s="189"/>
      <c r="EC542" s="189"/>
      <c r="ED542" s="190"/>
      <c r="EE542" s="190"/>
      <c r="EF542" s="190"/>
      <c r="EG542" s="190"/>
      <c r="EH542" s="191"/>
      <c r="EI542" s="188"/>
      <c r="EJ542" s="188"/>
      <c r="EK542" s="188"/>
      <c r="EL542" s="189"/>
      <c r="EM542" s="189"/>
      <c r="EN542" s="189"/>
      <c r="EO542" s="189"/>
      <c r="EP542" s="189"/>
      <c r="EQ542" s="190"/>
      <c r="ER542" s="190"/>
      <c r="ES542" s="190"/>
      <c r="ET542" s="190"/>
      <c r="EU542" s="191"/>
      <c r="EV542" s="188"/>
      <c r="EW542" s="188"/>
      <c r="EX542" s="188"/>
      <c r="EY542" s="189"/>
      <c r="EZ542" s="189"/>
      <c r="FA542" s="189"/>
      <c r="FB542" s="189"/>
      <c r="FC542" s="189"/>
      <c r="FD542" s="190"/>
      <c r="FE542" s="190"/>
      <c r="FF542" s="190"/>
      <c r="FG542" s="190"/>
      <c r="FH542" s="191"/>
      <c r="FI542" s="188"/>
      <c r="FJ542" s="188"/>
      <c r="FK542" s="188"/>
      <c r="FL542" s="189"/>
      <c r="FM542" s="189"/>
      <c r="FN542" s="189"/>
      <c r="FO542" s="189"/>
      <c r="FP542" s="189"/>
      <c r="FQ542" s="190"/>
      <c r="FR542" s="190"/>
      <c r="FS542" s="190"/>
      <c r="FT542" s="190"/>
      <c r="FU542" s="191"/>
      <c r="FV542" s="188"/>
      <c r="FW542" s="188"/>
      <c r="FX542" s="188"/>
      <c r="FY542" s="189"/>
      <c r="FZ542" s="189"/>
      <c r="GA542" s="189"/>
      <c r="GB542" s="189"/>
      <c r="GC542" s="189"/>
    </row>
    <row r="543" spans="1:185" s="187" customFormat="1" ht="15" customHeight="1" x14ac:dyDescent="0.25">
      <c r="A543" s="335"/>
      <c r="B543" s="366"/>
      <c r="C543" s="367"/>
      <c r="D543" s="455"/>
      <c r="E543" s="368"/>
      <c r="F543" s="110"/>
      <c r="G543" s="72"/>
      <c r="H543" s="521"/>
      <c r="I543" s="72"/>
      <c r="J543" s="458"/>
      <c r="K543" s="188"/>
      <c r="L543" s="189"/>
      <c r="M543" s="189"/>
      <c r="N543" s="189"/>
      <c r="O543" s="189"/>
      <c r="P543" s="189"/>
      <c r="Q543" s="190"/>
      <c r="R543" s="190"/>
      <c r="S543" s="190"/>
      <c r="T543" s="190"/>
      <c r="U543" s="191"/>
      <c r="V543" s="188"/>
      <c r="W543" s="188"/>
      <c r="X543" s="188"/>
      <c r="Y543" s="189"/>
      <c r="Z543" s="189"/>
      <c r="AA543" s="189"/>
      <c r="AB543" s="189"/>
      <c r="AC543" s="189"/>
      <c r="AD543" s="190"/>
      <c r="AE543" s="190"/>
      <c r="AF543" s="190"/>
      <c r="AG543" s="190"/>
      <c r="AH543" s="191"/>
      <c r="AI543" s="188"/>
      <c r="AJ543" s="188"/>
      <c r="AK543" s="188"/>
      <c r="AL543" s="189"/>
      <c r="AM543" s="189"/>
      <c r="AN543" s="189"/>
      <c r="AO543" s="189"/>
      <c r="AP543" s="189"/>
      <c r="AQ543" s="190"/>
      <c r="AR543" s="190"/>
      <c r="AS543" s="190"/>
      <c r="AT543" s="190"/>
      <c r="AU543" s="191"/>
      <c r="AV543" s="188"/>
      <c r="AW543" s="188"/>
      <c r="AX543" s="188"/>
      <c r="AY543" s="189"/>
      <c r="AZ543" s="189"/>
      <c r="BA543" s="189"/>
      <c r="BB543" s="189"/>
      <c r="BC543" s="189"/>
      <c r="BD543" s="190"/>
      <c r="BE543" s="190"/>
      <c r="BF543" s="190"/>
      <c r="BG543" s="190"/>
      <c r="BH543" s="191"/>
      <c r="BI543" s="188"/>
      <c r="BJ543" s="188"/>
      <c r="BK543" s="188"/>
      <c r="BL543" s="189"/>
      <c r="BM543" s="189"/>
      <c r="BN543" s="189"/>
      <c r="BO543" s="189"/>
      <c r="BP543" s="189"/>
      <c r="BQ543" s="190"/>
      <c r="BR543" s="190"/>
      <c r="BS543" s="190"/>
      <c r="BT543" s="190"/>
      <c r="BU543" s="191"/>
      <c r="BV543" s="188"/>
      <c r="BW543" s="188"/>
      <c r="BX543" s="188"/>
      <c r="BY543" s="189"/>
      <c r="BZ543" s="189"/>
      <c r="CA543" s="189"/>
      <c r="CB543" s="189"/>
      <c r="CC543" s="189"/>
      <c r="CD543" s="190"/>
      <c r="CE543" s="190"/>
      <c r="CF543" s="190"/>
      <c r="CG543" s="190"/>
      <c r="CH543" s="191"/>
      <c r="CI543" s="188"/>
      <c r="CJ543" s="188"/>
      <c r="CK543" s="188"/>
      <c r="CL543" s="189"/>
      <c r="CM543" s="189"/>
      <c r="CN543" s="189"/>
      <c r="CO543" s="189"/>
      <c r="CP543" s="189"/>
      <c r="CQ543" s="190"/>
      <c r="CR543" s="190"/>
      <c r="CS543" s="190"/>
      <c r="CT543" s="190"/>
      <c r="CU543" s="191"/>
      <c r="CV543" s="188"/>
      <c r="CW543" s="188"/>
      <c r="CX543" s="188"/>
      <c r="CY543" s="189"/>
      <c r="CZ543" s="189"/>
      <c r="DA543" s="189"/>
      <c r="DB543" s="189"/>
      <c r="DC543" s="189"/>
      <c r="DD543" s="190"/>
      <c r="DE543" s="190"/>
      <c r="DF543" s="190"/>
      <c r="DG543" s="190"/>
      <c r="DH543" s="191"/>
      <c r="DI543" s="188"/>
      <c r="DJ543" s="188"/>
      <c r="DK543" s="188"/>
      <c r="DL543" s="189"/>
      <c r="DM543" s="189"/>
      <c r="DN543" s="189"/>
      <c r="DO543" s="189"/>
      <c r="DP543" s="189"/>
      <c r="DQ543" s="190"/>
      <c r="DR543" s="190"/>
      <c r="DS543" s="190"/>
      <c r="DT543" s="190"/>
      <c r="DU543" s="191"/>
      <c r="DV543" s="188"/>
      <c r="DW543" s="188"/>
      <c r="DX543" s="188"/>
      <c r="DY543" s="189"/>
      <c r="DZ543" s="189"/>
      <c r="EA543" s="189"/>
      <c r="EB543" s="189"/>
      <c r="EC543" s="189"/>
      <c r="ED543" s="190"/>
      <c r="EE543" s="190"/>
      <c r="EF543" s="190"/>
      <c r="EG543" s="190"/>
      <c r="EH543" s="191"/>
      <c r="EI543" s="188"/>
      <c r="EJ543" s="188"/>
      <c r="EK543" s="188"/>
      <c r="EL543" s="189"/>
      <c r="EM543" s="189"/>
      <c r="EN543" s="189"/>
      <c r="EO543" s="189"/>
      <c r="EP543" s="189"/>
      <c r="EQ543" s="190"/>
      <c r="ER543" s="190"/>
      <c r="ES543" s="190"/>
      <c r="ET543" s="190"/>
      <c r="EU543" s="191"/>
      <c r="EV543" s="188"/>
      <c r="EW543" s="188"/>
      <c r="EX543" s="188"/>
      <c r="EY543" s="189"/>
      <c r="EZ543" s="189"/>
      <c r="FA543" s="189"/>
      <c r="FB543" s="189"/>
      <c r="FC543" s="189"/>
      <c r="FD543" s="190"/>
      <c r="FE543" s="190"/>
      <c r="FF543" s="190"/>
      <c r="FG543" s="190"/>
      <c r="FH543" s="191"/>
      <c r="FI543" s="188"/>
      <c r="FJ543" s="188"/>
      <c r="FK543" s="188"/>
      <c r="FL543" s="189"/>
      <c r="FM543" s="189"/>
      <c r="FN543" s="189"/>
      <c r="FO543" s="189"/>
      <c r="FP543" s="189"/>
      <c r="FQ543" s="190"/>
      <c r="FR543" s="190"/>
      <c r="FS543" s="190"/>
      <c r="FT543" s="190"/>
      <c r="FU543" s="191"/>
      <c r="FV543" s="188"/>
      <c r="FW543" s="188"/>
      <c r="FX543" s="188"/>
      <c r="FY543" s="189"/>
      <c r="FZ543" s="189"/>
      <c r="GA543" s="189"/>
      <c r="GB543" s="189"/>
      <c r="GC543" s="189"/>
    </row>
    <row r="544" spans="1:185" s="187" customFormat="1" ht="15" customHeight="1" x14ac:dyDescent="0.25">
      <c r="A544" s="461"/>
      <c r="B544" s="461"/>
      <c r="C544" s="490"/>
      <c r="D544" s="64"/>
      <c r="E544" s="61"/>
      <c r="F544" s="459"/>
      <c r="G544" s="254"/>
      <c r="H544" s="254"/>
      <c r="I544" s="254"/>
      <c r="J544" s="430"/>
      <c r="K544" s="188"/>
      <c r="L544" s="189"/>
      <c r="M544" s="189"/>
      <c r="N544" s="189"/>
      <c r="O544" s="189"/>
      <c r="P544" s="189"/>
      <c r="Q544" s="190"/>
      <c r="R544" s="190"/>
      <c r="S544" s="190"/>
      <c r="T544" s="190"/>
      <c r="U544" s="191"/>
      <c r="V544" s="188"/>
      <c r="W544" s="188"/>
      <c r="X544" s="188"/>
      <c r="Y544" s="189"/>
      <c r="Z544" s="189"/>
      <c r="AA544" s="189"/>
      <c r="AB544" s="189"/>
      <c r="AC544" s="189"/>
      <c r="AD544" s="190"/>
      <c r="AE544" s="190"/>
      <c r="AF544" s="190"/>
      <c r="AG544" s="190"/>
      <c r="AH544" s="191"/>
      <c r="AI544" s="188"/>
      <c r="AJ544" s="188"/>
      <c r="AK544" s="188"/>
      <c r="AL544" s="189"/>
      <c r="AM544" s="189"/>
      <c r="AN544" s="189"/>
      <c r="AO544" s="189"/>
      <c r="AP544" s="189"/>
      <c r="AQ544" s="190"/>
      <c r="AR544" s="190"/>
      <c r="AS544" s="190"/>
      <c r="AT544" s="190"/>
      <c r="AU544" s="191"/>
      <c r="AV544" s="188"/>
      <c r="AW544" s="188"/>
      <c r="AX544" s="188"/>
      <c r="AY544" s="189"/>
      <c r="AZ544" s="189"/>
      <c r="BA544" s="189"/>
      <c r="BB544" s="189"/>
      <c r="BC544" s="189"/>
      <c r="BD544" s="190"/>
      <c r="BE544" s="190"/>
      <c r="BF544" s="190"/>
      <c r="BG544" s="190"/>
      <c r="BH544" s="191"/>
      <c r="BI544" s="188"/>
      <c r="BJ544" s="188"/>
      <c r="BK544" s="188"/>
      <c r="BL544" s="189"/>
      <c r="BM544" s="189"/>
      <c r="BN544" s="189"/>
      <c r="BO544" s="189"/>
      <c r="BP544" s="189"/>
      <c r="BQ544" s="190"/>
      <c r="BR544" s="190"/>
      <c r="BS544" s="190"/>
      <c r="BT544" s="190"/>
      <c r="BU544" s="191"/>
      <c r="BV544" s="188"/>
      <c r="BW544" s="188"/>
      <c r="BX544" s="188"/>
      <c r="BY544" s="189"/>
      <c r="BZ544" s="189"/>
      <c r="CA544" s="189"/>
      <c r="CB544" s="189"/>
      <c r="CC544" s="189"/>
      <c r="CD544" s="190"/>
      <c r="CE544" s="190"/>
      <c r="CF544" s="190"/>
      <c r="CG544" s="190"/>
      <c r="CH544" s="191"/>
      <c r="CI544" s="188"/>
      <c r="CJ544" s="188"/>
      <c r="CK544" s="188"/>
      <c r="CL544" s="189"/>
      <c r="CM544" s="189"/>
      <c r="CN544" s="189"/>
      <c r="CO544" s="189"/>
      <c r="CP544" s="189"/>
      <c r="CQ544" s="190"/>
      <c r="CR544" s="190"/>
      <c r="CS544" s="190"/>
      <c r="CT544" s="190"/>
      <c r="CU544" s="191"/>
      <c r="CV544" s="188"/>
      <c r="CW544" s="188"/>
      <c r="CX544" s="188"/>
      <c r="CY544" s="189"/>
      <c r="CZ544" s="189"/>
      <c r="DA544" s="189"/>
      <c r="DB544" s="189"/>
      <c r="DC544" s="189"/>
      <c r="DD544" s="190"/>
      <c r="DE544" s="190"/>
      <c r="DF544" s="190"/>
      <c r="DG544" s="190"/>
      <c r="DH544" s="191"/>
      <c r="DI544" s="188"/>
      <c r="DJ544" s="188"/>
      <c r="DK544" s="188"/>
      <c r="DL544" s="189"/>
      <c r="DM544" s="189"/>
      <c r="DN544" s="189"/>
      <c r="DO544" s="189"/>
      <c r="DP544" s="189"/>
      <c r="DQ544" s="190"/>
      <c r="DR544" s="190"/>
      <c r="DS544" s="190"/>
      <c r="DT544" s="190"/>
      <c r="DU544" s="191"/>
      <c r="DV544" s="188"/>
      <c r="DW544" s="188"/>
      <c r="DX544" s="188"/>
      <c r="DY544" s="189"/>
      <c r="DZ544" s="189"/>
      <c r="EA544" s="189"/>
      <c r="EB544" s="189"/>
      <c r="EC544" s="189"/>
      <c r="ED544" s="190"/>
      <c r="EE544" s="190"/>
      <c r="EF544" s="190"/>
      <c r="EG544" s="190"/>
      <c r="EH544" s="191"/>
      <c r="EI544" s="188"/>
      <c r="EJ544" s="188"/>
      <c r="EK544" s="188"/>
      <c r="EL544" s="189"/>
      <c r="EM544" s="189"/>
      <c r="EN544" s="189"/>
      <c r="EO544" s="189"/>
      <c r="EP544" s="189"/>
      <c r="EQ544" s="190"/>
      <c r="ER544" s="190"/>
      <c r="ES544" s="190"/>
      <c r="ET544" s="190"/>
      <c r="EU544" s="191"/>
      <c r="EV544" s="188"/>
      <c r="EW544" s="188"/>
      <c r="EX544" s="188"/>
      <c r="EY544" s="189"/>
      <c r="EZ544" s="189"/>
      <c r="FA544" s="189"/>
      <c r="FB544" s="189"/>
      <c r="FC544" s="189"/>
      <c r="FD544" s="190"/>
      <c r="FE544" s="190"/>
      <c r="FF544" s="190"/>
      <c r="FG544" s="190"/>
      <c r="FH544" s="191"/>
      <c r="FI544" s="188"/>
      <c r="FJ544" s="188"/>
      <c r="FK544" s="188"/>
      <c r="FL544" s="189"/>
      <c r="FM544" s="189"/>
      <c r="FN544" s="189"/>
      <c r="FO544" s="189"/>
      <c r="FP544" s="189"/>
      <c r="FQ544" s="190"/>
      <c r="FR544" s="190"/>
      <c r="FS544" s="190"/>
      <c r="FT544" s="190"/>
      <c r="FU544" s="191"/>
      <c r="FV544" s="188"/>
      <c r="FW544" s="188"/>
      <c r="FX544" s="188"/>
      <c r="FY544" s="189"/>
      <c r="FZ544" s="189"/>
      <c r="GA544" s="189"/>
      <c r="GB544" s="189"/>
      <c r="GC544" s="189"/>
    </row>
    <row r="545" spans="1:185" s="187" customFormat="1" ht="15" customHeight="1" x14ac:dyDescent="0.25">
      <c r="A545" s="4">
        <v>3729</v>
      </c>
      <c r="B545" s="4">
        <v>5164</v>
      </c>
      <c r="C545" s="291"/>
      <c r="D545" s="47"/>
      <c r="E545" s="61"/>
      <c r="F545" s="5" t="s">
        <v>175</v>
      </c>
      <c r="G545" s="76">
        <v>50</v>
      </c>
      <c r="H545" s="76">
        <v>50</v>
      </c>
      <c r="I545" s="76">
        <v>22.63</v>
      </c>
      <c r="J545" s="430">
        <f>Tabulka5424[[#This Row],[Skutečnost v tis. Kč]]/Tabulka5424[[#This Row],[Upravený rozpočet v tis. Kč]]*100</f>
        <v>45.26</v>
      </c>
      <c r="K545" s="188"/>
      <c r="L545" s="189"/>
      <c r="M545" s="189"/>
      <c r="N545" s="189"/>
      <c r="O545" s="189"/>
      <c r="P545" s="189"/>
      <c r="Q545" s="190"/>
      <c r="R545" s="190"/>
      <c r="S545" s="190"/>
      <c r="T545" s="190"/>
      <c r="U545" s="191"/>
      <c r="V545" s="188"/>
      <c r="W545" s="188"/>
      <c r="X545" s="188"/>
      <c r="Y545" s="189"/>
      <c r="Z545" s="189"/>
      <c r="AA545" s="189"/>
      <c r="AB545" s="189"/>
      <c r="AC545" s="189"/>
      <c r="AD545" s="190"/>
      <c r="AE545" s="190"/>
      <c r="AF545" s="190"/>
      <c r="AG545" s="190"/>
      <c r="AH545" s="191"/>
      <c r="AI545" s="188"/>
      <c r="AJ545" s="188"/>
      <c r="AK545" s="188"/>
      <c r="AL545" s="189"/>
      <c r="AM545" s="189"/>
      <c r="AN545" s="189"/>
      <c r="AO545" s="189"/>
      <c r="AP545" s="189"/>
      <c r="AQ545" s="190"/>
      <c r="AR545" s="190"/>
      <c r="AS545" s="190"/>
      <c r="AT545" s="190"/>
      <c r="AU545" s="191"/>
      <c r="AV545" s="188"/>
      <c r="AW545" s="188"/>
      <c r="AX545" s="188"/>
      <c r="AY545" s="189"/>
      <c r="AZ545" s="189"/>
      <c r="BA545" s="189"/>
      <c r="BB545" s="189"/>
      <c r="BC545" s="189"/>
      <c r="BD545" s="190"/>
      <c r="BE545" s="190"/>
      <c r="BF545" s="190"/>
      <c r="BG545" s="190"/>
      <c r="BH545" s="191"/>
      <c r="BI545" s="188"/>
      <c r="BJ545" s="188"/>
      <c r="BK545" s="188"/>
      <c r="BL545" s="189"/>
      <c r="BM545" s="189"/>
      <c r="BN545" s="189"/>
      <c r="BO545" s="189"/>
      <c r="BP545" s="189"/>
      <c r="BQ545" s="190"/>
      <c r="BR545" s="190"/>
      <c r="BS545" s="190"/>
      <c r="BT545" s="190"/>
      <c r="BU545" s="191"/>
      <c r="BV545" s="188"/>
      <c r="BW545" s="188"/>
      <c r="BX545" s="188"/>
      <c r="BY545" s="189"/>
      <c r="BZ545" s="189"/>
      <c r="CA545" s="189"/>
      <c r="CB545" s="189"/>
      <c r="CC545" s="189"/>
      <c r="CD545" s="190"/>
      <c r="CE545" s="190"/>
      <c r="CF545" s="190"/>
      <c r="CG545" s="190"/>
      <c r="CH545" s="191"/>
      <c r="CI545" s="188"/>
      <c r="CJ545" s="188"/>
      <c r="CK545" s="188"/>
      <c r="CL545" s="189"/>
      <c r="CM545" s="189"/>
      <c r="CN545" s="189"/>
      <c r="CO545" s="189"/>
      <c r="CP545" s="189"/>
      <c r="CQ545" s="190"/>
      <c r="CR545" s="190"/>
      <c r="CS545" s="190"/>
      <c r="CT545" s="190"/>
      <c r="CU545" s="191"/>
      <c r="CV545" s="188"/>
      <c r="CW545" s="188"/>
      <c r="CX545" s="188"/>
      <c r="CY545" s="189"/>
      <c r="CZ545" s="189"/>
      <c r="DA545" s="189"/>
      <c r="DB545" s="189"/>
      <c r="DC545" s="189"/>
      <c r="DD545" s="190"/>
      <c r="DE545" s="190"/>
      <c r="DF545" s="190"/>
      <c r="DG545" s="190"/>
      <c r="DH545" s="191"/>
      <c r="DI545" s="188"/>
      <c r="DJ545" s="188"/>
      <c r="DK545" s="188"/>
      <c r="DL545" s="189"/>
      <c r="DM545" s="189"/>
      <c r="DN545" s="189"/>
      <c r="DO545" s="189"/>
      <c r="DP545" s="189"/>
      <c r="DQ545" s="190"/>
      <c r="DR545" s="190"/>
      <c r="DS545" s="190"/>
      <c r="DT545" s="190"/>
      <c r="DU545" s="191"/>
      <c r="DV545" s="188"/>
      <c r="DW545" s="188"/>
      <c r="DX545" s="188"/>
      <c r="DY545" s="189"/>
      <c r="DZ545" s="189"/>
      <c r="EA545" s="189"/>
      <c r="EB545" s="189"/>
      <c r="EC545" s="189"/>
      <c r="ED545" s="190"/>
      <c r="EE545" s="190"/>
      <c r="EF545" s="190"/>
      <c r="EG545" s="190"/>
      <c r="EH545" s="191"/>
      <c r="EI545" s="188"/>
      <c r="EJ545" s="188"/>
      <c r="EK545" s="188"/>
      <c r="EL545" s="189"/>
      <c r="EM545" s="189"/>
      <c r="EN545" s="189"/>
      <c r="EO545" s="189"/>
      <c r="EP545" s="189"/>
      <c r="EQ545" s="190"/>
      <c r="ER545" s="190"/>
      <c r="ES545" s="190"/>
      <c r="ET545" s="190"/>
      <c r="EU545" s="191"/>
      <c r="EV545" s="188"/>
      <c r="EW545" s="188"/>
      <c r="EX545" s="188"/>
      <c r="EY545" s="189"/>
      <c r="EZ545" s="189"/>
      <c r="FA545" s="189"/>
      <c r="FB545" s="189"/>
      <c r="FC545" s="189"/>
      <c r="FD545" s="190"/>
      <c r="FE545" s="190"/>
      <c r="FF545" s="190"/>
      <c r="FG545" s="190"/>
      <c r="FH545" s="191"/>
      <c r="FI545" s="188"/>
      <c r="FJ545" s="188"/>
      <c r="FK545" s="188"/>
      <c r="FL545" s="189"/>
      <c r="FM545" s="189"/>
      <c r="FN545" s="189"/>
      <c r="FO545" s="189"/>
      <c r="FP545" s="189"/>
      <c r="FQ545" s="190"/>
      <c r="FR545" s="190"/>
      <c r="FS545" s="190"/>
      <c r="FT545" s="190"/>
      <c r="FU545" s="191"/>
      <c r="FV545" s="188"/>
      <c r="FW545" s="188"/>
      <c r="FX545" s="188"/>
      <c r="FY545" s="189"/>
      <c r="FZ545" s="189"/>
      <c r="GA545" s="189"/>
      <c r="GB545" s="189"/>
      <c r="GC545" s="189"/>
    </row>
    <row r="546" spans="1:185" s="187" customFormat="1" ht="15" customHeight="1" x14ac:dyDescent="0.25">
      <c r="A546" s="4">
        <v>3729</v>
      </c>
      <c r="B546" s="4">
        <v>5169</v>
      </c>
      <c r="C546" s="291"/>
      <c r="D546" s="47"/>
      <c r="E546" s="61"/>
      <c r="F546" s="5" t="s">
        <v>176</v>
      </c>
      <c r="G546" s="76">
        <v>50</v>
      </c>
      <c r="H546" s="76">
        <v>50</v>
      </c>
      <c r="I546" s="76">
        <v>22.7</v>
      </c>
      <c r="J546" s="430">
        <f>Tabulka5424[[#This Row],[Skutečnost v tis. Kč]]/Tabulka5424[[#This Row],[Upravený rozpočet v tis. Kč]]*100</f>
        <v>45.4</v>
      </c>
      <c r="K546" s="188"/>
      <c r="L546" s="189"/>
      <c r="M546" s="189"/>
      <c r="N546" s="189"/>
      <c r="O546" s="189"/>
      <c r="P546" s="189"/>
      <c r="Q546" s="190"/>
      <c r="R546" s="190"/>
      <c r="S546" s="190"/>
      <c r="T546" s="190"/>
      <c r="U546" s="191"/>
      <c r="V546" s="188"/>
      <c r="W546" s="188"/>
      <c r="X546" s="188"/>
      <c r="Y546" s="189"/>
      <c r="Z546" s="189"/>
      <c r="AA546" s="189"/>
      <c r="AB546" s="189"/>
      <c r="AC546" s="189"/>
      <c r="AD546" s="190"/>
      <c r="AE546" s="190"/>
      <c r="AF546" s="190"/>
      <c r="AG546" s="190"/>
      <c r="AH546" s="191"/>
      <c r="AI546" s="188"/>
      <c r="AJ546" s="188"/>
      <c r="AK546" s="188"/>
      <c r="AL546" s="189"/>
      <c r="AM546" s="189"/>
      <c r="AN546" s="189"/>
      <c r="AO546" s="189"/>
      <c r="AP546" s="189"/>
      <c r="AQ546" s="190"/>
      <c r="AR546" s="190"/>
      <c r="AS546" s="190"/>
      <c r="AT546" s="190"/>
      <c r="AU546" s="191"/>
      <c r="AV546" s="188"/>
      <c r="AW546" s="188"/>
      <c r="AX546" s="188"/>
      <c r="AY546" s="189"/>
      <c r="AZ546" s="189"/>
      <c r="BA546" s="189"/>
      <c r="BB546" s="189"/>
      <c r="BC546" s="189"/>
      <c r="BD546" s="190"/>
      <c r="BE546" s="190"/>
      <c r="BF546" s="190"/>
      <c r="BG546" s="190"/>
      <c r="BH546" s="191"/>
      <c r="BI546" s="188"/>
      <c r="BJ546" s="188"/>
      <c r="BK546" s="188"/>
      <c r="BL546" s="189"/>
      <c r="BM546" s="189"/>
      <c r="BN546" s="189"/>
      <c r="BO546" s="189"/>
      <c r="BP546" s="189"/>
      <c r="BQ546" s="190"/>
      <c r="BR546" s="190"/>
      <c r="BS546" s="190"/>
      <c r="BT546" s="190"/>
      <c r="BU546" s="191"/>
      <c r="BV546" s="188"/>
      <c r="BW546" s="188"/>
      <c r="BX546" s="188"/>
      <c r="BY546" s="189"/>
      <c r="BZ546" s="189"/>
      <c r="CA546" s="189"/>
      <c r="CB546" s="189"/>
      <c r="CC546" s="189"/>
      <c r="CD546" s="190"/>
      <c r="CE546" s="190"/>
      <c r="CF546" s="190"/>
      <c r="CG546" s="190"/>
      <c r="CH546" s="191"/>
      <c r="CI546" s="188"/>
      <c r="CJ546" s="188"/>
      <c r="CK546" s="188"/>
      <c r="CL546" s="189"/>
      <c r="CM546" s="189"/>
      <c r="CN546" s="189"/>
      <c r="CO546" s="189"/>
      <c r="CP546" s="189"/>
      <c r="CQ546" s="190"/>
      <c r="CR546" s="190"/>
      <c r="CS546" s="190"/>
      <c r="CT546" s="190"/>
      <c r="CU546" s="191"/>
      <c r="CV546" s="188"/>
      <c r="CW546" s="188"/>
      <c r="CX546" s="188"/>
      <c r="CY546" s="189"/>
      <c r="CZ546" s="189"/>
      <c r="DA546" s="189"/>
      <c r="DB546" s="189"/>
      <c r="DC546" s="189"/>
      <c r="DD546" s="190"/>
      <c r="DE546" s="190"/>
      <c r="DF546" s="190"/>
      <c r="DG546" s="190"/>
      <c r="DH546" s="191"/>
      <c r="DI546" s="188"/>
      <c r="DJ546" s="188"/>
      <c r="DK546" s="188"/>
      <c r="DL546" s="189"/>
      <c r="DM546" s="189"/>
      <c r="DN546" s="189"/>
      <c r="DO546" s="189"/>
      <c r="DP546" s="189"/>
      <c r="DQ546" s="190"/>
      <c r="DR546" s="190"/>
      <c r="DS546" s="190"/>
      <c r="DT546" s="190"/>
      <c r="DU546" s="191"/>
      <c r="DV546" s="188"/>
      <c r="DW546" s="188"/>
      <c r="DX546" s="188"/>
      <c r="DY546" s="189"/>
      <c r="DZ546" s="189"/>
      <c r="EA546" s="189"/>
      <c r="EB546" s="189"/>
      <c r="EC546" s="189"/>
      <c r="ED546" s="190"/>
      <c r="EE546" s="190"/>
      <c r="EF546" s="190"/>
      <c r="EG546" s="190"/>
      <c r="EH546" s="191"/>
      <c r="EI546" s="188"/>
      <c r="EJ546" s="188"/>
      <c r="EK546" s="188"/>
      <c r="EL546" s="189"/>
      <c r="EM546" s="189"/>
      <c r="EN546" s="189"/>
      <c r="EO546" s="189"/>
      <c r="EP546" s="189"/>
      <c r="EQ546" s="190"/>
      <c r="ER546" s="190"/>
      <c r="ES546" s="190"/>
      <c r="ET546" s="190"/>
      <c r="EU546" s="191"/>
      <c r="EV546" s="188"/>
      <c r="EW546" s="188"/>
      <c r="EX546" s="188"/>
      <c r="EY546" s="189"/>
      <c r="EZ546" s="189"/>
      <c r="FA546" s="189"/>
      <c r="FB546" s="189"/>
      <c r="FC546" s="189"/>
      <c r="FD546" s="190"/>
      <c r="FE546" s="190"/>
      <c r="FF546" s="190"/>
      <c r="FG546" s="190"/>
      <c r="FH546" s="191"/>
      <c r="FI546" s="188"/>
      <c r="FJ546" s="188"/>
      <c r="FK546" s="188"/>
      <c r="FL546" s="189"/>
      <c r="FM546" s="189"/>
      <c r="FN546" s="189"/>
      <c r="FO546" s="189"/>
      <c r="FP546" s="189"/>
      <c r="FQ546" s="190"/>
      <c r="FR546" s="190"/>
      <c r="FS546" s="190"/>
      <c r="FT546" s="190"/>
      <c r="FU546" s="191"/>
      <c r="FV546" s="188"/>
      <c r="FW546" s="188"/>
      <c r="FX546" s="188"/>
      <c r="FY546" s="189"/>
      <c r="FZ546" s="189"/>
      <c r="GA546" s="189"/>
      <c r="GB546" s="189"/>
      <c r="GC546" s="189"/>
    </row>
    <row r="547" spans="1:185" s="187" customFormat="1" ht="15" customHeight="1" x14ac:dyDescent="0.25">
      <c r="A547" s="335">
        <v>3729</v>
      </c>
      <c r="B547" s="335"/>
      <c r="C547" s="519"/>
      <c r="D547" s="45"/>
      <c r="E547" s="61"/>
      <c r="F547" s="110" t="s">
        <v>329</v>
      </c>
      <c r="G547" s="72">
        <f>SUM(G545:G546)</f>
        <v>100</v>
      </c>
      <c r="H547" s="72">
        <f>SUM(H545:H546)</f>
        <v>100</v>
      </c>
      <c r="I547" s="72">
        <f>SUM(I545:I546)</f>
        <v>45.33</v>
      </c>
      <c r="J547" s="468">
        <f>Tabulka5424[[#This Row],[Skutečnost v tis. Kč]]/Tabulka5424[[#This Row],[Upravený rozpočet v tis. Kč]]*100</f>
        <v>45.33</v>
      </c>
      <c r="K547" s="188"/>
      <c r="L547" s="189"/>
      <c r="M547" s="189"/>
      <c r="N547" s="189"/>
      <c r="O547" s="189"/>
      <c r="P547" s="189"/>
      <c r="Q547" s="190"/>
      <c r="R547" s="190"/>
      <c r="S547" s="190"/>
      <c r="T547" s="190"/>
      <c r="U547" s="191"/>
      <c r="V547" s="188"/>
      <c r="W547" s="188"/>
      <c r="X547" s="188"/>
      <c r="Y547" s="189"/>
      <c r="Z547" s="189"/>
      <c r="AA547" s="189"/>
      <c r="AB547" s="189"/>
      <c r="AC547" s="189"/>
      <c r="AD547" s="190"/>
      <c r="AE547" s="190"/>
      <c r="AF547" s="190"/>
      <c r="AG547" s="190"/>
      <c r="AH547" s="191"/>
      <c r="AI547" s="188"/>
      <c r="AJ547" s="188"/>
      <c r="AK547" s="188"/>
      <c r="AL547" s="189"/>
      <c r="AM547" s="189"/>
      <c r="AN547" s="189"/>
      <c r="AO547" s="189"/>
      <c r="AP547" s="189"/>
      <c r="AQ547" s="190"/>
      <c r="AR547" s="190"/>
      <c r="AS547" s="190"/>
      <c r="AT547" s="190"/>
      <c r="AU547" s="191"/>
      <c r="AV547" s="188"/>
      <c r="AW547" s="188"/>
      <c r="AX547" s="188"/>
      <c r="AY547" s="189"/>
      <c r="AZ547" s="189"/>
      <c r="BA547" s="189"/>
      <c r="BB547" s="189"/>
      <c r="BC547" s="189"/>
      <c r="BD547" s="190"/>
      <c r="BE547" s="190"/>
      <c r="BF547" s="190"/>
      <c r="BG547" s="190"/>
      <c r="BH547" s="191"/>
      <c r="BI547" s="188"/>
      <c r="BJ547" s="188"/>
      <c r="BK547" s="188"/>
      <c r="BL547" s="189"/>
      <c r="BM547" s="189"/>
      <c r="BN547" s="189"/>
      <c r="BO547" s="189"/>
      <c r="BP547" s="189"/>
      <c r="BQ547" s="190"/>
      <c r="BR547" s="190"/>
      <c r="BS547" s="190"/>
      <c r="BT547" s="190"/>
      <c r="BU547" s="191"/>
      <c r="BV547" s="188"/>
      <c r="BW547" s="188"/>
      <c r="BX547" s="188"/>
      <c r="BY547" s="189"/>
      <c r="BZ547" s="189"/>
      <c r="CA547" s="189"/>
      <c r="CB547" s="189"/>
      <c r="CC547" s="189"/>
      <c r="CD547" s="190"/>
      <c r="CE547" s="190"/>
      <c r="CF547" s="190"/>
      <c r="CG547" s="190"/>
      <c r="CH547" s="191"/>
      <c r="CI547" s="188"/>
      <c r="CJ547" s="188"/>
      <c r="CK547" s="188"/>
      <c r="CL547" s="189"/>
      <c r="CM547" s="189"/>
      <c r="CN547" s="189"/>
      <c r="CO547" s="189"/>
      <c r="CP547" s="189"/>
      <c r="CQ547" s="190"/>
      <c r="CR547" s="190"/>
      <c r="CS547" s="190"/>
      <c r="CT547" s="190"/>
      <c r="CU547" s="191"/>
      <c r="CV547" s="188"/>
      <c r="CW547" s="188"/>
      <c r="CX547" s="188"/>
      <c r="CY547" s="189"/>
      <c r="CZ547" s="189"/>
      <c r="DA547" s="189"/>
      <c r="DB547" s="189"/>
      <c r="DC547" s="189"/>
      <c r="DD547" s="190"/>
      <c r="DE547" s="190"/>
      <c r="DF547" s="190"/>
      <c r="DG547" s="190"/>
      <c r="DH547" s="191"/>
      <c r="DI547" s="188"/>
      <c r="DJ547" s="188"/>
      <c r="DK547" s="188"/>
      <c r="DL547" s="189"/>
      <c r="DM547" s="189"/>
      <c r="DN547" s="189"/>
      <c r="DO547" s="189"/>
      <c r="DP547" s="189"/>
      <c r="DQ547" s="190"/>
      <c r="DR547" s="190"/>
      <c r="DS547" s="190"/>
      <c r="DT547" s="190"/>
      <c r="DU547" s="191"/>
      <c r="DV547" s="188"/>
      <c r="DW547" s="188"/>
      <c r="DX547" s="188"/>
      <c r="DY547" s="189"/>
      <c r="DZ547" s="189"/>
      <c r="EA547" s="189"/>
      <c r="EB547" s="189"/>
      <c r="EC547" s="189"/>
      <c r="ED547" s="190"/>
      <c r="EE547" s="190"/>
      <c r="EF547" s="190"/>
      <c r="EG547" s="190"/>
      <c r="EH547" s="191"/>
      <c r="EI547" s="188"/>
      <c r="EJ547" s="188"/>
      <c r="EK547" s="188"/>
      <c r="EL547" s="189"/>
      <c r="EM547" s="189"/>
      <c r="EN547" s="189"/>
      <c r="EO547" s="189"/>
      <c r="EP547" s="189"/>
      <c r="EQ547" s="190"/>
      <c r="ER547" s="190"/>
      <c r="ES547" s="190"/>
      <c r="ET547" s="190"/>
      <c r="EU547" s="191"/>
      <c r="EV547" s="188"/>
      <c r="EW547" s="188"/>
      <c r="EX547" s="188"/>
      <c r="EY547" s="189"/>
      <c r="EZ547" s="189"/>
      <c r="FA547" s="189"/>
      <c r="FB547" s="189"/>
      <c r="FC547" s="189"/>
      <c r="FD547" s="190"/>
      <c r="FE547" s="190"/>
      <c r="FF547" s="190"/>
      <c r="FG547" s="190"/>
      <c r="FH547" s="191"/>
      <c r="FI547" s="188"/>
      <c r="FJ547" s="188"/>
      <c r="FK547" s="188"/>
      <c r="FL547" s="189"/>
      <c r="FM547" s="189"/>
      <c r="FN547" s="189"/>
      <c r="FO547" s="189"/>
      <c r="FP547" s="189"/>
      <c r="FQ547" s="190"/>
      <c r="FR547" s="190"/>
      <c r="FS547" s="190"/>
      <c r="FT547" s="190"/>
      <c r="FU547" s="191"/>
      <c r="FV547" s="188"/>
      <c r="FW547" s="188"/>
      <c r="FX547" s="188"/>
      <c r="FY547" s="189"/>
      <c r="FZ547" s="189"/>
      <c r="GA547" s="189"/>
      <c r="GB547" s="189"/>
      <c r="GC547" s="189"/>
    </row>
    <row r="548" spans="1:185" s="187" customFormat="1" ht="15" customHeight="1" x14ac:dyDescent="0.25">
      <c r="A548" s="461"/>
      <c r="B548" s="461"/>
      <c r="C548" s="490"/>
      <c r="D548" s="64"/>
      <c r="E548" s="61"/>
      <c r="F548" s="129" t="s">
        <v>177</v>
      </c>
      <c r="G548" s="517">
        <f>G520+G525+G530+G535+G542+G547</f>
        <v>11305</v>
      </c>
      <c r="H548" s="517">
        <f>H520+H525+H530+H535+H542+H547</f>
        <v>12394</v>
      </c>
      <c r="I548" s="517">
        <f>I520+I525+I530+I535+I542+I547</f>
        <v>7992.7800000000007</v>
      </c>
      <c r="J548" s="518">
        <f>Tabulka5424[[#This Row],[Skutečnost v tis. Kč]]/Tabulka5424[[#This Row],[Upravený rozpočet v tis. Kč]]*100</f>
        <v>64.489107632725521</v>
      </c>
      <c r="K548" s="188"/>
      <c r="L548" s="189"/>
      <c r="M548" s="189"/>
      <c r="N548" s="189"/>
      <c r="O548" s="189"/>
      <c r="P548" s="189"/>
      <c r="Q548" s="190"/>
      <c r="R548" s="190"/>
      <c r="S548" s="190"/>
      <c r="T548" s="190"/>
      <c r="U548" s="191"/>
      <c r="V548" s="188"/>
      <c r="W548" s="188"/>
      <c r="X548" s="188"/>
      <c r="Y548" s="189"/>
      <c r="Z548" s="189"/>
      <c r="AA548" s="189"/>
      <c r="AB548" s="189"/>
      <c r="AC548" s="189"/>
      <c r="AD548" s="190"/>
      <c r="AE548" s="190"/>
      <c r="AF548" s="190"/>
      <c r="AG548" s="190"/>
      <c r="AH548" s="191"/>
      <c r="AI548" s="188"/>
      <c r="AJ548" s="188"/>
      <c r="AK548" s="188"/>
      <c r="AL548" s="189"/>
      <c r="AM548" s="189"/>
      <c r="AN548" s="189"/>
      <c r="AO548" s="189"/>
      <c r="AP548" s="189"/>
      <c r="AQ548" s="190"/>
      <c r="AR548" s="190"/>
      <c r="AS548" s="190"/>
      <c r="AT548" s="190"/>
      <c r="AU548" s="191"/>
      <c r="AV548" s="188"/>
      <c r="AW548" s="188"/>
      <c r="AX548" s="188"/>
      <c r="AY548" s="189"/>
      <c r="AZ548" s="189"/>
      <c r="BA548" s="189"/>
      <c r="BB548" s="189"/>
      <c r="BC548" s="189"/>
      <c r="BD548" s="190"/>
      <c r="BE548" s="190"/>
      <c r="BF548" s="190"/>
      <c r="BG548" s="190"/>
      <c r="BH548" s="191"/>
      <c r="BI548" s="188"/>
      <c r="BJ548" s="188"/>
      <c r="BK548" s="188"/>
      <c r="BL548" s="189"/>
      <c r="BM548" s="189"/>
      <c r="BN548" s="189"/>
      <c r="BO548" s="189"/>
      <c r="BP548" s="189"/>
      <c r="BQ548" s="190"/>
      <c r="BR548" s="190"/>
      <c r="BS548" s="190"/>
      <c r="BT548" s="190"/>
      <c r="BU548" s="191"/>
      <c r="BV548" s="188"/>
      <c r="BW548" s="188"/>
      <c r="BX548" s="188"/>
      <c r="BY548" s="189"/>
      <c r="BZ548" s="189"/>
      <c r="CA548" s="189"/>
      <c r="CB548" s="189"/>
      <c r="CC548" s="189"/>
      <c r="CD548" s="190"/>
      <c r="CE548" s="190"/>
      <c r="CF548" s="190"/>
      <c r="CG548" s="190"/>
      <c r="CH548" s="191"/>
      <c r="CI548" s="188"/>
      <c r="CJ548" s="188"/>
      <c r="CK548" s="188"/>
      <c r="CL548" s="189"/>
      <c r="CM548" s="189"/>
      <c r="CN548" s="189"/>
      <c r="CO548" s="189"/>
      <c r="CP548" s="189"/>
      <c r="CQ548" s="190"/>
      <c r="CR548" s="190"/>
      <c r="CS548" s="190"/>
      <c r="CT548" s="190"/>
      <c r="CU548" s="191"/>
      <c r="CV548" s="188"/>
      <c r="CW548" s="188"/>
      <c r="CX548" s="188"/>
      <c r="CY548" s="189"/>
      <c r="CZ548" s="189"/>
      <c r="DA548" s="189"/>
      <c r="DB548" s="189"/>
      <c r="DC548" s="189"/>
      <c r="DD548" s="190"/>
      <c r="DE548" s="190"/>
      <c r="DF548" s="190"/>
      <c r="DG548" s="190"/>
      <c r="DH548" s="191"/>
      <c r="DI548" s="188"/>
      <c r="DJ548" s="188"/>
      <c r="DK548" s="188"/>
      <c r="DL548" s="189"/>
      <c r="DM548" s="189"/>
      <c r="DN548" s="189"/>
      <c r="DO548" s="189"/>
      <c r="DP548" s="189"/>
      <c r="DQ548" s="190"/>
      <c r="DR548" s="190"/>
      <c r="DS548" s="190"/>
      <c r="DT548" s="190"/>
      <c r="DU548" s="191"/>
      <c r="DV548" s="188"/>
      <c r="DW548" s="188"/>
      <c r="DX548" s="188"/>
      <c r="DY548" s="189"/>
      <c r="DZ548" s="189"/>
      <c r="EA548" s="189"/>
      <c r="EB548" s="189"/>
      <c r="EC548" s="189"/>
      <c r="ED548" s="190"/>
      <c r="EE548" s="190"/>
      <c r="EF548" s="190"/>
      <c r="EG548" s="190"/>
      <c r="EH548" s="191"/>
      <c r="EI548" s="188"/>
      <c r="EJ548" s="188"/>
      <c r="EK548" s="188"/>
      <c r="EL548" s="189"/>
      <c r="EM548" s="189"/>
      <c r="EN548" s="189"/>
      <c r="EO548" s="189"/>
      <c r="EP548" s="189"/>
      <c r="EQ548" s="190"/>
      <c r="ER548" s="190"/>
      <c r="ES548" s="190"/>
      <c r="ET548" s="190"/>
      <c r="EU548" s="191"/>
      <c r="EV548" s="188"/>
      <c r="EW548" s="188"/>
      <c r="EX548" s="188"/>
      <c r="EY548" s="189"/>
      <c r="EZ548" s="189"/>
      <c r="FA548" s="189"/>
      <c r="FB548" s="189"/>
      <c r="FC548" s="189"/>
      <c r="FD548" s="190"/>
      <c r="FE548" s="190"/>
      <c r="FF548" s="190"/>
      <c r="FG548" s="190"/>
      <c r="FH548" s="191"/>
      <c r="FI548" s="188"/>
      <c r="FJ548" s="188"/>
      <c r="FK548" s="188"/>
      <c r="FL548" s="189"/>
      <c r="FM548" s="189"/>
      <c r="FN548" s="189"/>
      <c r="FO548" s="189"/>
      <c r="FP548" s="189"/>
      <c r="FQ548" s="190"/>
      <c r="FR548" s="190"/>
      <c r="FS548" s="190"/>
      <c r="FT548" s="190"/>
      <c r="FU548" s="191"/>
      <c r="FV548" s="188"/>
      <c r="FW548" s="188"/>
      <c r="FX548" s="188"/>
      <c r="FY548" s="189"/>
      <c r="FZ548" s="189"/>
      <c r="GA548" s="189"/>
      <c r="GB548" s="189"/>
      <c r="GC548" s="189"/>
    </row>
    <row r="549" spans="1:185" s="187" customFormat="1" ht="15" customHeight="1" x14ac:dyDescent="0.25">
      <c r="A549" s="461"/>
      <c r="B549" s="461"/>
      <c r="C549" s="490"/>
      <c r="D549" s="64"/>
      <c r="E549" s="61"/>
      <c r="F549" s="459"/>
      <c r="G549" s="254"/>
      <c r="H549" s="254"/>
      <c r="I549" s="254"/>
      <c r="J549" s="430"/>
      <c r="K549" s="188"/>
      <c r="L549" s="189"/>
      <c r="M549" s="189"/>
      <c r="N549" s="189"/>
      <c r="O549" s="189"/>
      <c r="P549" s="189"/>
      <c r="Q549" s="190"/>
      <c r="R549" s="190"/>
      <c r="S549" s="190"/>
      <c r="T549" s="190"/>
      <c r="U549" s="191"/>
      <c r="V549" s="188"/>
      <c r="W549" s="188"/>
      <c r="X549" s="188"/>
      <c r="Y549" s="189"/>
      <c r="Z549" s="189"/>
      <c r="AA549" s="189"/>
      <c r="AB549" s="189"/>
      <c r="AC549" s="189"/>
      <c r="AD549" s="190"/>
      <c r="AE549" s="190"/>
      <c r="AF549" s="190"/>
      <c r="AG549" s="190"/>
      <c r="AH549" s="191"/>
      <c r="AI549" s="188"/>
      <c r="AJ549" s="188"/>
      <c r="AK549" s="188"/>
      <c r="AL549" s="189"/>
      <c r="AM549" s="189"/>
      <c r="AN549" s="189"/>
      <c r="AO549" s="189"/>
      <c r="AP549" s="189"/>
      <c r="AQ549" s="190"/>
      <c r="AR549" s="190"/>
      <c r="AS549" s="190"/>
      <c r="AT549" s="190"/>
      <c r="AU549" s="191"/>
      <c r="AV549" s="188"/>
      <c r="AW549" s="188"/>
      <c r="AX549" s="188"/>
      <c r="AY549" s="189"/>
      <c r="AZ549" s="189"/>
      <c r="BA549" s="189"/>
      <c r="BB549" s="189"/>
      <c r="BC549" s="189"/>
      <c r="BD549" s="190"/>
      <c r="BE549" s="190"/>
      <c r="BF549" s="190"/>
      <c r="BG549" s="190"/>
      <c r="BH549" s="191"/>
      <c r="BI549" s="188"/>
      <c r="BJ549" s="188"/>
      <c r="BK549" s="188"/>
      <c r="BL549" s="189"/>
      <c r="BM549" s="189"/>
      <c r="BN549" s="189"/>
      <c r="BO549" s="189"/>
      <c r="BP549" s="189"/>
      <c r="BQ549" s="190"/>
      <c r="BR549" s="190"/>
      <c r="BS549" s="190"/>
      <c r="BT549" s="190"/>
      <c r="BU549" s="191"/>
      <c r="BV549" s="188"/>
      <c r="BW549" s="188"/>
      <c r="BX549" s="188"/>
      <c r="BY549" s="189"/>
      <c r="BZ549" s="189"/>
      <c r="CA549" s="189"/>
      <c r="CB549" s="189"/>
      <c r="CC549" s="189"/>
      <c r="CD549" s="190"/>
      <c r="CE549" s="190"/>
      <c r="CF549" s="190"/>
      <c r="CG549" s="190"/>
      <c r="CH549" s="191"/>
      <c r="CI549" s="188"/>
      <c r="CJ549" s="188"/>
      <c r="CK549" s="188"/>
      <c r="CL549" s="189"/>
      <c r="CM549" s="189"/>
      <c r="CN549" s="189"/>
      <c r="CO549" s="189"/>
      <c r="CP549" s="189"/>
      <c r="CQ549" s="190"/>
      <c r="CR549" s="190"/>
      <c r="CS549" s="190"/>
      <c r="CT549" s="190"/>
      <c r="CU549" s="191"/>
      <c r="CV549" s="188"/>
      <c r="CW549" s="188"/>
      <c r="CX549" s="188"/>
      <c r="CY549" s="189"/>
      <c r="CZ549" s="189"/>
      <c r="DA549" s="189"/>
      <c r="DB549" s="189"/>
      <c r="DC549" s="189"/>
      <c r="DD549" s="190"/>
      <c r="DE549" s="190"/>
      <c r="DF549" s="190"/>
      <c r="DG549" s="190"/>
      <c r="DH549" s="191"/>
      <c r="DI549" s="188"/>
      <c r="DJ549" s="188"/>
      <c r="DK549" s="188"/>
      <c r="DL549" s="189"/>
      <c r="DM549" s="189"/>
      <c r="DN549" s="189"/>
      <c r="DO549" s="189"/>
      <c r="DP549" s="189"/>
      <c r="DQ549" s="190"/>
      <c r="DR549" s="190"/>
      <c r="DS549" s="190"/>
      <c r="DT549" s="190"/>
      <c r="DU549" s="191"/>
      <c r="DV549" s="188"/>
      <c r="DW549" s="188"/>
      <c r="DX549" s="188"/>
      <c r="DY549" s="189"/>
      <c r="DZ549" s="189"/>
      <c r="EA549" s="189"/>
      <c r="EB549" s="189"/>
      <c r="EC549" s="189"/>
      <c r="ED549" s="190"/>
      <c r="EE549" s="190"/>
      <c r="EF549" s="190"/>
      <c r="EG549" s="190"/>
      <c r="EH549" s="191"/>
      <c r="EI549" s="188"/>
      <c r="EJ549" s="188"/>
      <c r="EK549" s="188"/>
      <c r="EL549" s="189"/>
      <c r="EM549" s="189"/>
      <c r="EN549" s="189"/>
      <c r="EO549" s="189"/>
      <c r="EP549" s="189"/>
      <c r="EQ549" s="190"/>
      <c r="ER549" s="190"/>
      <c r="ES549" s="190"/>
      <c r="ET549" s="190"/>
      <c r="EU549" s="191"/>
      <c r="EV549" s="188"/>
      <c r="EW549" s="188"/>
      <c r="EX549" s="188"/>
      <c r="EY549" s="189"/>
      <c r="EZ549" s="189"/>
      <c r="FA549" s="189"/>
      <c r="FB549" s="189"/>
      <c r="FC549" s="189"/>
      <c r="FD549" s="190"/>
      <c r="FE549" s="190"/>
      <c r="FF549" s="190"/>
      <c r="FG549" s="190"/>
      <c r="FH549" s="191"/>
      <c r="FI549" s="188"/>
      <c r="FJ549" s="188"/>
      <c r="FK549" s="188"/>
      <c r="FL549" s="189"/>
      <c r="FM549" s="189"/>
      <c r="FN549" s="189"/>
      <c r="FO549" s="189"/>
      <c r="FP549" s="189"/>
      <c r="FQ549" s="190"/>
      <c r="FR549" s="190"/>
      <c r="FS549" s="190"/>
      <c r="FT549" s="190"/>
      <c r="FU549" s="191"/>
      <c r="FV549" s="188"/>
      <c r="FW549" s="188"/>
      <c r="FX549" s="188"/>
      <c r="FY549" s="189"/>
      <c r="FZ549" s="189"/>
      <c r="GA549" s="189"/>
      <c r="GB549" s="189"/>
      <c r="GC549" s="189"/>
    </row>
    <row r="550" spans="1:185" s="187" customFormat="1" ht="15" customHeight="1" x14ac:dyDescent="0.25">
      <c r="A550" s="4">
        <v>3742</v>
      </c>
      <c r="B550" s="4">
        <v>5021</v>
      </c>
      <c r="C550" s="291"/>
      <c r="D550" s="47"/>
      <c r="E550" s="61"/>
      <c r="F550" s="5" t="s">
        <v>178</v>
      </c>
      <c r="G550" s="76">
        <v>7</v>
      </c>
      <c r="H550" s="76">
        <v>7</v>
      </c>
      <c r="I550" s="76">
        <v>0</v>
      </c>
      <c r="J550" s="558">
        <f>Tabulka5424[[#This Row],[Skutečnost v tis. Kč]]/Tabulka5424[[#This Row],[Upravený rozpočet v tis. Kč]]*100</f>
        <v>0</v>
      </c>
      <c r="K550" s="188"/>
      <c r="L550" s="189"/>
      <c r="M550" s="189"/>
      <c r="N550" s="189"/>
      <c r="O550" s="189"/>
      <c r="P550" s="189"/>
      <c r="Q550" s="190"/>
      <c r="R550" s="190"/>
      <c r="S550" s="190"/>
      <c r="T550" s="190"/>
      <c r="U550" s="191"/>
      <c r="V550" s="188"/>
      <c r="W550" s="188"/>
      <c r="X550" s="188"/>
      <c r="Y550" s="189"/>
      <c r="Z550" s="189"/>
      <c r="AA550" s="189"/>
      <c r="AB550" s="189"/>
      <c r="AC550" s="189"/>
      <c r="AD550" s="190"/>
      <c r="AE550" s="190"/>
      <c r="AF550" s="190"/>
      <c r="AG550" s="190"/>
      <c r="AH550" s="191"/>
      <c r="AI550" s="188"/>
      <c r="AJ550" s="188"/>
      <c r="AK550" s="188"/>
      <c r="AL550" s="189"/>
      <c r="AM550" s="189"/>
      <c r="AN550" s="189"/>
      <c r="AO550" s="189"/>
      <c r="AP550" s="189"/>
      <c r="AQ550" s="190"/>
      <c r="AR550" s="190"/>
      <c r="AS550" s="190"/>
      <c r="AT550" s="190"/>
      <c r="AU550" s="191"/>
      <c r="AV550" s="188"/>
      <c r="AW550" s="188"/>
      <c r="AX550" s="188"/>
      <c r="AY550" s="189"/>
      <c r="AZ550" s="189"/>
      <c r="BA550" s="189"/>
      <c r="BB550" s="189"/>
      <c r="BC550" s="189"/>
      <c r="BD550" s="190"/>
      <c r="BE550" s="190"/>
      <c r="BF550" s="190"/>
      <c r="BG550" s="190"/>
      <c r="BH550" s="191"/>
      <c r="BI550" s="188"/>
      <c r="BJ550" s="188"/>
      <c r="BK550" s="188"/>
      <c r="BL550" s="189"/>
      <c r="BM550" s="189"/>
      <c r="BN550" s="189"/>
      <c r="BO550" s="189"/>
      <c r="BP550" s="189"/>
      <c r="BQ550" s="190"/>
      <c r="BR550" s="190"/>
      <c r="BS550" s="190"/>
      <c r="BT550" s="190"/>
      <c r="BU550" s="191"/>
      <c r="BV550" s="188"/>
      <c r="BW550" s="188"/>
      <c r="BX550" s="188"/>
      <c r="BY550" s="189"/>
      <c r="BZ550" s="189"/>
      <c r="CA550" s="189"/>
      <c r="CB550" s="189"/>
      <c r="CC550" s="189"/>
      <c r="CD550" s="190"/>
      <c r="CE550" s="190"/>
      <c r="CF550" s="190"/>
      <c r="CG550" s="190"/>
      <c r="CH550" s="191"/>
      <c r="CI550" s="188"/>
      <c r="CJ550" s="188"/>
      <c r="CK550" s="188"/>
      <c r="CL550" s="189"/>
      <c r="CM550" s="189"/>
      <c r="CN550" s="189"/>
      <c r="CO550" s="189"/>
      <c r="CP550" s="189"/>
      <c r="CQ550" s="190"/>
      <c r="CR550" s="190"/>
      <c r="CS550" s="190"/>
      <c r="CT550" s="190"/>
      <c r="CU550" s="191"/>
      <c r="CV550" s="188"/>
      <c r="CW550" s="188"/>
      <c r="CX550" s="188"/>
      <c r="CY550" s="189"/>
      <c r="CZ550" s="189"/>
      <c r="DA550" s="189"/>
      <c r="DB550" s="189"/>
      <c r="DC550" s="189"/>
      <c r="DD550" s="190"/>
      <c r="DE550" s="190"/>
      <c r="DF550" s="190"/>
      <c r="DG550" s="190"/>
      <c r="DH550" s="191"/>
      <c r="DI550" s="188"/>
      <c r="DJ550" s="188"/>
      <c r="DK550" s="188"/>
      <c r="DL550" s="189"/>
      <c r="DM550" s="189"/>
      <c r="DN550" s="189"/>
      <c r="DO550" s="189"/>
      <c r="DP550" s="189"/>
      <c r="DQ550" s="190"/>
      <c r="DR550" s="190"/>
      <c r="DS550" s="190"/>
      <c r="DT550" s="190"/>
      <c r="DU550" s="191"/>
      <c r="DV550" s="188"/>
      <c r="DW550" s="188"/>
      <c r="DX550" s="188"/>
      <c r="DY550" s="189"/>
      <c r="DZ550" s="189"/>
      <c r="EA550" s="189"/>
      <c r="EB550" s="189"/>
      <c r="EC550" s="189"/>
      <c r="ED550" s="190"/>
      <c r="EE550" s="190"/>
      <c r="EF550" s="190"/>
      <c r="EG550" s="190"/>
      <c r="EH550" s="191"/>
      <c r="EI550" s="188"/>
      <c r="EJ550" s="188"/>
      <c r="EK550" s="188"/>
      <c r="EL550" s="189"/>
      <c r="EM550" s="189"/>
      <c r="EN550" s="189"/>
      <c r="EO550" s="189"/>
      <c r="EP550" s="189"/>
      <c r="EQ550" s="190"/>
      <c r="ER550" s="190"/>
      <c r="ES550" s="190"/>
      <c r="ET550" s="190"/>
      <c r="EU550" s="191"/>
      <c r="EV550" s="188"/>
      <c r="EW550" s="188"/>
      <c r="EX550" s="188"/>
      <c r="EY550" s="189"/>
      <c r="EZ550" s="189"/>
      <c r="FA550" s="189"/>
      <c r="FB550" s="189"/>
      <c r="FC550" s="189"/>
      <c r="FD550" s="190"/>
      <c r="FE550" s="190"/>
      <c r="FF550" s="190"/>
      <c r="FG550" s="190"/>
      <c r="FH550" s="191"/>
      <c r="FI550" s="188"/>
      <c r="FJ550" s="188"/>
      <c r="FK550" s="188"/>
      <c r="FL550" s="189"/>
      <c r="FM550" s="189"/>
      <c r="FN550" s="189"/>
      <c r="FO550" s="189"/>
      <c r="FP550" s="189"/>
      <c r="FQ550" s="190"/>
      <c r="FR550" s="190"/>
      <c r="FS550" s="190"/>
      <c r="FT550" s="190"/>
      <c r="FU550" s="191"/>
      <c r="FV550" s="188"/>
      <c r="FW550" s="188"/>
      <c r="FX550" s="188"/>
      <c r="FY550" s="189"/>
      <c r="FZ550" s="189"/>
      <c r="GA550" s="189"/>
      <c r="GB550" s="189"/>
      <c r="GC550" s="189"/>
    </row>
    <row r="551" spans="1:185" s="187" customFormat="1" ht="15" customHeight="1" x14ac:dyDescent="0.25">
      <c r="A551" s="4">
        <v>3742</v>
      </c>
      <c r="B551" s="4">
        <v>5169</v>
      </c>
      <c r="C551" s="291"/>
      <c r="D551" s="47"/>
      <c r="E551" s="61"/>
      <c r="F551" s="5" t="s">
        <v>179</v>
      </c>
      <c r="G551" s="76">
        <v>20</v>
      </c>
      <c r="H551" s="76">
        <v>20</v>
      </c>
      <c r="I551" s="76">
        <v>0</v>
      </c>
      <c r="J551" s="558">
        <f>Tabulka5424[[#This Row],[Skutečnost v tis. Kč]]/Tabulka5424[[#This Row],[Upravený rozpočet v tis. Kč]]*100</f>
        <v>0</v>
      </c>
      <c r="K551" s="188"/>
      <c r="L551" s="189"/>
      <c r="M551" s="189"/>
      <c r="N551" s="189"/>
      <c r="O551" s="189"/>
      <c r="P551" s="189"/>
      <c r="Q551" s="190"/>
      <c r="R551" s="190"/>
      <c r="S551" s="190"/>
      <c r="T551" s="190"/>
      <c r="U551" s="191"/>
      <c r="V551" s="188"/>
      <c r="W551" s="188"/>
      <c r="X551" s="188"/>
      <c r="Y551" s="189"/>
      <c r="Z551" s="189"/>
      <c r="AA551" s="189"/>
      <c r="AB551" s="189"/>
      <c r="AC551" s="189"/>
      <c r="AD551" s="190"/>
      <c r="AE551" s="190"/>
      <c r="AF551" s="190"/>
      <c r="AG551" s="190"/>
      <c r="AH551" s="191"/>
      <c r="AI551" s="188"/>
      <c r="AJ551" s="188"/>
      <c r="AK551" s="188"/>
      <c r="AL551" s="189"/>
      <c r="AM551" s="189"/>
      <c r="AN551" s="189"/>
      <c r="AO551" s="189"/>
      <c r="AP551" s="189"/>
      <c r="AQ551" s="190"/>
      <c r="AR551" s="190"/>
      <c r="AS551" s="190"/>
      <c r="AT551" s="190"/>
      <c r="AU551" s="191"/>
      <c r="AV551" s="188"/>
      <c r="AW551" s="188"/>
      <c r="AX551" s="188"/>
      <c r="AY551" s="189"/>
      <c r="AZ551" s="189"/>
      <c r="BA551" s="189"/>
      <c r="BB551" s="189"/>
      <c r="BC551" s="189"/>
      <c r="BD551" s="190"/>
      <c r="BE551" s="190"/>
      <c r="BF551" s="190"/>
      <c r="BG551" s="190"/>
      <c r="BH551" s="191"/>
      <c r="BI551" s="188"/>
      <c r="BJ551" s="188"/>
      <c r="BK551" s="188"/>
      <c r="BL551" s="189"/>
      <c r="BM551" s="189"/>
      <c r="BN551" s="189"/>
      <c r="BO551" s="189"/>
      <c r="BP551" s="189"/>
      <c r="BQ551" s="190"/>
      <c r="BR551" s="190"/>
      <c r="BS551" s="190"/>
      <c r="BT551" s="190"/>
      <c r="BU551" s="191"/>
      <c r="BV551" s="188"/>
      <c r="BW551" s="188"/>
      <c r="BX551" s="188"/>
      <c r="BY551" s="189"/>
      <c r="BZ551" s="189"/>
      <c r="CA551" s="189"/>
      <c r="CB551" s="189"/>
      <c r="CC551" s="189"/>
      <c r="CD551" s="190"/>
      <c r="CE551" s="190"/>
      <c r="CF551" s="190"/>
      <c r="CG551" s="190"/>
      <c r="CH551" s="191"/>
      <c r="CI551" s="188"/>
      <c r="CJ551" s="188"/>
      <c r="CK551" s="188"/>
      <c r="CL551" s="189"/>
      <c r="CM551" s="189"/>
      <c r="CN551" s="189"/>
      <c r="CO551" s="189"/>
      <c r="CP551" s="189"/>
      <c r="CQ551" s="190"/>
      <c r="CR551" s="190"/>
      <c r="CS551" s="190"/>
      <c r="CT551" s="190"/>
      <c r="CU551" s="191"/>
      <c r="CV551" s="188"/>
      <c r="CW551" s="188"/>
      <c r="CX551" s="188"/>
      <c r="CY551" s="189"/>
      <c r="CZ551" s="189"/>
      <c r="DA551" s="189"/>
      <c r="DB551" s="189"/>
      <c r="DC551" s="189"/>
      <c r="DD551" s="190"/>
      <c r="DE551" s="190"/>
      <c r="DF551" s="190"/>
      <c r="DG551" s="190"/>
      <c r="DH551" s="191"/>
      <c r="DI551" s="188"/>
      <c r="DJ551" s="188"/>
      <c r="DK551" s="188"/>
      <c r="DL551" s="189"/>
      <c r="DM551" s="189"/>
      <c r="DN551" s="189"/>
      <c r="DO551" s="189"/>
      <c r="DP551" s="189"/>
      <c r="DQ551" s="190"/>
      <c r="DR551" s="190"/>
      <c r="DS551" s="190"/>
      <c r="DT551" s="190"/>
      <c r="DU551" s="191"/>
      <c r="DV551" s="188"/>
      <c r="DW551" s="188"/>
      <c r="DX551" s="188"/>
      <c r="DY551" s="189"/>
      <c r="DZ551" s="189"/>
      <c r="EA551" s="189"/>
      <c r="EB551" s="189"/>
      <c r="EC551" s="189"/>
      <c r="ED551" s="190"/>
      <c r="EE551" s="190"/>
      <c r="EF551" s="190"/>
      <c r="EG551" s="190"/>
      <c r="EH551" s="191"/>
      <c r="EI551" s="188"/>
      <c r="EJ551" s="188"/>
      <c r="EK551" s="188"/>
      <c r="EL551" s="189"/>
      <c r="EM551" s="189"/>
      <c r="EN551" s="189"/>
      <c r="EO551" s="189"/>
      <c r="EP551" s="189"/>
      <c r="EQ551" s="190"/>
      <c r="ER551" s="190"/>
      <c r="ES551" s="190"/>
      <c r="ET551" s="190"/>
      <c r="EU551" s="191"/>
      <c r="EV551" s="188"/>
      <c r="EW551" s="188"/>
      <c r="EX551" s="188"/>
      <c r="EY551" s="189"/>
      <c r="EZ551" s="189"/>
      <c r="FA551" s="189"/>
      <c r="FB551" s="189"/>
      <c r="FC551" s="189"/>
      <c r="FD551" s="190"/>
      <c r="FE551" s="190"/>
      <c r="FF551" s="190"/>
      <c r="FG551" s="190"/>
      <c r="FH551" s="191"/>
      <c r="FI551" s="188"/>
      <c r="FJ551" s="188"/>
      <c r="FK551" s="188"/>
      <c r="FL551" s="189"/>
      <c r="FM551" s="189"/>
      <c r="FN551" s="189"/>
      <c r="FO551" s="189"/>
      <c r="FP551" s="189"/>
      <c r="FQ551" s="190"/>
      <c r="FR551" s="190"/>
      <c r="FS551" s="190"/>
      <c r="FT551" s="190"/>
      <c r="FU551" s="191"/>
      <c r="FV551" s="188"/>
      <c r="FW551" s="188"/>
      <c r="FX551" s="188"/>
      <c r="FY551" s="189"/>
      <c r="FZ551" s="189"/>
      <c r="GA551" s="189"/>
      <c r="GB551" s="189"/>
      <c r="GC551" s="189"/>
    </row>
    <row r="552" spans="1:185" s="182" customFormat="1" ht="15" customHeight="1" x14ac:dyDescent="0.25">
      <c r="A552" s="335">
        <v>3742</v>
      </c>
      <c r="B552" s="335"/>
      <c r="C552" s="519"/>
      <c r="D552" s="45"/>
      <c r="E552" s="61"/>
      <c r="F552" s="110" t="s">
        <v>330</v>
      </c>
      <c r="G552" s="72">
        <f>SUBTOTAL(109,G550:G551)</f>
        <v>27</v>
      </c>
      <c r="H552" s="72">
        <f>SUBTOTAL(109,H550:H551)</f>
        <v>27</v>
      </c>
      <c r="I552" s="72">
        <f>SUBTOTAL(109,I550:I551)</f>
        <v>0</v>
      </c>
      <c r="J552" s="547">
        <f>Tabulka5424[[#This Row],[Skutečnost v tis. Kč]]/Tabulka5424[[#This Row],[Upravený rozpočet v tis. Kč]]*100</f>
        <v>0</v>
      </c>
      <c r="K552" s="225"/>
      <c r="L552" s="221"/>
      <c r="M552" s="221"/>
      <c r="N552" s="221"/>
      <c r="O552" s="221"/>
      <c r="P552" s="221"/>
      <c r="Q552" s="226"/>
      <c r="R552" s="226"/>
      <c r="S552" s="226"/>
      <c r="T552" s="226"/>
      <c r="U552" s="223"/>
      <c r="V552" s="225"/>
      <c r="W552" s="225"/>
      <c r="X552" s="225"/>
      <c r="Y552" s="221"/>
      <c r="Z552" s="221"/>
      <c r="AA552" s="221"/>
      <c r="AB552" s="221"/>
      <c r="AC552" s="221"/>
      <c r="AD552" s="226"/>
      <c r="AE552" s="226"/>
      <c r="AF552" s="226"/>
      <c r="AG552" s="226"/>
      <c r="AH552" s="223"/>
      <c r="AI552" s="225"/>
      <c r="AJ552" s="225"/>
      <c r="AK552" s="225"/>
      <c r="AL552" s="221"/>
      <c r="AM552" s="221"/>
      <c r="AN552" s="221"/>
      <c r="AO552" s="221"/>
      <c r="AP552" s="221"/>
      <c r="AQ552" s="226"/>
      <c r="AR552" s="226"/>
      <c r="AS552" s="226"/>
      <c r="AT552" s="226"/>
      <c r="AU552" s="223"/>
      <c r="AV552" s="225"/>
      <c r="AW552" s="225"/>
      <c r="AX552" s="225"/>
      <c r="AY552" s="221"/>
      <c r="AZ552" s="221"/>
      <c r="BA552" s="221"/>
      <c r="BB552" s="221"/>
      <c r="BC552" s="221"/>
      <c r="BD552" s="226"/>
      <c r="BE552" s="226"/>
      <c r="BF552" s="226"/>
      <c r="BG552" s="226"/>
      <c r="BH552" s="223"/>
      <c r="BI552" s="225"/>
      <c r="BJ552" s="225"/>
      <c r="BK552" s="225"/>
      <c r="BL552" s="221"/>
      <c r="BM552" s="221"/>
      <c r="BN552" s="221"/>
      <c r="BO552" s="221"/>
      <c r="BP552" s="221"/>
      <c r="BQ552" s="226"/>
      <c r="BR552" s="226"/>
      <c r="BS552" s="226"/>
      <c r="BT552" s="226"/>
      <c r="BU552" s="223"/>
      <c r="BV552" s="225"/>
      <c r="BW552" s="225"/>
      <c r="BX552" s="225"/>
      <c r="BY552" s="221"/>
      <c r="BZ552" s="221"/>
      <c r="CA552" s="221"/>
      <c r="CB552" s="221"/>
      <c r="CC552" s="221"/>
      <c r="CD552" s="226"/>
      <c r="CE552" s="226"/>
      <c r="CF552" s="226"/>
      <c r="CG552" s="226"/>
      <c r="CH552" s="223"/>
      <c r="CI552" s="225"/>
      <c r="CJ552" s="225"/>
      <c r="CK552" s="225"/>
      <c r="CL552" s="221"/>
      <c r="CM552" s="221"/>
      <c r="CN552" s="221"/>
      <c r="CO552" s="221"/>
      <c r="CP552" s="221"/>
      <c r="CQ552" s="226"/>
      <c r="CR552" s="226"/>
      <c r="CS552" s="226"/>
      <c r="CT552" s="226"/>
      <c r="CU552" s="223"/>
      <c r="CV552" s="225"/>
      <c r="CW552" s="225"/>
      <c r="CX552" s="225"/>
      <c r="CY552" s="221"/>
      <c r="CZ552" s="221"/>
      <c r="DA552" s="221"/>
      <c r="DB552" s="221"/>
      <c r="DC552" s="221"/>
      <c r="DD552" s="226"/>
      <c r="DE552" s="226"/>
      <c r="DF552" s="226"/>
      <c r="DG552" s="226"/>
      <c r="DH552" s="223"/>
      <c r="DI552" s="225"/>
      <c r="DJ552" s="225"/>
      <c r="DK552" s="225"/>
      <c r="DL552" s="221"/>
      <c r="DM552" s="221"/>
      <c r="DN552" s="221"/>
      <c r="DO552" s="221"/>
      <c r="DP552" s="221"/>
      <c r="DQ552" s="226"/>
      <c r="DR552" s="226"/>
      <c r="DS552" s="226"/>
      <c r="DT552" s="226"/>
      <c r="DU552" s="223"/>
      <c r="DV552" s="225"/>
      <c r="DW552" s="225"/>
      <c r="DX552" s="225"/>
      <c r="DY552" s="221"/>
      <c r="DZ552" s="221"/>
      <c r="EA552" s="221"/>
      <c r="EB552" s="221"/>
      <c r="EC552" s="221"/>
      <c r="ED552" s="226"/>
      <c r="EE552" s="226"/>
      <c r="EF552" s="226"/>
      <c r="EG552" s="226"/>
      <c r="EH552" s="223"/>
      <c r="EI552" s="225"/>
      <c r="EJ552" s="225"/>
      <c r="EK552" s="225"/>
      <c r="EL552" s="221"/>
      <c r="EM552" s="221"/>
      <c r="EN552" s="221"/>
      <c r="EO552" s="221"/>
      <c r="EP552" s="221"/>
      <c r="EQ552" s="226"/>
      <c r="ER552" s="226"/>
      <c r="ES552" s="226"/>
      <c r="ET552" s="226"/>
      <c r="EU552" s="223"/>
      <c r="EV552" s="225"/>
      <c r="EW552" s="225"/>
      <c r="EX552" s="225"/>
      <c r="EY552" s="221"/>
      <c r="EZ552" s="221"/>
      <c r="FA552" s="221"/>
      <c r="FB552" s="221"/>
      <c r="FC552" s="221"/>
      <c r="FD552" s="226"/>
      <c r="FE552" s="226"/>
      <c r="FF552" s="226"/>
      <c r="FG552" s="226"/>
      <c r="FH552" s="223"/>
      <c r="FI552" s="225"/>
      <c r="FJ552" s="225"/>
      <c r="FK552" s="225"/>
      <c r="FL552" s="221"/>
      <c r="FM552" s="221"/>
      <c r="FN552" s="221"/>
      <c r="FO552" s="221"/>
      <c r="FP552" s="221"/>
      <c r="FQ552" s="226"/>
      <c r="FR552" s="226"/>
      <c r="FS552" s="226"/>
      <c r="FT552" s="226"/>
      <c r="FU552" s="223"/>
      <c r="FV552" s="225"/>
      <c r="FW552" s="225"/>
      <c r="FX552" s="225"/>
      <c r="FY552" s="221"/>
      <c r="FZ552" s="221"/>
      <c r="GA552" s="221"/>
      <c r="GB552" s="221"/>
      <c r="GC552" s="221"/>
    </row>
    <row r="553" spans="1:185" s="224" customFormat="1" ht="15" customHeight="1" x14ac:dyDescent="0.25">
      <c r="A553" s="461"/>
      <c r="B553" s="461"/>
      <c r="C553" s="490"/>
      <c r="D553" s="64"/>
      <c r="E553" s="61"/>
      <c r="F553" s="459"/>
      <c r="G553" s="254"/>
      <c r="H553" s="254"/>
      <c r="I553" s="254"/>
      <c r="J553" s="428"/>
      <c r="K553" s="220"/>
      <c r="L553" s="221"/>
      <c r="M553" s="221"/>
      <c r="N553" s="221"/>
      <c r="O553" s="221"/>
      <c r="P553" s="221"/>
      <c r="Q553" s="222"/>
      <c r="R553" s="222"/>
      <c r="S553" s="222"/>
      <c r="T553" s="222"/>
      <c r="U553" s="223"/>
      <c r="V553" s="220"/>
      <c r="W553" s="220"/>
      <c r="X553" s="220"/>
      <c r="Y553" s="221"/>
      <c r="Z553" s="221"/>
      <c r="AA553" s="221"/>
      <c r="AB553" s="221"/>
      <c r="AC553" s="221"/>
      <c r="AD553" s="222"/>
      <c r="AE553" s="222"/>
      <c r="AF553" s="222"/>
      <c r="AG553" s="222"/>
      <c r="AH553" s="223"/>
      <c r="AI553" s="220"/>
      <c r="AJ553" s="220"/>
      <c r="AK553" s="220"/>
      <c r="AL553" s="221"/>
      <c r="AM553" s="221"/>
      <c r="AN553" s="221"/>
      <c r="AO553" s="221"/>
      <c r="AP553" s="221"/>
      <c r="AQ553" s="222"/>
      <c r="AR553" s="222"/>
      <c r="AS553" s="222"/>
      <c r="AT553" s="222"/>
      <c r="AU553" s="223"/>
      <c r="AV553" s="220"/>
      <c r="AW553" s="220"/>
      <c r="AX553" s="220"/>
      <c r="AY553" s="221"/>
      <c r="AZ553" s="221"/>
      <c r="BA553" s="221"/>
      <c r="BB553" s="221"/>
      <c r="BC553" s="221"/>
      <c r="BD553" s="222"/>
      <c r="BE553" s="222"/>
      <c r="BF553" s="222"/>
      <c r="BG553" s="222"/>
      <c r="BH553" s="223"/>
      <c r="BI553" s="220"/>
      <c r="BJ553" s="220"/>
      <c r="BK553" s="220"/>
      <c r="BL553" s="221"/>
      <c r="BM553" s="221"/>
      <c r="BN553" s="221"/>
      <c r="BO553" s="221"/>
      <c r="BP553" s="221"/>
      <c r="BQ553" s="222"/>
      <c r="BR553" s="222"/>
      <c r="BS553" s="222"/>
      <c r="BT553" s="222"/>
      <c r="BU553" s="223"/>
      <c r="BV553" s="220"/>
      <c r="BW553" s="220"/>
      <c r="BX553" s="220"/>
      <c r="BY553" s="221"/>
      <c r="BZ553" s="221"/>
      <c r="CA553" s="221"/>
      <c r="CB553" s="221"/>
      <c r="CC553" s="221"/>
      <c r="CD553" s="222"/>
      <c r="CE553" s="222"/>
      <c r="CF553" s="222"/>
      <c r="CG553" s="222"/>
      <c r="CH553" s="223"/>
      <c r="CI553" s="220"/>
      <c r="CJ553" s="220"/>
      <c r="CK553" s="220"/>
      <c r="CL553" s="221"/>
      <c r="CM553" s="221"/>
      <c r="CN553" s="221"/>
      <c r="CO553" s="221"/>
      <c r="CP553" s="221"/>
      <c r="CQ553" s="222"/>
      <c r="CR553" s="222"/>
      <c r="CS553" s="222"/>
      <c r="CT553" s="222"/>
      <c r="CU553" s="223"/>
      <c r="CV553" s="220"/>
      <c r="CW553" s="220"/>
      <c r="CX553" s="220"/>
      <c r="CY553" s="221"/>
      <c r="CZ553" s="221"/>
      <c r="DA553" s="221"/>
      <c r="DB553" s="221"/>
      <c r="DC553" s="221"/>
      <c r="DD553" s="222"/>
      <c r="DE553" s="222"/>
      <c r="DF553" s="222"/>
      <c r="DG553" s="222"/>
      <c r="DH553" s="223"/>
      <c r="DI553" s="220"/>
      <c r="DJ553" s="220"/>
      <c r="DK553" s="220"/>
      <c r="DL553" s="221"/>
      <c r="DM553" s="221"/>
      <c r="DN553" s="221"/>
      <c r="DO553" s="221"/>
      <c r="DP553" s="221"/>
      <c r="DQ553" s="222"/>
      <c r="DR553" s="222"/>
      <c r="DS553" s="222"/>
      <c r="DT553" s="222"/>
      <c r="DU553" s="223"/>
      <c r="DV553" s="220"/>
      <c r="DW553" s="220"/>
      <c r="DX553" s="220"/>
      <c r="DY553" s="221"/>
      <c r="DZ553" s="221"/>
      <c r="EA553" s="221"/>
      <c r="EB553" s="221"/>
      <c r="EC553" s="221"/>
      <c r="ED553" s="222"/>
      <c r="EE553" s="222"/>
      <c r="EF553" s="222"/>
      <c r="EG553" s="222"/>
      <c r="EH553" s="223"/>
      <c r="EI553" s="220"/>
      <c r="EJ553" s="220"/>
      <c r="EK553" s="220"/>
      <c r="EL553" s="221"/>
      <c r="EM553" s="221"/>
      <c r="EN553" s="221"/>
      <c r="EO553" s="221"/>
      <c r="EP553" s="221"/>
      <c r="EQ553" s="222"/>
      <c r="ER553" s="222"/>
      <c r="ES553" s="222"/>
      <c r="ET553" s="222"/>
      <c r="EU553" s="223"/>
      <c r="EV553" s="220"/>
      <c r="EW553" s="220"/>
      <c r="EX553" s="220"/>
      <c r="EY553" s="221"/>
      <c r="EZ553" s="221"/>
      <c r="FA553" s="221"/>
      <c r="FB553" s="221"/>
      <c r="FC553" s="221"/>
      <c r="FD553" s="222"/>
      <c r="FE553" s="222"/>
      <c r="FF553" s="222"/>
      <c r="FG553" s="222"/>
      <c r="FH553" s="223"/>
      <c r="FI553" s="220"/>
      <c r="FJ553" s="220"/>
      <c r="FK553" s="220"/>
      <c r="FL553" s="221"/>
      <c r="FM553" s="221"/>
      <c r="FN553" s="221"/>
      <c r="FO553" s="221"/>
      <c r="FP553" s="221"/>
      <c r="FQ553" s="222"/>
      <c r="FR553" s="222"/>
      <c r="FS553" s="222"/>
      <c r="FT553" s="222"/>
      <c r="FU553" s="223"/>
      <c r="FV553" s="220"/>
      <c r="FW553" s="220"/>
      <c r="FX553" s="220"/>
      <c r="FY553" s="221"/>
      <c r="FZ553" s="221"/>
      <c r="GA553" s="221"/>
      <c r="GB553" s="221"/>
      <c r="GC553" s="221"/>
    </row>
    <row r="554" spans="1:185" s="224" customFormat="1" ht="15" customHeight="1" x14ac:dyDescent="0.25">
      <c r="A554" s="4">
        <v>3744</v>
      </c>
      <c r="B554" s="4">
        <v>5139</v>
      </c>
      <c r="C554" s="291"/>
      <c r="D554" s="47"/>
      <c r="E554" s="61"/>
      <c r="F554" s="5" t="s">
        <v>495</v>
      </c>
      <c r="G554" s="76">
        <v>10</v>
      </c>
      <c r="H554" s="76">
        <v>10</v>
      </c>
      <c r="I554" s="76">
        <v>0</v>
      </c>
      <c r="J554" s="428">
        <f>Tabulka5424[[#This Row],[Skutečnost v tis. Kč]]/Tabulka5424[[#This Row],[Upravený rozpočet v tis. Kč]]*100</f>
        <v>0</v>
      </c>
      <c r="K554" s="220"/>
      <c r="L554" s="221"/>
      <c r="M554" s="221"/>
      <c r="N554" s="221"/>
      <c r="O554" s="221"/>
      <c r="P554" s="221"/>
      <c r="Q554" s="222"/>
      <c r="R554" s="222"/>
      <c r="S554" s="222"/>
      <c r="T554" s="222"/>
      <c r="U554" s="223"/>
      <c r="V554" s="220"/>
      <c r="W554" s="220"/>
      <c r="X554" s="220"/>
      <c r="Y554" s="221"/>
      <c r="Z554" s="221"/>
      <c r="AA554" s="221"/>
      <c r="AB554" s="221"/>
      <c r="AC554" s="221"/>
      <c r="AD554" s="222"/>
      <c r="AE554" s="222"/>
      <c r="AF554" s="222"/>
      <c r="AG554" s="222"/>
      <c r="AH554" s="223"/>
      <c r="AI554" s="220"/>
      <c r="AJ554" s="220"/>
      <c r="AK554" s="220"/>
      <c r="AL554" s="221"/>
      <c r="AM554" s="221"/>
      <c r="AN554" s="221"/>
      <c r="AO554" s="221"/>
      <c r="AP554" s="221"/>
      <c r="AQ554" s="222"/>
      <c r="AR554" s="222"/>
      <c r="AS554" s="222"/>
      <c r="AT554" s="222"/>
      <c r="AU554" s="223"/>
      <c r="AV554" s="220"/>
      <c r="AW554" s="220"/>
      <c r="AX554" s="220"/>
      <c r="AY554" s="221"/>
      <c r="AZ554" s="221"/>
      <c r="BA554" s="221"/>
      <c r="BB554" s="221"/>
      <c r="BC554" s="221"/>
      <c r="BD554" s="222"/>
      <c r="BE554" s="222"/>
      <c r="BF554" s="222"/>
      <c r="BG554" s="222"/>
      <c r="BH554" s="223"/>
      <c r="BI554" s="220"/>
      <c r="BJ554" s="220"/>
      <c r="BK554" s="220"/>
      <c r="BL554" s="221"/>
      <c r="BM554" s="221"/>
      <c r="BN554" s="221"/>
      <c r="BO554" s="221"/>
      <c r="BP554" s="221"/>
      <c r="BQ554" s="222"/>
      <c r="BR554" s="222"/>
      <c r="BS554" s="222"/>
      <c r="BT554" s="222"/>
      <c r="BU554" s="223"/>
      <c r="BV554" s="220"/>
      <c r="BW554" s="220"/>
      <c r="BX554" s="220"/>
      <c r="BY554" s="221"/>
      <c r="BZ554" s="221"/>
      <c r="CA554" s="221"/>
      <c r="CB554" s="221"/>
      <c r="CC554" s="221"/>
      <c r="CD554" s="222"/>
      <c r="CE554" s="222"/>
      <c r="CF554" s="222"/>
      <c r="CG554" s="222"/>
      <c r="CH554" s="223"/>
      <c r="CI554" s="220"/>
      <c r="CJ554" s="220"/>
      <c r="CK554" s="220"/>
      <c r="CL554" s="221"/>
      <c r="CM554" s="221"/>
      <c r="CN554" s="221"/>
      <c r="CO554" s="221"/>
      <c r="CP554" s="221"/>
      <c r="CQ554" s="222"/>
      <c r="CR554" s="222"/>
      <c r="CS554" s="222"/>
      <c r="CT554" s="222"/>
      <c r="CU554" s="223"/>
      <c r="CV554" s="220"/>
      <c r="CW554" s="220"/>
      <c r="CX554" s="220"/>
      <c r="CY554" s="221"/>
      <c r="CZ554" s="221"/>
      <c r="DA554" s="221"/>
      <c r="DB554" s="221"/>
      <c r="DC554" s="221"/>
      <c r="DD554" s="222"/>
      <c r="DE554" s="222"/>
      <c r="DF554" s="222"/>
      <c r="DG554" s="222"/>
      <c r="DH554" s="223"/>
      <c r="DI554" s="220"/>
      <c r="DJ554" s="220"/>
      <c r="DK554" s="220"/>
      <c r="DL554" s="221"/>
      <c r="DM554" s="221"/>
      <c r="DN554" s="221"/>
      <c r="DO554" s="221"/>
      <c r="DP554" s="221"/>
      <c r="DQ554" s="222"/>
      <c r="DR554" s="222"/>
      <c r="DS554" s="222"/>
      <c r="DT554" s="222"/>
      <c r="DU554" s="223"/>
      <c r="DV554" s="220"/>
      <c r="DW554" s="220"/>
      <c r="DX554" s="220"/>
      <c r="DY554" s="221"/>
      <c r="DZ554" s="221"/>
      <c r="EA554" s="221"/>
      <c r="EB554" s="221"/>
      <c r="EC554" s="221"/>
      <c r="ED554" s="222"/>
      <c r="EE554" s="222"/>
      <c r="EF554" s="222"/>
      <c r="EG554" s="222"/>
      <c r="EH554" s="223"/>
      <c r="EI554" s="220"/>
      <c r="EJ554" s="220"/>
      <c r="EK554" s="220"/>
      <c r="EL554" s="221"/>
      <c r="EM554" s="221"/>
      <c r="EN554" s="221"/>
      <c r="EO554" s="221"/>
      <c r="EP554" s="221"/>
      <c r="EQ554" s="222"/>
      <c r="ER554" s="222"/>
      <c r="ES554" s="222"/>
      <c r="ET554" s="222"/>
      <c r="EU554" s="223"/>
      <c r="EV554" s="220"/>
      <c r="EW554" s="220"/>
      <c r="EX554" s="220"/>
      <c r="EY554" s="221"/>
      <c r="EZ554" s="221"/>
      <c r="FA554" s="221"/>
      <c r="FB554" s="221"/>
      <c r="FC554" s="221"/>
      <c r="FD554" s="222"/>
      <c r="FE554" s="222"/>
      <c r="FF554" s="222"/>
      <c r="FG554" s="222"/>
      <c r="FH554" s="223"/>
      <c r="FI554" s="220"/>
      <c r="FJ554" s="220"/>
      <c r="FK554" s="220"/>
      <c r="FL554" s="221"/>
      <c r="FM554" s="221"/>
      <c r="FN554" s="221"/>
      <c r="FO554" s="221"/>
      <c r="FP554" s="221"/>
      <c r="FQ554" s="222"/>
      <c r="FR554" s="222"/>
      <c r="FS554" s="222"/>
      <c r="FT554" s="222"/>
      <c r="FU554" s="223"/>
      <c r="FV554" s="220"/>
      <c r="FW554" s="220"/>
      <c r="FX554" s="220"/>
      <c r="FY554" s="221"/>
      <c r="FZ554" s="221"/>
      <c r="GA554" s="221"/>
      <c r="GB554" s="221"/>
      <c r="GC554" s="221"/>
    </row>
    <row r="555" spans="1:185" s="187" customFormat="1" ht="15" customHeight="1" x14ac:dyDescent="0.25">
      <c r="A555" s="4">
        <v>3744</v>
      </c>
      <c r="B555" s="4">
        <v>5169</v>
      </c>
      <c r="C555" s="291"/>
      <c r="D555" s="47"/>
      <c r="E555" s="61"/>
      <c r="F555" s="5" t="s">
        <v>180</v>
      </c>
      <c r="G555" s="76">
        <v>10</v>
      </c>
      <c r="H555" s="76">
        <v>10</v>
      </c>
      <c r="I555" s="76">
        <v>0</v>
      </c>
      <c r="J555" s="428">
        <f>Tabulka5424[[#This Row],[Skutečnost v tis. Kč]]/Tabulka5424[[#This Row],[Upravený rozpočet v tis. Kč]]*100</f>
        <v>0</v>
      </c>
      <c r="K555" s="188"/>
      <c r="L555" s="189"/>
      <c r="M555" s="189"/>
      <c r="N555" s="189"/>
      <c r="O555" s="189"/>
      <c r="P555" s="189"/>
      <c r="Q555" s="190"/>
      <c r="R555" s="190"/>
      <c r="S555" s="190"/>
      <c r="T555" s="190"/>
      <c r="U555" s="191"/>
      <c r="V555" s="188"/>
      <c r="W555" s="188"/>
      <c r="X555" s="188"/>
      <c r="Y555" s="189"/>
      <c r="Z555" s="189"/>
      <c r="AA555" s="189"/>
      <c r="AB555" s="189"/>
      <c r="AC555" s="189"/>
      <c r="AD555" s="190"/>
      <c r="AE555" s="190"/>
      <c r="AF555" s="190"/>
      <c r="AG555" s="190"/>
      <c r="AH555" s="191"/>
      <c r="AI555" s="188"/>
      <c r="AJ555" s="188"/>
      <c r="AK555" s="188"/>
      <c r="AL555" s="189"/>
      <c r="AM555" s="189"/>
      <c r="AN555" s="189"/>
      <c r="AO555" s="189"/>
      <c r="AP555" s="189"/>
      <c r="AQ555" s="190"/>
      <c r="AR555" s="190"/>
      <c r="AS555" s="190"/>
      <c r="AT555" s="190"/>
      <c r="AU555" s="191"/>
      <c r="AV555" s="188"/>
      <c r="AW555" s="188"/>
      <c r="AX555" s="188"/>
      <c r="AY555" s="189"/>
      <c r="AZ555" s="189"/>
      <c r="BA555" s="189"/>
      <c r="BB555" s="189"/>
      <c r="BC555" s="189"/>
      <c r="BD555" s="190"/>
      <c r="BE555" s="190"/>
      <c r="BF555" s="190"/>
      <c r="BG555" s="190"/>
      <c r="BH555" s="191"/>
      <c r="BI555" s="188"/>
      <c r="BJ555" s="188"/>
      <c r="BK555" s="188"/>
      <c r="BL555" s="189"/>
      <c r="BM555" s="189"/>
      <c r="BN555" s="189"/>
      <c r="BO555" s="189"/>
      <c r="BP555" s="189"/>
      <c r="BQ555" s="190"/>
      <c r="BR555" s="190"/>
      <c r="BS555" s="190"/>
      <c r="BT555" s="190"/>
      <c r="BU555" s="191"/>
      <c r="BV555" s="188"/>
      <c r="BW555" s="188"/>
      <c r="BX555" s="188"/>
      <c r="BY555" s="189"/>
      <c r="BZ555" s="189"/>
      <c r="CA555" s="189"/>
      <c r="CB555" s="189"/>
      <c r="CC555" s="189"/>
      <c r="CD555" s="190"/>
      <c r="CE555" s="190"/>
      <c r="CF555" s="190"/>
      <c r="CG555" s="190"/>
      <c r="CH555" s="191"/>
      <c r="CI555" s="188"/>
      <c r="CJ555" s="188"/>
      <c r="CK555" s="188"/>
      <c r="CL555" s="189"/>
      <c r="CM555" s="189"/>
      <c r="CN555" s="189"/>
      <c r="CO555" s="189"/>
      <c r="CP555" s="189"/>
      <c r="CQ555" s="190"/>
      <c r="CR555" s="190"/>
      <c r="CS555" s="190"/>
      <c r="CT555" s="190"/>
      <c r="CU555" s="191"/>
      <c r="CV555" s="188"/>
      <c r="CW555" s="188"/>
      <c r="CX555" s="188"/>
      <c r="CY555" s="189"/>
      <c r="CZ555" s="189"/>
      <c r="DA555" s="189"/>
      <c r="DB555" s="189"/>
      <c r="DC555" s="189"/>
      <c r="DD555" s="190"/>
      <c r="DE555" s="190"/>
      <c r="DF555" s="190"/>
      <c r="DG555" s="190"/>
      <c r="DH555" s="191"/>
      <c r="DI555" s="188"/>
      <c r="DJ555" s="188"/>
      <c r="DK555" s="188"/>
      <c r="DL555" s="189"/>
      <c r="DM555" s="189"/>
      <c r="DN555" s="189"/>
      <c r="DO555" s="189"/>
      <c r="DP555" s="189"/>
      <c r="DQ555" s="190"/>
      <c r="DR555" s="190"/>
      <c r="DS555" s="190"/>
      <c r="DT555" s="190"/>
      <c r="DU555" s="191"/>
      <c r="DV555" s="188"/>
      <c r="DW555" s="188"/>
      <c r="DX555" s="188"/>
      <c r="DY555" s="189"/>
      <c r="DZ555" s="189"/>
      <c r="EA555" s="189"/>
      <c r="EB555" s="189"/>
      <c r="EC555" s="189"/>
      <c r="ED555" s="190"/>
      <c r="EE555" s="190"/>
      <c r="EF555" s="190"/>
      <c r="EG555" s="190"/>
      <c r="EH555" s="191"/>
      <c r="EI555" s="188"/>
      <c r="EJ555" s="188"/>
      <c r="EK555" s="188"/>
      <c r="EL555" s="189"/>
      <c r="EM555" s="189"/>
      <c r="EN555" s="189"/>
      <c r="EO555" s="189"/>
      <c r="EP555" s="189"/>
      <c r="EQ555" s="190"/>
      <c r="ER555" s="190"/>
      <c r="ES555" s="190"/>
      <c r="ET555" s="190"/>
      <c r="EU555" s="191"/>
      <c r="EV555" s="188"/>
      <c r="EW555" s="188"/>
      <c r="EX555" s="188"/>
      <c r="EY555" s="189"/>
      <c r="EZ555" s="189"/>
      <c r="FA555" s="189"/>
      <c r="FB555" s="189"/>
      <c r="FC555" s="189"/>
      <c r="FD555" s="190"/>
      <c r="FE555" s="190"/>
      <c r="FF555" s="190"/>
      <c r="FG555" s="190"/>
      <c r="FH555" s="191"/>
      <c r="FI555" s="188"/>
      <c r="FJ555" s="188"/>
      <c r="FK555" s="188"/>
      <c r="FL555" s="189"/>
      <c r="FM555" s="189"/>
      <c r="FN555" s="189"/>
      <c r="FO555" s="189"/>
      <c r="FP555" s="189"/>
      <c r="FQ555" s="190"/>
      <c r="FR555" s="190"/>
      <c r="FS555" s="190"/>
      <c r="FT555" s="190"/>
      <c r="FU555" s="191"/>
      <c r="FV555" s="188"/>
      <c r="FW555" s="188"/>
      <c r="FX555" s="188"/>
      <c r="FY555" s="189"/>
      <c r="FZ555" s="189"/>
      <c r="GA555" s="189"/>
      <c r="GB555" s="189"/>
      <c r="GC555" s="189"/>
    </row>
    <row r="556" spans="1:185" s="182" customFormat="1" ht="15" customHeight="1" x14ac:dyDescent="0.25">
      <c r="A556" s="258">
        <v>3744</v>
      </c>
      <c r="B556" s="258">
        <v>6121</v>
      </c>
      <c r="C556" s="270"/>
      <c r="D556" s="64"/>
      <c r="E556" s="257">
        <v>847</v>
      </c>
      <c r="F556" s="256" t="s">
        <v>1039</v>
      </c>
      <c r="G556" s="252">
        <v>4893.8999999999996</v>
      </c>
      <c r="H556" s="252">
        <v>5159.22</v>
      </c>
      <c r="I556" s="252">
        <v>1793.7</v>
      </c>
      <c r="J556" s="428">
        <f>Tabulka5424[[#This Row],[Skutečnost v tis. Kč]]/Tabulka5424[[#This Row],[Upravený rozpočet v tis. Kč]]*100</f>
        <v>34.766883366090227</v>
      </c>
      <c r="K556" s="225"/>
      <c r="L556" s="227"/>
      <c r="M556" s="227"/>
      <c r="N556" s="227"/>
      <c r="O556" s="227"/>
      <c r="P556" s="227"/>
      <c r="Q556" s="226"/>
      <c r="R556" s="226"/>
      <c r="S556" s="226"/>
      <c r="T556" s="226"/>
      <c r="U556" s="228"/>
      <c r="V556" s="225"/>
      <c r="W556" s="225"/>
      <c r="X556" s="225"/>
      <c r="Y556" s="227"/>
      <c r="Z556" s="227"/>
      <c r="AA556" s="227"/>
      <c r="AB556" s="227"/>
      <c r="AC556" s="227"/>
      <c r="AD556" s="226"/>
      <c r="AE556" s="226"/>
      <c r="AF556" s="226"/>
      <c r="AG556" s="226"/>
      <c r="AH556" s="228"/>
      <c r="AI556" s="225"/>
      <c r="AJ556" s="225"/>
      <c r="AK556" s="225"/>
      <c r="AL556" s="227"/>
      <c r="AM556" s="227"/>
      <c r="AN556" s="227"/>
      <c r="AO556" s="227"/>
      <c r="AP556" s="227"/>
      <c r="AQ556" s="226"/>
      <c r="AR556" s="226"/>
      <c r="AS556" s="226"/>
      <c r="AT556" s="226"/>
      <c r="AU556" s="228"/>
      <c r="AV556" s="225"/>
      <c r="AW556" s="225"/>
      <c r="AX556" s="225"/>
      <c r="AY556" s="227"/>
      <c r="AZ556" s="227"/>
      <c r="BA556" s="227"/>
      <c r="BB556" s="227"/>
      <c r="BC556" s="227"/>
      <c r="BD556" s="226"/>
      <c r="BE556" s="226"/>
      <c r="BF556" s="226"/>
      <c r="BG556" s="226"/>
      <c r="BH556" s="228"/>
      <c r="BI556" s="225"/>
      <c r="BJ556" s="225"/>
      <c r="BK556" s="225"/>
      <c r="BL556" s="227"/>
      <c r="BM556" s="227"/>
      <c r="BN556" s="227"/>
      <c r="BO556" s="227"/>
      <c r="BP556" s="227"/>
      <c r="BQ556" s="226"/>
      <c r="BR556" s="226"/>
      <c r="BS556" s="226"/>
      <c r="BT556" s="226"/>
      <c r="BU556" s="228"/>
      <c r="BV556" s="225"/>
      <c r="BW556" s="225"/>
      <c r="BX556" s="225"/>
      <c r="BY556" s="227"/>
      <c r="BZ556" s="227"/>
      <c r="CA556" s="227"/>
      <c r="CB556" s="227"/>
      <c r="CC556" s="227"/>
      <c r="CD556" s="226"/>
      <c r="CE556" s="226"/>
      <c r="CF556" s="226"/>
      <c r="CG556" s="226"/>
      <c r="CH556" s="228"/>
      <c r="CI556" s="225"/>
      <c r="CJ556" s="225"/>
      <c r="CK556" s="225"/>
      <c r="CL556" s="227"/>
      <c r="CM556" s="227"/>
      <c r="CN556" s="227"/>
      <c r="CO556" s="227"/>
      <c r="CP556" s="227"/>
      <c r="CQ556" s="226"/>
      <c r="CR556" s="226"/>
      <c r="CS556" s="226"/>
      <c r="CT556" s="226"/>
      <c r="CU556" s="228"/>
      <c r="CV556" s="225"/>
      <c r="CW556" s="225"/>
      <c r="CX556" s="225"/>
      <c r="CY556" s="227"/>
      <c r="CZ556" s="227"/>
      <c r="DA556" s="227"/>
      <c r="DB556" s="227"/>
      <c r="DC556" s="227"/>
      <c r="DD556" s="226"/>
      <c r="DE556" s="226"/>
      <c r="DF556" s="226"/>
      <c r="DG556" s="226"/>
      <c r="DH556" s="228"/>
      <c r="DI556" s="225"/>
      <c r="DJ556" s="225"/>
      <c r="DK556" s="225"/>
      <c r="DL556" s="227"/>
      <c r="DM556" s="227"/>
      <c r="DN556" s="227"/>
      <c r="DO556" s="227"/>
      <c r="DP556" s="227"/>
      <c r="DQ556" s="226"/>
      <c r="DR556" s="226"/>
      <c r="DS556" s="226"/>
      <c r="DT556" s="226"/>
      <c r="DU556" s="228"/>
      <c r="DV556" s="225"/>
      <c r="DW556" s="225"/>
      <c r="DX556" s="225"/>
      <c r="DY556" s="227"/>
      <c r="DZ556" s="227"/>
      <c r="EA556" s="227"/>
      <c r="EB556" s="227"/>
      <c r="EC556" s="227"/>
      <c r="ED556" s="226"/>
      <c r="EE556" s="226"/>
      <c r="EF556" s="226"/>
      <c r="EG556" s="226"/>
      <c r="EH556" s="228"/>
      <c r="EI556" s="225"/>
      <c r="EJ556" s="225"/>
      <c r="EK556" s="225"/>
      <c r="EL556" s="227"/>
      <c r="EM556" s="227"/>
      <c r="EN556" s="227"/>
      <c r="EO556" s="227"/>
      <c r="EP556" s="227"/>
      <c r="EQ556" s="226"/>
      <c r="ER556" s="226"/>
      <c r="ES556" s="226"/>
      <c r="ET556" s="226"/>
      <c r="EU556" s="228"/>
      <c r="EV556" s="225"/>
      <c r="EW556" s="225"/>
      <c r="EX556" s="225"/>
      <c r="EY556" s="227"/>
      <c r="EZ556" s="227"/>
      <c r="FA556" s="227"/>
      <c r="FB556" s="227"/>
      <c r="FC556" s="227"/>
      <c r="FD556" s="226"/>
      <c r="FE556" s="226"/>
      <c r="FF556" s="226"/>
      <c r="FG556" s="226"/>
      <c r="FH556" s="228"/>
      <c r="FI556" s="225"/>
      <c r="FJ556" s="225"/>
      <c r="FK556" s="225"/>
      <c r="FL556" s="227"/>
      <c r="FM556" s="227"/>
      <c r="FN556" s="227"/>
      <c r="FO556" s="227"/>
      <c r="FP556" s="227"/>
      <c r="FQ556" s="226"/>
      <c r="FR556" s="226"/>
      <c r="FS556" s="226"/>
      <c r="FT556" s="226"/>
      <c r="FU556" s="228"/>
      <c r="FV556" s="225"/>
      <c r="FW556" s="225"/>
      <c r="FX556" s="225"/>
      <c r="FY556" s="227"/>
      <c r="FZ556" s="227"/>
      <c r="GA556" s="227"/>
      <c r="GB556" s="227"/>
      <c r="GC556" s="227"/>
    </row>
    <row r="557" spans="1:185" s="182" customFormat="1" ht="15" customHeight="1" x14ac:dyDescent="0.25">
      <c r="A557" s="498">
        <v>3744</v>
      </c>
      <c r="B557" s="498">
        <v>6121</v>
      </c>
      <c r="C557" s="499">
        <v>106515974</v>
      </c>
      <c r="D557" s="489"/>
      <c r="E557" s="500">
        <v>847</v>
      </c>
      <c r="F557" s="501" t="s">
        <v>1138</v>
      </c>
      <c r="G557" s="495">
        <v>14573.62</v>
      </c>
      <c r="H557" s="495">
        <v>15420.94</v>
      </c>
      <c r="I557" s="495">
        <v>14085.88</v>
      </c>
      <c r="J557" s="428">
        <f>Tabulka5424[[#This Row],[Skutečnost v tis. Kč]]/Tabulka5424[[#This Row],[Upravený rozpočet v tis. Kč]]*100</f>
        <v>91.342551102591656</v>
      </c>
      <c r="K557" s="225"/>
      <c r="L557" s="227"/>
      <c r="M557" s="227"/>
      <c r="N557" s="227"/>
      <c r="O557" s="227"/>
      <c r="P557" s="227"/>
      <c r="Q557" s="226"/>
      <c r="R557" s="226"/>
      <c r="S557" s="226"/>
      <c r="T557" s="226"/>
      <c r="U557" s="228"/>
      <c r="V557" s="225"/>
      <c r="W557" s="225"/>
      <c r="X557" s="225"/>
      <c r="Y557" s="227"/>
      <c r="Z557" s="227"/>
      <c r="AA557" s="227"/>
      <c r="AB557" s="227"/>
      <c r="AC557" s="227"/>
      <c r="AD557" s="226"/>
      <c r="AE557" s="226"/>
      <c r="AF557" s="226"/>
      <c r="AG557" s="226"/>
      <c r="AH557" s="228"/>
      <c r="AI557" s="225"/>
      <c r="AJ557" s="225"/>
      <c r="AK557" s="225"/>
      <c r="AL557" s="227"/>
      <c r="AM557" s="227"/>
      <c r="AN557" s="227"/>
      <c r="AO557" s="227"/>
      <c r="AP557" s="227"/>
      <c r="AQ557" s="226"/>
      <c r="AR557" s="226"/>
      <c r="AS557" s="226"/>
      <c r="AT557" s="226"/>
      <c r="AU557" s="228"/>
      <c r="AV557" s="225"/>
      <c r="AW557" s="225"/>
      <c r="AX557" s="225"/>
      <c r="AY557" s="227"/>
      <c r="AZ557" s="227"/>
      <c r="BA557" s="227"/>
      <c r="BB557" s="227"/>
      <c r="BC557" s="227"/>
      <c r="BD557" s="226"/>
      <c r="BE557" s="226"/>
      <c r="BF557" s="226"/>
      <c r="BG557" s="226"/>
      <c r="BH557" s="228"/>
      <c r="BI557" s="225"/>
      <c r="BJ557" s="225"/>
      <c r="BK557" s="225"/>
      <c r="BL557" s="227"/>
      <c r="BM557" s="227"/>
      <c r="BN557" s="227"/>
      <c r="BO557" s="227"/>
      <c r="BP557" s="227"/>
      <c r="BQ557" s="226"/>
      <c r="BR557" s="226"/>
      <c r="BS557" s="226"/>
      <c r="BT557" s="226"/>
      <c r="BU557" s="228"/>
      <c r="BV557" s="225"/>
      <c r="BW557" s="225"/>
      <c r="BX557" s="225"/>
      <c r="BY557" s="227"/>
      <c r="BZ557" s="227"/>
      <c r="CA557" s="227"/>
      <c r="CB557" s="227"/>
      <c r="CC557" s="227"/>
      <c r="CD557" s="226"/>
      <c r="CE557" s="226"/>
      <c r="CF557" s="226"/>
      <c r="CG557" s="226"/>
      <c r="CH557" s="228"/>
      <c r="CI557" s="225"/>
      <c r="CJ557" s="225"/>
      <c r="CK557" s="225"/>
      <c r="CL557" s="227"/>
      <c r="CM557" s="227"/>
      <c r="CN557" s="227"/>
      <c r="CO557" s="227"/>
      <c r="CP557" s="227"/>
      <c r="CQ557" s="226"/>
      <c r="CR557" s="226"/>
      <c r="CS557" s="226"/>
      <c r="CT557" s="226"/>
      <c r="CU557" s="228"/>
      <c r="CV557" s="225"/>
      <c r="CW557" s="225"/>
      <c r="CX557" s="225"/>
      <c r="CY557" s="227"/>
      <c r="CZ557" s="227"/>
      <c r="DA557" s="227"/>
      <c r="DB557" s="227"/>
      <c r="DC557" s="227"/>
      <c r="DD557" s="226"/>
      <c r="DE557" s="226"/>
      <c r="DF557" s="226"/>
      <c r="DG557" s="226"/>
      <c r="DH557" s="228"/>
      <c r="DI557" s="225"/>
      <c r="DJ557" s="225"/>
      <c r="DK557" s="225"/>
      <c r="DL557" s="227"/>
      <c r="DM557" s="227"/>
      <c r="DN557" s="227"/>
      <c r="DO557" s="227"/>
      <c r="DP557" s="227"/>
      <c r="DQ557" s="226"/>
      <c r="DR557" s="226"/>
      <c r="DS557" s="226"/>
      <c r="DT557" s="226"/>
      <c r="DU557" s="228"/>
      <c r="DV557" s="225"/>
      <c r="DW557" s="225"/>
      <c r="DX557" s="225"/>
      <c r="DY557" s="227"/>
      <c r="DZ557" s="227"/>
      <c r="EA557" s="227"/>
      <c r="EB557" s="227"/>
      <c r="EC557" s="227"/>
      <c r="ED557" s="226"/>
      <c r="EE557" s="226"/>
      <c r="EF557" s="226"/>
      <c r="EG557" s="226"/>
      <c r="EH557" s="228"/>
      <c r="EI557" s="225"/>
      <c r="EJ557" s="225"/>
      <c r="EK557" s="225"/>
      <c r="EL557" s="227"/>
      <c r="EM557" s="227"/>
      <c r="EN557" s="227"/>
      <c r="EO557" s="227"/>
      <c r="EP557" s="227"/>
      <c r="EQ557" s="226"/>
      <c r="ER557" s="226"/>
      <c r="ES557" s="226"/>
      <c r="ET557" s="226"/>
      <c r="EU557" s="228"/>
      <c r="EV557" s="225"/>
      <c r="EW557" s="225"/>
      <c r="EX557" s="225"/>
      <c r="EY557" s="227"/>
      <c r="EZ557" s="227"/>
      <c r="FA557" s="227"/>
      <c r="FB557" s="227"/>
      <c r="FC557" s="227"/>
      <c r="FD557" s="226"/>
      <c r="FE557" s="226"/>
      <c r="FF557" s="226"/>
      <c r="FG557" s="226"/>
      <c r="FH557" s="228"/>
      <c r="FI557" s="225"/>
      <c r="FJ557" s="225"/>
      <c r="FK557" s="225"/>
      <c r="FL557" s="227"/>
      <c r="FM557" s="227"/>
      <c r="FN557" s="227"/>
      <c r="FO557" s="227"/>
      <c r="FP557" s="227"/>
      <c r="FQ557" s="226"/>
      <c r="FR557" s="226"/>
      <c r="FS557" s="226"/>
      <c r="FT557" s="226"/>
      <c r="FU557" s="228"/>
      <c r="FV557" s="225"/>
      <c r="FW557" s="225"/>
      <c r="FX557" s="225"/>
      <c r="FY557" s="227"/>
      <c r="FZ557" s="227"/>
      <c r="GA557" s="227"/>
      <c r="GB557" s="227"/>
      <c r="GC557" s="227"/>
    </row>
    <row r="558" spans="1:185" s="187" customFormat="1" ht="15" customHeight="1" x14ac:dyDescent="0.25">
      <c r="A558" s="498">
        <v>3744</v>
      </c>
      <c r="B558" s="498">
        <v>6121</v>
      </c>
      <c r="C558" s="499">
        <v>106100000</v>
      </c>
      <c r="D558" s="489"/>
      <c r="E558" s="500">
        <v>847</v>
      </c>
      <c r="F558" s="501" t="s">
        <v>1139</v>
      </c>
      <c r="G558" s="495">
        <v>2571.8200000000002</v>
      </c>
      <c r="H558" s="495">
        <v>2571.8200000000002</v>
      </c>
      <c r="I558" s="495">
        <v>2485.75</v>
      </c>
      <c r="J558" s="428">
        <f>Tabulka5424[[#This Row],[Skutečnost v tis. Kč]]/Tabulka5424[[#This Row],[Upravený rozpočet v tis. Kč]]*100</f>
        <v>96.653342768934053</v>
      </c>
      <c r="K558" s="188"/>
      <c r="L558" s="189"/>
      <c r="M558" s="189"/>
      <c r="N558" s="189"/>
      <c r="O558" s="189"/>
      <c r="P558" s="189"/>
      <c r="Q558" s="190"/>
      <c r="R558" s="190"/>
      <c r="S558" s="190"/>
      <c r="T558" s="190"/>
      <c r="U558" s="191"/>
      <c r="V558" s="188"/>
      <c r="W558" s="188"/>
      <c r="X558" s="188"/>
      <c r="Y558" s="189"/>
      <c r="Z558" s="189"/>
      <c r="AA558" s="189"/>
      <c r="AB558" s="189"/>
      <c r="AC558" s="189"/>
      <c r="AD558" s="190"/>
      <c r="AE558" s="190"/>
      <c r="AF558" s="190"/>
      <c r="AG558" s="190"/>
      <c r="AH558" s="191"/>
      <c r="AI558" s="188"/>
      <c r="AJ558" s="188"/>
      <c r="AK558" s="188"/>
      <c r="AL558" s="189"/>
      <c r="AM558" s="189"/>
      <c r="AN558" s="189"/>
      <c r="AO558" s="189"/>
      <c r="AP558" s="189"/>
      <c r="AQ558" s="190"/>
      <c r="AR558" s="190"/>
      <c r="AS558" s="190"/>
      <c r="AT558" s="190"/>
      <c r="AU558" s="191"/>
      <c r="AV558" s="188"/>
      <c r="AW558" s="188"/>
      <c r="AX558" s="188"/>
      <c r="AY558" s="189"/>
      <c r="AZ558" s="189"/>
      <c r="BA558" s="189"/>
      <c r="BB558" s="189"/>
      <c r="BC558" s="189"/>
      <c r="BD558" s="190"/>
      <c r="BE558" s="190"/>
      <c r="BF558" s="190"/>
      <c r="BG558" s="190"/>
      <c r="BH558" s="191"/>
      <c r="BI558" s="188"/>
      <c r="BJ558" s="188"/>
      <c r="BK558" s="188"/>
      <c r="BL558" s="189"/>
      <c r="BM558" s="189"/>
      <c r="BN558" s="189"/>
      <c r="BO558" s="189"/>
      <c r="BP558" s="189"/>
      <c r="BQ558" s="190"/>
      <c r="BR558" s="190"/>
      <c r="BS558" s="190"/>
      <c r="BT558" s="190"/>
      <c r="BU558" s="191"/>
      <c r="BV558" s="188"/>
      <c r="BW558" s="188"/>
      <c r="BX558" s="188"/>
      <c r="BY558" s="189"/>
      <c r="BZ558" s="189"/>
      <c r="CA558" s="189"/>
      <c r="CB558" s="189"/>
      <c r="CC558" s="189"/>
      <c r="CD558" s="190"/>
      <c r="CE558" s="190"/>
      <c r="CF558" s="190"/>
      <c r="CG558" s="190"/>
      <c r="CH558" s="191"/>
      <c r="CI558" s="188"/>
      <c r="CJ558" s="188"/>
      <c r="CK558" s="188"/>
      <c r="CL558" s="189"/>
      <c r="CM558" s="189"/>
      <c r="CN558" s="189"/>
      <c r="CO558" s="189"/>
      <c r="CP558" s="189"/>
      <c r="CQ558" s="190"/>
      <c r="CR558" s="190"/>
      <c r="CS558" s="190"/>
      <c r="CT558" s="190"/>
      <c r="CU558" s="191"/>
      <c r="CV558" s="188"/>
      <c r="CW558" s="188"/>
      <c r="CX558" s="188"/>
      <c r="CY558" s="189"/>
      <c r="CZ558" s="189"/>
      <c r="DA558" s="189"/>
      <c r="DB558" s="189"/>
      <c r="DC558" s="189"/>
      <c r="DD558" s="190"/>
      <c r="DE558" s="190"/>
      <c r="DF558" s="190"/>
      <c r="DG558" s="190"/>
      <c r="DH558" s="191"/>
      <c r="DI558" s="188"/>
      <c r="DJ558" s="188"/>
      <c r="DK558" s="188"/>
      <c r="DL558" s="189"/>
      <c r="DM558" s="189"/>
      <c r="DN558" s="189"/>
      <c r="DO558" s="189"/>
      <c r="DP558" s="189"/>
      <c r="DQ558" s="190"/>
      <c r="DR558" s="190"/>
      <c r="DS558" s="190"/>
      <c r="DT558" s="190"/>
      <c r="DU558" s="191"/>
      <c r="DV558" s="188"/>
      <c r="DW558" s="188"/>
      <c r="DX558" s="188"/>
      <c r="DY558" s="189"/>
      <c r="DZ558" s="189"/>
      <c r="EA558" s="189"/>
      <c r="EB558" s="189"/>
      <c r="EC558" s="189"/>
      <c r="ED558" s="190"/>
      <c r="EE558" s="190"/>
      <c r="EF558" s="190"/>
      <c r="EG558" s="190"/>
      <c r="EH558" s="191"/>
      <c r="EI558" s="188"/>
      <c r="EJ558" s="188"/>
      <c r="EK558" s="188"/>
      <c r="EL558" s="189"/>
      <c r="EM558" s="189"/>
      <c r="EN558" s="189"/>
      <c r="EO558" s="189"/>
      <c r="EP558" s="189"/>
      <c r="EQ558" s="190"/>
      <c r="ER558" s="190"/>
      <c r="ES558" s="190"/>
      <c r="ET558" s="190"/>
      <c r="EU558" s="191"/>
      <c r="EV558" s="188"/>
      <c r="EW558" s="188"/>
      <c r="EX558" s="188"/>
      <c r="EY558" s="189"/>
      <c r="EZ558" s="189"/>
      <c r="FA558" s="189"/>
      <c r="FB558" s="189"/>
      <c r="FC558" s="189"/>
      <c r="FD558" s="190"/>
      <c r="FE558" s="190"/>
      <c r="FF558" s="190"/>
      <c r="FG558" s="190"/>
      <c r="FH558" s="191"/>
      <c r="FI558" s="188"/>
      <c r="FJ558" s="188"/>
      <c r="FK558" s="188"/>
      <c r="FL558" s="189"/>
      <c r="FM558" s="189"/>
      <c r="FN558" s="189"/>
      <c r="FO558" s="189"/>
      <c r="FP558" s="189"/>
      <c r="FQ558" s="190"/>
      <c r="FR558" s="190"/>
      <c r="FS558" s="190"/>
      <c r="FT558" s="190"/>
      <c r="FU558" s="191"/>
      <c r="FV558" s="188"/>
      <c r="FW558" s="188"/>
      <c r="FX558" s="188"/>
      <c r="FY558" s="189"/>
      <c r="FZ558" s="189"/>
      <c r="GA558" s="189"/>
      <c r="GB558" s="189"/>
      <c r="GC558" s="189"/>
    </row>
    <row r="559" spans="1:185" s="187" customFormat="1" ht="15" customHeight="1" x14ac:dyDescent="0.25">
      <c r="A559" s="335">
        <v>3744</v>
      </c>
      <c r="B559" s="335"/>
      <c r="C559" s="519"/>
      <c r="D559" s="45"/>
      <c r="E559" s="61"/>
      <c r="F559" s="110" t="s">
        <v>181</v>
      </c>
      <c r="G559" s="72">
        <f>SUBTOTAL(109,G554:G558)</f>
        <v>22059.34</v>
      </c>
      <c r="H559" s="72">
        <f>SUBTOTAL(109,H554:H558)</f>
        <v>23171.98</v>
      </c>
      <c r="I559" s="72">
        <f>SUBTOTAL(109,I554:I558)</f>
        <v>18365.330000000002</v>
      </c>
      <c r="J559" s="547">
        <f>Tabulka5424[[#This Row],[Skutečnost v tis. Kč]]/Tabulka5424[[#This Row],[Upravený rozpočet v tis. Kč]]*100</f>
        <v>79.256628048185789</v>
      </c>
      <c r="K559" s="188"/>
      <c r="L559" s="189"/>
      <c r="M559" s="189"/>
      <c r="N559" s="189"/>
      <c r="O559" s="189"/>
      <c r="P559" s="189"/>
      <c r="Q559" s="190"/>
      <c r="R559" s="190"/>
      <c r="S559" s="190"/>
      <c r="T559" s="190"/>
      <c r="U559" s="191"/>
      <c r="V559" s="188"/>
      <c r="W559" s="188"/>
      <c r="X559" s="188"/>
      <c r="Y559" s="189"/>
      <c r="Z559" s="189"/>
      <c r="AA559" s="189"/>
      <c r="AB559" s="189"/>
      <c r="AC559" s="189"/>
      <c r="AD559" s="190"/>
      <c r="AE559" s="190"/>
      <c r="AF559" s="190"/>
      <c r="AG559" s="190"/>
      <c r="AH559" s="191"/>
      <c r="AI559" s="188"/>
      <c r="AJ559" s="188"/>
      <c r="AK559" s="188"/>
      <c r="AL559" s="189"/>
      <c r="AM559" s="189"/>
      <c r="AN559" s="189"/>
      <c r="AO559" s="189"/>
      <c r="AP559" s="189"/>
      <c r="AQ559" s="190"/>
      <c r="AR559" s="190"/>
      <c r="AS559" s="190"/>
      <c r="AT559" s="190"/>
      <c r="AU559" s="191"/>
      <c r="AV559" s="188"/>
      <c r="AW559" s="188"/>
      <c r="AX559" s="188"/>
      <c r="AY559" s="189"/>
      <c r="AZ559" s="189"/>
      <c r="BA559" s="189"/>
      <c r="BB559" s="189"/>
      <c r="BC559" s="189"/>
      <c r="BD559" s="190"/>
      <c r="BE559" s="190"/>
      <c r="BF559" s="190"/>
      <c r="BG559" s="190"/>
      <c r="BH559" s="191"/>
      <c r="BI559" s="188"/>
      <c r="BJ559" s="188"/>
      <c r="BK559" s="188"/>
      <c r="BL559" s="189"/>
      <c r="BM559" s="189"/>
      <c r="BN559" s="189"/>
      <c r="BO559" s="189"/>
      <c r="BP559" s="189"/>
      <c r="BQ559" s="190"/>
      <c r="BR559" s="190"/>
      <c r="BS559" s="190"/>
      <c r="BT559" s="190"/>
      <c r="BU559" s="191"/>
      <c r="BV559" s="188"/>
      <c r="BW559" s="188"/>
      <c r="BX559" s="188"/>
      <c r="BY559" s="189"/>
      <c r="BZ559" s="189"/>
      <c r="CA559" s="189"/>
      <c r="CB559" s="189"/>
      <c r="CC559" s="189"/>
      <c r="CD559" s="190"/>
      <c r="CE559" s="190"/>
      <c r="CF559" s="190"/>
      <c r="CG559" s="190"/>
      <c r="CH559" s="191"/>
      <c r="CI559" s="188"/>
      <c r="CJ559" s="188"/>
      <c r="CK559" s="188"/>
      <c r="CL559" s="189"/>
      <c r="CM559" s="189"/>
      <c r="CN559" s="189"/>
      <c r="CO559" s="189"/>
      <c r="CP559" s="189"/>
      <c r="CQ559" s="190"/>
      <c r="CR559" s="190"/>
      <c r="CS559" s="190"/>
      <c r="CT559" s="190"/>
      <c r="CU559" s="191"/>
      <c r="CV559" s="188"/>
      <c r="CW559" s="188"/>
      <c r="CX559" s="188"/>
      <c r="CY559" s="189"/>
      <c r="CZ559" s="189"/>
      <c r="DA559" s="189"/>
      <c r="DB559" s="189"/>
      <c r="DC559" s="189"/>
      <c r="DD559" s="190"/>
      <c r="DE559" s="190"/>
      <c r="DF559" s="190"/>
      <c r="DG559" s="190"/>
      <c r="DH559" s="191"/>
      <c r="DI559" s="188"/>
      <c r="DJ559" s="188"/>
      <c r="DK559" s="188"/>
      <c r="DL559" s="189"/>
      <c r="DM559" s="189"/>
      <c r="DN559" s="189"/>
      <c r="DO559" s="189"/>
      <c r="DP559" s="189"/>
      <c r="DQ559" s="190"/>
      <c r="DR559" s="190"/>
      <c r="DS559" s="190"/>
      <c r="DT559" s="190"/>
      <c r="DU559" s="191"/>
      <c r="DV559" s="188"/>
      <c r="DW559" s="188"/>
      <c r="DX559" s="188"/>
      <c r="DY559" s="189"/>
      <c r="DZ559" s="189"/>
      <c r="EA559" s="189"/>
      <c r="EB559" s="189"/>
      <c r="EC559" s="189"/>
      <c r="ED559" s="190"/>
      <c r="EE559" s="190"/>
      <c r="EF559" s="190"/>
      <c r="EG559" s="190"/>
      <c r="EH559" s="191"/>
      <c r="EI559" s="188"/>
      <c r="EJ559" s="188"/>
      <c r="EK559" s="188"/>
      <c r="EL559" s="189"/>
      <c r="EM559" s="189"/>
      <c r="EN559" s="189"/>
      <c r="EO559" s="189"/>
      <c r="EP559" s="189"/>
      <c r="EQ559" s="190"/>
      <c r="ER559" s="190"/>
      <c r="ES559" s="190"/>
      <c r="ET559" s="190"/>
      <c r="EU559" s="191"/>
      <c r="EV559" s="188"/>
      <c r="EW559" s="188"/>
      <c r="EX559" s="188"/>
      <c r="EY559" s="189"/>
      <c r="EZ559" s="189"/>
      <c r="FA559" s="189"/>
      <c r="FB559" s="189"/>
      <c r="FC559" s="189"/>
      <c r="FD559" s="190"/>
      <c r="FE559" s="190"/>
      <c r="FF559" s="190"/>
      <c r="FG559" s="190"/>
      <c r="FH559" s="191"/>
      <c r="FI559" s="188"/>
      <c r="FJ559" s="188"/>
      <c r="FK559" s="188"/>
      <c r="FL559" s="189"/>
      <c r="FM559" s="189"/>
      <c r="FN559" s="189"/>
      <c r="FO559" s="189"/>
      <c r="FP559" s="189"/>
      <c r="FQ559" s="190"/>
      <c r="FR559" s="190"/>
      <c r="FS559" s="190"/>
      <c r="FT559" s="190"/>
      <c r="FU559" s="191"/>
      <c r="FV559" s="188"/>
      <c r="FW559" s="188"/>
      <c r="FX559" s="188"/>
      <c r="FY559" s="189"/>
      <c r="FZ559" s="189"/>
      <c r="GA559" s="189"/>
      <c r="GB559" s="189"/>
      <c r="GC559" s="189"/>
    </row>
    <row r="560" spans="1:185" ht="15" customHeight="1" x14ac:dyDescent="0.25">
      <c r="A560" s="461"/>
      <c r="B560" s="461"/>
      <c r="C560" s="490"/>
      <c r="D560" s="64"/>
      <c r="E560" s="61"/>
      <c r="F560" s="459"/>
      <c r="G560" s="254"/>
      <c r="H560" s="254"/>
      <c r="I560" s="254"/>
      <c r="J560" s="428"/>
      <c r="K560" s="87"/>
      <c r="L560" s="87"/>
      <c r="M560" s="87"/>
      <c r="N560" s="87"/>
      <c r="O560" s="87"/>
      <c r="P560" s="88"/>
      <c r="Q560" s="88"/>
      <c r="R560" s="88"/>
      <c r="S560" s="89"/>
      <c r="T560" s="90"/>
      <c r="U560" s="86"/>
      <c r="V560" s="86"/>
      <c r="W560" s="86"/>
      <c r="X560" s="87"/>
      <c r="Y560" s="87"/>
      <c r="Z560" s="87"/>
      <c r="AA560" s="87"/>
      <c r="AB560" s="87"/>
      <c r="AC560" s="88"/>
      <c r="AD560" s="88"/>
      <c r="AE560" s="88"/>
      <c r="AF560" s="89"/>
      <c r="AG560" s="90"/>
      <c r="AH560" s="86"/>
      <c r="AI560" s="86"/>
      <c r="AJ560" s="86"/>
      <c r="AK560" s="87"/>
      <c r="AL560" s="87"/>
      <c r="AM560" s="87"/>
      <c r="AN560" s="87"/>
      <c r="AO560" s="87"/>
      <c r="AP560" s="88"/>
      <c r="AQ560" s="88"/>
      <c r="AR560" s="88"/>
      <c r="AS560" s="89"/>
      <c r="AT560" s="90"/>
      <c r="AU560" s="86"/>
      <c r="AV560" s="86"/>
      <c r="AW560" s="86"/>
      <c r="AX560" s="87"/>
      <c r="AY560" s="87"/>
      <c r="AZ560" s="87"/>
      <c r="BA560" s="87"/>
      <c r="BB560" s="87"/>
      <c r="BC560" s="88"/>
      <c r="BD560" s="88"/>
      <c r="BE560" s="88"/>
      <c r="BF560" s="89"/>
      <c r="BG560" s="90"/>
      <c r="BH560" s="86"/>
      <c r="BI560" s="86"/>
      <c r="BJ560" s="86"/>
      <c r="BK560" s="87"/>
      <c r="BL560" s="87"/>
      <c r="BM560" s="87"/>
      <c r="BN560" s="87"/>
      <c r="BO560" s="87"/>
      <c r="BP560" s="88"/>
      <c r="BQ560" s="88"/>
      <c r="BR560" s="88"/>
      <c r="BS560" s="89"/>
      <c r="BT560" s="90"/>
      <c r="BU560" s="86"/>
      <c r="BV560" s="86"/>
      <c r="BW560" s="86"/>
      <c r="BX560" s="87"/>
      <c r="BY560" s="87"/>
      <c r="BZ560" s="87"/>
      <c r="CA560" s="87"/>
      <c r="CB560" s="87"/>
      <c r="CC560" s="88"/>
      <c r="CD560" s="88"/>
      <c r="CE560" s="88"/>
      <c r="CF560" s="89"/>
      <c r="CG560" s="90"/>
      <c r="CH560" s="86"/>
      <c r="CI560" s="86"/>
      <c r="CJ560" s="86"/>
      <c r="CK560" s="87"/>
      <c r="CL560" s="87"/>
      <c r="CM560" s="87"/>
      <c r="CN560" s="87"/>
      <c r="CO560" s="87"/>
      <c r="CP560" s="88"/>
      <c r="CQ560" s="88"/>
      <c r="CR560" s="88"/>
      <c r="CS560" s="89"/>
      <c r="CT560" s="90"/>
      <c r="CU560" s="86"/>
      <c r="CV560" s="86"/>
      <c r="CW560" s="86"/>
      <c r="CX560" s="87"/>
      <c r="CY560" s="87"/>
      <c r="CZ560" s="87"/>
      <c r="DA560" s="87"/>
      <c r="DB560" s="87"/>
      <c r="DC560" s="88"/>
      <c r="DD560" s="88"/>
      <c r="DE560" s="88"/>
      <c r="DF560" s="89"/>
      <c r="DG560" s="90"/>
      <c r="DH560" s="86"/>
      <c r="DI560" s="86"/>
      <c r="DJ560" s="86"/>
      <c r="DK560" s="87"/>
      <c r="DL560" s="87"/>
      <c r="DM560" s="87"/>
      <c r="DN560" s="87"/>
      <c r="DO560" s="87"/>
      <c r="DP560" s="88"/>
      <c r="DQ560" s="88"/>
      <c r="DR560" s="88"/>
      <c r="DS560" s="89"/>
      <c r="DT560" s="90"/>
      <c r="DU560" s="86"/>
      <c r="DV560" s="86"/>
      <c r="DW560" s="86"/>
      <c r="DX560" s="87"/>
      <c r="DY560" s="87"/>
      <c r="DZ560" s="87"/>
      <c r="EA560" s="87"/>
      <c r="EB560" s="87"/>
      <c r="EC560" s="88"/>
      <c r="ED560" s="88"/>
      <c r="EE560" s="88"/>
      <c r="EF560" s="89"/>
      <c r="EG560" s="90"/>
      <c r="EH560" s="86"/>
      <c r="EI560" s="86"/>
      <c r="EJ560" s="86"/>
      <c r="EK560" s="87"/>
      <c r="EL560" s="87"/>
      <c r="EM560" s="87"/>
      <c r="EN560" s="87"/>
      <c r="EO560" s="87"/>
      <c r="EP560" s="88"/>
      <c r="EQ560" s="88"/>
      <c r="ER560" s="88"/>
      <c r="ES560" s="89"/>
      <c r="ET560" s="90"/>
      <c r="EU560" s="86"/>
      <c r="EV560" s="86"/>
      <c r="EW560" s="86"/>
      <c r="EX560" s="87"/>
      <c r="EY560" s="87"/>
      <c r="EZ560" s="87"/>
      <c r="FA560" s="87"/>
      <c r="FB560" s="87"/>
      <c r="FC560" s="88"/>
      <c r="FD560" s="88"/>
      <c r="FE560" s="88"/>
      <c r="FF560" s="89"/>
      <c r="FG560" s="90"/>
      <c r="FH560" s="86"/>
      <c r="FI560" s="86"/>
      <c r="FJ560" s="86"/>
      <c r="FK560" s="87"/>
      <c r="FL560" s="87"/>
      <c r="FM560" s="87"/>
      <c r="FN560" s="87"/>
      <c r="FO560" s="87"/>
      <c r="FP560" s="88"/>
      <c r="FQ560" s="88"/>
      <c r="FR560" s="88"/>
      <c r="FS560" s="89"/>
      <c r="FT560" s="90"/>
      <c r="FU560" s="86"/>
      <c r="FV560" s="86"/>
      <c r="FW560" s="86"/>
      <c r="FX560" s="87"/>
      <c r="FY560" s="87"/>
      <c r="FZ560" s="87"/>
      <c r="GA560" s="87"/>
      <c r="GB560" s="87"/>
    </row>
    <row r="561" spans="1:185" ht="15" customHeight="1" x14ac:dyDescent="0.25">
      <c r="A561" s="461"/>
      <c r="B561" s="461"/>
      <c r="C561" s="490"/>
      <c r="D561" s="64"/>
      <c r="E561" s="61"/>
      <c r="F561" s="282" t="s">
        <v>303</v>
      </c>
      <c r="G561" s="254"/>
      <c r="H561" s="254"/>
      <c r="I561" s="254"/>
      <c r="J561" s="428"/>
      <c r="K561" s="87"/>
      <c r="L561" s="87"/>
      <c r="M561" s="87"/>
      <c r="N561" s="87"/>
      <c r="O561" s="87"/>
      <c r="P561" s="88"/>
      <c r="Q561" s="88"/>
      <c r="R561" s="88"/>
      <c r="S561" s="89"/>
      <c r="T561" s="90"/>
      <c r="U561" s="86"/>
      <c r="V561" s="86"/>
      <c r="W561" s="86"/>
      <c r="X561" s="87"/>
      <c r="Y561" s="87"/>
      <c r="Z561" s="87"/>
      <c r="AA561" s="87"/>
      <c r="AB561" s="87"/>
      <c r="AC561" s="88"/>
      <c r="AD561" s="88"/>
      <c r="AE561" s="88"/>
      <c r="AF561" s="89"/>
      <c r="AG561" s="90"/>
      <c r="AH561" s="86"/>
      <c r="AI561" s="86"/>
      <c r="AJ561" s="86"/>
      <c r="AK561" s="87"/>
      <c r="AL561" s="87"/>
      <c r="AM561" s="87"/>
      <c r="AN561" s="87"/>
      <c r="AO561" s="87"/>
      <c r="AP561" s="88"/>
      <c r="AQ561" s="88"/>
      <c r="AR561" s="88"/>
      <c r="AS561" s="89"/>
      <c r="AT561" s="90"/>
      <c r="AU561" s="86"/>
      <c r="AV561" s="86"/>
      <c r="AW561" s="86"/>
      <c r="AX561" s="87"/>
      <c r="AY561" s="87"/>
      <c r="AZ561" s="87"/>
      <c r="BA561" s="87"/>
      <c r="BB561" s="87"/>
      <c r="BC561" s="88"/>
      <c r="BD561" s="88"/>
      <c r="BE561" s="88"/>
      <c r="BF561" s="89"/>
      <c r="BG561" s="90"/>
      <c r="BH561" s="86"/>
      <c r="BI561" s="86"/>
      <c r="BJ561" s="86"/>
      <c r="BK561" s="87"/>
      <c r="BL561" s="87"/>
      <c r="BM561" s="87"/>
      <c r="BN561" s="87"/>
      <c r="BO561" s="87"/>
      <c r="BP561" s="88"/>
      <c r="BQ561" s="88"/>
      <c r="BR561" s="88"/>
      <c r="BS561" s="89"/>
      <c r="BT561" s="90"/>
      <c r="BU561" s="86"/>
      <c r="BV561" s="86"/>
      <c r="BW561" s="86"/>
      <c r="BX561" s="87"/>
      <c r="BY561" s="87"/>
      <c r="BZ561" s="87"/>
      <c r="CA561" s="87"/>
      <c r="CB561" s="87"/>
      <c r="CC561" s="88"/>
      <c r="CD561" s="88"/>
      <c r="CE561" s="88"/>
      <c r="CF561" s="89"/>
      <c r="CG561" s="90"/>
      <c r="CH561" s="86"/>
      <c r="CI561" s="86"/>
      <c r="CJ561" s="86"/>
      <c r="CK561" s="87"/>
      <c r="CL561" s="87"/>
      <c r="CM561" s="87"/>
      <c r="CN561" s="87"/>
      <c r="CO561" s="87"/>
      <c r="CP561" s="88"/>
      <c r="CQ561" s="88"/>
      <c r="CR561" s="88"/>
      <c r="CS561" s="89"/>
      <c r="CT561" s="90"/>
      <c r="CU561" s="86"/>
      <c r="CV561" s="86"/>
      <c r="CW561" s="86"/>
      <c r="CX561" s="87"/>
      <c r="CY561" s="87"/>
      <c r="CZ561" s="87"/>
      <c r="DA561" s="87"/>
      <c r="DB561" s="87"/>
      <c r="DC561" s="88"/>
      <c r="DD561" s="88"/>
      <c r="DE561" s="88"/>
      <c r="DF561" s="89"/>
      <c r="DG561" s="90"/>
      <c r="DH561" s="86"/>
      <c r="DI561" s="86"/>
      <c r="DJ561" s="86"/>
      <c r="DK561" s="87"/>
      <c r="DL561" s="87"/>
      <c r="DM561" s="87"/>
      <c r="DN561" s="87"/>
      <c r="DO561" s="87"/>
      <c r="DP561" s="88"/>
      <c r="DQ561" s="88"/>
      <c r="DR561" s="88"/>
      <c r="DS561" s="89"/>
      <c r="DT561" s="90"/>
      <c r="DU561" s="86"/>
      <c r="DV561" s="86"/>
      <c r="DW561" s="86"/>
      <c r="DX561" s="87"/>
      <c r="DY561" s="87"/>
      <c r="DZ561" s="87"/>
      <c r="EA561" s="87"/>
      <c r="EB561" s="87"/>
      <c r="EC561" s="88"/>
      <c r="ED561" s="88"/>
      <c r="EE561" s="88"/>
      <c r="EF561" s="89"/>
      <c r="EG561" s="90"/>
      <c r="EH561" s="86"/>
      <c r="EI561" s="86"/>
      <c r="EJ561" s="86"/>
      <c r="EK561" s="87"/>
      <c r="EL561" s="87"/>
      <c r="EM561" s="87"/>
      <c r="EN561" s="87"/>
      <c r="EO561" s="87"/>
      <c r="EP561" s="88"/>
      <c r="EQ561" s="88"/>
      <c r="ER561" s="88"/>
      <c r="ES561" s="89"/>
      <c r="ET561" s="90"/>
      <c r="EU561" s="86"/>
      <c r="EV561" s="86"/>
      <c r="EW561" s="86"/>
      <c r="EX561" s="87"/>
      <c r="EY561" s="87"/>
      <c r="EZ561" s="87"/>
      <c r="FA561" s="87"/>
      <c r="FB561" s="87"/>
      <c r="FC561" s="88"/>
      <c r="FD561" s="88"/>
      <c r="FE561" s="88"/>
      <c r="FF561" s="89"/>
      <c r="FG561" s="90"/>
      <c r="FH561" s="86"/>
      <c r="FI561" s="86"/>
      <c r="FJ561" s="86"/>
      <c r="FK561" s="87"/>
      <c r="FL561" s="87"/>
      <c r="FM561" s="87"/>
      <c r="FN561" s="87"/>
      <c r="FO561" s="87"/>
      <c r="FP561" s="88"/>
      <c r="FQ561" s="88"/>
      <c r="FR561" s="88"/>
      <c r="FS561" s="89"/>
      <c r="FT561" s="90"/>
      <c r="FU561" s="86"/>
      <c r="FV561" s="86"/>
      <c r="FW561" s="86"/>
      <c r="FX561" s="87"/>
      <c r="FY561" s="87"/>
      <c r="FZ561" s="87"/>
      <c r="GA561" s="87"/>
      <c r="GB561" s="87"/>
    </row>
    <row r="562" spans="1:185" s="187" customFormat="1" ht="15" customHeight="1" x14ac:dyDescent="0.25">
      <c r="A562" s="492">
        <v>3745</v>
      </c>
      <c r="B562" s="492">
        <v>5011</v>
      </c>
      <c r="C562" s="520">
        <v>13101</v>
      </c>
      <c r="D562" s="64"/>
      <c r="E562" s="61"/>
      <c r="F562" s="494" t="s">
        <v>623</v>
      </c>
      <c r="G562" s="495">
        <v>78.86</v>
      </c>
      <c r="H562" s="495">
        <v>537.02</v>
      </c>
      <c r="I562" s="495">
        <v>341.59</v>
      </c>
      <c r="J562" s="428">
        <f>Tabulka5424[[#This Row],[Skutečnost v tis. Kč]]/Tabulka5424[[#This Row],[Upravený rozpočet v tis. Kč]]*100</f>
        <v>63.608431715764766</v>
      </c>
      <c r="K562" s="188"/>
      <c r="L562" s="189"/>
      <c r="M562" s="189"/>
      <c r="N562" s="189"/>
      <c r="O562" s="189"/>
      <c r="P562" s="189"/>
      <c r="Q562" s="190"/>
      <c r="R562" s="190"/>
      <c r="S562" s="190"/>
      <c r="T562" s="190"/>
      <c r="U562" s="191"/>
      <c r="V562" s="188"/>
      <c r="W562" s="188"/>
      <c r="X562" s="188"/>
      <c r="Y562" s="189"/>
      <c r="Z562" s="189"/>
      <c r="AA562" s="189"/>
      <c r="AB562" s="189"/>
      <c r="AC562" s="189"/>
      <c r="AD562" s="190"/>
      <c r="AE562" s="190"/>
      <c r="AF562" s="190"/>
      <c r="AG562" s="190"/>
      <c r="AH562" s="191"/>
      <c r="AI562" s="188"/>
      <c r="AJ562" s="188"/>
      <c r="AK562" s="188"/>
      <c r="AL562" s="189"/>
      <c r="AM562" s="189"/>
      <c r="AN562" s="189"/>
      <c r="AO562" s="189"/>
      <c r="AP562" s="189"/>
      <c r="AQ562" s="190"/>
      <c r="AR562" s="190"/>
      <c r="AS562" s="190"/>
      <c r="AT562" s="190"/>
      <c r="AU562" s="191"/>
      <c r="AV562" s="188"/>
      <c r="AW562" s="188"/>
      <c r="AX562" s="188"/>
      <c r="AY562" s="189"/>
      <c r="AZ562" s="189"/>
      <c r="BA562" s="189"/>
      <c r="BB562" s="189"/>
      <c r="BC562" s="189"/>
      <c r="BD562" s="190"/>
      <c r="BE562" s="190"/>
      <c r="BF562" s="190"/>
      <c r="BG562" s="190"/>
      <c r="BH562" s="191"/>
      <c r="BI562" s="188"/>
      <c r="BJ562" s="188"/>
      <c r="BK562" s="188"/>
      <c r="BL562" s="189"/>
      <c r="BM562" s="189"/>
      <c r="BN562" s="189"/>
      <c r="BO562" s="189"/>
      <c r="BP562" s="189"/>
      <c r="BQ562" s="190"/>
      <c r="BR562" s="190"/>
      <c r="BS562" s="190"/>
      <c r="BT562" s="190"/>
      <c r="BU562" s="191"/>
      <c r="BV562" s="188"/>
      <c r="BW562" s="188"/>
      <c r="BX562" s="188"/>
      <c r="BY562" s="189"/>
      <c r="BZ562" s="189"/>
      <c r="CA562" s="189"/>
      <c r="CB562" s="189"/>
      <c r="CC562" s="189"/>
      <c r="CD562" s="190"/>
      <c r="CE562" s="190"/>
      <c r="CF562" s="190"/>
      <c r="CG562" s="190"/>
      <c r="CH562" s="191"/>
      <c r="CI562" s="188"/>
      <c r="CJ562" s="188"/>
      <c r="CK562" s="188"/>
      <c r="CL562" s="189"/>
      <c r="CM562" s="189"/>
      <c r="CN562" s="189"/>
      <c r="CO562" s="189"/>
      <c r="CP562" s="189"/>
      <c r="CQ562" s="190"/>
      <c r="CR562" s="190"/>
      <c r="CS562" s="190"/>
      <c r="CT562" s="190"/>
      <c r="CU562" s="191"/>
      <c r="CV562" s="188"/>
      <c r="CW562" s="188"/>
      <c r="CX562" s="188"/>
      <c r="CY562" s="189"/>
      <c r="CZ562" s="189"/>
      <c r="DA562" s="189"/>
      <c r="DB562" s="189"/>
      <c r="DC562" s="189"/>
      <c r="DD562" s="190"/>
      <c r="DE562" s="190"/>
      <c r="DF562" s="190"/>
      <c r="DG562" s="190"/>
      <c r="DH562" s="191"/>
      <c r="DI562" s="188"/>
      <c r="DJ562" s="188"/>
      <c r="DK562" s="188"/>
      <c r="DL562" s="189"/>
      <c r="DM562" s="189"/>
      <c r="DN562" s="189"/>
      <c r="DO562" s="189"/>
      <c r="DP562" s="189"/>
      <c r="DQ562" s="190"/>
      <c r="DR562" s="190"/>
      <c r="DS562" s="190"/>
      <c r="DT562" s="190"/>
      <c r="DU562" s="191"/>
      <c r="DV562" s="188"/>
      <c r="DW562" s="188"/>
      <c r="DX562" s="188"/>
      <c r="DY562" s="189"/>
      <c r="DZ562" s="189"/>
      <c r="EA562" s="189"/>
      <c r="EB562" s="189"/>
      <c r="EC562" s="189"/>
      <c r="ED562" s="190"/>
      <c r="EE562" s="190"/>
      <c r="EF562" s="190"/>
      <c r="EG562" s="190"/>
      <c r="EH562" s="191"/>
      <c r="EI562" s="188"/>
      <c r="EJ562" s="188"/>
      <c r="EK562" s="188"/>
      <c r="EL562" s="189"/>
      <c r="EM562" s="189"/>
      <c r="EN562" s="189"/>
      <c r="EO562" s="189"/>
      <c r="EP562" s="189"/>
      <c r="EQ562" s="190"/>
      <c r="ER562" s="190"/>
      <c r="ES562" s="190"/>
      <c r="ET562" s="190"/>
      <c r="EU562" s="191"/>
      <c r="EV562" s="188"/>
      <c r="EW562" s="188"/>
      <c r="EX562" s="188"/>
      <c r="EY562" s="189"/>
      <c r="EZ562" s="189"/>
      <c r="FA562" s="189"/>
      <c r="FB562" s="189"/>
      <c r="FC562" s="189"/>
      <c r="FD562" s="190"/>
      <c r="FE562" s="190"/>
      <c r="FF562" s="190"/>
      <c r="FG562" s="190"/>
      <c r="FH562" s="191"/>
      <c r="FI562" s="188"/>
      <c r="FJ562" s="188"/>
      <c r="FK562" s="188"/>
      <c r="FL562" s="189"/>
      <c r="FM562" s="189"/>
      <c r="FN562" s="189"/>
      <c r="FO562" s="189"/>
      <c r="FP562" s="189"/>
      <c r="FQ562" s="190"/>
      <c r="FR562" s="190"/>
      <c r="FS562" s="190"/>
      <c r="FT562" s="190"/>
      <c r="FU562" s="191"/>
      <c r="FV562" s="188"/>
      <c r="FW562" s="188"/>
      <c r="FX562" s="188"/>
      <c r="FY562" s="189"/>
      <c r="FZ562" s="189"/>
      <c r="GA562" s="189"/>
      <c r="GB562" s="189"/>
      <c r="GC562" s="189"/>
    </row>
    <row r="563" spans="1:185" s="187" customFormat="1" ht="15" customHeight="1" x14ac:dyDescent="0.25">
      <c r="A563" s="492">
        <v>3745</v>
      </c>
      <c r="B563" s="492">
        <v>5031</v>
      </c>
      <c r="C563" s="520">
        <v>13101</v>
      </c>
      <c r="D563" s="64"/>
      <c r="E563" s="61"/>
      <c r="F563" s="494" t="s">
        <v>624</v>
      </c>
      <c r="G563" s="495">
        <v>19.72</v>
      </c>
      <c r="H563" s="495">
        <v>134.25</v>
      </c>
      <c r="I563" s="495">
        <v>85.28</v>
      </c>
      <c r="J563" s="428">
        <f>Tabulka5424[[#This Row],[Skutečnost v tis. Kč]]/Tabulka5424[[#This Row],[Upravený rozpočet v tis. Kč]]*100</f>
        <v>63.523277467411546</v>
      </c>
      <c r="K563" s="188"/>
      <c r="L563" s="189"/>
      <c r="M563" s="189"/>
      <c r="N563" s="189"/>
      <c r="O563" s="189"/>
      <c r="P563" s="189"/>
      <c r="Q563" s="190"/>
      <c r="R563" s="190"/>
      <c r="S563" s="190"/>
      <c r="T563" s="190"/>
      <c r="U563" s="191"/>
      <c r="V563" s="188"/>
      <c r="W563" s="188"/>
      <c r="X563" s="188"/>
      <c r="Y563" s="189"/>
      <c r="Z563" s="189"/>
      <c r="AA563" s="189"/>
      <c r="AB563" s="189"/>
      <c r="AC563" s="189"/>
      <c r="AD563" s="190"/>
      <c r="AE563" s="190"/>
      <c r="AF563" s="190"/>
      <c r="AG563" s="190"/>
      <c r="AH563" s="191"/>
      <c r="AI563" s="188"/>
      <c r="AJ563" s="188"/>
      <c r="AK563" s="188"/>
      <c r="AL563" s="189"/>
      <c r="AM563" s="189"/>
      <c r="AN563" s="189"/>
      <c r="AO563" s="189"/>
      <c r="AP563" s="189"/>
      <c r="AQ563" s="190"/>
      <c r="AR563" s="190"/>
      <c r="AS563" s="190"/>
      <c r="AT563" s="190"/>
      <c r="AU563" s="191"/>
      <c r="AV563" s="188"/>
      <c r="AW563" s="188"/>
      <c r="AX563" s="188"/>
      <c r="AY563" s="189"/>
      <c r="AZ563" s="189"/>
      <c r="BA563" s="189"/>
      <c r="BB563" s="189"/>
      <c r="BC563" s="189"/>
      <c r="BD563" s="190"/>
      <c r="BE563" s="190"/>
      <c r="BF563" s="190"/>
      <c r="BG563" s="190"/>
      <c r="BH563" s="191"/>
      <c r="BI563" s="188"/>
      <c r="BJ563" s="188"/>
      <c r="BK563" s="188"/>
      <c r="BL563" s="189"/>
      <c r="BM563" s="189"/>
      <c r="BN563" s="189"/>
      <c r="BO563" s="189"/>
      <c r="BP563" s="189"/>
      <c r="BQ563" s="190"/>
      <c r="BR563" s="190"/>
      <c r="BS563" s="190"/>
      <c r="BT563" s="190"/>
      <c r="BU563" s="191"/>
      <c r="BV563" s="188"/>
      <c r="BW563" s="188"/>
      <c r="BX563" s="188"/>
      <c r="BY563" s="189"/>
      <c r="BZ563" s="189"/>
      <c r="CA563" s="189"/>
      <c r="CB563" s="189"/>
      <c r="CC563" s="189"/>
      <c r="CD563" s="190"/>
      <c r="CE563" s="190"/>
      <c r="CF563" s="190"/>
      <c r="CG563" s="190"/>
      <c r="CH563" s="191"/>
      <c r="CI563" s="188"/>
      <c r="CJ563" s="188"/>
      <c r="CK563" s="188"/>
      <c r="CL563" s="189"/>
      <c r="CM563" s="189"/>
      <c r="CN563" s="189"/>
      <c r="CO563" s="189"/>
      <c r="CP563" s="189"/>
      <c r="CQ563" s="190"/>
      <c r="CR563" s="190"/>
      <c r="CS563" s="190"/>
      <c r="CT563" s="190"/>
      <c r="CU563" s="191"/>
      <c r="CV563" s="188"/>
      <c r="CW563" s="188"/>
      <c r="CX563" s="188"/>
      <c r="CY563" s="189"/>
      <c r="CZ563" s="189"/>
      <c r="DA563" s="189"/>
      <c r="DB563" s="189"/>
      <c r="DC563" s="189"/>
      <c r="DD563" s="190"/>
      <c r="DE563" s="190"/>
      <c r="DF563" s="190"/>
      <c r="DG563" s="190"/>
      <c r="DH563" s="191"/>
      <c r="DI563" s="188"/>
      <c r="DJ563" s="188"/>
      <c r="DK563" s="188"/>
      <c r="DL563" s="189"/>
      <c r="DM563" s="189"/>
      <c r="DN563" s="189"/>
      <c r="DO563" s="189"/>
      <c r="DP563" s="189"/>
      <c r="DQ563" s="190"/>
      <c r="DR563" s="190"/>
      <c r="DS563" s="190"/>
      <c r="DT563" s="190"/>
      <c r="DU563" s="191"/>
      <c r="DV563" s="188"/>
      <c r="DW563" s="188"/>
      <c r="DX563" s="188"/>
      <c r="DY563" s="189"/>
      <c r="DZ563" s="189"/>
      <c r="EA563" s="189"/>
      <c r="EB563" s="189"/>
      <c r="EC563" s="189"/>
      <c r="ED563" s="190"/>
      <c r="EE563" s="190"/>
      <c r="EF563" s="190"/>
      <c r="EG563" s="190"/>
      <c r="EH563" s="191"/>
      <c r="EI563" s="188"/>
      <c r="EJ563" s="188"/>
      <c r="EK563" s="188"/>
      <c r="EL563" s="189"/>
      <c r="EM563" s="189"/>
      <c r="EN563" s="189"/>
      <c r="EO563" s="189"/>
      <c r="EP563" s="189"/>
      <c r="EQ563" s="190"/>
      <c r="ER563" s="190"/>
      <c r="ES563" s="190"/>
      <c r="ET563" s="190"/>
      <c r="EU563" s="191"/>
      <c r="EV563" s="188"/>
      <c r="EW563" s="188"/>
      <c r="EX563" s="188"/>
      <c r="EY563" s="189"/>
      <c r="EZ563" s="189"/>
      <c r="FA563" s="189"/>
      <c r="FB563" s="189"/>
      <c r="FC563" s="189"/>
      <c r="FD563" s="190"/>
      <c r="FE563" s="190"/>
      <c r="FF563" s="190"/>
      <c r="FG563" s="190"/>
      <c r="FH563" s="191"/>
      <c r="FI563" s="188"/>
      <c r="FJ563" s="188"/>
      <c r="FK563" s="188"/>
      <c r="FL563" s="189"/>
      <c r="FM563" s="189"/>
      <c r="FN563" s="189"/>
      <c r="FO563" s="189"/>
      <c r="FP563" s="189"/>
      <c r="FQ563" s="190"/>
      <c r="FR563" s="190"/>
      <c r="FS563" s="190"/>
      <c r="FT563" s="190"/>
      <c r="FU563" s="191"/>
      <c r="FV563" s="188"/>
      <c r="FW563" s="188"/>
      <c r="FX563" s="188"/>
      <c r="FY563" s="189"/>
      <c r="FZ563" s="189"/>
      <c r="GA563" s="189"/>
      <c r="GB563" s="189"/>
      <c r="GC563" s="189"/>
    </row>
    <row r="564" spans="1:185" ht="15" customHeight="1" x14ac:dyDescent="0.25">
      <c r="A564" s="492">
        <v>3745</v>
      </c>
      <c r="B564" s="492">
        <v>5032</v>
      </c>
      <c r="C564" s="520">
        <v>13101</v>
      </c>
      <c r="D564" s="64"/>
      <c r="E564" s="61"/>
      <c r="F564" s="494" t="s">
        <v>625</v>
      </c>
      <c r="G564" s="495">
        <v>7.1</v>
      </c>
      <c r="H564" s="495">
        <v>48.33</v>
      </c>
      <c r="I564" s="495">
        <v>30.75</v>
      </c>
      <c r="J564" s="428">
        <f>Tabulka5424[[#This Row],[Skutečnost v tis. Kč]]/Tabulka5424[[#This Row],[Upravený rozpočet v tis. Kč]]*100</f>
        <v>63.625077591558046</v>
      </c>
      <c r="K564" s="86"/>
      <c r="L564" s="87"/>
      <c r="M564" s="87"/>
      <c r="N564" s="87"/>
      <c r="O564" s="87"/>
      <c r="P564" s="87"/>
      <c r="Q564" s="88"/>
      <c r="R564" s="88"/>
      <c r="S564" s="88"/>
      <c r="T564" s="89"/>
      <c r="U564" s="90"/>
      <c r="V564" s="86"/>
      <c r="W564" s="86"/>
      <c r="X564" s="86"/>
      <c r="Y564" s="87"/>
      <c r="Z564" s="87"/>
      <c r="AA564" s="87"/>
      <c r="AB564" s="87"/>
      <c r="AC564" s="87"/>
      <c r="AD564" s="88"/>
      <c r="AE564" s="88"/>
      <c r="AF564" s="88"/>
      <c r="AG564" s="89"/>
      <c r="AH564" s="90"/>
      <c r="AI564" s="86"/>
      <c r="AJ564" s="86"/>
      <c r="AK564" s="86"/>
      <c r="AL564" s="87"/>
      <c r="AM564" s="87"/>
      <c r="AN564" s="87"/>
      <c r="AO564" s="87"/>
      <c r="AP564" s="87"/>
      <c r="AQ564" s="88"/>
      <c r="AR564" s="88"/>
      <c r="AS564" s="88"/>
      <c r="AT564" s="89"/>
      <c r="AU564" s="90"/>
      <c r="AV564" s="86"/>
      <c r="AW564" s="86"/>
      <c r="AX564" s="86"/>
      <c r="AY564" s="87"/>
      <c r="AZ564" s="87"/>
      <c r="BA564" s="87"/>
      <c r="BB564" s="87"/>
      <c r="BC564" s="87"/>
      <c r="BD564" s="88"/>
      <c r="BE564" s="88"/>
      <c r="BF564" s="88"/>
      <c r="BG564" s="89"/>
      <c r="BH564" s="90"/>
      <c r="BI564" s="86"/>
      <c r="BJ564" s="86"/>
      <c r="BK564" s="86"/>
      <c r="BL564" s="87"/>
      <c r="BM564" s="87"/>
      <c r="BN564" s="87"/>
      <c r="BO564" s="87"/>
      <c r="BP564" s="87"/>
      <c r="BQ564" s="88"/>
      <c r="BR564" s="88"/>
      <c r="BS564" s="88"/>
      <c r="BT564" s="89"/>
      <c r="BU564" s="90"/>
      <c r="BV564" s="86"/>
      <c r="BW564" s="86"/>
      <c r="BX564" s="86"/>
      <c r="BY564" s="87"/>
      <c r="BZ564" s="87"/>
      <c r="CA564" s="87"/>
      <c r="CB564" s="87"/>
      <c r="CC564" s="87"/>
      <c r="CD564" s="88"/>
      <c r="CE564" s="88"/>
      <c r="CF564" s="88"/>
      <c r="CG564" s="89"/>
      <c r="CH564" s="90"/>
      <c r="CI564" s="86"/>
      <c r="CJ564" s="86"/>
      <c r="CK564" s="86"/>
      <c r="CL564" s="87"/>
      <c r="CM564" s="87"/>
      <c r="CN564" s="87"/>
      <c r="CO564" s="87"/>
      <c r="CP564" s="87"/>
      <c r="CQ564" s="88"/>
      <c r="CR564" s="88"/>
      <c r="CS564" s="88"/>
      <c r="CT564" s="89"/>
      <c r="CU564" s="90"/>
      <c r="CV564" s="86"/>
      <c r="CW564" s="86"/>
      <c r="CX564" s="86"/>
      <c r="CY564" s="87"/>
      <c r="CZ564" s="87"/>
      <c r="DA564" s="87"/>
      <c r="DB564" s="87"/>
      <c r="DC564" s="87"/>
      <c r="DD564" s="88"/>
      <c r="DE564" s="88"/>
      <c r="DF564" s="88"/>
      <c r="DG564" s="89"/>
      <c r="DH564" s="90"/>
      <c r="DI564" s="86"/>
      <c r="DJ564" s="86"/>
      <c r="DK564" s="86"/>
      <c r="DL564" s="87"/>
      <c r="DM564" s="87"/>
      <c r="DN564" s="87"/>
      <c r="DO564" s="87"/>
      <c r="DP564" s="87"/>
      <c r="DQ564" s="88"/>
      <c r="DR564" s="88"/>
      <c r="DS564" s="88"/>
      <c r="DT564" s="89"/>
      <c r="DU564" s="90"/>
      <c r="DV564" s="86"/>
      <c r="DW564" s="86"/>
      <c r="DX564" s="86"/>
      <c r="DY564" s="87"/>
      <c r="DZ564" s="87"/>
      <c r="EA564" s="87"/>
      <c r="EB564" s="87"/>
      <c r="EC564" s="87"/>
      <c r="ED564" s="88"/>
      <c r="EE564" s="88"/>
      <c r="EF564" s="88"/>
      <c r="EG564" s="89"/>
      <c r="EH564" s="90"/>
      <c r="EI564" s="86"/>
      <c r="EJ564" s="86"/>
      <c r="EK564" s="86"/>
      <c r="EL564" s="87"/>
      <c r="EM564" s="87"/>
      <c r="EN564" s="87"/>
      <c r="EO564" s="87"/>
      <c r="EP564" s="87"/>
      <c r="EQ564" s="88"/>
      <c r="ER564" s="88"/>
      <c r="ES564" s="88"/>
      <c r="ET564" s="89"/>
      <c r="EU564" s="90"/>
      <c r="EV564" s="86"/>
      <c r="EW564" s="86"/>
      <c r="EX564" s="86"/>
      <c r="EY564" s="87"/>
      <c r="EZ564" s="87"/>
      <c r="FA564" s="87"/>
      <c r="FB564" s="87"/>
      <c r="FC564" s="87"/>
      <c r="FD564" s="88"/>
      <c r="FE564" s="88"/>
      <c r="FF564" s="88"/>
      <c r="FG564" s="89"/>
      <c r="FH564" s="90"/>
      <c r="FI564" s="86"/>
      <c r="FJ564" s="86"/>
      <c r="FK564" s="86"/>
      <c r="FL564" s="87"/>
      <c r="FM564" s="87"/>
      <c r="FN564" s="87"/>
      <c r="FO564" s="87"/>
      <c r="FP564" s="87"/>
      <c r="FQ564" s="88"/>
      <c r="FR564" s="88"/>
      <c r="FS564" s="88"/>
      <c r="FT564" s="89"/>
      <c r="FU564" s="90"/>
      <c r="FV564" s="86"/>
      <c r="FW564" s="86"/>
      <c r="FX564" s="86"/>
      <c r="FY564" s="87"/>
      <c r="FZ564" s="87"/>
      <c r="GA564" s="87"/>
      <c r="GB564" s="87"/>
      <c r="GC564" s="87"/>
    </row>
    <row r="565" spans="1:185" ht="15" customHeight="1" x14ac:dyDescent="0.25">
      <c r="A565" s="492">
        <v>3745</v>
      </c>
      <c r="B565" s="492">
        <v>5424</v>
      </c>
      <c r="C565" s="520">
        <v>13101</v>
      </c>
      <c r="D565" s="19"/>
      <c r="E565" s="61"/>
      <c r="F565" s="494" t="s">
        <v>848</v>
      </c>
      <c r="G565" s="495">
        <v>0</v>
      </c>
      <c r="H565" s="495">
        <v>10</v>
      </c>
      <c r="I565" s="495">
        <v>4.05</v>
      </c>
      <c r="J565" s="428">
        <f>Tabulka5424[[#This Row],[Skutečnost v tis. Kč]]/Tabulka5424[[#This Row],[Upravený rozpočet v tis. Kč]]*100</f>
        <v>40.5</v>
      </c>
      <c r="K565" s="86"/>
      <c r="L565" s="87"/>
      <c r="M565" s="87"/>
      <c r="N565" s="87"/>
      <c r="O565" s="87"/>
      <c r="P565" s="87"/>
      <c r="Q565" s="88"/>
      <c r="R565" s="88"/>
      <c r="S565" s="88"/>
      <c r="T565" s="89"/>
      <c r="U565" s="90"/>
      <c r="V565" s="86"/>
      <c r="W565" s="86"/>
      <c r="X565" s="86"/>
      <c r="Y565" s="87"/>
      <c r="Z565" s="87"/>
      <c r="AA565" s="87"/>
      <c r="AB565" s="87"/>
      <c r="AC565" s="87"/>
      <c r="AD565" s="88"/>
      <c r="AE565" s="88"/>
      <c r="AF565" s="88"/>
      <c r="AG565" s="89"/>
      <c r="AH565" s="90"/>
      <c r="AI565" s="86"/>
      <c r="AJ565" s="86"/>
      <c r="AK565" s="86"/>
      <c r="AL565" s="87"/>
      <c r="AM565" s="87"/>
      <c r="AN565" s="87"/>
      <c r="AO565" s="87"/>
      <c r="AP565" s="87"/>
      <c r="AQ565" s="88"/>
      <c r="AR565" s="88"/>
      <c r="AS565" s="88"/>
      <c r="AT565" s="89"/>
      <c r="AU565" s="90"/>
      <c r="AV565" s="86"/>
      <c r="AW565" s="86"/>
      <c r="AX565" s="86"/>
      <c r="AY565" s="87"/>
      <c r="AZ565" s="87"/>
      <c r="BA565" s="87"/>
      <c r="BB565" s="87"/>
      <c r="BC565" s="87"/>
      <c r="BD565" s="88"/>
      <c r="BE565" s="88"/>
      <c r="BF565" s="88"/>
      <c r="BG565" s="89"/>
      <c r="BH565" s="90"/>
      <c r="BI565" s="86"/>
      <c r="BJ565" s="86"/>
      <c r="BK565" s="86"/>
      <c r="BL565" s="87"/>
      <c r="BM565" s="87"/>
      <c r="BN565" s="87"/>
      <c r="BO565" s="87"/>
      <c r="BP565" s="87"/>
      <c r="BQ565" s="88"/>
      <c r="BR565" s="88"/>
      <c r="BS565" s="88"/>
      <c r="BT565" s="89"/>
      <c r="BU565" s="90"/>
      <c r="BV565" s="86"/>
      <c r="BW565" s="86"/>
      <c r="BX565" s="86"/>
      <c r="BY565" s="87"/>
      <c r="BZ565" s="87"/>
      <c r="CA565" s="87"/>
      <c r="CB565" s="87"/>
      <c r="CC565" s="87"/>
      <c r="CD565" s="88"/>
      <c r="CE565" s="88"/>
      <c r="CF565" s="88"/>
      <c r="CG565" s="89"/>
      <c r="CH565" s="90"/>
      <c r="CI565" s="86"/>
      <c r="CJ565" s="86"/>
      <c r="CK565" s="86"/>
      <c r="CL565" s="87"/>
      <c r="CM565" s="87"/>
      <c r="CN565" s="87"/>
      <c r="CO565" s="87"/>
      <c r="CP565" s="87"/>
      <c r="CQ565" s="88"/>
      <c r="CR565" s="88"/>
      <c r="CS565" s="88"/>
      <c r="CT565" s="89"/>
      <c r="CU565" s="90"/>
      <c r="CV565" s="86"/>
      <c r="CW565" s="86"/>
      <c r="CX565" s="86"/>
      <c r="CY565" s="87"/>
      <c r="CZ565" s="87"/>
      <c r="DA565" s="87"/>
      <c r="DB565" s="87"/>
      <c r="DC565" s="87"/>
      <c r="DD565" s="88"/>
      <c r="DE565" s="88"/>
      <c r="DF565" s="88"/>
      <c r="DG565" s="89"/>
      <c r="DH565" s="90"/>
      <c r="DI565" s="86"/>
      <c r="DJ565" s="86"/>
      <c r="DK565" s="86"/>
      <c r="DL565" s="87"/>
      <c r="DM565" s="87"/>
      <c r="DN565" s="87"/>
      <c r="DO565" s="87"/>
      <c r="DP565" s="87"/>
      <c r="DQ565" s="88"/>
      <c r="DR565" s="88"/>
      <c r="DS565" s="88"/>
      <c r="DT565" s="89"/>
      <c r="DU565" s="90"/>
      <c r="DV565" s="86"/>
      <c r="DW565" s="86"/>
      <c r="DX565" s="86"/>
      <c r="DY565" s="87"/>
      <c r="DZ565" s="87"/>
      <c r="EA565" s="87"/>
      <c r="EB565" s="87"/>
      <c r="EC565" s="87"/>
      <c r="ED565" s="88"/>
      <c r="EE565" s="88"/>
      <c r="EF565" s="88"/>
      <c r="EG565" s="89"/>
      <c r="EH565" s="90"/>
      <c r="EI565" s="86"/>
      <c r="EJ565" s="86"/>
      <c r="EK565" s="86"/>
      <c r="EL565" s="87"/>
      <c r="EM565" s="87"/>
      <c r="EN565" s="87"/>
      <c r="EO565" s="87"/>
      <c r="EP565" s="87"/>
      <c r="EQ565" s="88"/>
      <c r="ER565" s="88"/>
      <c r="ES565" s="88"/>
      <c r="ET565" s="89"/>
      <c r="EU565" s="90"/>
      <c r="EV565" s="86"/>
      <c r="EW565" s="86"/>
      <c r="EX565" s="86"/>
      <c r="EY565" s="87"/>
      <c r="EZ565" s="87"/>
      <c r="FA565" s="87"/>
      <c r="FB565" s="87"/>
      <c r="FC565" s="87"/>
      <c r="FD565" s="88"/>
      <c r="FE565" s="88"/>
      <c r="FF565" s="88"/>
      <c r="FG565" s="89"/>
      <c r="FH565" s="90"/>
      <c r="FI565" s="86"/>
      <c r="FJ565" s="86"/>
      <c r="FK565" s="86"/>
      <c r="FL565" s="87"/>
      <c r="FM565" s="87"/>
      <c r="FN565" s="87"/>
      <c r="FO565" s="87"/>
      <c r="FP565" s="87"/>
      <c r="FQ565" s="88"/>
      <c r="FR565" s="88"/>
      <c r="FS565" s="88"/>
      <c r="FT565" s="89"/>
      <c r="FU565" s="90"/>
      <c r="FV565" s="86"/>
      <c r="FW565" s="86"/>
      <c r="FX565" s="86"/>
      <c r="FY565" s="87"/>
      <c r="FZ565" s="87"/>
      <c r="GA565" s="87"/>
      <c r="GB565" s="87"/>
      <c r="GC565" s="87"/>
    </row>
    <row r="566" spans="1:185" ht="15" customHeight="1" x14ac:dyDescent="0.25">
      <c r="A566" s="461"/>
      <c r="B566" s="461"/>
      <c r="C566" s="490"/>
      <c r="D566" s="64"/>
      <c r="E566" s="61"/>
      <c r="F566" s="282" t="s">
        <v>731</v>
      </c>
      <c r="G566" s="233">
        <f>SUBTOTAL(109,G562:G565)</f>
        <v>105.67999999999999</v>
      </c>
      <c r="H566" s="233">
        <f>SUBTOTAL(109,H562:H565)</f>
        <v>729.6</v>
      </c>
      <c r="I566" s="233">
        <f>SUBTOTAL(109,I562:I565)</f>
        <v>461.67</v>
      </c>
      <c r="J566" s="564">
        <f>Tabulka5424[[#This Row],[Skutečnost v tis. Kč]]/Tabulka5424[[#This Row],[Upravený rozpočet v tis. Kč]]*100</f>
        <v>63.27713815789474</v>
      </c>
      <c r="K566" s="86"/>
      <c r="L566" s="87"/>
      <c r="M566" s="87"/>
      <c r="N566" s="87"/>
      <c r="O566" s="87"/>
      <c r="P566" s="87"/>
      <c r="Q566" s="88"/>
      <c r="R566" s="88"/>
      <c r="S566" s="88"/>
      <c r="T566" s="89"/>
      <c r="U566" s="90"/>
      <c r="V566" s="86"/>
      <c r="W566" s="86"/>
      <c r="X566" s="86"/>
      <c r="Y566" s="87"/>
      <c r="Z566" s="87"/>
      <c r="AA566" s="87"/>
      <c r="AB566" s="87"/>
      <c r="AC566" s="87"/>
      <c r="AD566" s="88"/>
      <c r="AE566" s="88"/>
      <c r="AF566" s="88"/>
      <c r="AG566" s="89"/>
      <c r="AH566" s="90"/>
      <c r="AI566" s="86"/>
      <c r="AJ566" s="86"/>
      <c r="AK566" s="86"/>
      <c r="AL566" s="87"/>
      <c r="AM566" s="87"/>
      <c r="AN566" s="87"/>
      <c r="AO566" s="87"/>
      <c r="AP566" s="87"/>
      <c r="AQ566" s="88"/>
      <c r="AR566" s="88"/>
      <c r="AS566" s="88"/>
      <c r="AT566" s="89"/>
      <c r="AU566" s="90"/>
      <c r="AV566" s="86"/>
      <c r="AW566" s="86"/>
      <c r="AX566" s="86"/>
      <c r="AY566" s="87"/>
      <c r="AZ566" s="87"/>
      <c r="BA566" s="87"/>
      <c r="BB566" s="87"/>
      <c r="BC566" s="87"/>
      <c r="BD566" s="88"/>
      <c r="BE566" s="88"/>
      <c r="BF566" s="88"/>
      <c r="BG566" s="89"/>
      <c r="BH566" s="90"/>
      <c r="BI566" s="86"/>
      <c r="BJ566" s="86"/>
      <c r="BK566" s="86"/>
      <c r="BL566" s="87"/>
      <c r="BM566" s="87"/>
      <c r="BN566" s="87"/>
      <c r="BO566" s="87"/>
      <c r="BP566" s="87"/>
      <c r="BQ566" s="88"/>
      <c r="BR566" s="88"/>
      <c r="BS566" s="88"/>
      <c r="BT566" s="89"/>
      <c r="BU566" s="90"/>
      <c r="BV566" s="86"/>
      <c r="BW566" s="86"/>
      <c r="BX566" s="86"/>
      <c r="BY566" s="87"/>
      <c r="BZ566" s="87"/>
      <c r="CA566" s="87"/>
      <c r="CB566" s="87"/>
      <c r="CC566" s="87"/>
      <c r="CD566" s="88"/>
      <c r="CE566" s="88"/>
      <c r="CF566" s="88"/>
      <c r="CG566" s="89"/>
      <c r="CH566" s="90"/>
      <c r="CI566" s="86"/>
      <c r="CJ566" s="86"/>
      <c r="CK566" s="86"/>
      <c r="CL566" s="87"/>
      <c r="CM566" s="87"/>
      <c r="CN566" s="87"/>
      <c r="CO566" s="87"/>
      <c r="CP566" s="87"/>
      <c r="CQ566" s="88"/>
      <c r="CR566" s="88"/>
      <c r="CS566" s="88"/>
      <c r="CT566" s="89"/>
      <c r="CU566" s="90"/>
      <c r="CV566" s="86"/>
      <c r="CW566" s="86"/>
      <c r="CX566" s="86"/>
      <c r="CY566" s="87"/>
      <c r="CZ566" s="87"/>
      <c r="DA566" s="87"/>
      <c r="DB566" s="87"/>
      <c r="DC566" s="87"/>
      <c r="DD566" s="88"/>
      <c r="DE566" s="88"/>
      <c r="DF566" s="88"/>
      <c r="DG566" s="89"/>
      <c r="DH566" s="90"/>
      <c r="DI566" s="86"/>
      <c r="DJ566" s="86"/>
      <c r="DK566" s="86"/>
      <c r="DL566" s="87"/>
      <c r="DM566" s="87"/>
      <c r="DN566" s="87"/>
      <c r="DO566" s="87"/>
      <c r="DP566" s="87"/>
      <c r="DQ566" s="88"/>
      <c r="DR566" s="88"/>
      <c r="DS566" s="88"/>
      <c r="DT566" s="89"/>
      <c r="DU566" s="90"/>
      <c r="DV566" s="86"/>
      <c r="DW566" s="86"/>
      <c r="DX566" s="86"/>
      <c r="DY566" s="87"/>
      <c r="DZ566" s="87"/>
      <c r="EA566" s="87"/>
      <c r="EB566" s="87"/>
      <c r="EC566" s="87"/>
      <c r="ED566" s="88"/>
      <c r="EE566" s="88"/>
      <c r="EF566" s="88"/>
      <c r="EG566" s="89"/>
      <c r="EH566" s="90"/>
      <c r="EI566" s="86"/>
      <c r="EJ566" s="86"/>
      <c r="EK566" s="86"/>
      <c r="EL566" s="87"/>
      <c r="EM566" s="87"/>
      <c r="EN566" s="87"/>
      <c r="EO566" s="87"/>
      <c r="EP566" s="87"/>
      <c r="EQ566" s="88"/>
      <c r="ER566" s="88"/>
      <c r="ES566" s="88"/>
      <c r="ET566" s="89"/>
      <c r="EU566" s="90"/>
      <c r="EV566" s="86"/>
      <c r="EW566" s="86"/>
      <c r="EX566" s="86"/>
      <c r="EY566" s="87"/>
      <c r="EZ566" s="87"/>
      <c r="FA566" s="87"/>
      <c r="FB566" s="87"/>
      <c r="FC566" s="87"/>
      <c r="FD566" s="88"/>
      <c r="FE566" s="88"/>
      <c r="FF566" s="88"/>
      <c r="FG566" s="89"/>
      <c r="FH566" s="90"/>
      <c r="FI566" s="86"/>
      <c r="FJ566" s="86"/>
      <c r="FK566" s="86"/>
      <c r="FL566" s="87"/>
      <c r="FM566" s="87"/>
      <c r="FN566" s="87"/>
      <c r="FO566" s="87"/>
      <c r="FP566" s="87"/>
      <c r="FQ566" s="88"/>
      <c r="FR566" s="88"/>
      <c r="FS566" s="88"/>
      <c r="FT566" s="89"/>
      <c r="FU566" s="90"/>
      <c r="FV566" s="86"/>
      <c r="FW566" s="86"/>
      <c r="FX566" s="86"/>
      <c r="FY566" s="87"/>
      <c r="FZ566" s="87"/>
      <c r="GA566" s="87"/>
      <c r="GB566" s="87"/>
      <c r="GC566" s="87"/>
    </row>
    <row r="567" spans="1:185" ht="15" customHeight="1" x14ac:dyDescent="0.25">
      <c r="A567" s="461"/>
      <c r="B567" s="461"/>
      <c r="C567" s="490"/>
      <c r="D567" s="64"/>
      <c r="E567" s="61"/>
      <c r="F567" s="459"/>
      <c r="G567" s="254"/>
      <c r="H567" s="254"/>
      <c r="I567" s="254"/>
      <c r="J567" s="428"/>
      <c r="K567" s="86"/>
      <c r="L567" s="87"/>
      <c r="M567" s="87"/>
      <c r="N567" s="87"/>
      <c r="O567" s="87"/>
      <c r="P567" s="87"/>
      <c r="Q567" s="88"/>
      <c r="R567" s="88"/>
      <c r="S567" s="88"/>
      <c r="T567" s="89"/>
      <c r="U567" s="90"/>
      <c r="V567" s="86"/>
      <c r="W567" s="86"/>
      <c r="X567" s="86"/>
      <c r="Y567" s="87"/>
      <c r="Z567" s="87"/>
      <c r="AA567" s="87"/>
      <c r="AB567" s="87"/>
      <c r="AC567" s="87"/>
      <c r="AD567" s="88"/>
      <c r="AE567" s="88"/>
      <c r="AF567" s="88"/>
      <c r="AG567" s="89"/>
      <c r="AH567" s="90"/>
      <c r="AI567" s="86"/>
      <c r="AJ567" s="86"/>
      <c r="AK567" s="86"/>
      <c r="AL567" s="87"/>
      <c r="AM567" s="87"/>
      <c r="AN567" s="87"/>
      <c r="AO567" s="87"/>
      <c r="AP567" s="87"/>
      <c r="AQ567" s="88"/>
      <c r="AR567" s="88"/>
      <c r="AS567" s="88"/>
      <c r="AT567" s="89"/>
      <c r="AU567" s="90"/>
      <c r="AV567" s="86"/>
      <c r="AW567" s="86"/>
      <c r="AX567" s="86"/>
      <c r="AY567" s="87"/>
      <c r="AZ567" s="87"/>
      <c r="BA567" s="87"/>
      <c r="BB567" s="87"/>
      <c r="BC567" s="87"/>
      <c r="BD567" s="88"/>
      <c r="BE567" s="88"/>
      <c r="BF567" s="88"/>
      <c r="BG567" s="89"/>
      <c r="BH567" s="90"/>
      <c r="BI567" s="86"/>
      <c r="BJ567" s="86"/>
      <c r="BK567" s="86"/>
      <c r="BL567" s="87"/>
      <c r="BM567" s="87"/>
      <c r="BN567" s="87"/>
      <c r="BO567" s="87"/>
      <c r="BP567" s="87"/>
      <c r="BQ567" s="88"/>
      <c r="BR567" s="88"/>
      <c r="BS567" s="88"/>
      <c r="BT567" s="89"/>
      <c r="BU567" s="90"/>
      <c r="BV567" s="86"/>
      <c r="BW567" s="86"/>
      <c r="BX567" s="86"/>
      <c r="BY567" s="87"/>
      <c r="BZ567" s="87"/>
      <c r="CA567" s="87"/>
      <c r="CB567" s="87"/>
      <c r="CC567" s="87"/>
      <c r="CD567" s="88"/>
      <c r="CE567" s="88"/>
      <c r="CF567" s="88"/>
      <c r="CG567" s="89"/>
      <c r="CH567" s="90"/>
      <c r="CI567" s="86"/>
      <c r="CJ567" s="86"/>
      <c r="CK567" s="86"/>
      <c r="CL567" s="87"/>
      <c r="CM567" s="87"/>
      <c r="CN567" s="87"/>
      <c r="CO567" s="87"/>
      <c r="CP567" s="87"/>
      <c r="CQ567" s="88"/>
      <c r="CR567" s="88"/>
      <c r="CS567" s="88"/>
      <c r="CT567" s="89"/>
      <c r="CU567" s="90"/>
      <c r="CV567" s="86"/>
      <c r="CW567" s="86"/>
      <c r="CX567" s="86"/>
      <c r="CY567" s="87"/>
      <c r="CZ567" s="87"/>
      <c r="DA567" s="87"/>
      <c r="DB567" s="87"/>
      <c r="DC567" s="87"/>
      <c r="DD567" s="88"/>
      <c r="DE567" s="88"/>
      <c r="DF567" s="88"/>
      <c r="DG567" s="89"/>
      <c r="DH567" s="90"/>
      <c r="DI567" s="86"/>
      <c r="DJ567" s="86"/>
      <c r="DK567" s="86"/>
      <c r="DL567" s="87"/>
      <c r="DM567" s="87"/>
      <c r="DN567" s="87"/>
      <c r="DO567" s="87"/>
      <c r="DP567" s="87"/>
      <c r="DQ567" s="88"/>
      <c r="DR567" s="88"/>
      <c r="DS567" s="88"/>
      <c r="DT567" s="89"/>
      <c r="DU567" s="90"/>
      <c r="DV567" s="86"/>
      <c r="DW567" s="86"/>
      <c r="DX567" s="86"/>
      <c r="DY567" s="87"/>
      <c r="DZ567" s="87"/>
      <c r="EA567" s="87"/>
      <c r="EB567" s="87"/>
      <c r="EC567" s="87"/>
      <c r="ED567" s="88"/>
      <c r="EE567" s="88"/>
      <c r="EF567" s="88"/>
      <c r="EG567" s="89"/>
      <c r="EH567" s="90"/>
      <c r="EI567" s="86"/>
      <c r="EJ567" s="86"/>
      <c r="EK567" s="86"/>
      <c r="EL567" s="87"/>
      <c r="EM567" s="87"/>
      <c r="EN567" s="87"/>
      <c r="EO567" s="87"/>
      <c r="EP567" s="87"/>
      <c r="EQ567" s="88"/>
      <c r="ER567" s="88"/>
      <c r="ES567" s="88"/>
      <c r="ET567" s="89"/>
      <c r="EU567" s="90"/>
      <c r="EV567" s="86"/>
      <c r="EW567" s="86"/>
      <c r="EX567" s="86"/>
      <c r="EY567" s="87"/>
      <c r="EZ567" s="87"/>
      <c r="FA567" s="87"/>
      <c r="FB567" s="87"/>
      <c r="FC567" s="87"/>
      <c r="FD567" s="88"/>
      <c r="FE567" s="88"/>
      <c r="FF567" s="88"/>
      <c r="FG567" s="89"/>
      <c r="FH567" s="90"/>
      <c r="FI567" s="86"/>
      <c r="FJ567" s="86"/>
      <c r="FK567" s="86"/>
      <c r="FL567" s="87"/>
      <c r="FM567" s="87"/>
      <c r="FN567" s="87"/>
      <c r="FO567" s="87"/>
      <c r="FP567" s="87"/>
      <c r="FQ567" s="88"/>
      <c r="FR567" s="88"/>
      <c r="FS567" s="88"/>
      <c r="FT567" s="89"/>
      <c r="FU567" s="90"/>
      <c r="FV567" s="86"/>
      <c r="FW567" s="86"/>
      <c r="FX567" s="86"/>
      <c r="FY567" s="87"/>
      <c r="FZ567" s="87"/>
      <c r="GA567" s="87"/>
      <c r="GB567" s="87"/>
      <c r="GC567" s="87"/>
    </row>
    <row r="568" spans="1:185" ht="15" customHeight="1" x14ac:dyDescent="0.25">
      <c r="A568" s="461"/>
      <c r="B568" s="461"/>
      <c r="C568" s="490"/>
      <c r="D568" s="64"/>
      <c r="E568" s="61"/>
      <c r="F568" s="282" t="s">
        <v>370</v>
      </c>
      <c r="G568" s="254"/>
      <c r="H568" s="254"/>
      <c r="I568" s="254"/>
      <c r="J568" s="428"/>
      <c r="K568" s="86"/>
      <c r="L568" s="87"/>
      <c r="M568" s="87"/>
      <c r="N568" s="87"/>
      <c r="O568" s="87"/>
      <c r="P568" s="87"/>
      <c r="Q568" s="88"/>
      <c r="R568" s="88"/>
      <c r="S568" s="88"/>
      <c r="T568" s="89"/>
      <c r="U568" s="90"/>
      <c r="V568" s="86"/>
      <c r="W568" s="86"/>
      <c r="X568" s="86"/>
      <c r="Y568" s="87"/>
      <c r="Z568" s="87"/>
      <c r="AA568" s="87"/>
      <c r="AB568" s="87"/>
      <c r="AC568" s="87"/>
      <c r="AD568" s="88"/>
      <c r="AE568" s="88"/>
      <c r="AF568" s="88"/>
      <c r="AG568" s="89"/>
      <c r="AH568" s="90"/>
      <c r="AI568" s="86"/>
      <c r="AJ568" s="86"/>
      <c r="AK568" s="86"/>
      <c r="AL568" s="87"/>
      <c r="AM568" s="87"/>
      <c r="AN568" s="87"/>
      <c r="AO568" s="87"/>
      <c r="AP568" s="87"/>
      <c r="AQ568" s="88"/>
      <c r="AR568" s="88"/>
      <c r="AS568" s="88"/>
      <c r="AT568" s="89"/>
      <c r="AU568" s="90"/>
      <c r="AV568" s="86"/>
      <c r="AW568" s="86"/>
      <c r="AX568" s="86"/>
      <c r="AY568" s="87"/>
      <c r="AZ568" s="87"/>
      <c r="BA568" s="87"/>
      <c r="BB568" s="87"/>
      <c r="BC568" s="87"/>
      <c r="BD568" s="88"/>
      <c r="BE568" s="88"/>
      <c r="BF568" s="88"/>
      <c r="BG568" s="89"/>
      <c r="BH568" s="90"/>
      <c r="BI568" s="86"/>
      <c r="BJ568" s="86"/>
      <c r="BK568" s="86"/>
      <c r="BL568" s="87"/>
      <c r="BM568" s="87"/>
      <c r="BN568" s="87"/>
      <c r="BO568" s="87"/>
      <c r="BP568" s="87"/>
      <c r="BQ568" s="88"/>
      <c r="BR568" s="88"/>
      <c r="BS568" s="88"/>
      <c r="BT568" s="89"/>
      <c r="BU568" s="90"/>
      <c r="BV568" s="86"/>
      <c r="BW568" s="86"/>
      <c r="BX568" s="86"/>
      <c r="BY568" s="87"/>
      <c r="BZ568" s="87"/>
      <c r="CA568" s="87"/>
      <c r="CB568" s="87"/>
      <c r="CC568" s="87"/>
      <c r="CD568" s="88"/>
      <c r="CE568" s="88"/>
      <c r="CF568" s="88"/>
      <c r="CG568" s="89"/>
      <c r="CH568" s="90"/>
      <c r="CI568" s="86"/>
      <c r="CJ568" s="86"/>
      <c r="CK568" s="86"/>
      <c r="CL568" s="87"/>
      <c r="CM568" s="87"/>
      <c r="CN568" s="87"/>
      <c r="CO568" s="87"/>
      <c r="CP568" s="87"/>
      <c r="CQ568" s="88"/>
      <c r="CR568" s="88"/>
      <c r="CS568" s="88"/>
      <c r="CT568" s="89"/>
      <c r="CU568" s="90"/>
      <c r="CV568" s="86"/>
      <c r="CW568" s="86"/>
      <c r="CX568" s="86"/>
      <c r="CY568" s="87"/>
      <c r="CZ568" s="87"/>
      <c r="DA568" s="87"/>
      <c r="DB568" s="87"/>
      <c r="DC568" s="87"/>
      <c r="DD568" s="88"/>
      <c r="DE568" s="88"/>
      <c r="DF568" s="88"/>
      <c r="DG568" s="89"/>
      <c r="DH568" s="90"/>
      <c r="DI568" s="86"/>
      <c r="DJ568" s="86"/>
      <c r="DK568" s="86"/>
      <c r="DL568" s="87"/>
      <c r="DM568" s="87"/>
      <c r="DN568" s="87"/>
      <c r="DO568" s="87"/>
      <c r="DP568" s="87"/>
      <c r="DQ568" s="88"/>
      <c r="DR568" s="88"/>
      <c r="DS568" s="88"/>
      <c r="DT568" s="89"/>
      <c r="DU568" s="90"/>
      <c r="DV568" s="86"/>
      <c r="DW568" s="86"/>
      <c r="DX568" s="86"/>
      <c r="DY568" s="87"/>
      <c r="DZ568" s="87"/>
      <c r="EA568" s="87"/>
      <c r="EB568" s="87"/>
      <c r="EC568" s="87"/>
      <c r="ED568" s="88"/>
      <c r="EE568" s="88"/>
      <c r="EF568" s="88"/>
      <c r="EG568" s="89"/>
      <c r="EH568" s="90"/>
      <c r="EI568" s="86"/>
      <c r="EJ568" s="86"/>
      <c r="EK568" s="86"/>
      <c r="EL568" s="87"/>
      <c r="EM568" s="87"/>
      <c r="EN568" s="87"/>
      <c r="EO568" s="87"/>
      <c r="EP568" s="87"/>
      <c r="EQ568" s="88"/>
      <c r="ER568" s="88"/>
      <c r="ES568" s="88"/>
      <c r="ET568" s="89"/>
      <c r="EU568" s="90"/>
      <c r="EV568" s="86"/>
      <c r="EW568" s="86"/>
      <c r="EX568" s="86"/>
      <c r="EY568" s="87"/>
      <c r="EZ568" s="87"/>
      <c r="FA568" s="87"/>
      <c r="FB568" s="87"/>
      <c r="FC568" s="87"/>
      <c r="FD568" s="88"/>
      <c r="FE568" s="88"/>
      <c r="FF568" s="88"/>
      <c r="FG568" s="89"/>
      <c r="FH568" s="90"/>
      <c r="FI568" s="86"/>
      <c r="FJ568" s="86"/>
      <c r="FK568" s="86"/>
      <c r="FL568" s="87"/>
      <c r="FM568" s="87"/>
      <c r="FN568" s="87"/>
      <c r="FO568" s="87"/>
      <c r="FP568" s="87"/>
      <c r="FQ568" s="88"/>
      <c r="FR568" s="88"/>
      <c r="FS568" s="88"/>
      <c r="FT568" s="89"/>
      <c r="FU568" s="90"/>
      <c r="FV568" s="86"/>
      <c r="FW568" s="86"/>
      <c r="FX568" s="86"/>
      <c r="FY568" s="87"/>
      <c r="FZ568" s="87"/>
      <c r="GA568" s="87"/>
      <c r="GB568" s="87"/>
      <c r="GC568" s="87"/>
    </row>
    <row r="569" spans="1:185" ht="15" customHeight="1" x14ac:dyDescent="0.25">
      <c r="A569" s="4">
        <v>3745</v>
      </c>
      <c r="B569" s="4">
        <v>5011</v>
      </c>
      <c r="C569" s="291"/>
      <c r="D569" s="47"/>
      <c r="E569" s="61">
        <v>902</v>
      </c>
      <c r="F569" s="5" t="s">
        <v>183</v>
      </c>
      <c r="G569" s="76">
        <v>50</v>
      </c>
      <c r="H569" s="76">
        <v>50</v>
      </c>
      <c r="I569" s="76">
        <v>17.79</v>
      </c>
      <c r="J569" s="558">
        <f>Tabulka5424[[#This Row],[Skutečnost v tis. Kč]]/Tabulka5424[[#This Row],[Upravený rozpočet v tis. Kč]]*100</f>
        <v>35.58</v>
      </c>
      <c r="K569" s="86"/>
      <c r="L569" s="87"/>
      <c r="M569" s="87"/>
      <c r="N569" s="87"/>
      <c r="O569" s="87"/>
      <c r="P569" s="87"/>
      <c r="Q569" s="88"/>
      <c r="R569" s="88"/>
      <c r="S569" s="88"/>
      <c r="T569" s="89"/>
      <c r="U569" s="90"/>
      <c r="V569" s="86"/>
      <c r="W569" s="86"/>
      <c r="X569" s="86"/>
      <c r="Y569" s="87"/>
      <c r="Z569" s="87"/>
      <c r="AA569" s="87"/>
      <c r="AB569" s="87"/>
      <c r="AC569" s="87"/>
      <c r="AD569" s="88"/>
      <c r="AE569" s="88"/>
      <c r="AF569" s="88"/>
      <c r="AG569" s="89"/>
      <c r="AH569" s="90"/>
      <c r="AI569" s="86"/>
      <c r="AJ569" s="86"/>
      <c r="AK569" s="86"/>
      <c r="AL569" s="87"/>
      <c r="AM569" s="87"/>
      <c r="AN569" s="87"/>
      <c r="AO569" s="87"/>
      <c r="AP569" s="87"/>
      <c r="AQ569" s="88"/>
      <c r="AR569" s="88"/>
      <c r="AS569" s="88"/>
      <c r="AT569" s="89"/>
      <c r="AU569" s="90"/>
      <c r="AV569" s="86"/>
      <c r="AW569" s="86"/>
      <c r="AX569" s="86"/>
      <c r="AY569" s="87"/>
      <c r="AZ569" s="87"/>
      <c r="BA569" s="87"/>
      <c r="BB569" s="87"/>
      <c r="BC569" s="87"/>
      <c r="BD569" s="88"/>
      <c r="BE569" s="88"/>
      <c r="BF569" s="88"/>
      <c r="BG569" s="89"/>
      <c r="BH569" s="90"/>
      <c r="BI569" s="86"/>
      <c r="BJ569" s="86"/>
      <c r="BK569" s="86"/>
      <c r="BL569" s="87"/>
      <c r="BM569" s="87"/>
      <c r="BN569" s="87"/>
      <c r="BO569" s="87"/>
      <c r="BP569" s="87"/>
      <c r="BQ569" s="88"/>
      <c r="BR569" s="88"/>
      <c r="BS569" s="88"/>
      <c r="BT569" s="89"/>
      <c r="BU569" s="90"/>
      <c r="BV569" s="86"/>
      <c r="BW569" s="86"/>
      <c r="BX569" s="86"/>
      <c r="BY569" s="87"/>
      <c r="BZ569" s="87"/>
      <c r="CA569" s="87"/>
      <c r="CB569" s="87"/>
      <c r="CC569" s="87"/>
      <c r="CD569" s="88"/>
      <c r="CE569" s="88"/>
      <c r="CF569" s="88"/>
      <c r="CG569" s="89"/>
      <c r="CH569" s="90"/>
      <c r="CI569" s="86"/>
      <c r="CJ569" s="86"/>
      <c r="CK569" s="86"/>
      <c r="CL569" s="87"/>
      <c r="CM569" s="87"/>
      <c r="CN569" s="87"/>
      <c r="CO569" s="87"/>
      <c r="CP569" s="87"/>
      <c r="CQ569" s="88"/>
      <c r="CR569" s="88"/>
      <c r="CS569" s="88"/>
      <c r="CT569" s="89"/>
      <c r="CU569" s="90"/>
      <c r="CV569" s="86"/>
      <c r="CW569" s="86"/>
      <c r="CX569" s="86"/>
      <c r="CY569" s="87"/>
      <c r="CZ569" s="87"/>
      <c r="DA569" s="87"/>
      <c r="DB569" s="87"/>
      <c r="DC569" s="87"/>
      <c r="DD569" s="88"/>
      <c r="DE569" s="88"/>
      <c r="DF569" s="88"/>
      <c r="DG569" s="89"/>
      <c r="DH569" s="90"/>
      <c r="DI569" s="86"/>
      <c r="DJ569" s="86"/>
      <c r="DK569" s="86"/>
      <c r="DL569" s="87"/>
      <c r="DM569" s="87"/>
      <c r="DN569" s="87"/>
      <c r="DO569" s="87"/>
      <c r="DP569" s="87"/>
      <c r="DQ569" s="88"/>
      <c r="DR569" s="88"/>
      <c r="DS569" s="88"/>
      <c r="DT569" s="89"/>
      <c r="DU569" s="90"/>
      <c r="DV569" s="86"/>
      <c r="DW569" s="86"/>
      <c r="DX569" s="86"/>
      <c r="DY569" s="87"/>
      <c r="DZ569" s="87"/>
      <c r="EA569" s="87"/>
      <c r="EB569" s="87"/>
      <c r="EC569" s="87"/>
      <c r="ED569" s="88"/>
      <c r="EE569" s="88"/>
      <c r="EF569" s="88"/>
      <c r="EG569" s="89"/>
      <c r="EH569" s="90"/>
      <c r="EI569" s="86"/>
      <c r="EJ569" s="86"/>
      <c r="EK569" s="86"/>
      <c r="EL569" s="87"/>
      <c r="EM569" s="87"/>
      <c r="EN569" s="87"/>
      <c r="EO569" s="87"/>
      <c r="EP569" s="87"/>
      <c r="EQ569" s="88"/>
      <c r="ER569" s="88"/>
      <c r="ES569" s="88"/>
      <c r="ET569" s="89"/>
      <c r="EU569" s="90"/>
      <c r="EV569" s="86"/>
      <c r="EW569" s="86"/>
      <c r="EX569" s="86"/>
      <c r="EY569" s="87"/>
      <c r="EZ569" s="87"/>
      <c r="FA569" s="87"/>
      <c r="FB569" s="87"/>
      <c r="FC569" s="87"/>
      <c r="FD569" s="88"/>
      <c r="FE569" s="88"/>
      <c r="FF569" s="88"/>
      <c r="FG569" s="89"/>
      <c r="FH569" s="90"/>
      <c r="FI569" s="86"/>
      <c r="FJ569" s="86"/>
      <c r="FK569" s="86"/>
      <c r="FL569" s="87"/>
      <c r="FM569" s="87"/>
      <c r="FN569" s="87"/>
      <c r="FO569" s="87"/>
      <c r="FP569" s="87"/>
      <c r="FQ569" s="88"/>
      <c r="FR569" s="88"/>
      <c r="FS569" s="88"/>
      <c r="FT569" s="89"/>
      <c r="FU569" s="90"/>
      <c r="FV569" s="86"/>
      <c r="FW569" s="86"/>
      <c r="FX569" s="86"/>
      <c r="FY569" s="87"/>
      <c r="FZ569" s="87"/>
      <c r="GA569" s="87"/>
      <c r="GB569" s="87"/>
      <c r="GC569" s="87"/>
    </row>
    <row r="570" spans="1:185" ht="15" customHeight="1" x14ac:dyDescent="0.25">
      <c r="A570" s="4">
        <v>3745</v>
      </c>
      <c r="B570" s="4">
        <v>5031</v>
      </c>
      <c r="C570" s="291"/>
      <c r="D570" s="47"/>
      <c r="E570" s="61">
        <v>902</v>
      </c>
      <c r="F570" s="5" t="s">
        <v>182</v>
      </c>
      <c r="G570" s="76">
        <v>12.5</v>
      </c>
      <c r="H570" s="76">
        <v>12.5</v>
      </c>
      <c r="I570" s="76">
        <v>4.42</v>
      </c>
      <c r="J570" s="558">
        <f>Tabulka5424[[#This Row],[Skutečnost v tis. Kč]]/Tabulka5424[[#This Row],[Upravený rozpočet v tis. Kč]]*100</f>
        <v>35.36</v>
      </c>
      <c r="K570" s="86"/>
      <c r="L570" s="87"/>
      <c r="M570" s="87"/>
      <c r="N570" s="87"/>
      <c r="O570" s="87"/>
      <c r="P570" s="87"/>
      <c r="Q570" s="88"/>
      <c r="R570" s="88"/>
      <c r="S570" s="88"/>
      <c r="T570" s="89"/>
      <c r="U570" s="90"/>
      <c r="V570" s="86"/>
      <c r="W570" s="86"/>
      <c r="X570" s="86"/>
      <c r="Y570" s="87"/>
      <c r="Z570" s="87"/>
      <c r="AA570" s="87"/>
      <c r="AB570" s="87"/>
      <c r="AC570" s="87"/>
      <c r="AD570" s="88"/>
      <c r="AE570" s="88"/>
      <c r="AF570" s="88"/>
      <c r="AG570" s="89"/>
      <c r="AH570" s="90"/>
      <c r="AI570" s="86"/>
      <c r="AJ570" s="86"/>
      <c r="AK570" s="86"/>
      <c r="AL570" s="87"/>
      <c r="AM570" s="87"/>
      <c r="AN570" s="87"/>
      <c r="AO570" s="87"/>
      <c r="AP570" s="87"/>
      <c r="AQ570" s="88"/>
      <c r="AR570" s="88"/>
      <c r="AS570" s="88"/>
      <c r="AT570" s="89"/>
      <c r="AU570" s="90"/>
      <c r="AV570" s="86"/>
      <c r="AW570" s="86"/>
      <c r="AX570" s="86"/>
      <c r="AY570" s="87"/>
      <c r="AZ570" s="87"/>
      <c r="BA570" s="87"/>
      <c r="BB570" s="87"/>
      <c r="BC570" s="87"/>
      <c r="BD570" s="88"/>
      <c r="BE570" s="88"/>
      <c r="BF570" s="88"/>
      <c r="BG570" s="89"/>
      <c r="BH570" s="90"/>
      <c r="BI570" s="86"/>
      <c r="BJ570" s="86"/>
      <c r="BK570" s="86"/>
      <c r="BL570" s="87"/>
      <c r="BM570" s="87"/>
      <c r="BN570" s="87"/>
      <c r="BO570" s="87"/>
      <c r="BP570" s="87"/>
      <c r="BQ570" s="88"/>
      <c r="BR570" s="88"/>
      <c r="BS570" s="88"/>
      <c r="BT570" s="89"/>
      <c r="BU570" s="90"/>
      <c r="BV570" s="86"/>
      <c r="BW570" s="86"/>
      <c r="BX570" s="86"/>
      <c r="BY570" s="87"/>
      <c r="BZ570" s="87"/>
      <c r="CA570" s="87"/>
      <c r="CB570" s="87"/>
      <c r="CC570" s="87"/>
      <c r="CD570" s="88"/>
      <c r="CE570" s="88"/>
      <c r="CF570" s="88"/>
      <c r="CG570" s="89"/>
      <c r="CH570" s="90"/>
      <c r="CI570" s="86"/>
      <c r="CJ570" s="86"/>
      <c r="CK570" s="86"/>
      <c r="CL570" s="87"/>
      <c r="CM570" s="87"/>
      <c r="CN570" s="87"/>
      <c r="CO570" s="87"/>
      <c r="CP570" s="87"/>
      <c r="CQ570" s="88"/>
      <c r="CR570" s="88"/>
      <c r="CS570" s="88"/>
      <c r="CT570" s="89"/>
      <c r="CU570" s="90"/>
      <c r="CV570" s="86"/>
      <c r="CW570" s="86"/>
      <c r="CX570" s="86"/>
      <c r="CY570" s="87"/>
      <c r="CZ570" s="87"/>
      <c r="DA570" s="87"/>
      <c r="DB570" s="87"/>
      <c r="DC570" s="87"/>
      <c r="DD570" s="88"/>
      <c r="DE570" s="88"/>
      <c r="DF570" s="88"/>
      <c r="DG570" s="89"/>
      <c r="DH570" s="90"/>
      <c r="DI570" s="86"/>
      <c r="DJ570" s="86"/>
      <c r="DK570" s="86"/>
      <c r="DL570" s="87"/>
      <c r="DM570" s="87"/>
      <c r="DN570" s="87"/>
      <c r="DO570" s="87"/>
      <c r="DP570" s="87"/>
      <c r="DQ570" s="88"/>
      <c r="DR570" s="88"/>
      <c r="DS570" s="88"/>
      <c r="DT570" s="89"/>
      <c r="DU570" s="90"/>
      <c r="DV570" s="86"/>
      <c r="DW570" s="86"/>
      <c r="DX570" s="86"/>
      <c r="DY570" s="87"/>
      <c r="DZ570" s="87"/>
      <c r="EA570" s="87"/>
      <c r="EB570" s="87"/>
      <c r="EC570" s="87"/>
      <c r="ED570" s="88"/>
      <c r="EE570" s="88"/>
      <c r="EF570" s="88"/>
      <c r="EG570" s="89"/>
      <c r="EH570" s="90"/>
      <c r="EI570" s="86"/>
      <c r="EJ570" s="86"/>
      <c r="EK570" s="86"/>
      <c r="EL570" s="87"/>
      <c r="EM570" s="87"/>
      <c r="EN570" s="87"/>
      <c r="EO570" s="87"/>
      <c r="EP570" s="87"/>
      <c r="EQ570" s="88"/>
      <c r="ER570" s="88"/>
      <c r="ES570" s="88"/>
      <c r="ET570" s="89"/>
      <c r="EU570" s="90"/>
      <c r="EV570" s="86"/>
      <c r="EW570" s="86"/>
      <c r="EX570" s="86"/>
      <c r="EY570" s="87"/>
      <c r="EZ570" s="87"/>
      <c r="FA570" s="87"/>
      <c r="FB570" s="87"/>
      <c r="FC570" s="87"/>
      <c r="FD570" s="88"/>
      <c r="FE570" s="88"/>
      <c r="FF570" s="88"/>
      <c r="FG570" s="89"/>
      <c r="FH570" s="90"/>
      <c r="FI570" s="86"/>
      <c r="FJ570" s="86"/>
      <c r="FK570" s="86"/>
      <c r="FL570" s="87"/>
      <c r="FM570" s="87"/>
      <c r="FN570" s="87"/>
      <c r="FO570" s="87"/>
      <c r="FP570" s="87"/>
      <c r="FQ570" s="88"/>
      <c r="FR570" s="88"/>
      <c r="FS570" s="88"/>
      <c r="FT570" s="89"/>
      <c r="FU570" s="90"/>
      <c r="FV570" s="86"/>
      <c r="FW570" s="86"/>
      <c r="FX570" s="86"/>
      <c r="FY570" s="87"/>
      <c r="FZ570" s="87"/>
      <c r="GA570" s="87"/>
      <c r="GB570" s="87"/>
      <c r="GC570" s="87"/>
    </row>
    <row r="571" spans="1:185" s="98" customFormat="1" ht="15" customHeight="1" x14ac:dyDescent="0.25">
      <c r="A571" s="4">
        <v>3745</v>
      </c>
      <c r="B571" s="4">
        <v>5032</v>
      </c>
      <c r="C571" s="291"/>
      <c r="D571" s="47"/>
      <c r="E571" s="61">
        <v>902</v>
      </c>
      <c r="F571" s="5" t="s">
        <v>119</v>
      </c>
      <c r="G571" s="76">
        <v>4.5</v>
      </c>
      <c r="H571" s="76">
        <v>4.5</v>
      </c>
      <c r="I571" s="76">
        <v>1.6</v>
      </c>
      <c r="J571" s="480">
        <f>Tabulka5424[[#This Row],[Skutečnost v tis. Kč]]/Tabulka5424[[#This Row],[Upravený rozpočet v tis. Kč]]*100</f>
        <v>35.555555555555557</v>
      </c>
    </row>
    <row r="572" spans="1:185" s="98" customFormat="1" ht="15" customHeight="1" x14ac:dyDescent="0.25">
      <c r="A572" s="4">
        <v>3745</v>
      </c>
      <c r="B572" s="4">
        <v>5134</v>
      </c>
      <c r="C572" s="291"/>
      <c r="D572" s="47"/>
      <c r="E572" s="61">
        <v>902</v>
      </c>
      <c r="F572" s="5" t="s">
        <v>184</v>
      </c>
      <c r="G572" s="76">
        <v>6.54</v>
      </c>
      <c r="H572" s="76">
        <v>6.54</v>
      </c>
      <c r="I572" s="76">
        <v>3.33</v>
      </c>
      <c r="J572" s="480">
        <f>Tabulka5424[[#This Row],[Skutečnost v tis. Kč]]/Tabulka5424[[#This Row],[Upravený rozpočet v tis. Kč]]*100</f>
        <v>50.917431192660558</v>
      </c>
    </row>
    <row r="573" spans="1:185" s="98" customFormat="1" ht="15" customHeight="1" x14ac:dyDescent="0.25">
      <c r="A573" s="4">
        <v>3745</v>
      </c>
      <c r="B573" s="4">
        <v>5139</v>
      </c>
      <c r="C573" s="291"/>
      <c r="D573" s="47"/>
      <c r="E573" s="61">
        <v>902</v>
      </c>
      <c r="F573" s="5" t="s">
        <v>125</v>
      </c>
      <c r="G573" s="76">
        <v>10</v>
      </c>
      <c r="H573" s="76">
        <v>10</v>
      </c>
      <c r="I573" s="76">
        <v>2.56</v>
      </c>
      <c r="J573" s="480">
        <f>Tabulka5424[[#This Row],[Skutečnost v tis. Kč]]/Tabulka5424[[#This Row],[Upravený rozpočet v tis. Kč]]*100</f>
        <v>25.6</v>
      </c>
    </row>
    <row r="574" spans="1:185" s="42" customFormat="1" ht="15" customHeight="1" x14ac:dyDescent="0.25">
      <c r="A574" s="4">
        <v>3745</v>
      </c>
      <c r="B574" s="4">
        <v>5169</v>
      </c>
      <c r="C574" s="291"/>
      <c r="D574" s="47"/>
      <c r="E574" s="61">
        <v>902</v>
      </c>
      <c r="F574" s="5" t="s">
        <v>732</v>
      </c>
      <c r="G574" s="76">
        <v>5</v>
      </c>
      <c r="H574" s="76">
        <v>5</v>
      </c>
      <c r="I574" s="76">
        <v>0.45</v>
      </c>
      <c r="J574" s="480">
        <f>Tabulka5424[[#This Row],[Skutečnost v tis. Kč]]/Tabulka5424[[#This Row],[Upravený rozpočet v tis. Kč]]*100</f>
        <v>9</v>
      </c>
      <c r="K574" s="118"/>
      <c r="L574" s="119"/>
      <c r="M574" s="119"/>
      <c r="N574" s="119"/>
      <c r="O574" s="119"/>
      <c r="P574" s="119"/>
      <c r="U574" s="120"/>
      <c r="V574" s="118"/>
      <c r="W574" s="118"/>
      <c r="X574" s="118"/>
      <c r="Y574" s="119"/>
      <c r="Z574" s="119"/>
      <c r="AA574" s="119"/>
      <c r="AB574" s="119"/>
      <c r="AC574" s="119"/>
      <c r="AH574" s="120"/>
      <c r="AI574" s="118"/>
      <c r="AJ574" s="118"/>
      <c r="AK574" s="118"/>
      <c r="AL574" s="119"/>
      <c r="AM574" s="119"/>
      <c r="AN574" s="119"/>
      <c r="AO574" s="119"/>
      <c r="AP574" s="119"/>
      <c r="AU574" s="120"/>
      <c r="AV574" s="118"/>
      <c r="AW574" s="118"/>
      <c r="AX574" s="118"/>
      <c r="AY574" s="119"/>
      <c r="AZ574" s="119"/>
      <c r="BA574" s="119"/>
      <c r="BB574" s="119"/>
      <c r="BC574" s="119"/>
      <c r="BH574" s="120"/>
      <c r="BI574" s="118"/>
      <c r="BJ574" s="118"/>
      <c r="BK574" s="118"/>
      <c r="BL574" s="119"/>
      <c r="BM574" s="119"/>
      <c r="BN574" s="119"/>
      <c r="BO574" s="119"/>
      <c r="BP574" s="119"/>
      <c r="BU574" s="120"/>
      <c r="BV574" s="118"/>
      <c r="BW574" s="118"/>
      <c r="BX574" s="118"/>
      <c r="BY574" s="119"/>
      <c r="BZ574" s="119"/>
      <c r="CA574" s="119"/>
      <c r="CB574" s="119"/>
      <c r="CC574" s="119"/>
      <c r="CH574" s="120"/>
      <c r="CI574" s="118"/>
      <c r="CJ574" s="118"/>
      <c r="CK574" s="118"/>
      <c r="CL574" s="119"/>
      <c r="CM574" s="119"/>
      <c r="CN574" s="119"/>
      <c r="CO574" s="119"/>
      <c r="CP574" s="119"/>
      <c r="CU574" s="120"/>
      <c r="CV574" s="118"/>
      <c r="CW574" s="118"/>
      <c r="CX574" s="118"/>
      <c r="CY574" s="119"/>
      <c r="CZ574" s="119"/>
      <c r="DA574" s="119"/>
      <c r="DB574" s="119"/>
      <c r="DC574" s="119"/>
      <c r="DH574" s="120"/>
      <c r="DI574" s="118"/>
      <c r="DJ574" s="118"/>
      <c r="DK574" s="118"/>
      <c r="DL574" s="119"/>
      <c r="DM574" s="119"/>
      <c r="DN574" s="119"/>
      <c r="DO574" s="119"/>
      <c r="DP574" s="119"/>
      <c r="DU574" s="120"/>
      <c r="DV574" s="118"/>
      <c r="DW574" s="118"/>
      <c r="DX574" s="118"/>
      <c r="DY574" s="119"/>
      <c r="DZ574" s="119"/>
      <c r="EA574" s="119"/>
      <c r="EB574" s="119"/>
      <c r="EC574" s="119"/>
      <c r="EH574" s="120"/>
      <c r="EI574" s="118"/>
      <c r="EJ574" s="118"/>
      <c r="EK574" s="118"/>
      <c r="EL574" s="119"/>
      <c r="EM574" s="119"/>
      <c r="EN574" s="119"/>
      <c r="EO574" s="119"/>
      <c r="EP574" s="119"/>
      <c r="EU574" s="120"/>
      <c r="EV574" s="118"/>
      <c r="EW574" s="118"/>
      <c r="EX574" s="118"/>
      <c r="EY574" s="119"/>
      <c r="EZ574" s="119"/>
      <c r="FA574" s="119"/>
      <c r="FB574" s="119"/>
      <c r="FC574" s="119"/>
      <c r="FH574" s="120"/>
      <c r="FI574" s="118"/>
      <c r="FJ574" s="118"/>
      <c r="FK574" s="118"/>
      <c r="FL574" s="119"/>
      <c r="FM574" s="119"/>
      <c r="FN574" s="119"/>
      <c r="FO574" s="119"/>
      <c r="FP574" s="119"/>
      <c r="FU574" s="120"/>
      <c r="FV574" s="118"/>
      <c r="FW574" s="118"/>
      <c r="FX574" s="118"/>
      <c r="FY574" s="119"/>
      <c r="FZ574" s="119"/>
      <c r="GA574" s="119"/>
      <c r="GB574" s="119"/>
      <c r="GC574" s="119"/>
    </row>
    <row r="575" spans="1:185" s="42" customFormat="1" ht="15" customHeight="1" x14ac:dyDescent="0.25">
      <c r="A575" s="461"/>
      <c r="B575" s="461"/>
      <c r="C575" s="490"/>
      <c r="D575" s="64"/>
      <c r="E575" s="61"/>
      <c r="F575" s="282" t="s">
        <v>464</v>
      </c>
      <c r="G575" s="233">
        <f>SUBTOTAL(109,G569:G574)</f>
        <v>88.54</v>
      </c>
      <c r="H575" s="233">
        <f>SUBTOTAL(109,H569:H574)</f>
        <v>88.54</v>
      </c>
      <c r="I575" s="233">
        <f>SUBTOTAL(109,I569:I574)</f>
        <v>30.15</v>
      </c>
      <c r="J575" s="507">
        <f>Tabulka5424[[#This Row],[Skutečnost v tis. Kč]]/Tabulka5424[[#This Row],[Upravený rozpočet v tis. Kč]]*100</f>
        <v>34.05240569234244</v>
      </c>
      <c r="K575" s="118"/>
      <c r="L575" s="119"/>
      <c r="M575" s="119"/>
      <c r="N575" s="119"/>
      <c r="O575" s="119"/>
      <c r="P575" s="119"/>
      <c r="U575" s="120"/>
      <c r="V575" s="118"/>
      <c r="W575" s="118"/>
      <c r="X575" s="118"/>
      <c r="Y575" s="119"/>
      <c r="Z575" s="119"/>
      <c r="AA575" s="119"/>
      <c r="AB575" s="119"/>
      <c r="AC575" s="119"/>
      <c r="AH575" s="120"/>
      <c r="AI575" s="118"/>
      <c r="AJ575" s="118"/>
      <c r="AK575" s="118"/>
      <c r="AL575" s="119"/>
      <c r="AM575" s="119"/>
      <c r="AN575" s="119"/>
      <c r="AO575" s="119"/>
      <c r="AP575" s="119"/>
      <c r="AU575" s="120"/>
      <c r="AV575" s="118"/>
      <c r="AW575" s="118"/>
      <c r="AX575" s="118"/>
      <c r="AY575" s="119"/>
      <c r="AZ575" s="119"/>
      <c r="BA575" s="119"/>
      <c r="BB575" s="119"/>
      <c r="BC575" s="119"/>
      <c r="BH575" s="120"/>
      <c r="BI575" s="118"/>
      <c r="BJ575" s="118"/>
      <c r="BK575" s="118"/>
      <c r="BL575" s="119"/>
      <c r="BM575" s="119"/>
      <c r="BN575" s="119"/>
      <c r="BO575" s="119"/>
      <c r="BP575" s="119"/>
      <c r="BU575" s="120"/>
      <c r="BV575" s="118"/>
      <c r="BW575" s="118"/>
      <c r="BX575" s="118"/>
      <c r="BY575" s="119"/>
      <c r="BZ575" s="119"/>
      <c r="CA575" s="119"/>
      <c r="CB575" s="119"/>
      <c r="CC575" s="119"/>
      <c r="CH575" s="120"/>
      <c r="CI575" s="118"/>
      <c r="CJ575" s="118"/>
      <c r="CK575" s="118"/>
      <c r="CL575" s="119"/>
      <c r="CM575" s="119"/>
      <c r="CN575" s="119"/>
      <c r="CO575" s="119"/>
      <c r="CP575" s="119"/>
      <c r="CU575" s="120"/>
      <c r="CV575" s="118"/>
      <c r="CW575" s="118"/>
      <c r="CX575" s="118"/>
      <c r="CY575" s="119"/>
      <c r="CZ575" s="119"/>
      <c r="DA575" s="119"/>
      <c r="DB575" s="119"/>
      <c r="DC575" s="119"/>
      <c r="DH575" s="120"/>
      <c r="DI575" s="118"/>
      <c r="DJ575" s="118"/>
      <c r="DK575" s="118"/>
      <c r="DL575" s="119"/>
      <c r="DM575" s="119"/>
      <c r="DN575" s="119"/>
      <c r="DO575" s="119"/>
      <c r="DP575" s="119"/>
      <c r="DU575" s="120"/>
      <c r="DV575" s="118"/>
      <c r="DW575" s="118"/>
      <c r="DX575" s="118"/>
      <c r="DY575" s="119"/>
      <c r="DZ575" s="119"/>
      <c r="EA575" s="119"/>
      <c r="EB575" s="119"/>
      <c r="EC575" s="119"/>
      <c r="EH575" s="120"/>
      <c r="EI575" s="118"/>
      <c r="EJ575" s="118"/>
      <c r="EK575" s="118"/>
      <c r="EL575" s="119"/>
      <c r="EM575" s="119"/>
      <c r="EN575" s="119"/>
      <c r="EO575" s="119"/>
      <c r="EP575" s="119"/>
      <c r="EU575" s="120"/>
      <c r="EV575" s="118"/>
      <c r="EW575" s="118"/>
      <c r="EX575" s="118"/>
      <c r="EY575" s="119"/>
      <c r="EZ575" s="119"/>
      <c r="FA575" s="119"/>
      <c r="FB575" s="119"/>
      <c r="FC575" s="119"/>
      <c r="FH575" s="120"/>
      <c r="FI575" s="118"/>
      <c r="FJ575" s="118"/>
      <c r="FK575" s="118"/>
      <c r="FL575" s="119"/>
      <c r="FM575" s="119"/>
      <c r="FN575" s="119"/>
      <c r="FO575" s="119"/>
      <c r="FP575" s="119"/>
      <c r="FU575" s="120"/>
      <c r="FV575" s="118"/>
      <c r="FW575" s="118"/>
      <c r="FX575" s="118"/>
      <c r="FY575" s="119"/>
      <c r="FZ575" s="119"/>
      <c r="GA575" s="119"/>
      <c r="GB575" s="119"/>
      <c r="GC575" s="119"/>
    </row>
    <row r="576" spans="1:185" s="185" customFormat="1" ht="15" customHeight="1" x14ac:dyDescent="0.25">
      <c r="A576" s="461"/>
      <c r="B576" s="461"/>
      <c r="C576" s="490"/>
      <c r="D576" s="64"/>
      <c r="E576" s="61"/>
      <c r="F576" s="459"/>
      <c r="G576" s="254"/>
      <c r="H576" s="254"/>
      <c r="I576" s="254"/>
      <c r="J576" s="430"/>
      <c r="K576" s="183"/>
      <c r="L576" s="184"/>
      <c r="M576" s="184"/>
      <c r="N576" s="184"/>
      <c r="O576" s="184"/>
      <c r="P576" s="184"/>
      <c r="U576" s="186"/>
      <c r="V576" s="183"/>
      <c r="W576" s="183"/>
      <c r="X576" s="183"/>
      <c r="Y576" s="184"/>
      <c r="Z576" s="184"/>
      <c r="AA576" s="184"/>
      <c r="AB576" s="184"/>
      <c r="AC576" s="184"/>
      <c r="AH576" s="186"/>
      <c r="AI576" s="183"/>
      <c r="AJ576" s="183"/>
      <c r="AK576" s="183"/>
      <c r="AL576" s="184"/>
      <c r="AM576" s="184"/>
      <c r="AN576" s="184"/>
      <c r="AO576" s="184"/>
      <c r="AP576" s="184"/>
      <c r="AU576" s="186"/>
      <c r="AV576" s="183"/>
      <c r="AW576" s="183"/>
      <c r="AX576" s="183"/>
      <c r="AY576" s="184"/>
      <c r="AZ576" s="184"/>
      <c r="BA576" s="184"/>
      <c r="BB576" s="184"/>
      <c r="BC576" s="184"/>
      <c r="BH576" s="186"/>
      <c r="BI576" s="183"/>
      <c r="BJ576" s="183"/>
      <c r="BK576" s="183"/>
      <c r="BL576" s="184"/>
      <c r="BM576" s="184"/>
      <c r="BN576" s="184"/>
      <c r="BO576" s="184"/>
      <c r="BP576" s="184"/>
      <c r="BU576" s="186"/>
      <c r="BV576" s="183"/>
      <c r="BW576" s="183"/>
      <c r="BX576" s="183"/>
      <c r="BY576" s="184"/>
      <c r="BZ576" s="184"/>
      <c r="CA576" s="184"/>
      <c r="CB576" s="184"/>
      <c r="CC576" s="184"/>
      <c r="CH576" s="186"/>
      <c r="CI576" s="183"/>
      <c r="CJ576" s="183"/>
      <c r="CK576" s="183"/>
      <c r="CL576" s="184"/>
      <c r="CM576" s="184"/>
      <c r="CN576" s="184"/>
      <c r="CO576" s="184"/>
      <c r="CP576" s="184"/>
      <c r="CU576" s="186"/>
      <c r="CV576" s="183"/>
      <c r="CW576" s="183"/>
      <c r="CX576" s="183"/>
      <c r="CY576" s="184"/>
      <c r="CZ576" s="184"/>
      <c r="DA576" s="184"/>
      <c r="DB576" s="184"/>
      <c r="DC576" s="184"/>
      <c r="DH576" s="186"/>
      <c r="DI576" s="183"/>
      <c r="DJ576" s="183"/>
      <c r="DK576" s="183"/>
      <c r="DL576" s="184"/>
      <c r="DM576" s="184"/>
      <c r="DN576" s="184"/>
      <c r="DO576" s="184"/>
      <c r="DP576" s="184"/>
      <c r="DU576" s="186"/>
      <c r="DV576" s="183"/>
      <c r="DW576" s="183"/>
      <c r="DX576" s="183"/>
      <c r="DY576" s="184"/>
      <c r="DZ576" s="184"/>
      <c r="EA576" s="184"/>
      <c r="EB576" s="184"/>
      <c r="EC576" s="184"/>
      <c r="EH576" s="186"/>
      <c r="EI576" s="183"/>
      <c r="EJ576" s="183"/>
      <c r="EK576" s="183"/>
      <c r="EL576" s="184"/>
      <c r="EM576" s="184"/>
      <c r="EN576" s="184"/>
      <c r="EO576" s="184"/>
      <c r="EP576" s="184"/>
      <c r="EU576" s="186"/>
      <c r="EV576" s="183"/>
      <c r="EW576" s="183"/>
      <c r="EX576" s="183"/>
      <c r="EY576" s="184"/>
      <c r="EZ576" s="184"/>
      <c r="FA576" s="184"/>
      <c r="FB576" s="184"/>
      <c r="FC576" s="184"/>
      <c r="FH576" s="186"/>
      <c r="FI576" s="183"/>
      <c r="FJ576" s="183"/>
      <c r="FK576" s="183"/>
      <c r="FL576" s="184"/>
      <c r="FM576" s="184"/>
      <c r="FN576" s="184"/>
      <c r="FO576" s="184"/>
      <c r="FP576" s="184"/>
      <c r="FU576" s="186"/>
      <c r="FV576" s="183"/>
      <c r="FW576" s="183"/>
      <c r="FX576" s="183"/>
      <c r="FY576" s="184"/>
      <c r="FZ576" s="184"/>
      <c r="GA576" s="184"/>
      <c r="GB576" s="184"/>
      <c r="GC576" s="184"/>
    </row>
    <row r="577" spans="1:10" s="54" customFormat="1" ht="15" customHeight="1" x14ac:dyDescent="0.25">
      <c r="A577" s="461"/>
      <c r="B577" s="461"/>
      <c r="C577" s="490"/>
      <c r="D577" s="64"/>
      <c r="E577" s="61"/>
      <c r="F577" s="282" t="s">
        <v>304</v>
      </c>
      <c r="G577" s="254"/>
      <c r="H577" s="254"/>
      <c r="I577" s="254"/>
      <c r="J577" s="428"/>
    </row>
    <row r="578" spans="1:10" s="54" customFormat="1" ht="15" customHeight="1" x14ac:dyDescent="0.25">
      <c r="A578" s="4">
        <v>3745</v>
      </c>
      <c r="B578" s="4">
        <v>5137</v>
      </c>
      <c r="C578" s="291"/>
      <c r="D578" s="47"/>
      <c r="E578" s="61"/>
      <c r="F578" s="5" t="s">
        <v>185</v>
      </c>
      <c r="G578" s="76">
        <v>168</v>
      </c>
      <c r="H578" s="76">
        <v>164.88</v>
      </c>
      <c r="I578" s="76">
        <v>44.04</v>
      </c>
      <c r="J578" s="428">
        <f>Tabulka5424[[#This Row],[Skutečnost v tis. Kč]]/Tabulka5424[[#This Row],[Upravený rozpočet v tis. Kč]]*100</f>
        <v>26.710334788937406</v>
      </c>
    </row>
    <row r="579" spans="1:10" ht="15" customHeight="1" x14ac:dyDescent="0.25">
      <c r="A579" s="4">
        <v>3745</v>
      </c>
      <c r="B579" s="4">
        <v>5151</v>
      </c>
      <c r="C579" s="291"/>
      <c r="D579" s="47"/>
      <c r="E579" s="61"/>
      <c r="F579" s="5" t="s">
        <v>272</v>
      </c>
      <c r="G579" s="76">
        <v>35</v>
      </c>
      <c r="H579" s="76">
        <v>35</v>
      </c>
      <c r="I579" s="76">
        <v>5.83</v>
      </c>
      <c r="J579" s="428">
        <f>Tabulka5424[[#This Row],[Skutečnost v tis. Kč]]/Tabulka5424[[#This Row],[Upravený rozpočet v tis. Kč]]*100</f>
        <v>16.657142857142855</v>
      </c>
    </row>
    <row r="580" spans="1:10" ht="15" customHeight="1" x14ac:dyDescent="0.25">
      <c r="A580" s="4">
        <v>3745</v>
      </c>
      <c r="B580" s="4">
        <v>5154</v>
      </c>
      <c r="C580" s="291"/>
      <c r="D580" s="47"/>
      <c r="E580" s="61"/>
      <c r="F580" s="5" t="s">
        <v>149</v>
      </c>
      <c r="G580" s="76">
        <v>45</v>
      </c>
      <c r="H580" s="76">
        <v>45</v>
      </c>
      <c r="I580" s="76">
        <v>3.38</v>
      </c>
      <c r="J580" s="428">
        <f>Tabulka5424[[#This Row],[Skutečnost v tis. Kč]]/Tabulka5424[[#This Row],[Upravený rozpočet v tis. Kč]]*100</f>
        <v>7.5111111111111111</v>
      </c>
    </row>
    <row r="581" spans="1:10" ht="15" customHeight="1" x14ac:dyDescent="0.25">
      <c r="A581" s="4">
        <v>3745</v>
      </c>
      <c r="B581" s="4">
        <v>5169</v>
      </c>
      <c r="C581" s="291"/>
      <c r="D581" s="47"/>
      <c r="E581" s="61"/>
      <c r="F581" s="5" t="s">
        <v>379</v>
      </c>
      <c r="G581" s="76">
        <v>165</v>
      </c>
      <c r="H581" s="76">
        <v>118.01</v>
      </c>
      <c r="I581" s="76">
        <v>118.01</v>
      </c>
      <c r="J581" s="428">
        <f>Tabulka5424[[#This Row],[Skutečnost v tis. Kč]]/Tabulka5424[[#This Row],[Upravený rozpočet v tis. Kč]]*100</f>
        <v>100</v>
      </c>
    </row>
    <row r="582" spans="1:10" ht="15" customHeight="1" x14ac:dyDescent="0.25">
      <c r="A582" s="461">
        <v>3745</v>
      </c>
      <c r="B582" s="461">
        <v>5171</v>
      </c>
      <c r="C582" s="490"/>
      <c r="D582" s="64"/>
      <c r="E582" s="61"/>
      <c r="F582" s="459" t="s">
        <v>186</v>
      </c>
      <c r="G582" s="254">
        <v>100</v>
      </c>
      <c r="H582" s="254">
        <v>100</v>
      </c>
      <c r="I582" s="254">
        <v>52.24</v>
      </c>
      <c r="J582" s="429">
        <f>Tabulka5424[[#This Row],[Skutečnost v tis. Kč]]/Tabulka5424[[#This Row],[Upravený rozpočet v tis. Kč]]*100</f>
        <v>52.239999999999995</v>
      </c>
    </row>
    <row r="583" spans="1:10" ht="15" customHeight="1" x14ac:dyDescent="0.25">
      <c r="A583" s="461"/>
      <c r="B583" s="461"/>
      <c r="C583" s="490"/>
      <c r="D583" s="64"/>
      <c r="E583" s="61"/>
      <c r="F583" s="282" t="s">
        <v>305</v>
      </c>
      <c r="G583" s="233">
        <f>SUBTOTAL(109,G578:G582)</f>
        <v>513</v>
      </c>
      <c r="H583" s="233">
        <f>SUBTOTAL(109,H578:H582)</f>
        <v>462.89</v>
      </c>
      <c r="I583" s="233">
        <f>SUBTOTAL(109,I578:I582)</f>
        <v>223.5</v>
      </c>
      <c r="J583" s="564">
        <f>Tabulka5424[[#This Row],[Skutečnost v tis. Kč]]/Tabulka5424[[#This Row],[Upravený rozpočet v tis. Kč]]*100</f>
        <v>48.283609496856705</v>
      </c>
    </row>
    <row r="584" spans="1:10" ht="15" customHeight="1" x14ac:dyDescent="0.25">
      <c r="A584" s="461"/>
      <c r="B584" s="461"/>
      <c r="C584" s="490"/>
      <c r="D584" s="64"/>
      <c r="E584" s="61"/>
      <c r="F584" s="459"/>
      <c r="G584" s="254"/>
      <c r="H584" s="254"/>
      <c r="I584" s="254"/>
      <c r="J584" s="428"/>
    </row>
    <row r="585" spans="1:10" ht="15" customHeight="1" x14ac:dyDescent="0.25">
      <c r="A585" s="461"/>
      <c r="B585" s="461"/>
      <c r="C585" s="490"/>
      <c r="D585" s="64"/>
      <c r="E585" s="61"/>
      <c r="F585" s="282" t="s">
        <v>480</v>
      </c>
      <c r="G585" s="254"/>
      <c r="H585" s="254"/>
      <c r="I585" s="254"/>
      <c r="J585" s="428"/>
    </row>
    <row r="586" spans="1:10" ht="15" customHeight="1" x14ac:dyDescent="0.25">
      <c r="A586" s="4">
        <v>3745</v>
      </c>
      <c r="B586" s="13">
        <v>5123</v>
      </c>
      <c r="C586" s="270"/>
      <c r="D586" s="19"/>
      <c r="E586" s="61">
        <v>350</v>
      </c>
      <c r="F586" s="5" t="s">
        <v>997</v>
      </c>
      <c r="G586" s="76">
        <v>0</v>
      </c>
      <c r="H586" s="76">
        <v>37.53</v>
      </c>
      <c r="I586" s="76">
        <v>37.53</v>
      </c>
      <c r="J586" s="428">
        <f>Tabulka5424[[#This Row],[Skutečnost v tis. Kč]]/Tabulka5424[[#This Row],[Upravený rozpočet v tis. Kč]]*100</f>
        <v>100</v>
      </c>
    </row>
    <row r="587" spans="1:10" ht="15" customHeight="1" x14ac:dyDescent="0.25">
      <c r="A587" s="4">
        <v>3745</v>
      </c>
      <c r="B587" s="13">
        <v>5123</v>
      </c>
      <c r="C587" s="270"/>
      <c r="D587" s="19"/>
      <c r="E587" s="61">
        <v>356</v>
      </c>
      <c r="F587" s="5" t="s">
        <v>998</v>
      </c>
      <c r="G587" s="76">
        <v>0</v>
      </c>
      <c r="H587" s="76">
        <v>15.93</v>
      </c>
      <c r="I587" s="76">
        <v>15.93</v>
      </c>
      <c r="J587" s="428">
        <f>Tabulka5424[[#This Row],[Skutečnost v tis. Kč]]/Tabulka5424[[#This Row],[Upravený rozpočet v tis. Kč]]*100</f>
        <v>100</v>
      </c>
    </row>
    <row r="588" spans="1:10" ht="15" customHeight="1" x14ac:dyDescent="0.25">
      <c r="A588" s="4">
        <v>3745</v>
      </c>
      <c r="B588" s="4">
        <v>5139</v>
      </c>
      <c r="C588" s="291"/>
      <c r="D588" s="47"/>
      <c r="E588" s="61">
        <v>350</v>
      </c>
      <c r="F588" s="5" t="s">
        <v>324</v>
      </c>
      <c r="G588" s="76">
        <v>100</v>
      </c>
      <c r="H588" s="76">
        <v>100</v>
      </c>
      <c r="I588" s="76">
        <v>27.82</v>
      </c>
      <c r="J588" s="428">
        <f>Tabulka5424[[#This Row],[Skutečnost v tis. Kč]]/Tabulka5424[[#This Row],[Upravený rozpočet v tis. Kč]]*100</f>
        <v>27.82</v>
      </c>
    </row>
    <row r="589" spans="1:10" ht="15" customHeight="1" x14ac:dyDescent="0.25">
      <c r="A589" s="4">
        <v>3745</v>
      </c>
      <c r="B589" s="4">
        <v>5166</v>
      </c>
      <c r="C589" s="291"/>
      <c r="D589" s="47"/>
      <c r="E589" s="61">
        <v>350</v>
      </c>
      <c r="F589" s="5" t="s">
        <v>121</v>
      </c>
      <c r="G589" s="76">
        <v>20</v>
      </c>
      <c r="H589" s="76">
        <v>20</v>
      </c>
      <c r="I589" s="76">
        <v>0</v>
      </c>
      <c r="J589" s="428">
        <f>Tabulka5424[[#This Row],[Skutečnost v tis. Kč]]/Tabulka5424[[#This Row],[Upravený rozpočet v tis. Kč]]*100</f>
        <v>0</v>
      </c>
    </row>
    <row r="590" spans="1:10" ht="15" customHeight="1" x14ac:dyDescent="0.25">
      <c r="A590" s="4">
        <v>3745</v>
      </c>
      <c r="B590" s="4">
        <v>5169</v>
      </c>
      <c r="C590" s="291"/>
      <c r="D590" s="47"/>
      <c r="E590" s="61">
        <v>350</v>
      </c>
      <c r="F590" s="5" t="s">
        <v>187</v>
      </c>
      <c r="G590" s="76">
        <v>4639</v>
      </c>
      <c r="H590" s="76">
        <v>4695.6400000000003</v>
      </c>
      <c r="I590" s="76">
        <v>2443.4</v>
      </c>
      <c r="J590" s="428">
        <f>Tabulka5424[[#This Row],[Skutečnost v tis. Kč]]/Tabulka5424[[#This Row],[Upravený rozpočet v tis. Kč]]*100</f>
        <v>52.035505277235906</v>
      </c>
    </row>
    <row r="591" spans="1:10" ht="15" customHeight="1" x14ac:dyDescent="0.25">
      <c r="A591" s="4">
        <v>3745</v>
      </c>
      <c r="B591" s="4">
        <v>5169</v>
      </c>
      <c r="C591" s="4"/>
      <c r="D591" s="47"/>
      <c r="E591" s="61">
        <v>353</v>
      </c>
      <c r="F591" s="5" t="s">
        <v>188</v>
      </c>
      <c r="G591" s="76">
        <v>100</v>
      </c>
      <c r="H591" s="76">
        <v>100</v>
      </c>
      <c r="I591" s="76">
        <v>0</v>
      </c>
      <c r="J591" s="428">
        <f>Tabulka5424[[#This Row],[Skutečnost v tis. Kč]]/Tabulka5424[[#This Row],[Upravený rozpočet v tis. Kč]]*100</f>
        <v>0</v>
      </c>
    </row>
    <row r="592" spans="1:10" ht="15" customHeight="1" x14ac:dyDescent="0.25">
      <c r="A592" s="4">
        <v>3745</v>
      </c>
      <c r="B592" s="4">
        <v>5169</v>
      </c>
      <c r="C592" s="291"/>
      <c r="D592" s="47"/>
      <c r="E592" s="61">
        <v>365</v>
      </c>
      <c r="F592" s="5" t="s">
        <v>849</v>
      </c>
      <c r="G592" s="76">
        <v>100</v>
      </c>
      <c r="H592" s="76">
        <v>100</v>
      </c>
      <c r="I592" s="76">
        <v>0</v>
      </c>
      <c r="J592" s="428">
        <f>Tabulka5424[[#This Row],[Skutečnost v tis. Kč]]/Tabulka5424[[#This Row],[Upravený rozpočet v tis. Kč]]*100</f>
        <v>0</v>
      </c>
    </row>
    <row r="593" spans="1:10" ht="15" customHeight="1" x14ac:dyDescent="0.25">
      <c r="A593" s="4">
        <v>3745</v>
      </c>
      <c r="B593" s="4">
        <v>5169</v>
      </c>
      <c r="C593" s="291"/>
      <c r="D593" s="528">
        <v>3122</v>
      </c>
      <c r="E593" s="61">
        <v>873</v>
      </c>
      <c r="F593" s="5" t="s">
        <v>850</v>
      </c>
      <c r="G593" s="76">
        <v>0</v>
      </c>
      <c r="H593" s="76">
        <v>140</v>
      </c>
      <c r="I593" s="76">
        <v>113.82</v>
      </c>
      <c r="J593" s="428">
        <f>Tabulka5424[[#This Row],[Skutečnost v tis. Kč]]/Tabulka5424[[#This Row],[Upravený rozpočet v tis. Kč]]*100</f>
        <v>81.3</v>
      </c>
    </row>
    <row r="594" spans="1:10" s="54" customFormat="1" ht="15" customHeight="1" x14ac:dyDescent="0.25">
      <c r="A594" s="461"/>
      <c r="B594" s="461"/>
      <c r="C594" s="490"/>
      <c r="D594" s="64"/>
      <c r="E594" s="61"/>
      <c r="F594" s="282" t="s">
        <v>306</v>
      </c>
      <c r="G594" s="233">
        <f>SUBTOTAL(109,G586:G593)</f>
        <v>4959</v>
      </c>
      <c r="H594" s="233">
        <f>SUBTOTAL(109,H586:H593)</f>
        <v>5209.1000000000004</v>
      </c>
      <c r="I594" s="233">
        <f>SUBTOTAL(109,I586:I593)</f>
        <v>2638.5000000000005</v>
      </c>
      <c r="J594" s="564">
        <f>Tabulka5424[[#This Row],[Skutečnost v tis. Kč]]/Tabulka5424[[#This Row],[Upravený rozpočet v tis. Kč]]*100</f>
        <v>50.651744063273895</v>
      </c>
    </row>
    <row r="595" spans="1:10" s="131" customFormat="1" ht="15" customHeight="1" x14ac:dyDescent="0.25">
      <c r="A595" s="335">
        <v>3745</v>
      </c>
      <c r="B595" s="335"/>
      <c r="C595" s="519"/>
      <c r="D595" s="45"/>
      <c r="E595" s="61"/>
      <c r="F595" s="110" t="s">
        <v>60</v>
      </c>
      <c r="G595" s="72">
        <f>G594+G583+G575+G566</f>
        <v>5666.22</v>
      </c>
      <c r="H595" s="72">
        <f>H594+H583+H575+H566</f>
        <v>6490.130000000001</v>
      </c>
      <c r="I595" s="72">
        <f>I594+I583+I575+I566</f>
        <v>3353.8200000000006</v>
      </c>
      <c r="J595" s="507">
        <f>Tabulka5424[[#This Row],[Skutečnost v tis. Kč]]/Tabulka5424[[#This Row],[Upravený rozpočet v tis. Kč]]*100</f>
        <v>51.67569832961744</v>
      </c>
    </row>
    <row r="596" spans="1:10" s="131" customFormat="1" ht="15" customHeight="1" x14ac:dyDescent="0.25">
      <c r="A596" s="461"/>
      <c r="B596" s="461"/>
      <c r="C596" s="490"/>
      <c r="D596" s="64"/>
      <c r="E596" s="61"/>
      <c r="F596" s="459"/>
      <c r="G596" s="254"/>
      <c r="H596" s="254"/>
      <c r="I596" s="254"/>
      <c r="J596" s="430"/>
    </row>
    <row r="597" spans="1:10" s="131" customFormat="1" ht="15" customHeight="1" x14ac:dyDescent="0.25">
      <c r="A597" s="4">
        <v>3792</v>
      </c>
      <c r="B597" s="4">
        <v>5137</v>
      </c>
      <c r="C597" s="291"/>
      <c r="D597" s="47">
        <v>995</v>
      </c>
      <c r="E597" s="61">
        <v>874</v>
      </c>
      <c r="F597" s="5" t="s">
        <v>939</v>
      </c>
      <c r="G597" s="76">
        <v>0</v>
      </c>
      <c r="H597" s="76">
        <v>8.51</v>
      </c>
      <c r="I597" s="76">
        <v>0</v>
      </c>
      <c r="J597" s="430">
        <f>Tabulka5424[[#This Row],[Skutečnost v tis. Kč]]/Tabulka5424[[#This Row],[Upravený rozpočet v tis. Kč]]*100</f>
        <v>0</v>
      </c>
    </row>
    <row r="598" spans="1:10" s="131" customFormat="1" ht="15" customHeight="1" x14ac:dyDescent="0.25">
      <c r="A598" s="492">
        <v>3792</v>
      </c>
      <c r="B598" s="492">
        <v>5137</v>
      </c>
      <c r="C598" s="520">
        <v>90002</v>
      </c>
      <c r="D598" s="64"/>
      <c r="E598" s="492">
        <v>874</v>
      </c>
      <c r="F598" s="494" t="s">
        <v>1054</v>
      </c>
      <c r="G598" s="552">
        <v>36.299999999999997</v>
      </c>
      <c r="H598" s="552">
        <v>48.28</v>
      </c>
      <c r="I598" s="552">
        <v>0</v>
      </c>
      <c r="J598" s="430">
        <f>Tabulka5424[[#This Row],[Skutečnost v tis. Kč]]/Tabulka5424[[#This Row],[Upravený rozpočet v tis. Kč]]*100</f>
        <v>0</v>
      </c>
    </row>
    <row r="599" spans="1:10" ht="15" customHeight="1" x14ac:dyDescent="0.25">
      <c r="A599" s="4">
        <v>3792</v>
      </c>
      <c r="B599" s="4">
        <v>5139</v>
      </c>
      <c r="C599" s="291"/>
      <c r="D599" s="47"/>
      <c r="E599" s="4">
        <v>874</v>
      </c>
      <c r="F599" s="5" t="s">
        <v>494</v>
      </c>
      <c r="G599" s="76">
        <v>25.32</v>
      </c>
      <c r="H599" s="76">
        <v>0</v>
      </c>
      <c r="I599" s="76">
        <v>0</v>
      </c>
      <c r="J599" s="430">
        <v>0</v>
      </c>
    </row>
    <row r="600" spans="1:10" ht="15" customHeight="1" x14ac:dyDescent="0.25">
      <c r="A600" s="4">
        <v>3792</v>
      </c>
      <c r="B600" s="4">
        <v>5169</v>
      </c>
      <c r="C600" s="291"/>
      <c r="D600" s="47"/>
      <c r="E600" s="4">
        <v>874</v>
      </c>
      <c r="F600" s="5" t="s">
        <v>492</v>
      </c>
      <c r="G600" s="76">
        <v>26.39</v>
      </c>
      <c r="H600" s="76">
        <v>0</v>
      </c>
      <c r="I600" s="76">
        <v>0</v>
      </c>
      <c r="J600" s="430">
        <v>0</v>
      </c>
    </row>
    <row r="601" spans="1:10" ht="15" customHeight="1" x14ac:dyDescent="0.25">
      <c r="A601" s="492">
        <v>3792</v>
      </c>
      <c r="B601" s="492">
        <v>5169</v>
      </c>
      <c r="C601" s="520">
        <v>90002</v>
      </c>
      <c r="D601" s="64"/>
      <c r="E601" s="492">
        <v>874</v>
      </c>
      <c r="F601" s="494" t="s">
        <v>615</v>
      </c>
      <c r="G601" s="552">
        <v>97.71</v>
      </c>
      <c r="H601" s="552">
        <v>0</v>
      </c>
      <c r="I601" s="552">
        <v>0</v>
      </c>
      <c r="J601" s="556">
        <v>0</v>
      </c>
    </row>
    <row r="602" spans="1:10" ht="15" customHeight="1" x14ac:dyDescent="0.25">
      <c r="A602" s="258">
        <v>3792</v>
      </c>
      <c r="B602" s="258">
        <v>6121</v>
      </c>
      <c r="C602" s="270"/>
      <c r="D602" s="257">
        <v>995</v>
      </c>
      <c r="E602" s="257">
        <v>874</v>
      </c>
      <c r="F602" s="256" t="s">
        <v>1055</v>
      </c>
      <c r="G602" s="252">
        <v>0</v>
      </c>
      <c r="H602" s="252">
        <v>55.72</v>
      </c>
      <c r="I602" s="252">
        <v>6.16</v>
      </c>
      <c r="J602" s="428">
        <f>Tabulka5424[[#This Row],[Skutečnost v tis. Kč]]/Tabulka5424[[#This Row],[Upravený rozpočet v tis. Kč]]*100</f>
        <v>11.055276381909549</v>
      </c>
    </row>
    <row r="603" spans="1:10" ht="15" customHeight="1" x14ac:dyDescent="0.25">
      <c r="A603" s="258">
        <v>3792</v>
      </c>
      <c r="B603" s="258">
        <v>6121</v>
      </c>
      <c r="C603" s="270"/>
      <c r="D603" s="257">
        <v>998</v>
      </c>
      <c r="E603" s="257">
        <v>874</v>
      </c>
      <c r="F603" s="256" t="s">
        <v>1056</v>
      </c>
      <c r="G603" s="252">
        <v>0</v>
      </c>
      <c r="H603" s="252">
        <v>55.17</v>
      </c>
      <c r="I603" s="252">
        <v>0</v>
      </c>
      <c r="J603" s="428">
        <f>Tabulka5424[[#This Row],[Skutečnost v tis. Kč]]/Tabulka5424[[#This Row],[Upravený rozpočet v tis. Kč]]*100</f>
        <v>0</v>
      </c>
    </row>
    <row r="604" spans="1:10" ht="15" customHeight="1" x14ac:dyDescent="0.25">
      <c r="A604" s="498">
        <v>3792</v>
      </c>
      <c r="B604" s="498">
        <v>6121</v>
      </c>
      <c r="C604" s="499">
        <v>90992</v>
      </c>
      <c r="D604" s="489"/>
      <c r="E604" s="500">
        <v>874</v>
      </c>
      <c r="F604" s="501" t="s">
        <v>614</v>
      </c>
      <c r="G604" s="495">
        <v>0</v>
      </c>
      <c r="H604" s="495">
        <v>315.74</v>
      </c>
      <c r="I604" s="495">
        <v>34.93</v>
      </c>
      <c r="J604" s="428">
        <f>Tabulka5424[[#This Row],[Skutečnost v tis. Kč]]/Tabulka5424[[#This Row],[Upravený rozpočet v tis. Kč]]*100</f>
        <v>11.062899854310508</v>
      </c>
    </row>
    <row r="605" spans="1:10" ht="15" customHeight="1" x14ac:dyDescent="0.25">
      <c r="A605" s="258">
        <v>3792</v>
      </c>
      <c r="B605" s="258">
        <v>6122</v>
      </c>
      <c r="C605" s="270"/>
      <c r="D605" s="257">
        <v>995</v>
      </c>
      <c r="E605" s="257">
        <v>874</v>
      </c>
      <c r="F605" s="256" t="s">
        <v>1055</v>
      </c>
      <c r="G605" s="252">
        <v>0</v>
      </c>
      <c r="H605" s="252">
        <v>29.9</v>
      </c>
      <c r="I605" s="252">
        <v>0</v>
      </c>
      <c r="J605" s="428">
        <f>Tabulka5424[[#This Row],[Skutečnost v tis. Kč]]/Tabulka5424[[#This Row],[Upravený rozpočet v tis. Kč]]*100</f>
        <v>0</v>
      </c>
    </row>
    <row r="606" spans="1:10" ht="15" customHeight="1" x14ac:dyDescent="0.25">
      <c r="A606" s="498">
        <v>3792</v>
      </c>
      <c r="B606" s="498">
        <v>6122</v>
      </c>
      <c r="C606" s="499">
        <v>90992</v>
      </c>
      <c r="D606" s="489"/>
      <c r="E606" s="500">
        <v>874</v>
      </c>
      <c r="F606" s="501" t="s">
        <v>614</v>
      </c>
      <c r="G606" s="495">
        <v>400.99</v>
      </c>
      <c r="H606" s="495">
        <v>169.39</v>
      </c>
      <c r="I606" s="495">
        <v>0</v>
      </c>
      <c r="J606" s="430">
        <f>Tabulka5424[[#This Row],[Skutečnost v tis. Kč]]/Tabulka5424[[#This Row],[Upravený rozpočet v tis. Kč]]*100</f>
        <v>0</v>
      </c>
    </row>
    <row r="607" spans="1:10" ht="15" customHeight="1" x14ac:dyDescent="0.25">
      <c r="A607" s="625">
        <v>3792</v>
      </c>
      <c r="B607" s="625"/>
      <c r="C607" s="626"/>
      <c r="D607" s="45"/>
      <c r="E607" s="61"/>
      <c r="F607" s="282" t="s">
        <v>493</v>
      </c>
      <c r="G607" s="233">
        <f>SUBTOTAL(109,G597:G606)</f>
        <v>586.71</v>
      </c>
      <c r="H607" s="233">
        <f>SUBTOTAL(109,H597:H606)</f>
        <v>682.71</v>
      </c>
      <c r="I607" s="233">
        <f>SUBTOTAL(109,I597:I606)</f>
        <v>41.09</v>
      </c>
      <c r="J607" s="470">
        <f>Tabulka5424[[#This Row],[Skutečnost v tis. Kč]]/Tabulka5424[[#This Row],[Upravený rozpočet v tis. Kč]]*100</f>
        <v>6.0186609248436378</v>
      </c>
    </row>
    <row r="608" spans="1:10" ht="15" customHeight="1" x14ac:dyDescent="0.25">
      <c r="A608" s="498"/>
      <c r="B608" s="13"/>
      <c r="C608" s="270"/>
      <c r="D608" s="19"/>
      <c r="E608" s="61"/>
      <c r="F608" s="501"/>
      <c r="G608" s="495"/>
      <c r="H608" s="76"/>
      <c r="I608" s="454"/>
      <c r="J608" s="453"/>
    </row>
    <row r="609" spans="1:10" ht="15" customHeight="1" x14ac:dyDescent="0.25">
      <c r="A609" s="4">
        <v>3792</v>
      </c>
      <c r="B609" s="4">
        <v>5221</v>
      </c>
      <c r="C609" s="291"/>
      <c r="D609" s="47"/>
      <c r="E609" s="61"/>
      <c r="F609" s="5" t="s">
        <v>483</v>
      </c>
      <c r="G609" s="76">
        <v>400</v>
      </c>
      <c r="H609" s="76">
        <v>400</v>
      </c>
      <c r="I609" s="76">
        <v>250</v>
      </c>
      <c r="J609" s="480">
        <f>Tabulka5424[[#This Row],[Skutečnost v tis. Kč]]/Tabulka5424[[#This Row],[Upravený rozpočet v tis. Kč]]*100</f>
        <v>62.5</v>
      </c>
    </row>
    <row r="610" spans="1:10" ht="15" customHeight="1" x14ac:dyDescent="0.25">
      <c r="A610" s="335">
        <v>3792</v>
      </c>
      <c r="B610" s="335"/>
      <c r="C610" s="519"/>
      <c r="D610" s="45"/>
      <c r="E610" s="61"/>
      <c r="F610" s="110" t="s">
        <v>482</v>
      </c>
      <c r="G610" s="72">
        <f>G609+G607</f>
        <v>986.71</v>
      </c>
      <c r="H610" s="72">
        <f t="shared" ref="H610:I610" si="6">H609+H607</f>
        <v>1082.71</v>
      </c>
      <c r="I610" s="72">
        <f t="shared" si="6"/>
        <v>291.09000000000003</v>
      </c>
      <c r="J610" s="507">
        <f>Tabulka5424[[#This Row],[Skutečnost v tis. Kč]]/Tabulka5424[[#This Row],[Upravený rozpočet v tis. Kč]]*100</f>
        <v>26.885315550793841</v>
      </c>
    </row>
    <row r="611" spans="1:10" ht="15" customHeight="1" x14ac:dyDescent="0.25">
      <c r="A611" s="461"/>
      <c r="B611" s="461"/>
      <c r="C611" s="490"/>
      <c r="D611" s="64"/>
      <c r="E611" s="61"/>
      <c r="F611" s="129" t="s">
        <v>189</v>
      </c>
      <c r="G611" s="517">
        <f>G595+G559+G552+G547+G542+G535+G530+G525+G520+G610</f>
        <v>40044.269999999997</v>
      </c>
      <c r="H611" s="517">
        <f>H595+H559+H552+H547+H542+H535+H530+H525+H520+H610</f>
        <v>43165.82</v>
      </c>
      <c r="I611" s="517">
        <f>I595+I559+I552+I547+I542+I535+I530+I525+I520+I610</f>
        <v>30003.02</v>
      </c>
      <c r="J611" s="518">
        <f>Tabulka5424[[#This Row],[Skutečnost v tis. Kč]]/Tabulka5424[[#This Row],[Upravený rozpočet v tis. Kč]]*100</f>
        <v>69.506428929185176</v>
      </c>
    </row>
    <row r="612" spans="1:10" ht="13.5" customHeight="1" x14ac:dyDescent="0.25">
      <c r="A612" s="148">
        <v>3</v>
      </c>
      <c r="B612" s="503"/>
      <c r="C612" s="504"/>
      <c r="D612" s="505"/>
      <c r="E612" s="698"/>
      <c r="F612" s="150" t="s">
        <v>64</v>
      </c>
      <c r="G612" s="151">
        <f>G611+G516+G399+G390+G312+G211</f>
        <v>92956.489999999991</v>
      </c>
      <c r="H612" s="151">
        <f>H611+H516+H399+H390+H312+H211</f>
        <v>132259.14000000001</v>
      </c>
      <c r="I612" s="151">
        <f>I611+I516+I399+I390+I312+I211</f>
        <v>84450.42</v>
      </c>
      <c r="J612" s="424">
        <f>Tabulka5424[[#This Row],[Skutečnost v tis. Kč]]/Tabulka5424[[#This Row],[Upravený rozpočet v tis. Kč]]*100</f>
        <v>63.852237357660115</v>
      </c>
    </row>
    <row r="613" spans="1:10" ht="15" customHeight="1" x14ac:dyDescent="0.25">
      <c r="A613" s="461"/>
      <c r="B613" s="461"/>
      <c r="C613" s="490"/>
      <c r="D613" s="64"/>
      <c r="E613" s="61"/>
      <c r="F613" s="459"/>
      <c r="G613" s="254"/>
      <c r="H613" s="254"/>
      <c r="I613" s="254"/>
      <c r="J613" s="428"/>
    </row>
    <row r="614" spans="1:10" ht="15" customHeight="1" x14ac:dyDescent="0.25">
      <c r="A614" s="148">
        <v>4</v>
      </c>
      <c r="B614" s="503"/>
      <c r="C614" s="504"/>
      <c r="D614" s="505"/>
      <c r="E614" s="698"/>
      <c r="F614" s="150" t="s">
        <v>190</v>
      </c>
      <c r="G614" s="151"/>
      <c r="H614" s="151"/>
      <c r="I614" s="151"/>
      <c r="J614" s="424"/>
    </row>
    <row r="615" spans="1:10" ht="15" customHeight="1" x14ac:dyDescent="0.25">
      <c r="A615" s="461"/>
      <c r="B615" s="461"/>
      <c r="C615" s="490"/>
      <c r="D615" s="64"/>
      <c r="E615" s="61"/>
      <c r="F615" s="282" t="s">
        <v>307</v>
      </c>
      <c r="G615" s="254"/>
      <c r="H615" s="254"/>
      <c r="I615" s="254"/>
      <c r="J615" s="430"/>
    </row>
    <row r="616" spans="1:10" ht="15" customHeight="1" x14ac:dyDescent="0.25">
      <c r="A616" s="492">
        <v>4329</v>
      </c>
      <c r="B616" s="492">
        <v>5011</v>
      </c>
      <c r="C616" s="520">
        <v>13011</v>
      </c>
      <c r="D616" s="64"/>
      <c r="E616" s="61"/>
      <c r="F616" s="494" t="s">
        <v>191</v>
      </c>
      <c r="G616" s="552">
        <v>1477.6</v>
      </c>
      <c r="H616" s="552">
        <v>1762.44</v>
      </c>
      <c r="I616" s="552">
        <v>1203.78</v>
      </c>
      <c r="J616" s="430">
        <f>Tabulka5424[[#This Row],[Skutečnost v tis. Kč]]/Tabulka5424[[#This Row],[Upravený rozpočet v tis. Kč]]*100</f>
        <v>68.30189963913665</v>
      </c>
    </row>
    <row r="617" spans="1:10" ht="15" customHeight="1" x14ac:dyDescent="0.25">
      <c r="A617" s="492">
        <v>4329</v>
      </c>
      <c r="B617" s="492">
        <v>5031</v>
      </c>
      <c r="C617" s="520">
        <v>13011</v>
      </c>
      <c r="D617" s="64"/>
      <c r="E617" s="61"/>
      <c r="F617" s="494" t="s">
        <v>182</v>
      </c>
      <c r="G617" s="552">
        <v>369.4</v>
      </c>
      <c r="H617" s="552">
        <v>441</v>
      </c>
      <c r="I617" s="552">
        <v>300.64999999999998</v>
      </c>
      <c r="J617" s="430">
        <f>Tabulka5424[[#This Row],[Skutečnost v tis. Kč]]/Tabulka5424[[#This Row],[Upravený rozpočet v tis. Kč]]*100</f>
        <v>68.174603174603163</v>
      </c>
    </row>
    <row r="618" spans="1:10" s="84" customFormat="1" ht="15" customHeight="1" x14ac:dyDescent="0.25">
      <c r="A618" s="492">
        <v>4329</v>
      </c>
      <c r="B618" s="492">
        <v>5032</v>
      </c>
      <c r="C618" s="520">
        <v>13011</v>
      </c>
      <c r="D618" s="64"/>
      <c r="E618" s="61"/>
      <c r="F618" s="494" t="s">
        <v>119</v>
      </c>
      <c r="G618" s="552">
        <v>133</v>
      </c>
      <c r="H618" s="552">
        <v>159</v>
      </c>
      <c r="I618" s="552">
        <v>107.35</v>
      </c>
      <c r="J618" s="430">
        <f>Tabulka5424[[#This Row],[Skutečnost v tis. Kč]]/Tabulka5424[[#This Row],[Upravený rozpočet v tis. Kč]]*100</f>
        <v>67.515723270440247</v>
      </c>
    </row>
    <row r="619" spans="1:10" s="84" customFormat="1" ht="15" customHeight="1" x14ac:dyDescent="0.25">
      <c r="A619" s="492">
        <v>4329</v>
      </c>
      <c r="B619" s="492">
        <v>5136</v>
      </c>
      <c r="C619" s="520">
        <v>13011</v>
      </c>
      <c r="D619" s="64"/>
      <c r="E619" s="61"/>
      <c r="F619" s="494" t="s">
        <v>200</v>
      </c>
      <c r="G619" s="552">
        <v>2</v>
      </c>
      <c r="H619" s="552">
        <v>2</v>
      </c>
      <c r="I619" s="552">
        <v>0</v>
      </c>
      <c r="J619" s="430">
        <f>Tabulka5424[[#This Row],[Skutečnost v tis. Kč]]/Tabulka5424[[#This Row],[Upravený rozpočet v tis. Kč]]*100</f>
        <v>0</v>
      </c>
    </row>
    <row r="620" spans="1:10" s="26" customFormat="1" ht="15" customHeight="1" x14ac:dyDescent="0.25">
      <c r="A620" s="492">
        <v>4329</v>
      </c>
      <c r="B620" s="492">
        <v>5139</v>
      </c>
      <c r="C620" s="520">
        <v>13011</v>
      </c>
      <c r="D620" s="64"/>
      <c r="E620" s="61"/>
      <c r="F620" s="494" t="s">
        <v>125</v>
      </c>
      <c r="G620" s="552">
        <v>10</v>
      </c>
      <c r="H620" s="552">
        <v>10</v>
      </c>
      <c r="I620" s="552">
        <v>0</v>
      </c>
      <c r="J620" s="430">
        <f>Tabulka5424[[#This Row],[Skutečnost v tis. Kč]]/Tabulka5424[[#This Row],[Upravený rozpočet v tis. Kč]]*100</f>
        <v>0</v>
      </c>
    </row>
    <row r="621" spans="1:10" s="26" customFormat="1" ht="15" customHeight="1" x14ac:dyDescent="0.25">
      <c r="A621" s="492">
        <v>4329</v>
      </c>
      <c r="B621" s="492">
        <v>5166</v>
      </c>
      <c r="C621" s="520">
        <v>13011</v>
      </c>
      <c r="D621" s="64"/>
      <c r="E621" s="61"/>
      <c r="F621" s="494" t="s">
        <v>121</v>
      </c>
      <c r="G621" s="552">
        <v>30</v>
      </c>
      <c r="H621" s="552">
        <v>30</v>
      </c>
      <c r="I621" s="552">
        <v>4.47</v>
      </c>
      <c r="J621" s="430">
        <f>Tabulka5424[[#This Row],[Skutečnost v tis. Kč]]/Tabulka5424[[#This Row],[Upravený rozpočet v tis. Kč]]*100</f>
        <v>14.899999999999999</v>
      </c>
    </row>
    <row r="622" spans="1:10" s="26" customFormat="1" ht="15" customHeight="1" x14ac:dyDescent="0.25">
      <c r="A622" s="492">
        <v>4329</v>
      </c>
      <c r="B622" s="492">
        <v>5167</v>
      </c>
      <c r="C622" s="520">
        <v>13011</v>
      </c>
      <c r="D622" s="64"/>
      <c r="E622" s="61"/>
      <c r="F622" s="494" t="s">
        <v>122</v>
      </c>
      <c r="G622" s="552">
        <v>60</v>
      </c>
      <c r="H622" s="552">
        <v>60</v>
      </c>
      <c r="I622" s="552">
        <v>25.62</v>
      </c>
      <c r="J622" s="430">
        <f>Tabulka5424[[#This Row],[Skutečnost v tis. Kč]]/Tabulka5424[[#This Row],[Upravený rozpočet v tis. Kč]]*100</f>
        <v>42.699999999999996</v>
      </c>
    </row>
    <row r="623" spans="1:10" s="26" customFormat="1" ht="15" customHeight="1" x14ac:dyDescent="0.25">
      <c r="A623" s="492">
        <v>4329</v>
      </c>
      <c r="B623" s="492">
        <v>5173</v>
      </c>
      <c r="C623" s="520">
        <v>13011</v>
      </c>
      <c r="D623" s="64"/>
      <c r="E623" s="61"/>
      <c r="F623" s="494" t="s">
        <v>193</v>
      </c>
      <c r="G623" s="552">
        <v>15</v>
      </c>
      <c r="H623" s="552">
        <v>15.7</v>
      </c>
      <c r="I623" s="552">
        <v>7.44</v>
      </c>
      <c r="J623" s="430">
        <f>Tabulka5424[[#This Row],[Skutečnost v tis. Kč]]/Tabulka5424[[#This Row],[Upravený rozpočet v tis. Kč]]*100</f>
        <v>47.388535031847141</v>
      </c>
    </row>
    <row r="624" spans="1:10" s="26" customFormat="1" ht="15" customHeight="1" x14ac:dyDescent="0.25">
      <c r="A624" s="492">
        <v>4329</v>
      </c>
      <c r="B624" s="492">
        <v>5194</v>
      </c>
      <c r="C624" s="520">
        <v>13011</v>
      </c>
      <c r="D624" s="64"/>
      <c r="E624" s="61"/>
      <c r="F624" s="494" t="s">
        <v>194</v>
      </c>
      <c r="G624" s="552">
        <v>3</v>
      </c>
      <c r="H624" s="552">
        <v>3</v>
      </c>
      <c r="I624" s="552">
        <v>0.52</v>
      </c>
      <c r="J624" s="430">
        <f>Tabulka5424[[#This Row],[Skutečnost v tis. Kč]]/Tabulka5424[[#This Row],[Upravený rozpočet v tis. Kč]]*100</f>
        <v>17.333333333333336</v>
      </c>
    </row>
    <row r="625" spans="1:10" ht="15" customHeight="1" x14ac:dyDescent="0.25">
      <c r="A625" s="492">
        <v>4329</v>
      </c>
      <c r="B625" s="492">
        <v>5424</v>
      </c>
      <c r="C625" s="520">
        <v>13011</v>
      </c>
      <c r="D625" s="19"/>
      <c r="E625" s="61"/>
      <c r="F625" s="494" t="s">
        <v>163</v>
      </c>
      <c r="G625" s="552">
        <v>0</v>
      </c>
      <c r="H625" s="552">
        <v>1.56</v>
      </c>
      <c r="I625" s="552">
        <v>1.56</v>
      </c>
      <c r="J625" s="430">
        <f>Tabulka5424[[#This Row],[Skutečnost v tis. Kč]]/Tabulka5424[[#This Row],[Upravený rozpočet v tis. Kč]]*100</f>
        <v>100</v>
      </c>
    </row>
    <row r="626" spans="1:10" ht="15" customHeight="1" x14ac:dyDescent="0.25">
      <c r="A626" s="461"/>
      <c r="B626" s="461"/>
      <c r="C626" s="490"/>
      <c r="D626" s="64"/>
      <c r="E626" s="61"/>
      <c r="F626" s="282" t="s">
        <v>465</v>
      </c>
      <c r="G626" s="233">
        <f>SUBTOTAL(109,G616:G625)</f>
        <v>2100</v>
      </c>
      <c r="H626" s="233">
        <f t="shared" ref="H626:I626" si="7">SUBTOTAL(109,H616:H625)</f>
        <v>2484.6999999999998</v>
      </c>
      <c r="I626" s="233">
        <f t="shared" si="7"/>
        <v>1651.3899999999996</v>
      </c>
      <c r="J626" s="515">
        <f>Tabulka5424[[#This Row],[Skutečnost v tis. Kč]]/Tabulka5424[[#This Row],[Upravený rozpočet v tis. Kč]]*100</f>
        <v>66.462349579426089</v>
      </c>
    </row>
    <row r="627" spans="1:10" s="26" customFormat="1" ht="15" customHeight="1" x14ac:dyDescent="0.25">
      <c r="A627" s="461"/>
      <c r="B627" s="461"/>
      <c r="C627" s="490"/>
      <c r="D627" s="64"/>
      <c r="E627" s="61"/>
      <c r="F627" s="459"/>
      <c r="G627" s="254"/>
      <c r="H627" s="254"/>
      <c r="I627" s="254"/>
      <c r="J627" s="430"/>
    </row>
    <row r="628" spans="1:10" s="26" customFormat="1" ht="15" customHeight="1" x14ac:dyDescent="0.25">
      <c r="A628" s="4">
        <v>4329</v>
      </c>
      <c r="B628" s="4">
        <v>5011</v>
      </c>
      <c r="C628" s="291"/>
      <c r="D628" s="47"/>
      <c r="E628" s="61"/>
      <c r="F628" s="5" t="s">
        <v>191</v>
      </c>
      <c r="G628" s="76">
        <v>462.4</v>
      </c>
      <c r="H628" s="76">
        <v>462.4</v>
      </c>
      <c r="I628" s="76">
        <v>0</v>
      </c>
      <c r="J628" s="480">
        <f>Tabulka5424[[#This Row],[Skutečnost v tis. Kč]]/Tabulka5424[[#This Row],[Upravený rozpočet v tis. Kč]]*100</f>
        <v>0</v>
      </c>
    </row>
    <row r="629" spans="1:10" s="26" customFormat="1" ht="15" customHeight="1" x14ac:dyDescent="0.25">
      <c r="A629" s="4">
        <v>4329</v>
      </c>
      <c r="B629" s="4">
        <v>5031</v>
      </c>
      <c r="C629" s="291"/>
      <c r="D629" s="47"/>
      <c r="E629" s="61"/>
      <c r="F629" s="5" t="s">
        <v>182</v>
      </c>
      <c r="G629" s="76">
        <v>115.6</v>
      </c>
      <c r="H629" s="76">
        <v>115.6</v>
      </c>
      <c r="I629" s="76">
        <v>0</v>
      </c>
      <c r="J629" s="558">
        <f>Tabulka5424[[#This Row],[Skutečnost v tis. Kč]]/Tabulka5424[[#This Row],[Upravený rozpočet v tis. Kč]]*100</f>
        <v>0</v>
      </c>
    </row>
    <row r="630" spans="1:10" s="26" customFormat="1" ht="15" customHeight="1" x14ac:dyDescent="0.25">
      <c r="A630" s="4">
        <v>4329</v>
      </c>
      <c r="B630" s="4">
        <v>5032</v>
      </c>
      <c r="C630" s="291"/>
      <c r="D630" s="47"/>
      <c r="E630" s="61"/>
      <c r="F630" s="5" t="s">
        <v>119</v>
      </c>
      <c r="G630" s="76">
        <v>41.6</v>
      </c>
      <c r="H630" s="76">
        <v>41.6</v>
      </c>
      <c r="I630" s="76">
        <v>0</v>
      </c>
      <c r="J630" s="558">
        <f>Tabulka5424[[#This Row],[Skutečnost v tis. Kč]]/Tabulka5424[[#This Row],[Upravený rozpočet v tis. Kč]]*100</f>
        <v>0</v>
      </c>
    </row>
    <row r="631" spans="1:10" s="26" customFormat="1" ht="15" customHeight="1" x14ac:dyDescent="0.25">
      <c r="A631" s="461"/>
      <c r="B631" s="461"/>
      <c r="C631" s="490"/>
      <c r="D631" s="64"/>
      <c r="E631" s="61"/>
      <c r="F631" s="282" t="s">
        <v>399</v>
      </c>
      <c r="G631" s="233">
        <f>SUBTOTAL(109,G628:G630)</f>
        <v>619.6</v>
      </c>
      <c r="H631" s="233">
        <f>SUBTOTAL(109,H628:H630)</f>
        <v>619.6</v>
      </c>
      <c r="I631" s="233">
        <f>SUBTOTAL(109,I628:I630)</f>
        <v>0</v>
      </c>
      <c r="J631" s="564">
        <f>Tabulka5424[[#This Row],[Skutečnost v tis. Kč]]/Tabulka5424[[#This Row],[Upravený rozpočet v tis. Kč]]*100</f>
        <v>0</v>
      </c>
    </row>
    <row r="632" spans="1:10" s="26" customFormat="1" ht="15" customHeight="1" x14ac:dyDescent="0.25">
      <c r="A632" s="461"/>
      <c r="B632" s="461"/>
      <c r="C632" s="490"/>
      <c r="D632" s="64"/>
      <c r="E632" s="61"/>
      <c r="F632" s="459"/>
      <c r="G632" s="254"/>
      <c r="H632" s="254"/>
      <c r="I632" s="254"/>
      <c r="J632" s="428"/>
    </row>
    <row r="633" spans="1:10" s="26" customFormat="1" ht="15" customHeight="1" x14ac:dyDescent="0.25">
      <c r="A633" s="4">
        <v>4329</v>
      </c>
      <c r="B633" s="4">
        <v>5166</v>
      </c>
      <c r="C633" s="291"/>
      <c r="D633" s="47"/>
      <c r="E633" s="61"/>
      <c r="F633" s="5" t="s">
        <v>485</v>
      </c>
      <c r="G633" s="76">
        <v>42.1</v>
      </c>
      <c r="H633" s="76">
        <v>42.1</v>
      </c>
      <c r="I633" s="76">
        <v>29.05</v>
      </c>
      <c r="J633" s="428">
        <f>Tabulka5424[[#This Row],[Skutečnost v tis. Kč]]/Tabulka5424[[#This Row],[Upravený rozpočet v tis. Kč]]*100</f>
        <v>69.002375296912106</v>
      </c>
    </row>
    <row r="634" spans="1:10" s="26" customFormat="1" ht="15" customHeight="1" x14ac:dyDescent="0.25">
      <c r="A634" s="4"/>
      <c r="B634" s="4"/>
      <c r="C634" s="291"/>
      <c r="D634" s="47"/>
      <c r="E634" s="61"/>
      <c r="F634" s="282" t="s">
        <v>484</v>
      </c>
      <c r="G634" s="233">
        <f>G633</f>
        <v>42.1</v>
      </c>
      <c r="H634" s="233">
        <f>H633</f>
        <v>42.1</v>
      </c>
      <c r="I634" s="233">
        <f>I633</f>
        <v>29.05</v>
      </c>
      <c r="J634" s="564">
        <f>Tabulka5424[[#This Row],[Skutečnost v tis. Kč]]/Tabulka5424[[#This Row],[Upravený rozpočet v tis. Kč]]*100</f>
        <v>69.002375296912106</v>
      </c>
    </row>
    <row r="635" spans="1:10" s="26" customFormat="1" ht="15" customHeight="1" x14ac:dyDescent="0.25">
      <c r="A635" s="461"/>
      <c r="B635" s="461"/>
      <c r="C635" s="490"/>
      <c r="D635" s="64"/>
      <c r="E635" s="61"/>
      <c r="F635" s="459"/>
      <c r="G635" s="254"/>
      <c r="H635" s="254"/>
      <c r="I635" s="254"/>
      <c r="J635" s="564"/>
    </row>
    <row r="636" spans="1:10" s="26" customFormat="1" ht="15" customHeight="1" x14ac:dyDescent="0.25">
      <c r="A636" s="461"/>
      <c r="B636" s="461"/>
      <c r="C636" s="490"/>
      <c r="D636" s="64"/>
      <c r="E636" s="61"/>
      <c r="F636" s="282" t="s">
        <v>375</v>
      </c>
      <c r="G636" s="254"/>
      <c r="H636" s="254"/>
      <c r="I636" s="254"/>
      <c r="J636" s="564"/>
    </row>
    <row r="637" spans="1:10" s="26" customFormat="1" ht="12" customHeight="1" x14ac:dyDescent="0.25">
      <c r="A637" s="4">
        <v>4329</v>
      </c>
      <c r="B637" s="13">
        <v>5221</v>
      </c>
      <c r="C637" s="71"/>
      <c r="D637" s="13"/>
      <c r="E637" s="61">
        <v>276</v>
      </c>
      <c r="F637" s="5" t="s">
        <v>851</v>
      </c>
      <c r="G637" s="76">
        <v>0</v>
      </c>
      <c r="H637" s="76">
        <v>8</v>
      </c>
      <c r="I637" s="76">
        <v>8</v>
      </c>
      <c r="J637" s="558">
        <f>Tabulka5424[[#This Row],[Skutečnost v tis. Kč]]/Tabulka5424[[#This Row],[Upravený rozpočet v tis. Kč]]*100</f>
        <v>100</v>
      </c>
    </row>
    <row r="638" spans="1:10" s="98" customFormat="1" ht="15" customHeight="1" x14ac:dyDescent="0.25">
      <c r="A638" s="4">
        <v>4329</v>
      </c>
      <c r="B638" s="13">
        <v>5221</v>
      </c>
      <c r="C638" s="71"/>
      <c r="D638" s="13"/>
      <c r="E638" s="61">
        <v>287</v>
      </c>
      <c r="F638" s="5" t="s">
        <v>852</v>
      </c>
      <c r="G638" s="76">
        <v>0</v>
      </c>
      <c r="H638" s="76">
        <v>10</v>
      </c>
      <c r="I638" s="76">
        <v>10</v>
      </c>
      <c r="J638" s="558">
        <f>Tabulka5424[[#This Row],[Skutečnost v tis. Kč]]/Tabulka5424[[#This Row],[Upravený rozpočet v tis. Kč]]*100</f>
        <v>100</v>
      </c>
    </row>
    <row r="639" spans="1:10" s="98" customFormat="1" ht="15" customHeight="1" x14ac:dyDescent="0.25">
      <c r="A639" s="4">
        <v>4329</v>
      </c>
      <c r="B639" s="13">
        <v>5221</v>
      </c>
      <c r="C639" s="71"/>
      <c r="D639" s="13"/>
      <c r="E639" s="61">
        <v>288</v>
      </c>
      <c r="F639" s="5" t="s">
        <v>853</v>
      </c>
      <c r="G639" s="76">
        <v>0</v>
      </c>
      <c r="H639" s="76">
        <v>10</v>
      </c>
      <c r="I639" s="76">
        <v>10</v>
      </c>
      <c r="J639" s="558">
        <f>Tabulka5424[[#This Row],[Skutečnost v tis. Kč]]/Tabulka5424[[#This Row],[Upravený rozpočet v tis. Kč]]*100</f>
        <v>100</v>
      </c>
    </row>
    <row r="640" spans="1:10" s="42" customFormat="1" ht="15" customHeight="1" x14ac:dyDescent="0.25">
      <c r="A640" s="4">
        <v>4329</v>
      </c>
      <c r="B640" s="13">
        <v>5221</v>
      </c>
      <c r="C640" s="71"/>
      <c r="D640" s="13"/>
      <c r="E640" s="61">
        <v>341</v>
      </c>
      <c r="F640" s="5" t="s">
        <v>854</v>
      </c>
      <c r="G640" s="76">
        <v>0</v>
      </c>
      <c r="H640" s="76">
        <v>80</v>
      </c>
      <c r="I640" s="76">
        <v>80</v>
      </c>
      <c r="J640" s="558">
        <f>Tabulka5424[[#This Row],[Skutečnost v tis. Kč]]/Tabulka5424[[#This Row],[Upravený rozpočet v tis. Kč]]*100</f>
        <v>100</v>
      </c>
    </row>
    <row r="641" spans="1:10" s="130" customFormat="1" ht="15" customHeight="1" x14ac:dyDescent="0.25">
      <c r="A641" s="4">
        <v>4329</v>
      </c>
      <c r="B641" s="13">
        <v>5221</v>
      </c>
      <c r="C641" s="270"/>
      <c r="D641" s="19"/>
      <c r="E641" s="61">
        <v>357</v>
      </c>
      <c r="F641" s="5" t="s">
        <v>860</v>
      </c>
      <c r="G641" s="76">
        <v>0</v>
      </c>
      <c r="H641" s="76">
        <v>12</v>
      </c>
      <c r="I641" s="76">
        <v>12</v>
      </c>
      <c r="J641" s="558">
        <f>Tabulka5424[[#This Row],[Skutečnost v tis. Kč]]/Tabulka5424[[#This Row],[Upravený rozpočet v tis. Kč]]*100</f>
        <v>100</v>
      </c>
    </row>
    <row r="642" spans="1:10" ht="15" customHeight="1" x14ac:dyDescent="0.25">
      <c r="A642" s="4">
        <v>4329</v>
      </c>
      <c r="B642" s="13">
        <v>5222</v>
      </c>
      <c r="C642" s="71"/>
      <c r="D642" s="13"/>
      <c r="E642" s="61">
        <v>264</v>
      </c>
      <c r="F642" s="5" t="s">
        <v>855</v>
      </c>
      <c r="G642" s="76">
        <v>0</v>
      </c>
      <c r="H642" s="76">
        <v>8</v>
      </c>
      <c r="I642" s="76">
        <v>8</v>
      </c>
      <c r="J642" s="558">
        <f>Tabulka5424[[#This Row],[Skutečnost v tis. Kč]]/Tabulka5424[[#This Row],[Upravený rozpočet v tis. Kč]]*100</f>
        <v>100</v>
      </c>
    </row>
    <row r="643" spans="1:10" ht="15" customHeight="1" x14ac:dyDescent="0.25">
      <c r="A643" s="4">
        <v>4329</v>
      </c>
      <c r="B643" s="13">
        <v>5223</v>
      </c>
      <c r="C643" s="71"/>
      <c r="D643" s="13"/>
      <c r="E643" s="61">
        <v>335</v>
      </c>
      <c r="F643" s="5" t="s">
        <v>856</v>
      </c>
      <c r="G643" s="76">
        <v>0</v>
      </c>
      <c r="H643" s="76">
        <v>232</v>
      </c>
      <c r="I643" s="76">
        <v>232</v>
      </c>
      <c r="J643" s="558">
        <f>Tabulka5424[[#This Row],[Skutečnost v tis. Kč]]/Tabulka5424[[#This Row],[Upravený rozpočet v tis. Kč]]*100</f>
        <v>100</v>
      </c>
    </row>
    <row r="644" spans="1:10" ht="15" customHeight="1" x14ac:dyDescent="0.25">
      <c r="A644" s="4">
        <v>4329</v>
      </c>
      <c r="B644" s="13">
        <v>5223</v>
      </c>
      <c r="C644" s="270"/>
      <c r="D644" s="19"/>
      <c r="E644" s="61">
        <v>358</v>
      </c>
      <c r="F644" s="5" t="s">
        <v>861</v>
      </c>
      <c r="G644" s="76">
        <v>0</v>
      </c>
      <c r="H644" s="76">
        <v>8</v>
      </c>
      <c r="I644" s="76">
        <v>8</v>
      </c>
      <c r="J644" s="558">
        <f>Tabulka5424[[#This Row],[Skutečnost v tis. Kč]]/Tabulka5424[[#This Row],[Upravený rozpočet v tis. Kč]]*100</f>
        <v>100</v>
      </c>
    </row>
    <row r="645" spans="1:10" ht="15" customHeight="1" x14ac:dyDescent="0.25">
      <c r="A645" s="4">
        <v>4329</v>
      </c>
      <c r="B645" s="13">
        <v>5229</v>
      </c>
      <c r="C645" s="270"/>
      <c r="D645" s="19"/>
      <c r="E645" s="61">
        <v>269</v>
      </c>
      <c r="F645" s="369" t="s">
        <v>913</v>
      </c>
      <c r="G645" s="76">
        <v>0</v>
      </c>
      <c r="H645" s="76">
        <v>4</v>
      </c>
      <c r="I645" s="76">
        <v>4</v>
      </c>
      <c r="J645" s="558">
        <f>Tabulka5424[[#This Row],[Skutečnost v tis. Kč]]/Tabulka5424[[#This Row],[Upravený rozpočet v tis. Kč]]*100</f>
        <v>100</v>
      </c>
    </row>
    <row r="646" spans="1:10" ht="15" customHeight="1" x14ac:dyDescent="0.25">
      <c r="A646" s="4">
        <v>4329</v>
      </c>
      <c r="B646" s="13">
        <v>5229</v>
      </c>
      <c r="C646" s="71"/>
      <c r="D646" s="13"/>
      <c r="E646" s="61">
        <v>277</v>
      </c>
      <c r="F646" s="5" t="s">
        <v>857</v>
      </c>
      <c r="G646" s="76">
        <v>0</v>
      </c>
      <c r="H646" s="76">
        <v>10</v>
      </c>
      <c r="I646" s="76">
        <v>10</v>
      </c>
      <c r="J646" s="558">
        <f>Tabulka5424[[#This Row],[Skutečnost v tis. Kč]]/Tabulka5424[[#This Row],[Upravený rozpočet v tis. Kč]]*100</f>
        <v>100</v>
      </c>
    </row>
    <row r="647" spans="1:10" ht="15" customHeight="1" x14ac:dyDescent="0.25">
      <c r="A647" s="4">
        <v>4329</v>
      </c>
      <c r="B647" s="13">
        <v>5229</v>
      </c>
      <c r="C647" s="270"/>
      <c r="D647" s="19"/>
      <c r="E647" s="61">
        <v>286</v>
      </c>
      <c r="F647" s="5" t="s">
        <v>858</v>
      </c>
      <c r="G647" s="76">
        <v>0</v>
      </c>
      <c r="H647" s="76">
        <v>60</v>
      </c>
      <c r="I647" s="76">
        <v>60</v>
      </c>
      <c r="J647" s="558">
        <f>Tabulka5424[[#This Row],[Skutečnost v tis. Kč]]/Tabulka5424[[#This Row],[Upravený rozpočet v tis. Kč]]*100</f>
        <v>100</v>
      </c>
    </row>
    <row r="648" spans="1:10" ht="15" customHeight="1" x14ac:dyDescent="0.25">
      <c r="A648" s="4">
        <v>4329</v>
      </c>
      <c r="B648" s="13">
        <v>5229</v>
      </c>
      <c r="C648" s="270"/>
      <c r="D648" s="19"/>
      <c r="E648" s="61">
        <v>359</v>
      </c>
      <c r="F648" s="553" t="s">
        <v>914</v>
      </c>
      <c r="G648" s="76">
        <v>0</v>
      </c>
      <c r="H648" s="76">
        <v>8</v>
      </c>
      <c r="I648" s="76">
        <v>8</v>
      </c>
      <c r="J648" s="558">
        <f>Tabulka5424[[#This Row],[Skutečnost v tis. Kč]]/Tabulka5424[[#This Row],[Upravený rozpočet v tis. Kč]]*100</f>
        <v>100</v>
      </c>
    </row>
    <row r="649" spans="1:10" ht="15" customHeight="1" x14ac:dyDescent="0.25">
      <c r="A649" s="13">
        <v>4329</v>
      </c>
      <c r="B649" s="13">
        <v>5901</v>
      </c>
      <c r="C649" s="13"/>
      <c r="D649" s="60"/>
      <c r="E649" s="61"/>
      <c r="F649" s="29" t="s">
        <v>123</v>
      </c>
      <c r="G649" s="76">
        <v>450</v>
      </c>
      <c r="H649" s="76">
        <v>0</v>
      </c>
      <c r="I649" s="76">
        <v>0</v>
      </c>
      <c r="J649" s="558">
        <v>0</v>
      </c>
    </row>
    <row r="650" spans="1:10" ht="15" customHeight="1" x14ac:dyDescent="0.25">
      <c r="A650" s="77"/>
      <c r="B650" s="77"/>
      <c r="C650" s="77"/>
      <c r="D650" s="554"/>
      <c r="E650" s="61"/>
      <c r="F650" s="555" t="s">
        <v>466</v>
      </c>
      <c r="G650" s="233">
        <f>SUBTOTAL(109,G637:G649)</f>
        <v>450</v>
      </c>
      <c r="H650" s="233">
        <f>SUBTOTAL(109,H637:H649)</f>
        <v>450</v>
      </c>
      <c r="I650" s="233">
        <f>SUBTOTAL(109,I637:I649)</f>
        <v>450</v>
      </c>
      <c r="J650" s="564">
        <f>Tabulka5424[[#This Row],[Skutečnost v tis. Kč]]/Tabulka5424[[#This Row],[Upravený rozpočet v tis. Kč]]*100</f>
        <v>100</v>
      </c>
    </row>
    <row r="651" spans="1:10" ht="15" customHeight="1" x14ac:dyDescent="0.25">
      <c r="A651" s="335">
        <v>4329</v>
      </c>
      <c r="B651" s="335"/>
      <c r="C651" s="519"/>
      <c r="D651" s="45"/>
      <c r="E651" s="61"/>
      <c r="F651" s="110" t="s">
        <v>195</v>
      </c>
      <c r="G651" s="72">
        <f>G631+G626+G634+G650</f>
        <v>3211.7</v>
      </c>
      <c r="H651" s="72">
        <f>H631+H626+H634+H650</f>
        <v>3596.3999999999996</v>
      </c>
      <c r="I651" s="72">
        <f>I631+I626+I634+I650</f>
        <v>2130.4399999999996</v>
      </c>
      <c r="J651" s="468">
        <f>Tabulka5424[[#This Row],[Skutečnost v tis. Kč]]/Tabulka5424[[#This Row],[Upravený rozpočet v tis. Kč]]*100</f>
        <v>59.238127015904787</v>
      </c>
    </row>
    <row r="652" spans="1:10" ht="15" customHeight="1" x14ac:dyDescent="0.25">
      <c r="A652" s="4"/>
      <c r="B652" s="4"/>
      <c r="C652" s="291"/>
      <c r="D652" s="47"/>
      <c r="E652" s="61"/>
      <c r="F652" s="5"/>
      <c r="G652" s="72"/>
      <c r="H652" s="72"/>
      <c r="I652" s="72"/>
      <c r="J652" s="430"/>
    </row>
    <row r="653" spans="1:10" ht="15" customHeight="1" x14ac:dyDescent="0.25">
      <c r="A653" s="4">
        <v>4339</v>
      </c>
      <c r="B653" s="4">
        <v>5222</v>
      </c>
      <c r="C653" s="291"/>
      <c r="D653" s="47"/>
      <c r="E653" s="61"/>
      <c r="F653" s="5" t="s">
        <v>423</v>
      </c>
      <c r="G653" s="76">
        <v>2</v>
      </c>
      <c r="H653" s="76">
        <v>3</v>
      </c>
      <c r="I653" s="76">
        <v>3</v>
      </c>
      <c r="J653" s="430">
        <f>Tabulka5424[[#This Row],[Skutečnost v tis. Kč]]/Tabulka5424[[#This Row],[Upravený rozpočet v tis. Kč]]*100</f>
        <v>100</v>
      </c>
    </row>
    <row r="654" spans="1:10" ht="15" customHeight="1" x14ac:dyDescent="0.25">
      <c r="A654" s="335">
        <v>4339</v>
      </c>
      <c r="B654" s="335"/>
      <c r="C654" s="519"/>
      <c r="D654" s="45"/>
      <c r="E654" s="61"/>
      <c r="F654" s="110" t="s">
        <v>422</v>
      </c>
      <c r="G654" s="72">
        <f>SUBTOTAL(109,G653:G653)</f>
        <v>2</v>
      </c>
      <c r="H654" s="72">
        <f>SUBTOTAL(109,H653:H653)</f>
        <v>3</v>
      </c>
      <c r="I654" s="72">
        <f>SUBTOTAL(109,I653:I653)</f>
        <v>3</v>
      </c>
      <c r="J654" s="468">
        <f>Tabulka5424[[#This Row],[Skutečnost v tis. Kč]]/Tabulka5424[[#This Row],[Upravený rozpočet v tis. Kč]]*100</f>
        <v>100</v>
      </c>
    </row>
    <row r="655" spans="1:10" ht="15" customHeight="1" x14ac:dyDescent="0.25">
      <c r="A655" s="461"/>
      <c r="B655" s="461"/>
      <c r="C655" s="490"/>
      <c r="D655" s="64"/>
      <c r="E655" s="61"/>
      <c r="F655" s="459"/>
      <c r="G655" s="254"/>
      <c r="H655" s="254"/>
      <c r="I655" s="254"/>
      <c r="J655" s="430"/>
    </row>
    <row r="656" spans="1:10" ht="15" customHeight="1" x14ac:dyDescent="0.25">
      <c r="A656" s="461"/>
      <c r="B656" s="461"/>
      <c r="C656" s="490"/>
      <c r="D656" s="64"/>
      <c r="E656" s="61"/>
      <c r="F656" s="282" t="s">
        <v>336</v>
      </c>
      <c r="G656" s="254"/>
      <c r="H656" s="254"/>
      <c r="I656" s="254"/>
      <c r="J656" s="428"/>
    </row>
    <row r="657" spans="1:10" ht="15" customHeight="1" x14ac:dyDescent="0.25">
      <c r="A657" s="492">
        <v>4341</v>
      </c>
      <c r="B657" s="492">
        <v>5011</v>
      </c>
      <c r="C657" s="520">
        <v>13015</v>
      </c>
      <c r="D657" s="64"/>
      <c r="E657" s="61"/>
      <c r="F657" s="494" t="s">
        <v>191</v>
      </c>
      <c r="G657" s="552">
        <v>210</v>
      </c>
      <c r="H657" s="552">
        <v>245</v>
      </c>
      <c r="I657" s="552">
        <v>133.04</v>
      </c>
      <c r="J657" s="428">
        <f>Tabulka5424[[#This Row],[Skutečnost v tis. Kč]]/Tabulka5424[[#This Row],[Upravený rozpočet v tis. Kč]]*100</f>
        <v>54.302040816326524</v>
      </c>
    </row>
    <row r="658" spans="1:10" ht="15" customHeight="1" x14ac:dyDescent="0.25">
      <c r="A658" s="492">
        <v>4341</v>
      </c>
      <c r="B658" s="492">
        <v>5031</v>
      </c>
      <c r="C658" s="520">
        <v>13015</v>
      </c>
      <c r="D658" s="64"/>
      <c r="E658" s="61"/>
      <c r="F658" s="494" t="s">
        <v>182</v>
      </c>
      <c r="G658" s="552">
        <v>52.5</v>
      </c>
      <c r="H658" s="552">
        <v>61.3</v>
      </c>
      <c r="I658" s="552">
        <v>33.18</v>
      </c>
      <c r="J658" s="428">
        <f>Tabulka5424[[#This Row],[Skutečnost v tis. Kč]]/Tabulka5424[[#This Row],[Upravený rozpočet v tis. Kč]]*100</f>
        <v>54.127243066884176</v>
      </c>
    </row>
    <row r="659" spans="1:10" ht="15" customHeight="1" x14ac:dyDescent="0.25">
      <c r="A659" s="492">
        <v>4341</v>
      </c>
      <c r="B659" s="492">
        <v>5032</v>
      </c>
      <c r="C659" s="520">
        <v>13015</v>
      </c>
      <c r="D659" s="64"/>
      <c r="E659" s="61"/>
      <c r="F659" s="494" t="s">
        <v>119</v>
      </c>
      <c r="G659" s="552">
        <v>18.899999999999999</v>
      </c>
      <c r="H659" s="552">
        <v>22.1</v>
      </c>
      <c r="I659" s="552">
        <v>11.96</v>
      </c>
      <c r="J659" s="428">
        <f>Tabulka5424[[#This Row],[Skutečnost v tis. Kč]]/Tabulka5424[[#This Row],[Upravený rozpočet v tis. Kč]]*100</f>
        <v>54.117647058823529</v>
      </c>
    </row>
    <row r="660" spans="1:10" ht="15" customHeight="1" x14ac:dyDescent="0.25">
      <c r="A660" s="492">
        <v>4341</v>
      </c>
      <c r="B660" s="492">
        <v>5132</v>
      </c>
      <c r="C660" s="520">
        <v>13015</v>
      </c>
      <c r="D660" s="455"/>
      <c r="E660" s="368"/>
      <c r="F660" s="494" t="s">
        <v>208</v>
      </c>
      <c r="G660" s="552">
        <v>0</v>
      </c>
      <c r="H660" s="552">
        <v>1</v>
      </c>
      <c r="I660" s="552">
        <v>0</v>
      </c>
      <c r="J660" s="428">
        <f>Tabulka5424[[#This Row],[Skutečnost v tis. Kč]]/Tabulka5424[[#This Row],[Upravený rozpočet v tis. Kč]]*100</f>
        <v>0</v>
      </c>
    </row>
    <row r="661" spans="1:10" s="26" customFormat="1" ht="15" customHeight="1" x14ac:dyDescent="0.25">
      <c r="A661" s="492">
        <v>4341</v>
      </c>
      <c r="B661" s="492">
        <v>5136</v>
      </c>
      <c r="C661" s="520">
        <v>13015</v>
      </c>
      <c r="D661" s="455"/>
      <c r="E661" s="368"/>
      <c r="F661" s="494" t="s">
        <v>200</v>
      </c>
      <c r="G661" s="552">
        <v>0</v>
      </c>
      <c r="H661" s="552">
        <v>1.05</v>
      </c>
      <c r="I661" s="552">
        <v>0</v>
      </c>
      <c r="J661" s="428">
        <f>Tabulka5424[[#This Row],[Skutečnost v tis. Kč]]/Tabulka5424[[#This Row],[Upravený rozpočet v tis. Kč]]*100</f>
        <v>0</v>
      </c>
    </row>
    <row r="662" spans="1:10" s="26" customFormat="1" ht="15" customHeight="1" x14ac:dyDescent="0.25">
      <c r="A662" s="492">
        <v>4341</v>
      </c>
      <c r="B662" s="492">
        <v>5166</v>
      </c>
      <c r="C662" s="520">
        <v>13015</v>
      </c>
      <c r="D662" s="64"/>
      <c r="E662" s="61"/>
      <c r="F662" s="494" t="s">
        <v>121</v>
      </c>
      <c r="G662" s="552">
        <v>3.6</v>
      </c>
      <c r="H662" s="552">
        <v>2.6</v>
      </c>
      <c r="I662" s="552">
        <v>0</v>
      </c>
      <c r="J662" s="428">
        <f>Tabulka5424[[#This Row],[Skutečnost v tis. Kč]]/Tabulka5424[[#This Row],[Upravený rozpočet v tis. Kč]]*100</f>
        <v>0</v>
      </c>
    </row>
    <row r="663" spans="1:10" s="26" customFormat="1" ht="15" customHeight="1" x14ac:dyDescent="0.25">
      <c r="A663" s="492">
        <v>4341</v>
      </c>
      <c r="B663" s="492">
        <v>5167</v>
      </c>
      <c r="C663" s="520">
        <v>13015</v>
      </c>
      <c r="D663" s="64"/>
      <c r="E663" s="61"/>
      <c r="F663" s="494" t="s">
        <v>122</v>
      </c>
      <c r="G663" s="552">
        <v>15</v>
      </c>
      <c r="H663" s="552">
        <v>13.5</v>
      </c>
      <c r="I663" s="552">
        <v>6.47</v>
      </c>
      <c r="J663" s="428">
        <f>Tabulka5424[[#This Row],[Skutečnost v tis. Kč]]/Tabulka5424[[#This Row],[Upravený rozpočet v tis. Kč]]*100</f>
        <v>47.925925925925924</v>
      </c>
    </row>
    <row r="664" spans="1:10" s="26" customFormat="1" ht="15" customHeight="1" x14ac:dyDescent="0.25">
      <c r="A664" s="492">
        <v>4341</v>
      </c>
      <c r="B664" s="492">
        <v>5173</v>
      </c>
      <c r="C664" s="520">
        <v>13015</v>
      </c>
      <c r="D664" s="64"/>
      <c r="E664" s="61"/>
      <c r="F664" s="494" t="s">
        <v>193</v>
      </c>
      <c r="G664" s="552">
        <v>0</v>
      </c>
      <c r="H664" s="552">
        <v>1.5</v>
      </c>
      <c r="I664" s="552">
        <v>0.65</v>
      </c>
      <c r="J664" s="428">
        <f>Tabulka5424[[#This Row],[Skutečnost v tis. Kč]]/Tabulka5424[[#This Row],[Upravený rozpočet v tis. Kč]]*100</f>
        <v>43.333333333333336</v>
      </c>
    </row>
    <row r="665" spans="1:10" s="26" customFormat="1" ht="15" customHeight="1" x14ac:dyDescent="0.25">
      <c r="A665" s="461"/>
      <c r="B665" s="461"/>
      <c r="C665" s="490"/>
      <c r="D665" s="64"/>
      <c r="E665" s="61"/>
      <c r="F665" s="282" t="s">
        <v>371</v>
      </c>
      <c r="G665" s="233">
        <f>SUBTOTAL(109,G657:G664)</f>
        <v>300</v>
      </c>
      <c r="H665" s="233">
        <f>SUBTOTAL(109,H657:H664)</f>
        <v>348.05000000000007</v>
      </c>
      <c r="I665" s="233">
        <f>SUBTOTAL(109,I657:I664)</f>
        <v>185.3</v>
      </c>
      <c r="J665" s="564">
        <f>Tabulka5424[[#This Row],[Skutečnost v tis. Kč]]/Tabulka5424[[#This Row],[Upravený rozpočet v tis. Kč]]*100</f>
        <v>53.239477086625477</v>
      </c>
    </row>
    <row r="666" spans="1:10" s="26" customFormat="1" ht="15" customHeight="1" x14ac:dyDescent="0.25">
      <c r="A666" s="461"/>
      <c r="B666" s="461"/>
      <c r="C666" s="490"/>
      <c r="D666" s="64"/>
      <c r="E666" s="61"/>
      <c r="F666" s="459"/>
      <c r="G666" s="254"/>
      <c r="H666" s="254"/>
      <c r="I666" s="254"/>
      <c r="J666" s="428"/>
    </row>
    <row r="667" spans="1:10" s="185" customFormat="1" ht="15" customHeight="1" x14ac:dyDescent="0.25">
      <c r="A667" s="4">
        <v>4341</v>
      </c>
      <c r="B667" s="4">
        <v>5011</v>
      </c>
      <c r="C667" s="291"/>
      <c r="D667" s="47"/>
      <c r="E667" s="61"/>
      <c r="F667" s="5" t="s">
        <v>191</v>
      </c>
      <c r="G667" s="76">
        <v>141</v>
      </c>
      <c r="H667" s="76">
        <v>239.9</v>
      </c>
      <c r="I667" s="76">
        <v>74.459999999999994</v>
      </c>
      <c r="J667" s="558">
        <f>Tabulka5424[[#This Row],[Skutečnost v tis. Kč]]/Tabulka5424[[#This Row],[Upravený rozpočet v tis. Kč]]*100</f>
        <v>31.037932471863272</v>
      </c>
    </row>
    <row r="668" spans="1:10" s="185" customFormat="1" ht="15" customHeight="1" x14ac:dyDescent="0.25">
      <c r="A668" s="4">
        <v>4341</v>
      </c>
      <c r="B668" s="4">
        <v>5031</v>
      </c>
      <c r="C668" s="291"/>
      <c r="D668" s="47"/>
      <c r="E668" s="61"/>
      <c r="F668" s="5" t="s">
        <v>182</v>
      </c>
      <c r="G668" s="76">
        <v>35.299999999999997</v>
      </c>
      <c r="H668" s="76">
        <v>61.8</v>
      </c>
      <c r="I668" s="76">
        <v>18.64</v>
      </c>
      <c r="J668" s="558">
        <f>Tabulka5424[[#This Row],[Skutečnost v tis. Kč]]/Tabulka5424[[#This Row],[Upravený rozpočet v tis. Kč]]*100</f>
        <v>30.161812297734631</v>
      </c>
    </row>
    <row r="669" spans="1:10" s="26" customFormat="1" ht="15" customHeight="1" x14ac:dyDescent="0.25">
      <c r="A669" s="4">
        <v>4341</v>
      </c>
      <c r="B669" s="4">
        <v>5032</v>
      </c>
      <c r="C669" s="291"/>
      <c r="D669" s="47"/>
      <c r="E669" s="61"/>
      <c r="F669" s="5" t="s">
        <v>119</v>
      </c>
      <c r="G669" s="76">
        <v>12.7</v>
      </c>
      <c r="H669" s="76">
        <v>22.24</v>
      </c>
      <c r="I669" s="76">
        <v>6.71</v>
      </c>
      <c r="J669" s="558">
        <f>Tabulka5424[[#This Row],[Skutečnost v tis. Kč]]/Tabulka5424[[#This Row],[Upravený rozpočet v tis. Kč]]*100</f>
        <v>30.170863309352519</v>
      </c>
    </row>
    <row r="670" spans="1:10" s="26" customFormat="1" ht="15" customHeight="1" x14ac:dyDescent="0.25">
      <c r="A670" s="4">
        <v>4341</v>
      </c>
      <c r="B670" s="13">
        <v>5424</v>
      </c>
      <c r="C670" s="270"/>
      <c r="D670" s="19"/>
      <c r="E670" s="61"/>
      <c r="F670" s="5" t="s">
        <v>163</v>
      </c>
      <c r="G670" s="76">
        <v>0</v>
      </c>
      <c r="H670" s="76">
        <v>7</v>
      </c>
      <c r="I670" s="76">
        <v>5.0199999999999996</v>
      </c>
      <c r="J670" s="558">
        <f>Tabulka5424[[#This Row],[Skutečnost v tis. Kč]]/Tabulka5424[[#This Row],[Upravený rozpočet v tis. Kč]]*100</f>
        <v>71.714285714285708</v>
      </c>
    </row>
    <row r="671" spans="1:10" s="26" customFormat="1" ht="15" customHeight="1" x14ac:dyDescent="0.25">
      <c r="A671" s="4"/>
      <c r="B671" s="4"/>
      <c r="C671" s="291"/>
      <c r="D671" s="4"/>
      <c r="E671" s="61"/>
      <c r="F671" s="282" t="s">
        <v>308</v>
      </c>
      <c r="G671" s="233">
        <f>SUBTOTAL(109,G667:G670)</f>
        <v>189</v>
      </c>
      <c r="H671" s="233">
        <f>SUBTOTAL(109,H667:H670)</f>
        <v>330.94</v>
      </c>
      <c r="I671" s="233">
        <f>SUBTOTAL(109,I667:I670)</f>
        <v>104.82999999999998</v>
      </c>
      <c r="J671" s="564">
        <f>Tabulka5424[[#This Row],[Skutečnost v tis. Kč]]/Tabulka5424[[#This Row],[Upravený rozpočet v tis. Kč]]*100</f>
        <v>31.676436816341326</v>
      </c>
    </row>
    <row r="672" spans="1:10" s="26" customFormat="1" ht="15" customHeight="1" x14ac:dyDescent="0.25">
      <c r="A672" s="335">
        <v>4341</v>
      </c>
      <c r="B672" s="335"/>
      <c r="C672" s="519"/>
      <c r="D672" s="335"/>
      <c r="E672" s="61"/>
      <c r="F672" s="110" t="s">
        <v>309</v>
      </c>
      <c r="G672" s="72">
        <f>G671+G665</f>
        <v>489</v>
      </c>
      <c r="H672" s="72">
        <f>H671+H665</f>
        <v>678.99</v>
      </c>
      <c r="I672" s="72">
        <f>I671+I665</f>
        <v>290.13</v>
      </c>
      <c r="J672" s="547">
        <f>Tabulka5424[[#This Row],[Skutečnost v tis. Kč]]/Tabulka5424[[#This Row],[Upravený rozpočet v tis. Kč]]*100</f>
        <v>42.729642557327793</v>
      </c>
    </row>
    <row r="673" spans="1:10" s="26" customFormat="1" ht="15" customHeight="1" x14ac:dyDescent="0.25">
      <c r="A673" s="335"/>
      <c r="B673" s="13"/>
      <c r="C673" s="270"/>
      <c r="D673" s="19"/>
      <c r="E673" s="61"/>
      <c r="F673" s="110"/>
      <c r="G673" s="72"/>
      <c r="H673" s="76"/>
      <c r="I673" s="454"/>
      <c r="J673" s="560"/>
    </row>
    <row r="674" spans="1:10" s="26" customFormat="1" ht="15" customHeight="1" x14ac:dyDescent="0.25">
      <c r="A674" s="4">
        <v>4349</v>
      </c>
      <c r="B674" s="13">
        <v>5166</v>
      </c>
      <c r="C674" s="270"/>
      <c r="D674" s="19"/>
      <c r="E674" s="61">
        <v>312</v>
      </c>
      <c r="F674" s="340" t="s">
        <v>922</v>
      </c>
      <c r="G674" s="99">
        <v>0</v>
      </c>
      <c r="H674" s="99">
        <v>4.3</v>
      </c>
      <c r="I674" s="99">
        <v>4.3</v>
      </c>
      <c r="J674" s="6">
        <f>Tabulka5424[[#This Row],[Skutečnost v tis. Kč]]/Tabulka5424[[#This Row],[Upravený rozpočet v tis. Kč]]*100</f>
        <v>100</v>
      </c>
    </row>
    <row r="675" spans="1:10" s="26" customFormat="1" ht="15" customHeight="1" x14ac:dyDescent="0.25">
      <c r="A675" s="492">
        <v>4349</v>
      </c>
      <c r="B675" s="492">
        <v>5166</v>
      </c>
      <c r="C675" s="520">
        <v>454</v>
      </c>
      <c r="D675" s="492"/>
      <c r="E675" s="492">
        <v>312</v>
      </c>
      <c r="F675" s="585" t="s">
        <v>921</v>
      </c>
      <c r="G675" s="552">
        <v>0</v>
      </c>
      <c r="H675" s="552">
        <v>29</v>
      </c>
      <c r="I675" s="552">
        <v>29</v>
      </c>
      <c r="J675" s="6">
        <f>Tabulka5424[[#This Row],[Skutečnost v tis. Kč]]/Tabulka5424[[#This Row],[Upravený rozpočet v tis. Kč]]*100</f>
        <v>100</v>
      </c>
    </row>
    <row r="676" spans="1:10" s="26" customFormat="1" ht="15" customHeight="1" x14ac:dyDescent="0.25">
      <c r="A676" s="4">
        <v>4349</v>
      </c>
      <c r="B676" s="13">
        <v>5169</v>
      </c>
      <c r="C676" s="270"/>
      <c r="D676" s="19"/>
      <c r="E676" s="61">
        <v>846</v>
      </c>
      <c r="F676" s="566" t="s">
        <v>979</v>
      </c>
      <c r="G676" s="76">
        <v>0</v>
      </c>
      <c r="H676" s="76">
        <v>5.07</v>
      </c>
      <c r="I676" s="76">
        <v>5.07</v>
      </c>
      <c r="J676" s="558">
        <f>Tabulka5424[[#This Row],[Skutečnost v tis. Kč]]/Tabulka5424[[#This Row],[Upravený rozpočet v tis. Kč]]*100</f>
        <v>100</v>
      </c>
    </row>
    <row r="677" spans="1:10" s="26" customFormat="1" ht="15" customHeight="1" x14ac:dyDescent="0.25">
      <c r="A677" s="492">
        <v>4349</v>
      </c>
      <c r="B677" s="492">
        <v>5169</v>
      </c>
      <c r="C677" s="520">
        <v>454</v>
      </c>
      <c r="D677" s="492"/>
      <c r="E677" s="492">
        <v>846</v>
      </c>
      <c r="F677" s="585" t="s">
        <v>978</v>
      </c>
      <c r="G677" s="552">
        <v>0</v>
      </c>
      <c r="H677" s="552">
        <v>93</v>
      </c>
      <c r="I677" s="552">
        <v>93</v>
      </c>
      <c r="J677" s="6">
        <f>Tabulka5424[[#This Row],[Skutečnost v tis. Kč]]/Tabulka5424[[#This Row],[Upravený rozpočet v tis. Kč]]*100</f>
        <v>100</v>
      </c>
    </row>
    <row r="678" spans="1:10" s="26" customFormat="1" ht="15" customHeight="1" x14ac:dyDescent="0.25">
      <c r="A678" s="335">
        <v>4349</v>
      </c>
      <c r="B678" s="13"/>
      <c r="C678" s="270"/>
      <c r="D678" s="19"/>
      <c r="E678" s="61"/>
      <c r="F678" s="110" t="s">
        <v>903</v>
      </c>
      <c r="G678" s="72">
        <f>SUBTOTAL(109,G674:G677)</f>
        <v>0</v>
      </c>
      <c r="H678" s="72">
        <f>SUBTOTAL(109,H674:H677)</f>
        <v>131.37</v>
      </c>
      <c r="I678" s="72">
        <f>SUBTOTAL(109,I674:I677)</f>
        <v>131.37</v>
      </c>
      <c r="J678" s="12">
        <f>Tabulka5424[[#This Row],[Skutečnost v tis. Kč]]/Tabulka5424[[#This Row],[Upravený rozpočet v tis. Kč]]*100</f>
        <v>100</v>
      </c>
    </row>
    <row r="679" spans="1:10" s="26" customFormat="1" ht="15" customHeight="1" x14ac:dyDescent="0.25">
      <c r="A679" s="461"/>
      <c r="B679" s="461"/>
      <c r="C679" s="490"/>
      <c r="D679" s="60"/>
      <c r="E679" s="61"/>
      <c r="F679" s="459"/>
      <c r="G679" s="254"/>
      <c r="H679" s="254"/>
      <c r="I679" s="254"/>
      <c r="J679" s="428"/>
    </row>
    <row r="680" spans="1:10" s="26" customFormat="1" ht="15" customHeight="1" x14ac:dyDescent="0.25">
      <c r="A680" s="258">
        <v>4350</v>
      </c>
      <c r="B680" s="258">
        <v>6121</v>
      </c>
      <c r="C680" s="270"/>
      <c r="D680" s="60"/>
      <c r="E680" s="257">
        <v>860</v>
      </c>
      <c r="F680" s="256" t="s">
        <v>545</v>
      </c>
      <c r="G680" s="252">
        <v>2300</v>
      </c>
      <c r="H680" s="252">
        <v>2405.4</v>
      </c>
      <c r="I680" s="252">
        <v>205.4</v>
      </c>
      <c r="J680" s="428">
        <f>Tabulka5424[[#This Row],[Skutečnost v tis. Kč]]/Tabulka5424[[#This Row],[Upravený rozpočet v tis. Kč]]*100</f>
        <v>8.5391203126299171</v>
      </c>
    </row>
    <row r="681" spans="1:10" s="26" customFormat="1" ht="15" customHeight="1" x14ac:dyDescent="0.25">
      <c r="A681" s="335">
        <v>4350</v>
      </c>
      <c r="B681" s="335"/>
      <c r="C681" s="519"/>
      <c r="D681" s="335"/>
      <c r="E681" s="61"/>
      <c r="F681" s="110" t="s">
        <v>385</v>
      </c>
      <c r="G681" s="72">
        <f>SUBTOTAL(109,G680:G680)</f>
        <v>2300</v>
      </c>
      <c r="H681" s="72">
        <f>SUBTOTAL(109,H680:H680)</f>
        <v>2405.4</v>
      </c>
      <c r="I681" s="72">
        <f>SUBTOTAL(109,I680:I680)</f>
        <v>205.4</v>
      </c>
      <c r="J681" s="547">
        <f>Tabulka5424[[#This Row],[Skutečnost v tis. Kč]]/Tabulka5424[[#This Row],[Upravený rozpočet v tis. Kč]]*100</f>
        <v>8.5391203126299171</v>
      </c>
    </row>
    <row r="682" spans="1:10" s="26" customFormat="1" ht="15" customHeight="1" x14ac:dyDescent="0.25">
      <c r="A682" s="461"/>
      <c r="B682" s="461"/>
      <c r="C682" s="490"/>
      <c r="D682" s="60"/>
      <c r="E682" s="61"/>
      <c r="F682" s="459"/>
      <c r="G682" s="254"/>
      <c r="H682" s="254"/>
      <c r="I682" s="254"/>
      <c r="J682" s="428"/>
    </row>
    <row r="683" spans="1:10" s="26" customFormat="1" ht="15" customHeight="1" x14ac:dyDescent="0.25">
      <c r="A683" s="4">
        <v>4351</v>
      </c>
      <c r="B683" s="4">
        <v>5021</v>
      </c>
      <c r="C683" s="291"/>
      <c r="D683" s="4"/>
      <c r="E683" s="61"/>
      <c r="F683" s="5" t="s">
        <v>264</v>
      </c>
      <c r="G683" s="76">
        <v>19.68</v>
      </c>
      <c r="H683" s="76">
        <v>19.68</v>
      </c>
      <c r="I683" s="76">
        <v>14.1</v>
      </c>
      <c r="J683" s="558">
        <f>Tabulka5424[[#This Row],[Skutečnost v tis. Kč]]/Tabulka5424[[#This Row],[Upravený rozpočet v tis. Kč]]*100</f>
        <v>71.646341463414629</v>
      </c>
    </row>
    <row r="684" spans="1:10" s="26" customFormat="1" ht="15" customHeight="1" x14ac:dyDescent="0.25">
      <c r="A684" s="461">
        <v>4351</v>
      </c>
      <c r="B684" s="461">
        <v>5171</v>
      </c>
      <c r="C684" s="270"/>
      <c r="D684" s="19"/>
      <c r="E684" s="61"/>
      <c r="F684" s="459" t="s">
        <v>937</v>
      </c>
      <c r="G684" s="254">
        <v>0</v>
      </c>
      <c r="H684" s="254">
        <v>417.5</v>
      </c>
      <c r="I684" s="254">
        <v>0</v>
      </c>
      <c r="J684" s="558">
        <f>Tabulka5424[[#This Row],[Skutečnost v tis. Kč]]/Tabulka5424[[#This Row],[Upravený rozpočet v tis. Kč]]*100</f>
        <v>0</v>
      </c>
    </row>
    <row r="685" spans="1:10" s="26" customFormat="1" ht="15" customHeight="1" x14ac:dyDescent="0.25">
      <c r="A685" s="461">
        <v>4351</v>
      </c>
      <c r="B685" s="461">
        <v>5171</v>
      </c>
      <c r="C685" s="270"/>
      <c r="D685" s="19"/>
      <c r="E685" s="61"/>
      <c r="F685" s="459" t="s">
        <v>936</v>
      </c>
      <c r="G685" s="254">
        <v>0</v>
      </c>
      <c r="H685" s="254">
        <v>62.63</v>
      </c>
      <c r="I685" s="254">
        <v>0</v>
      </c>
      <c r="J685" s="558">
        <f>Tabulka5424[[#This Row],[Skutečnost v tis. Kč]]/Tabulka5424[[#This Row],[Upravený rozpočet v tis. Kč]]*100</f>
        <v>0</v>
      </c>
    </row>
    <row r="686" spans="1:10" s="26" customFormat="1" ht="15" customHeight="1" x14ac:dyDescent="0.25">
      <c r="A686" s="13">
        <v>4351</v>
      </c>
      <c r="B686" s="13">
        <v>5221</v>
      </c>
      <c r="C686" s="19"/>
      <c r="D686" s="19"/>
      <c r="E686" s="61">
        <v>293</v>
      </c>
      <c r="F686" s="29" t="s">
        <v>859</v>
      </c>
      <c r="G686" s="76">
        <v>0</v>
      </c>
      <c r="H686" s="76">
        <v>250</v>
      </c>
      <c r="I686" s="76">
        <v>250</v>
      </c>
      <c r="J686" s="558">
        <f>Tabulka5424[[#This Row],[Skutečnost v tis. Kč]]/Tabulka5424[[#This Row],[Upravený rozpočet v tis. Kč]]*100</f>
        <v>100</v>
      </c>
    </row>
    <row r="687" spans="1:10" s="26" customFormat="1" ht="15" customHeight="1" x14ac:dyDescent="0.25">
      <c r="A687" s="13">
        <v>4351</v>
      </c>
      <c r="B687" s="13">
        <v>5223</v>
      </c>
      <c r="C687" s="19"/>
      <c r="D687" s="19"/>
      <c r="E687" s="61">
        <v>335</v>
      </c>
      <c r="F687" s="29" t="s">
        <v>856</v>
      </c>
      <c r="G687" s="76">
        <v>0</v>
      </c>
      <c r="H687" s="76">
        <v>200</v>
      </c>
      <c r="I687" s="76">
        <v>200</v>
      </c>
      <c r="J687" s="558">
        <f>Tabulka5424[[#This Row],[Skutečnost v tis. Kč]]/Tabulka5424[[#This Row],[Upravený rozpočet v tis. Kč]]*100</f>
        <v>100</v>
      </c>
    </row>
    <row r="688" spans="1:10" s="26" customFormat="1" ht="15" customHeight="1" x14ac:dyDescent="0.25">
      <c r="A688" s="4">
        <v>4351</v>
      </c>
      <c r="B688" s="4">
        <v>5901</v>
      </c>
      <c r="C688" s="291"/>
      <c r="D688" s="4"/>
      <c r="E688" s="61"/>
      <c r="F688" s="5" t="s">
        <v>123</v>
      </c>
      <c r="G688" s="76">
        <v>450</v>
      </c>
      <c r="H688" s="76">
        <v>0</v>
      </c>
      <c r="I688" s="76">
        <v>0</v>
      </c>
      <c r="J688" s="558">
        <v>0</v>
      </c>
    </row>
    <row r="689" spans="1:16317" s="26" customFormat="1" ht="15" customHeight="1" x14ac:dyDescent="0.25">
      <c r="A689" s="335">
        <v>4351</v>
      </c>
      <c r="B689" s="335"/>
      <c r="C689" s="519"/>
      <c r="D689" s="335"/>
      <c r="E689" s="61"/>
      <c r="F689" s="110" t="s">
        <v>376</v>
      </c>
      <c r="G689" s="72">
        <f>SUBTOTAL(109,G683:G688)</f>
        <v>469.68</v>
      </c>
      <c r="H689" s="72">
        <f>SUBTOTAL(109,H683:H688)</f>
        <v>949.81</v>
      </c>
      <c r="I689" s="72">
        <f>SUBTOTAL(109,I683:I688)</f>
        <v>464.1</v>
      </c>
      <c r="J689" s="547">
        <f>Tabulka5424[[#This Row],[Skutečnost v tis. Kč]]/Tabulka5424[[#This Row],[Upravený rozpočet v tis. Kč]]*100</f>
        <v>48.862404059759321</v>
      </c>
    </row>
    <row r="690" spans="1:16317" s="26" customFormat="1" ht="15" customHeight="1" x14ac:dyDescent="0.25">
      <c r="A690" s="4"/>
      <c r="B690" s="4"/>
      <c r="C690" s="291"/>
      <c r="D690" s="4"/>
      <c r="E690" s="61"/>
      <c r="F690" s="5"/>
      <c r="G690" s="76"/>
      <c r="H690" s="76"/>
      <c r="I690" s="76"/>
      <c r="J690" s="558"/>
    </row>
    <row r="691" spans="1:16317" s="26" customFormat="1" ht="15" customHeight="1" x14ac:dyDescent="0.25">
      <c r="A691" s="4">
        <v>4379</v>
      </c>
      <c r="B691" s="4">
        <v>5222</v>
      </c>
      <c r="C691" s="291"/>
      <c r="D691" s="47"/>
      <c r="E691" s="61"/>
      <c r="F691" s="5" t="s">
        <v>510</v>
      </c>
      <c r="G691" s="76">
        <v>5</v>
      </c>
      <c r="H691" s="76">
        <v>5</v>
      </c>
      <c r="I691" s="76">
        <v>5</v>
      </c>
      <c r="J691" s="480">
        <f>Tabulka5424[[#This Row],[Skutečnost v tis. Kč]]/Tabulka5424[[#This Row],[Upravený rozpočet v tis. Kč]]*100</f>
        <v>100</v>
      </c>
    </row>
    <row r="692" spans="1:16317" s="26" customFormat="1" ht="15" customHeight="1" x14ac:dyDescent="0.25">
      <c r="A692" s="335">
        <v>4379</v>
      </c>
      <c r="B692" s="335"/>
      <c r="C692" s="519"/>
      <c r="D692" s="45"/>
      <c r="E692" s="61"/>
      <c r="F692" s="110" t="s">
        <v>443</v>
      </c>
      <c r="G692" s="72">
        <f>SUBTOTAL(109,G691:G691)</f>
        <v>5</v>
      </c>
      <c r="H692" s="72">
        <f>SUBTOTAL(109,H691:H691)</f>
        <v>5</v>
      </c>
      <c r="I692" s="72">
        <f>SUBTOTAL(109,I691:I691)</f>
        <v>5</v>
      </c>
      <c r="J692" s="507">
        <f>Tabulka5424[[#This Row],[Skutečnost v tis. Kč]]/Tabulka5424[[#This Row],[Upravený rozpočet v tis. Kč]]*100</f>
        <v>100</v>
      </c>
    </row>
    <row r="693" spans="1:16317" s="26" customFormat="1" ht="15" customHeight="1" x14ac:dyDescent="0.25">
      <c r="A693" s="148">
        <v>4</v>
      </c>
      <c r="B693" s="503"/>
      <c r="C693" s="504"/>
      <c r="D693" s="505"/>
      <c r="E693" s="698"/>
      <c r="F693" s="150" t="s">
        <v>196</v>
      </c>
      <c r="G693" s="151">
        <f>G692+G689+G681+G678+G672+G654+G651</f>
        <v>6477.3799999999992</v>
      </c>
      <c r="H693" s="151">
        <f>H692+H689+H681+H678+H672+H654+H651</f>
        <v>7769.9699999999993</v>
      </c>
      <c r="I693" s="151">
        <f>I692+I689+I681+I678+I672+I654+I651</f>
        <v>3229.4399999999996</v>
      </c>
      <c r="J693" s="424">
        <f>Tabulka5424[[#This Row],[Skutečnost v tis. Kč]]/Tabulka5424[[#This Row],[Upravený rozpočet v tis. Kč]]*100</f>
        <v>41.563094838204009</v>
      </c>
    </row>
    <row r="694" spans="1:16317" s="26" customFormat="1" ht="15" customHeight="1" x14ac:dyDescent="0.25">
      <c r="A694" s="461"/>
      <c r="B694" s="461"/>
      <c r="C694" s="490"/>
      <c r="D694" s="64"/>
      <c r="E694" s="61"/>
      <c r="F694" s="459"/>
      <c r="G694" s="254"/>
      <c r="H694" s="254"/>
      <c r="I694" s="254"/>
      <c r="J694" s="254"/>
    </row>
    <row r="695" spans="1:16317" s="26" customFormat="1" ht="15" customHeight="1" x14ac:dyDescent="0.25">
      <c r="A695" s="148">
        <v>5</v>
      </c>
      <c r="B695" s="503"/>
      <c r="C695" s="504"/>
      <c r="D695" s="505"/>
      <c r="E695" s="698"/>
      <c r="F695" s="150" t="s">
        <v>197</v>
      </c>
      <c r="G695" s="151"/>
      <c r="H695" s="151"/>
      <c r="I695" s="151"/>
      <c r="J695" s="424"/>
    </row>
    <row r="696" spans="1:16317" s="158" customFormat="1" ht="14.25" customHeight="1" x14ac:dyDescent="0.2">
      <c r="A696" s="461"/>
      <c r="B696" s="461"/>
      <c r="C696" s="490"/>
      <c r="D696" s="64"/>
      <c r="E696" s="61"/>
      <c r="F696" s="110" t="s">
        <v>198</v>
      </c>
      <c r="G696" s="254"/>
      <c r="H696" s="254"/>
      <c r="I696" s="254"/>
      <c r="J696" s="430"/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  <c r="AA696" s="126"/>
      <c r="AB696" s="126"/>
      <c r="AC696" s="126"/>
      <c r="AD696" s="126"/>
      <c r="AE696" s="126"/>
      <c r="AF696" s="126"/>
      <c r="AG696" s="126"/>
      <c r="AH696" s="126"/>
      <c r="AI696" s="126"/>
      <c r="AJ696" s="126"/>
      <c r="AK696" s="126"/>
      <c r="AL696" s="126"/>
      <c r="AM696" s="126"/>
      <c r="AN696" s="126"/>
      <c r="AO696" s="126"/>
      <c r="AP696" s="126"/>
      <c r="AQ696" s="126"/>
      <c r="AR696" s="126"/>
      <c r="AS696" s="126"/>
      <c r="AT696" s="126"/>
      <c r="AU696" s="126"/>
      <c r="AV696" s="126"/>
      <c r="AW696" s="126"/>
      <c r="AX696" s="126"/>
      <c r="AY696" s="126"/>
      <c r="AZ696" s="126"/>
      <c r="BA696" s="126"/>
      <c r="BB696" s="126"/>
      <c r="BC696" s="126"/>
      <c r="BD696" s="126"/>
      <c r="BE696" s="126"/>
      <c r="BF696" s="126"/>
      <c r="BG696" s="126"/>
      <c r="BH696" s="126"/>
      <c r="BI696" s="126"/>
      <c r="BJ696" s="126"/>
      <c r="BK696" s="126"/>
      <c r="BL696" s="126"/>
      <c r="BM696" s="126"/>
      <c r="BN696" s="126"/>
      <c r="BO696" s="126"/>
      <c r="BP696" s="126"/>
      <c r="BQ696" s="126"/>
      <c r="BR696" s="126"/>
      <c r="BS696" s="126"/>
      <c r="BT696" s="126"/>
      <c r="BU696" s="126"/>
      <c r="BV696" s="126"/>
      <c r="BW696" s="126"/>
      <c r="BX696" s="126"/>
      <c r="BY696" s="126"/>
      <c r="BZ696" s="126"/>
      <c r="CA696" s="126"/>
      <c r="CB696" s="126"/>
      <c r="CC696" s="126"/>
      <c r="CD696" s="126"/>
      <c r="CE696" s="126"/>
      <c r="CF696" s="126"/>
      <c r="CG696" s="126"/>
      <c r="CH696" s="126"/>
      <c r="CI696" s="126"/>
      <c r="CJ696" s="126"/>
      <c r="CK696" s="126"/>
      <c r="CL696" s="126"/>
      <c r="CM696" s="126"/>
      <c r="CN696" s="126"/>
      <c r="CO696" s="126"/>
      <c r="CP696" s="126"/>
      <c r="CQ696" s="126"/>
      <c r="CR696" s="126"/>
      <c r="CS696" s="126"/>
      <c r="CT696" s="126"/>
      <c r="CU696" s="126"/>
      <c r="CV696" s="126"/>
      <c r="CW696" s="126"/>
      <c r="CX696" s="126"/>
      <c r="CY696" s="126"/>
      <c r="CZ696" s="126"/>
      <c r="DA696" s="126"/>
      <c r="DB696" s="126"/>
      <c r="DC696" s="126"/>
      <c r="DD696" s="126"/>
      <c r="DE696" s="126"/>
      <c r="DF696" s="126"/>
      <c r="DG696" s="126"/>
      <c r="DH696" s="126"/>
      <c r="DI696" s="126"/>
      <c r="DJ696" s="126"/>
      <c r="DK696" s="126"/>
      <c r="DL696" s="126"/>
      <c r="DM696" s="126"/>
      <c r="DN696" s="126"/>
      <c r="DO696" s="126"/>
      <c r="DP696" s="126"/>
      <c r="DQ696" s="126"/>
      <c r="DR696" s="126"/>
      <c r="DS696" s="126"/>
      <c r="DT696" s="126"/>
      <c r="DU696" s="126"/>
      <c r="DV696" s="126"/>
      <c r="DW696" s="126"/>
      <c r="DX696" s="126"/>
      <c r="DY696" s="126"/>
      <c r="DZ696" s="126"/>
      <c r="EA696" s="126"/>
      <c r="EB696" s="126"/>
      <c r="EC696" s="126"/>
      <c r="ED696" s="126"/>
      <c r="EE696" s="126"/>
      <c r="EF696" s="126"/>
      <c r="EG696" s="126"/>
      <c r="EH696" s="126"/>
      <c r="EI696" s="126"/>
      <c r="EJ696" s="126"/>
      <c r="EK696" s="126"/>
      <c r="EL696" s="126"/>
      <c r="EM696" s="126"/>
      <c r="EN696" s="126"/>
      <c r="EO696" s="126"/>
      <c r="EP696" s="126"/>
      <c r="EQ696" s="126"/>
      <c r="ER696" s="126"/>
      <c r="ES696" s="126"/>
      <c r="ET696" s="126"/>
      <c r="EU696" s="126"/>
      <c r="EV696" s="126"/>
      <c r="EW696" s="126"/>
      <c r="EX696" s="126"/>
      <c r="EY696" s="126"/>
      <c r="EZ696" s="126"/>
      <c r="FA696" s="126"/>
      <c r="FB696" s="126"/>
      <c r="FC696" s="126"/>
      <c r="FD696" s="126"/>
      <c r="FE696" s="126"/>
      <c r="FF696" s="126"/>
      <c r="FG696" s="126"/>
      <c r="FH696" s="126"/>
      <c r="FI696" s="126"/>
      <c r="FJ696" s="126"/>
      <c r="FK696" s="126"/>
      <c r="FL696" s="126"/>
      <c r="FM696" s="126"/>
      <c r="FN696" s="126"/>
      <c r="FO696" s="126"/>
      <c r="FP696" s="126"/>
      <c r="FQ696" s="126"/>
      <c r="FR696" s="126"/>
      <c r="FS696" s="126"/>
      <c r="FT696" s="126"/>
      <c r="FU696" s="126"/>
      <c r="FV696" s="126"/>
      <c r="FW696" s="126"/>
      <c r="FX696" s="126"/>
      <c r="FY696" s="126"/>
      <c r="FZ696" s="126"/>
      <c r="GA696" s="126"/>
      <c r="GB696" s="126"/>
      <c r="GC696" s="126"/>
      <c r="GD696" s="126"/>
      <c r="GE696" s="126"/>
      <c r="GF696" s="126"/>
      <c r="GG696" s="126"/>
      <c r="GH696" s="126"/>
      <c r="GI696" s="126"/>
      <c r="GJ696" s="126"/>
      <c r="GK696" s="126"/>
      <c r="GL696" s="126"/>
      <c r="GM696" s="126"/>
      <c r="GN696" s="126"/>
      <c r="GO696" s="126"/>
      <c r="GP696" s="126"/>
      <c r="GQ696" s="126"/>
      <c r="GR696" s="126"/>
      <c r="GS696" s="126"/>
      <c r="GT696" s="126"/>
      <c r="GU696" s="126"/>
      <c r="GV696" s="126"/>
      <c r="GW696" s="126"/>
      <c r="GX696" s="126"/>
      <c r="GY696" s="126"/>
      <c r="GZ696" s="126"/>
      <c r="HA696" s="126"/>
      <c r="HB696" s="126"/>
      <c r="HC696" s="126"/>
      <c r="HD696" s="126"/>
      <c r="HE696" s="126"/>
      <c r="HF696" s="126"/>
      <c r="HG696" s="126"/>
      <c r="HH696" s="126"/>
      <c r="HI696" s="126"/>
      <c r="HJ696" s="126"/>
      <c r="HK696" s="126"/>
      <c r="HL696" s="126"/>
      <c r="HM696" s="126"/>
      <c r="HN696" s="126"/>
      <c r="HO696" s="126"/>
      <c r="HP696" s="126"/>
      <c r="HQ696" s="126"/>
      <c r="HR696" s="126"/>
      <c r="HS696" s="126"/>
      <c r="HT696" s="126"/>
      <c r="HU696" s="126"/>
      <c r="HV696" s="126"/>
      <c r="HW696" s="126"/>
      <c r="HX696" s="126"/>
      <c r="HY696" s="126"/>
      <c r="HZ696" s="126"/>
      <c r="IA696" s="126"/>
      <c r="IB696" s="126"/>
      <c r="IC696" s="126"/>
      <c r="ID696" s="126"/>
      <c r="IE696" s="126"/>
      <c r="IF696" s="126"/>
      <c r="IG696" s="126"/>
      <c r="IH696" s="126"/>
      <c r="II696" s="126"/>
      <c r="IJ696" s="126"/>
      <c r="IK696" s="126"/>
      <c r="IL696" s="126"/>
      <c r="IM696" s="126"/>
      <c r="IN696" s="126"/>
      <c r="IO696" s="126"/>
      <c r="IP696" s="126"/>
      <c r="IQ696" s="126"/>
      <c r="IR696" s="126"/>
      <c r="IS696" s="126"/>
      <c r="IT696" s="126"/>
      <c r="IU696" s="126"/>
      <c r="IV696" s="126"/>
      <c r="IW696" s="126"/>
      <c r="IX696" s="126"/>
      <c r="IY696" s="126"/>
      <c r="IZ696" s="126"/>
      <c r="JA696" s="126"/>
      <c r="JB696" s="126"/>
      <c r="JC696" s="126"/>
      <c r="JD696" s="126"/>
      <c r="JE696" s="126"/>
      <c r="JF696" s="126"/>
      <c r="JG696" s="126"/>
      <c r="JH696" s="126"/>
      <c r="JI696" s="126"/>
      <c r="JJ696" s="126"/>
      <c r="JK696" s="126"/>
      <c r="JL696" s="126"/>
      <c r="JM696" s="126"/>
      <c r="JN696" s="126"/>
      <c r="JO696" s="126"/>
      <c r="JP696" s="126"/>
      <c r="JQ696" s="126"/>
      <c r="JR696" s="126"/>
      <c r="JS696" s="126"/>
      <c r="JT696" s="126"/>
      <c r="JU696" s="126"/>
      <c r="JV696" s="126"/>
      <c r="JW696" s="126"/>
      <c r="JX696" s="126"/>
      <c r="JY696" s="126"/>
      <c r="JZ696" s="126"/>
      <c r="KA696" s="126"/>
      <c r="KB696" s="126"/>
      <c r="KC696" s="126"/>
      <c r="KD696" s="126"/>
      <c r="KE696" s="126"/>
      <c r="KF696" s="126"/>
      <c r="KG696" s="126"/>
      <c r="KH696" s="126"/>
      <c r="KI696" s="126"/>
      <c r="KJ696" s="126"/>
      <c r="KK696" s="126"/>
      <c r="KL696" s="126"/>
      <c r="KM696" s="126"/>
      <c r="KN696" s="126"/>
      <c r="KO696" s="126"/>
      <c r="KP696" s="126"/>
      <c r="KQ696" s="126"/>
      <c r="KR696" s="126"/>
      <c r="KS696" s="126"/>
      <c r="KT696" s="126"/>
      <c r="KU696" s="126"/>
      <c r="KV696" s="126"/>
      <c r="KW696" s="126"/>
      <c r="KX696" s="126"/>
      <c r="KY696" s="126"/>
      <c r="KZ696" s="126"/>
      <c r="LA696" s="126"/>
      <c r="LB696" s="126"/>
      <c r="LC696" s="126"/>
      <c r="LD696" s="126"/>
      <c r="LE696" s="126"/>
      <c r="LF696" s="126"/>
      <c r="LG696" s="126"/>
      <c r="LH696" s="126"/>
      <c r="LI696" s="126"/>
      <c r="LJ696" s="126"/>
      <c r="LK696" s="126"/>
      <c r="LL696" s="126"/>
      <c r="LM696" s="126"/>
      <c r="LN696" s="126"/>
      <c r="LO696" s="126"/>
      <c r="LP696" s="126"/>
      <c r="LQ696" s="126"/>
      <c r="LR696" s="126"/>
      <c r="LS696" s="126"/>
      <c r="LT696" s="126"/>
      <c r="LU696" s="126"/>
      <c r="LV696" s="126"/>
      <c r="LW696" s="126"/>
      <c r="LX696" s="126"/>
      <c r="LY696" s="126"/>
      <c r="LZ696" s="126"/>
      <c r="MA696" s="126"/>
      <c r="MB696" s="126"/>
      <c r="MC696" s="126"/>
      <c r="MD696" s="126"/>
      <c r="ME696" s="126"/>
      <c r="MF696" s="126"/>
      <c r="MG696" s="126"/>
      <c r="MH696" s="126"/>
      <c r="MI696" s="126"/>
      <c r="MJ696" s="126"/>
      <c r="MK696" s="126"/>
      <c r="ML696" s="126"/>
      <c r="MM696" s="126"/>
      <c r="MN696" s="126"/>
      <c r="MO696" s="126"/>
      <c r="MP696" s="126"/>
      <c r="MQ696" s="126"/>
      <c r="MR696" s="126"/>
      <c r="MS696" s="126"/>
      <c r="MT696" s="126"/>
      <c r="MU696" s="126"/>
      <c r="MV696" s="126"/>
      <c r="MW696" s="126"/>
      <c r="MX696" s="126"/>
      <c r="MY696" s="126"/>
      <c r="MZ696" s="126"/>
      <c r="NA696" s="126"/>
      <c r="NB696" s="126"/>
      <c r="NC696" s="126"/>
      <c r="ND696" s="126"/>
      <c r="NE696" s="126"/>
      <c r="NF696" s="126"/>
      <c r="NG696" s="126"/>
      <c r="NH696" s="126"/>
      <c r="NI696" s="126"/>
      <c r="NJ696" s="126"/>
      <c r="NK696" s="126"/>
      <c r="NL696" s="126"/>
      <c r="NM696" s="126"/>
      <c r="NN696" s="126"/>
      <c r="NO696" s="126"/>
      <c r="NP696" s="126"/>
      <c r="NQ696" s="126"/>
      <c r="NR696" s="126"/>
      <c r="NS696" s="126"/>
      <c r="NT696" s="126"/>
      <c r="NU696" s="126"/>
      <c r="NV696" s="126"/>
      <c r="NW696" s="126"/>
      <c r="NX696" s="126"/>
      <c r="NY696" s="126"/>
      <c r="NZ696" s="126"/>
      <c r="OA696" s="126"/>
      <c r="OB696" s="126"/>
      <c r="OC696" s="126"/>
      <c r="OD696" s="126"/>
      <c r="OE696" s="126"/>
      <c r="OF696" s="126"/>
      <c r="OG696" s="126"/>
      <c r="OH696" s="126"/>
      <c r="OI696" s="126"/>
      <c r="OJ696" s="126"/>
      <c r="OK696" s="126"/>
      <c r="OL696" s="126"/>
      <c r="OM696" s="126"/>
      <c r="ON696" s="126"/>
      <c r="OO696" s="126"/>
      <c r="OP696" s="126"/>
      <c r="OQ696" s="126"/>
      <c r="OR696" s="126"/>
      <c r="OS696" s="126"/>
      <c r="OT696" s="126"/>
      <c r="OU696" s="126"/>
      <c r="OV696" s="126"/>
      <c r="OW696" s="126"/>
      <c r="OX696" s="126"/>
      <c r="OY696" s="126"/>
      <c r="OZ696" s="126"/>
      <c r="PA696" s="126"/>
      <c r="PB696" s="126"/>
      <c r="PC696" s="126"/>
      <c r="PD696" s="126"/>
      <c r="PE696" s="126"/>
      <c r="PF696" s="126"/>
      <c r="PG696" s="126"/>
      <c r="PH696" s="126"/>
      <c r="PI696" s="126"/>
      <c r="PJ696" s="126"/>
      <c r="PK696" s="126"/>
      <c r="PL696" s="126"/>
      <c r="PM696" s="126"/>
      <c r="PN696" s="126"/>
      <c r="PO696" s="126"/>
      <c r="PP696" s="126"/>
      <c r="PQ696" s="126"/>
      <c r="PR696" s="126"/>
      <c r="PS696" s="126"/>
      <c r="PT696" s="126"/>
      <c r="PU696" s="126"/>
      <c r="PV696" s="126"/>
      <c r="PW696" s="126"/>
      <c r="PX696" s="126"/>
      <c r="PY696" s="126"/>
      <c r="PZ696" s="126"/>
      <c r="QA696" s="126"/>
      <c r="QB696" s="126"/>
      <c r="QC696" s="126"/>
      <c r="QD696" s="126"/>
      <c r="QE696" s="126"/>
      <c r="QF696" s="126"/>
      <c r="QG696" s="126"/>
      <c r="QH696" s="126"/>
      <c r="QI696" s="126"/>
      <c r="QJ696" s="126"/>
      <c r="QK696" s="126"/>
      <c r="QL696" s="126"/>
      <c r="QM696" s="126"/>
      <c r="QN696" s="126"/>
      <c r="QO696" s="126"/>
      <c r="QP696" s="126"/>
      <c r="QQ696" s="126"/>
      <c r="QR696" s="126"/>
      <c r="QS696" s="126"/>
      <c r="QT696" s="126"/>
      <c r="QU696" s="126"/>
      <c r="QV696" s="126"/>
      <c r="QW696" s="126"/>
      <c r="QX696" s="126"/>
      <c r="QY696" s="126"/>
      <c r="QZ696" s="126"/>
      <c r="RA696" s="126"/>
      <c r="RB696" s="126"/>
      <c r="RC696" s="126"/>
      <c r="RD696" s="126"/>
      <c r="RE696" s="126"/>
      <c r="RF696" s="126"/>
      <c r="RG696" s="126"/>
      <c r="RH696" s="126"/>
      <c r="RI696" s="126"/>
      <c r="RJ696" s="126"/>
      <c r="RK696" s="126"/>
      <c r="RL696" s="126"/>
      <c r="RM696" s="126"/>
      <c r="RN696" s="126"/>
      <c r="RO696" s="126"/>
      <c r="RP696" s="126"/>
      <c r="RQ696" s="126"/>
      <c r="RR696" s="126"/>
      <c r="RS696" s="126"/>
      <c r="RT696" s="126"/>
      <c r="RU696" s="126"/>
      <c r="RV696" s="126"/>
      <c r="RW696" s="126"/>
      <c r="RX696" s="126"/>
      <c r="RY696" s="126"/>
      <c r="RZ696" s="126"/>
      <c r="SA696" s="126"/>
      <c r="SB696" s="126"/>
      <c r="SC696" s="126"/>
      <c r="SD696" s="126"/>
      <c r="SE696" s="126"/>
      <c r="SF696" s="126"/>
      <c r="SG696" s="126"/>
      <c r="SH696" s="126"/>
      <c r="SI696" s="126"/>
      <c r="SJ696" s="126"/>
      <c r="SK696" s="126"/>
      <c r="SL696" s="126"/>
      <c r="SM696" s="126"/>
      <c r="SN696" s="126"/>
      <c r="SO696" s="126"/>
      <c r="SP696" s="126"/>
      <c r="SQ696" s="126"/>
      <c r="SR696" s="126"/>
      <c r="SS696" s="126"/>
      <c r="ST696" s="126"/>
      <c r="SU696" s="126"/>
      <c r="SV696" s="126"/>
      <c r="SW696" s="126"/>
      <c r="SX696" s="126"/>
      <c r="SY696" s="126"/>
      <c r="SZ696" s="126"/>
      <c r="TA696" s="126"/>
      <c r="TB696" s="126"/>
      <c r="TC696" s="126"/>
      <c r="TD696" s="126"/>
      <c r="TE696" s="126"/>
      <c r="TF696" s="126"/>
      <c r="TG696" s="126"/>
      <c r="TH696" s="126"/>
      <c r="TI696" s="126"/>
      <c r="TJ696" s="126"/>
      <c r="TK696" s="126"/>
      <c r="TL696" s="126"/>
      <c r="TM696" s="126"/>
      <c r="TN696" s="126"/>
      <c r="TO696" s="126"/>
      <c r="TP696" s="126"/>
      <c r="TQ696" s="126"/>
      <c r="TR696" s="126"/>
      <c r="TS696" s="126"/>
      <c r="TT696" s="126"/>
      <c r="TU696" s="126"/>
      <c r="TV696" s="126"/>
      <c r="TW696" s="126"/>
      <c r="TX696" s="126"/>
      <c r="TY696" s="126"/>
      <c r="TZ696" s="126"/>
      <c r="UA696" s="126"/>
      <c r="UB696" s="126"/>
      <c r="UC696" s="126"/>
      <c r="UD696" s="126"/>
      <c r="UE696" s="126"/>
      <c r="UF696" s="126"/>
      <c r="UG696" s="126"/>
      <c r="UH696" s="126"/>
      <c r="UI696" s="126"/>
      <c r="UJ696" s="126"/>
      <c r="UK696" s="126"/>
      <c r="UL696" s="126"/>
      <c r="UM696" s="126"/>
      <c r="UN696" s="126"/>
      <c r="UO696" s="126"/>
      <c r="UP696" s="126"/>
      <c r="UQ696" s="126"/>
      <c r="UR696" s="126"/>
      <c r="US696" s="126"/>
      <c r="UT696" s="126"/>
      <c r="UU696" s="126"/>
      <c r="UV696" s="126"/>
      <c r="UW696" s="126"/>
      <c r="UX696" s="126"/>
      <c r="UY696" s="126"/>
      <c r="UZ696" s="126"/>
      <c r="VA696" s="126"/>
      <c r="VB696" s="126"/>
      <c r="VC696" s="126"/>
      <c r="VD696" s="126"/>
      <c r="VE696" s="126"/>
      <c r="VF696" s="126"/>
      <c r="VG696" s="126"/>
      <c r="VH696" s="126"/>
      <c r="VI696" s="126"/>
      <c r="VJ696" s="126"/>
      <c r="VK696" s="126"/>
      <c r="VL696" s="126"/>
      <c r="VM696" s="126"/>
      <c r="VN696" s="126"/>
      <c r="VO696" s="126"/>
      <c r="VP696" s="126"/>
      <c r="VQ696" s="126"/>
      <c r="VR696" s="126"/>
      <c r="VS696" s="126"/>
      <c r="VT696" s="126"/>
      <c r="VU696" s="126"/>
      <c r="VV696" s="126"/>
      <c r="VW696" s="126"/>
      <c r="VX696" s="126"/>
      <c r="VY696" s="126"/>
      <c r="VZ696" s="126"/>
      <c r="WA696" s="126"/>
      <c r="WB696" s="126"/>
      <c r="WC696" s="126"/>
      <c r="WD696" s="126"/>
      <c r="WE696" s="126"/>
      <c r="WF696" s="126"/>
      <c r="WG696" s="126"/>
      <c r="WH696" s="126"/>
      <c r="WI696" s="126"/>
      <c r="WJ696" s="126"/>
      <c r="WK696" s="126"/>
      <c r="WL696" s="126"/>
      <c r="WM696" s="126"/>
      <c r="WN696" s="126"/>
      <c r="WO696" s="126"/>
      <c r="WP696" s="126"/>
      <c r="WQ696" s="126"/>
      <c r="WR696" s="126"/>
      <c r="WS696" s="126"/>
      <c r="WT696" s="126"/>
      <c r="WU696" s="126"/>
      <c r="WV696" s="126"/>
      <c r="WW696" s="126"/>
      <c r="WX696" s="126"/>
      <c r="WY696" s="126"/>
      <c r="WZ696" s="126"/>
      <c r="XA696" s="126"/>
      <c r="XB696" s="126"/>
      <c r="XC696" s="126"/>
      <c r="XD696" s="126"/>
      <c r="XE696" s="126"/>
      <c r="XF696" s="126"/>
      <c r="XG696" s="126"/>
      <c r="XH696" s="126"/>
      <c r="XI696" s="126"/>
      <c r="XJ696" s="126"/>
      <c r="XK696" s="126"/>
      <c r="XL696" s="126"/>
      <c r="XM696" s="126"/>
      <c r="XN696" s="126"/>
      <c r="XO696" s="126"/>
      <c r="XP696" s="126"/>
      <c r="XQ696" s="126"/>
      <c r="XR696" s="126"/>
      <c r="XS696" s="126"/>
      <c r="XT696" s="126"/>
      <c r="XU696" s="126"/>
      <c r="XV696" s="126"/>
      <c r="XW696" s="126"/>
      <c r="XX696" s="126"/>
      <c r="XY696" s="126"/>
      <c r="XZ696" s="126"/>
      <c r="YA696" s="126"/>
      <c r="YB696" s="126"/>
      <c r="YC696" s="126"/>
      <c r="YD696" s="126"/>
      <c r="YE696" s="126"/>
      <c r="YF696" s="126"/>
      <c r="YG696" s="126"/>
      <c r="YH696" s="126"/>
      <c r="YI696" s="126"/>
      <c r="YJ696" s="126"/>
      <c r="YK696" s="126"/>
      <c r="YL696" s="126"/>
      <c r="YM696" s="126"/>
      <c r="YN696" s="126"/>
      <c r="YO696" s="126"/>
      <c r="YP696" s="126"/>
      <c r="YQ696" s="126"/>
      <c r="YR696" s="126"/>
      <c r="YS696" s="126"/>
      <c r="YT696" s="126"/>
      <c r="YU696" s="126"/>
      <c r="YV696" s="126"/>
      <c r="YW696" s="126"/>
      <c r="YX696" s="126"/>
      <c r="YY696" s="126"/>
      <c r="YZ696" s="126"/>
      <c r="ZA696" s="126"/>
      <c r="ZB696" s="126"/>
      <c r="ZC696" s="126"/>
      <c r="ZD696" s="126"/>
      <c r="ZE696" s="126"/>
      <c r="ZF696" s="126"/>
      <c r="ZG696" s="126"/>
      <c r="ZH696" s="126"/>
      <c r="ZI696" s="126"/>
      <c r="ZJ696" s="126"/>
      <c r="ZK696" s="126"/>
      <c r="ZL696" s="126"/>
      <c r="ZM696" s="126"/>
      <c r="ZN696" s="126"/>
      <c r="ZO696" s="126"/>
      <c r="ZP696" s="126"/>
      <c r="ZQ696" s="126"/>
      <c r="ZR696" s="126"/>
      <c r="ZS696" s="126"/>
      <c r="ZT696" s="126"/>
      <c r="ZU696" s="126"/>
      <c r="ZV696" s="126"/>
      <c r="ZW696" s="126"/>
      <c r="ZX696" s="126"/>
      <c r="ZY696" s="126"/>
      <c r="ZZ696" s="126"/>
      <c r="AAA696" s="126"/>
      <c r="AAB696" s="126"/>
      <c r="AAC696" s="126"/>
      <c r="AAD696" s="126"/>
      <c r="AAE696" s="126"/>
      <c r="AAF696" s="126"/>
      <c r="AAG696" s="126"/>
      <c r="AAH696" s="126"/>
      <c r="AAI696" s="126"/>
      <c r="AAJ696" s="126"/>
      <c r="AAK696" s="126"/>
      <c r="AAL696" s="126"/>
      <c r="AAM696" s="126"/>
      <c r="AAN696" s="126"/>
      <c r="AAO696" s="126"/>
      <c r="AAP696" s="126"/>
      <c r="AAQ696" s="126"/>
      <c r="AAR696" s="126"/>
      <c r="AAS696" s="126"/>
      <c r="AAT696" s="126"/>
      <c r="AAU696" s="126"/>
      <c r="AAV696" s="126"/>
      <c r="AAW696" s="126"/>
      <c r="AAX696" s="126"/>
      <c r="AAY696" s="126"/>
      <c r="AAZ696" s="126"/>
      <c r="ABA696" s="126"/>
      <c r="ABB696" s="126"/>
      <c r="ABC696" s="126"/>
      <c r="ABD696" s="126"/>
      <c r="ABE696" s="126"/>
      <c r="ABF696" s="126"/>
      <c r="ABG696" s="126"/>
      <c r="ABH696" s="126"/>
      <c r="ABI696" s="126"/>
      <c r="ABJ696" s="126"/>
      <c r="ABK696" s="126"/>
      <c r="ABL696" s="126"/>
      <c r="ABM696" s="126"/>
      <c r="ABN696" s="126"/>
      <c r="ABO696" s="126"/>
      <c r="ABP696" s="126"/>
      <c r="ABQ696" s="126"/>
      <c r="ABR696" s="126"/>
      <c r="ABS696" s="126"/>
      <c r="ABT696" s="126"/>
      <c r="ABU696" s="126"/>
      <c r="ABV696" s="126"/>
      <c r="ABW696" s="126"/>
      <c r="ABX696" s="126"/>
      <c r="ABY696" s="126"/>
      <c r="ABZ696" s="126"/>
      <c r="ACA696" s="126"/>
      <c r="ACB696" s="126"/>
      <c r="ACC696" s="126"/>
      <c r="ACD696" s="126"/>
      <c r="ACE696" s="126"/>
      <c r="ACF696" s="126"/>
      <c r="ACG696" s="126"/>
      <c r="ACH696" s="126"/>
      <c r="ACI696" s="126"/>
      <c r="ACJ696" s="126"/>
      <c r="ACK696" s="126"/>
      <c r="ACL696" s="126"/>
      <c r="ACM696" s="126"/>
      <c r="ACN696" s="126"/>
      <c r="ACO696" s="126"/>
      <c r="ACP696" s="126"/>
      <c r="ACQ696" s="126"/>
      <c r="ACR696" s="126"/>
      <c r="ACS696" s="126"/>
      <c r="ACT696" s="126"/>
      <c r="ACU696" s="126"/>
      <c r="ACV696" s="126"/>
      <c r="ACW696" s="126"/>
      <c r="ACX696" s="126"/>
      <c r="ACY696" s="126"/>
      <c r="ACZ696" s="126"/>
      <c r="ADA696" s="126"/>
      <c r="ADB696" s="126"/>
      <c r="ADC696" s="126"/>
      <c r="ADD696" s="126"/>
      <c r="ADE696" s="126"/>
      <c r="ADF696" s="126"/>
      <c r="ADG696" s="126"/>
      <c r="ADH696" s="126"/>
      <c r="ADI696" s="126"/>
      <c r="ADJ696" s="126"/>
      <c r="ADK696" s="126"/>
      <c r="ADL696" s="126"/>
      <c r="ADM696" s="126"/>
      <c r="ADN696" s="126"/>
      <c r="ADO696" s="126"/>
      <c r="ADP696" s="126"/>
      <c r="ADQ696" s="126"/>
      <c r="ADR696" s="126"/>
      <c r="ADS696" s="126"/>
      <c r="ADT696" s="126"/>
      <c r="ADU696" s="126"/>
      <c r="ADV696" s="126"/>
      <c r="ADW696" s="126"/>
      <c r="ADX696" s="126"/>
      <c r="ADY696" s="126"/>
      <c r="ADZ696" s="126"/>
      <c r="AEA696" s="126"/>
      <c r="AEB696" s="126"/>
      <c r="AEC696" s="126"/>
      <c r="AED696" s="126"/>
      <c r="AEE696" s="126"/>
      <c r="AEF696" s="126"/>
      <c r="AEG696" s="126"/>
      <c r="AEH696" s="126"/>
      <c r="AEI696" s="126"/>
      <c r="AEJ696" s="126"/>
      <c r="AEK696" s="126"/>
      <c r="AEL696" s="126"/>
      <c r="AEM696" s="126"/>
      <c r="AEN696" s="126"/>
      <c r="AEO696" s="126"/>
      <c r="AEP696" s="126"/>
      <c r="AEQ696" s="126"/>
      <c r="AER696" s="126"/>
      <c r="AES696" s="126"/>
      <c r="AET696" s="126"/>
      <c r="AEU696" s="126"/>
      <c r="AEV696" s="126"/>
      <c r="AEW696" s="126"/>
      <c r="AEX696" s="126"/>
      <c r="AEY696" s="126"/>
      <c r="AEZ696" s="126"/>
      <c r="AFA696" s="126"/>
      <c r="AFB696" s="126"/>
      <c r="AFC696" s="126"/>
      <c r="AFD696" s="126"/>
      <c r="AFE696" s="126"/>
      <c r="AFF696" s="126"/>
      <c r="AFG696" s="126"/>
      <c r="AFH696" s="126"/>
      <c r="AFI696" s="126"/>
      <c r="AFJ696" s="126"/>
      <c r="AFK696" s="126"/>
      <c r="AFL696" s="126"/>
      <c r="AFM696" s="126"/>
      <c r="AFN696" s="126"/>
      <c r="AFO696" s="126"/>
      <c r="AFP696" s="126"/>
      <c r="AFQ696" s="126"/>
      <c r="AFR696" s="126"/>
      <c r="AFS696" s="126"/>
      <c r="AFT696" s="126"/>
      <c r="AFU696" s="126"/>
      <c r="AFV696" s="126"/>
      <c r="AFW696" s="126"/>
      <c r="AFX696" s="126"/>
      <c r="AFY696" s="126"/>
      <c r="AFZ696" s="126"/>
      <c r="AGA696" s="126"/>
      <c r="AGB696" s="126"/>
      <c r="AGC696" s="126"/>
      <c r="AGD696" s="126"/>
      <c r="AGE696" s="126"/>
      <c r="AGF696" s="126"/>
      <c r="AGG696" s="126"/>
      <c r="AGH696" s="126"/>
      <c r="AGI696" s="126"/>
      <c r="AGJ696" s="126"/>
      <c r="AGK696" s="126"/>
      <c r="AGL696" s="126"/>
      <c r="AGM696" s="126"/>
      <c r="AGN696" s="126"/>
      <c r="AGO696" s="126"/>
      <c r="AGP696" s="126"/>
      <c r="AGQ696" s="126"/>
      <c r="AGR696" s="126"/>
      <c r="AGS696" s="126"/>
      <c r="AGT696" s="126"/>
      <c r="AGU696" s="126"/>
      <c r="AGV696" s="126"/>
      <c r="AGW696" s="126"/>
      <c r="AGX696" s="126"/>
      <c r="AGY696" s="126"/>
      <c r="AGZ696" s="126"/>
      <c r="AHA696" s="126"/>
      <c r="AHB696" s="126"/>
      <c r="AHC696" s="126"/>
      <c r="AHD696" s="126"/>
      <c r="AHE696" s="126"/>
      <c r="AHF696" s="126"/>
      <c r="AHG696" s="126"/>
      <c r="AHH696" s="126"/>
      <c r="AHI696" s="126"/>
      <c r="AHJ696" s="126"/>
      <c r="AHK696" s="126"/>
      <c r="AHL696" s="126"/>
      <c r="AHM696" s="126"/>
      <c r="AHN696" s="126"/>
      <c r="AHO696" s="126"/>
      <c r="AHP696" s="126"/>
      <c r="AHQ696" s="126"/>
      <c r="AHR696" s="126"/>
      <c r="AHS696" s="126"/>
      <c r="AHT696" s="126"/>
      <c r="AHU696" s="126"/>
      <c r="AHV696" s="126"/>
      <c r="AHW696" s="126"/>
      <c r="AHX696" s="126"/>
      <c r="AHY696" s="126"/>
      <c r="AHZ696" s="126"/>
      <c r="AIA696" s="126"/>
      <c r="AIB696" s="126"/>
      <c r="AIC696" s="126"/>
      <c r="AID696" s="126"/>
      <c r="AIE696" s="126"/>
      <c r="AIF696" s="126"/>
      <c r="AIG696" s="126"/>
      <c r="AIH696" s="126"/>
      <c r="AII696" s="126"/>
      <c r="AIJ696" s="126"/>
      <c r="AIK696" s="126"/>
      <c r="AIL696" s="126"/>
      <c r="AIM696" s="126"/>
      <c r="AIN696" s="126"/>
      <c r="AIO696" s="126"/>
      <c r="AIP696" s="126"/>
      <c r="AIQ696" s="126"/>
      <c r="AIR696" s="126"/>
      <c r="AIS696" s="126"/>
      <c r="AIT696" s="126"/>
      <c r="AIU696" s="126"/>
      <c r="AIV696" s="126"/>
      <c r="AIW696" s="126"/>
      <c r="AIX696" s="126"/>
      <c r="AIY696" s="126"/>
      <c r="AIZ696" s="126"/>
      <c r="AJA696" s="126"/>
      <c r="AJB696" s="126"/>
      <c r="AJC696" s="126"/>
      <c r="AJD696" s="126"/>
      <c r="AJE696" s="126"/>
      <c r="AJF696" s="126"/>
      <c r="AJG696" s="126"/>
      <c r="AJH696" s="126"/>
      <c r="AJI696" s="126"/>
      <c r="AJJ696" s="126"/>
      <c r="AJK696" s="126"/>
      <c r="AJL696" s="126"/>
      <c r="AJM696" s="126"/>
      <c r="AJN696" s="126"/>
      <c r="AJO696" s="126"/>
      <c r="AJP696" s="126"/>
      <c r="AJQ696" s="126"/>
      <c r="AJR696" s="126"/>
      <c r="AJS696" s="126"/>
      <c r="AJT696" s="126"/>
      <c r="AJU696" s="126"/>
      <c r="AJV696" s="126"/>
      <c r="AJW696" s="126"/>
      <c r="AJX696" s="126"/>
      <c r="AJY696" s="126"/>
      <c r="AJZ696" s="126"/>
      <c r="AKA696" s="126"/>
      <c r="AKB696" s="126"/>
      <c r="AKC696" s="126"/>
      <c r="AKD696" s="126"/>
      <c r="AKE696" s="126"/>
      <c r="AKF696" s="126"/>
      <c r="AKG696" s="126"/>
      <c r="AKH696" s="126"/>
      <c r="AKI696" s="126"/>
      <c r="AKJ696" s="126"/>
      <c r="AKK696" s="126"/>
      <c r="AKL696" s="126"/>
      <c r="AKM696" s="126"/>
      <c r="AKN696" s="126"/>
      <c r="AKO696" s="126"/>
      <c r="AKP696" s="126"/>
      <c r="AKQ696" s="126"/>
      <c r="AKR696" s="126"/>
      <c r="AKS696" s="126"/>
      <c r="AKT696" s="126"/>
      <c r="AKU696" s="126"/>
      <c r="AKV696" s="126"/>
      <c r="AKW696" s="126"/>
      <c r="AKX696" s="126"/>
      <c r="AKY696" s="126"/>
      <c r="AKZ696" s="126"/>
      <c r="ALA696" s="126"/>
      <c r="ALB696" s="126"/>
      <c r="ALC696" s="126"/>
      <c r="ALD696" s="126"/>
      <c r="ALE696" s="126"/>
      <c r="ALF696" s="126"/>
      <c r="ALG696" s="126"/>
      <c r="ALH696" s="126"/>
      <c r="ALI696" s="126"/>
      <c r="ALJ696" s="126"/>
      <c r="ALK696" s="126"/>
      <c r="ALL696" s="126"/>
      <c r="ALM696" s="126"/>
      <c r="ALN696" s="126"/>
      <c r="ALO696" s="126"/>
      <c r="ALP696" s="126"/>
      <c r="ALQ696" s="126"/>
      <c r="ALR696" s="126"/>
      <c r="ALS696" s="126"/>
      <c r="ALT696" s="126"/>
      <c r="ALU696" s="126"/>
      <c r="ALV696" s="126"/>
      <c r="ALW696" s="126"/>
      <c r="ALX696" s="126"/>
      <c r="ALY696" s="126"/>
      <c r="ALZ696" s="126"/>
      <c r="AMA696" s="126"/>
      <c r="AMB696" s="126"/>
      <c r="AMC696" s="126"/>
      <c r="AMD696" s="126"/>
      <c r="AME696" s="126"/>
      <c r="AMF696" s="126"/>
      <c r="AMG696" s="126"/>
      <c r="AMH696" s="126"/>
      <c r="AMI696" s="126"/>
      <c r="AMJ696" s="126"/>
      <c r="AMK696" s="126"/>
      <c r="AML696" s="126"/>
      <c r="AMM696" s="126"/>
      <c r="AMN696" s="126"/>
      <c r="AMO696" s="126"/>
      <c r="AMP696" s="126"/>
      <c r="AMQ696" s="126"/>
      <c r="AMR696" s="126"/>
      <c r="AMS696" s="126"/>
      <c r="AMT696" s="126"/>
      <c r="AMU696" s="126"/>
      <c r="AMV696" s="126"/>
      <c r="AMW696" s="126"/>
      <c r="AMX696" s="126"/>
      <c r="AMY696" s="126"/>
      <c r="AMZ696" s="126"/>
      <c r="ANA696" s="126"/>
      <c r="ANB696" s="126"/>
      <c r="ANC696" s="126"/>
      <c r="AND696" s="126"/>
      <c r="ANE696" s="126"/>
      <c r="ANF696" s="126"/>
      <c r="ANG696" s="126"/>
      <c r="ANH696" s="126"/>
      <c r="ANI696" s="126"/>
      <c r="ANJ696" s="126"/>
      <c r="ANK696" s="126"/>
      <c r="ANL696" s="126"/>
      <c r="ANM696" s="126"/>
      <c r="ANN696" s="126"/>
      <c r="ANO696" s="126"/>
      <c r="ANP696" s="126"/>
      <c r="ANQ696" s="126"/>
      <c r="ANR696" s="126"/>
      <c r="ANS696" s="126"/>
      <c r="ANT696" s="126"/>
      <c r="ANU696" s="126"/>
      <c r="ANV696" s="126"/>
      <c r="ANW696" s="126"/>
      <c r="ANX696" s="126"/>
      <c r="ANY696" s="126"/>
      <c r="ANZ696" s="126"/>
      <c r="AOA696" s="126"/>
      <c r="AOB696" s="126"/>
      <c r="AOC696" s="126"/>
      <c r="AOD696" s="126"/>
      <c r="AOE696" s="126"/>
      <c r="AOF696" s="126"/>
      <c r="AOG696" s="126"/>
      <c r="AOH696" s="126"/>
      <c r="AOI696" s="126"/>
      <c r="AOJ696" s="126"/>
      <c r="AOK696" s="126"/>
      <c r="AOL696" s="126"/>
      <c r="AOM696" s="126"/>
      <c r="AON696" s="126"/>
      <c r="AOO696" s="126"/>
      <c r="AOP696" s="126"/>
      <c r="AOQ696" s="126"/>
      <c r="AOR696" s="126"/>
      <c r="AOS696" s="126"/>
      <c r="AOT696" s="126"/>
      <c r="AOU696" s="126"/>
      <c r="AOV696" s="126"/>
      <c r="AOW696" s="126"/>
      <c r="AOX696" s="126"/>
      <c r="AOY696" s="126"/>
      <c r="AOZ696" s="126"/>
      <c r="APA696" s="126"/>
      <c r="APB696" s="126"/>
      <c r="APC696" s="126"/>
      <c r="APD696" s="126"/>
      <c r="APE696" s="126"/>
      <c r="APF696" s="126"/>
      <c r="APG696" s="126"/>
      <c r="APH696" s="126"/>
      <c r="API696" s="126"/>
      <c r="APJ696" s="126"/>
      <c r="APK696" s="126"/>
      <c r="APL696" s="126"/>
      <c r="APM696" s="126"/>
      <c r="APN696" s="126"/>
      <c r="APO696" s="126"/>
      <c r="APP696" s="126"/>
      <c r="APQ696" s="126"/>
      <c r="APR696" s="126"/>
      <c r="APS696" s="126"/>
      <c r="APT696" s="126"/>
      <c r="APU696" s="126"/>
      <c r="APV696" s="126"/>
      <c r="APW696" s="126"/>
      <c r="APX696" s="126"/>
      <c r="APY696" s="126"/>
      <c r="APZ696" s="126"/>
      <c r="AQA696" s="126"/>
      <c r="AQB696" s="126"/>
      <c r="AQC696" s="126"/>
      <c r="AQD696" s="126"/>
      <c r="AQE696" s="126"/>
      <c r="AQF696" s="126"/>
      <c r="AQG696" s="126"/>
      <c r="AQH696" s="126"/>
      <c r="AQI696" s="126"/>
      <c r="AQJ696" s="126"/>
      <c r="AQK696" s="126"/>
      <c r="AQL696" s="126"/>
      <c r="AQM696" s="126"/>
      <c r="AQN696" s="126"/>
      <c r="AQO696" s="126"/>
      <c r="AQP696" s="126"/>
      <c r="AQQ696" s="126"/>
      <c r="AQR696" s="126"/>
      <c r="AQS696" s="126"/>
      <c r="AQT696" s="126"/>
      <c r="AQU696" s="126"/>
      <c r="AQV696" s="126"/>
      <c r="AQW696" s="126"/>
      <c r="AQX696" s="126"/>
      <c r="AQY696" s="126"/>
      <c r="AQZ696" s="126"/>
      <c r="ARA696" s="126"/>
      <c r="ARB696" s="126"/>
      <c r="ARC696" s="126"/>
      <c r="ARD696" s="126"/>
      <c r="ARE696" s="126"/>
      <c r="ARF696" s="126"/>
      <c r="ARG696" s="126"/>
      <c r="ARH696" s="126"/>
      <c r="ARI696" s="126"/>
      <c r="ARJ696" s="126"/>
      <c r="ARK696" s="126"/>
      <c r="ARL696" s="126"/>
      <c r="ARM696" s="126"/>
      <c r="ARN696" s="126"/>
      <c r="ARO696" s="126"/>
      <c r="ARP696" s="126"/>
      <c r="ARQ696" s="126"/>
      <c r="ARR696" s="126"/>
      <c r="ARS696" s="126"/>
      <c r="ART696" s="126"/>
      <c r="ARU696" s="126"/>
      <c r="ARV696" s="126"/>
      <c r="ARW696" s="126"/>
      <c r="ARX696" s="126"/>
      <c r="ARY696" s="126"/>
      <c r="ARZ696" s="126"/>
      <c r="ASA696" s="126"/>
      <c r="ASB696" s="126"/>
      <c r="ASC696" s="126"/>
      <c r="ASD696" s="126"/>
      <c r="ASE696" s="126"/>
      <c r="ASF696" s="126"/>
      <c r="ASG696" s="126"/>
      <c r="ASH696" s="126"/>
      <c r="ASI696" s="126"/>
      <c r="ASJ696" s="126"/>
      <c r="ASK696" s="126"/>
      <c r="ASL696" s="126"/>
      <c r="ASM696" s="126"/>
      <c r="ASN696" s="126"/>
      <c r="ASO696" s="126"/>
      <c r="ASP696" s="126"/>
      <c r="ASQ696" s="126"/>
      <c r="ASR696" s="126"/>
      <c r="ASS696" s="126"/>
      <c r="AST696" s="126"/>
      <c r="ASU696" s="126"/>
      <c r="ASV696" s="126"/>
      <c r="ASW696" s="126"/>
      <c r="ASX696" s="126"/>
      <c r="ASY696" s="126"/>
      <c r="ASZ696" s="126"/>
      <c r="ATA696" s="126"/>
      <c r="ATB696" s="126"/>
      <c r="ATC696" s="126"/>
      <c r="ATD696" s="126"/>
      <c r="ATE696" s="126"/>
      <c r="ATF696" s="126"/>
      <c r="ATG696" s="126"/>
      <c r="ATH696" s="126"/>
      <c r="ATI696" s="126"/>
      <c r="ATJ696" s="126"/>
      <c r="ATK696" s="126"/>
      <c r="ATL696" s="126"/>
      <c r="ATM696" s="126"/>
      <c r="ATN696" s="126"/>
      <c r="ATO696" s="126"/>
      <c r="ATP696" s="126"/>
      <c r="ATQ696" s="126"/>
      <c r="ATR696" s="126"/>
      <c r="ATS696" s="126"/>
      <c r="ATT696" s="126"/>
      <c r="ATU696" s="126"/>
      <c r="ATV696" s="126"/>
      <c r="ATW696" s="126"/>
      <c r="ATX696" s="126"/>
      <c r="ATY696" s="126"/>
      <c r="ATZ696" s="126"/>
      <c r="AUA696" s="126"/>
      <c r="AUB696" s="126"/>
      <c r="AUC696" s="126"/>
      <c r="AUD696" s="126"/>
      <c r="AUE696" s="126"/>
      <c r="AUF696" s="126"/>
      <c r="AUG696" s="126"/>
      <c r="AUH696" s="126"/>
      <c r="AUI696" s="126"/>
      <c r="AUJ696" s="126"/>
      <c r="AUK696" s="126"/>
      <c r="AUL696" s="126"/>
      <c r="AUM696" s="126"/>
      <c r="AUN696" s="126"/>
      <c r="AUO696" s="126"/>
      <c r="AUP696" s="126"/>
      <c r="AUQ696" s="126"/>
      <c r="AUR696" s="126"/>
      <c r="AUS696" s="126"/>
      <c r="AUT696" s="126"/>
      <c r="AUU696" s="126"/>
      <c r="AUV696" s="126"/>
      <c r="AUW696" s="126"/>
      <c r="AUX696" s="126"/>
      <c r="AUY696" s="126"/>
      <c r="AUZ696" s="126"/>
      <c r="AVA696" s="126"/>
      <c r="AVB696" s="126"/>
      <c r="AVC696" s="126"/>
      <c r="AVD696" s="126"/>
      <c r="AVE696" s="126"/>
      <c r="AVF696" s="126"/>
      <c r="AVG696" s="126"/>
      <c r="AVH696" s="126"/>
      <c r="AVI696" s="126"/>
      <c r="AVJ696" s="126"/>
      <c r="AVK696" s="126"/>
      <c r="AVL696" s="126"/>
      <c r="AVM696" s="126"/>
      <c r="AVN696" s="126"/>
      <c r="AVO696" s="126"/>
      <c r="AVP696" s="126"/>
      <c r="AVQ696" s="126"/>
      <c r="AVR696" s="126"/>
      <c r="AVS696" s="126"/>
      <c r="AVT696" s="126"/>
      <c r="AVU696" s="126"/>
      <c r="AVV696" s="126"/>
      <c r="AVW696" s="126"/>
      <c r="AVX696" s="126"/>
      <c r="AVY696" s="126"/>
      <c r="AVZ696" s="126"/>
      <c r="AWA696" s="126"/>
      <c r="AWB696" s="126"/>
      <c r="AWC696" s="126"/>
      <c r="AWD696" s="126"/>
      <c r="AWE696" s="126"/>
      <c r="AWF696" s="126"/>
      <c r="AWG696" s="126"/>
      <c r="AWH696" s="126"/>
      <c r="AWI696" s="126"/>
      <c r="AWJ696" s="126"/>
      <c r="AWK696" s="126"/>
      <c r="AWL696" s="126"/>
      <c r="AWM696" s="126"/>
      <c r="AWN696" s="126"/>
      <c r="AWO696" s="126"/>
      <c r="AWP696" s="126"/>
      <c r="AWQ696" s="126"/>
      <c r="AWR696" s="126"/>
      <c r="AWS696" s="126"/>
      <c r="AWT696" s="126"/>
      <c r="AWU696" s="126"/>
      <c r="AWV696" s="126"/>
      <c r="AWW696" s="126"/>
      <c r="AWX696" s="126"/>
      <c r="AWY696" s="126"/>
      <c r="AWZ696" s="126"/>
      <c r="AXA696" s="126"/>
      <c r="AXB696" s="126"/>
      <c r="AXC696" s="126"/>
      <c r="AXD696" s="126"/>
      <c r="AXE696" s="126"/>
      <c r="AXF696" s="126"/>
      <c r="AXG696" s="126"/>
      <c r="AXH696" s="126"/>
      <c r="AXI696" s="126"/>
      <c r="AXJ696" s="126"/>
      <c r="AXK696" s="126"/>
      <c r="AXL696" s="126"/>
      <c r="AXM696" s="126"/>
      <c r="AXN696" s="126"/>
      <c r="AXO696" s="126"/>
      <c r="AXP696" s="126"/>
      <c r="AXQ696" s="126"/>
      <c r="AXR696" s="126"/>
      <c r="AXS696" s="126"/>
      <c r="AXT696" s="126"/>
      <c r="AXU696" s="126"/>
      <c r="AXV696" s="126"/>
      <c r="AXW696" s="126"/>
      <c r="AXX696" s="126"/>
      <c r="AXY696" s="126"/>
      <c r="AXZ696" s="126"/>
      <c r="AYA696" s="126"/>
      <c r="AYB696" s="126"/>
      <c r="AYC696" s="126"/>
      <c r="AYD696" s="126"/>
      <c r="AYE696" s="126"/>
      <c r="AYF696" s="126"/>
      <c r="AYG696" s="126"/>
      <c r="AYH696" s="126"/>
      <c r="AYI696" s="126"/>
      <c r="AYJ696" s="126"/>
      <c r="AYK696" s="126"/>
      <c r="AYL696" s="126"/>
      <c r="AYM696" s="126"/>
      <c r="AYN696" s="126"/>
      <c r="AYO696" s="126"/>
      <c r="AYP696" s="126"/>
      <c r="AYQ696" s="126"/>
      <c r="AYR696" s="126"/>
      <c r="AYS696" s="126"/>
      <c r="AYT696" s="126"/>
      <c r="AYU696" s="126"/>
      <c r="AYV696" s="126"/>
      <c r="AYW696" s="126"/>
      <c r="AYX696" s="126"/>
      <c r="AYY696" s="126"/>
      <c r="AYZ696" s="126"/>
      <c r="AZA696" s="126"/>
      <c r="AZB696" s="126"/>
      <c r="AZC696" s="126"/>
      <c r="AZD696" s="126"/>
      <c r="AZE696" s="126"/>
      <c r="AZF696" s="126"/>
      <c r="AZG696" s="126"/>
      <c r="AZH696" s="126"/>
      <c r="AZI696" s="126"/>
      <c r="AZJ696" s="126"/>
      <c r="AZK696" s="126"/>
      <c r="AZL696" s="126"/>
      <c r="AZM696" s="126"/>
      <c r="AZN696" s="126"/>
      <c r="AZO696" s="126"/>
      <c r="AZP696" s="126"/>
      <c r="AZQ696" s="126"/>
      <c r="AZR696" s="126"/>
      <c r="AZS696" s="126"/>
      <c r="AZT696" s="126"/>
      <c r="AZU696" s="126"/>
      <c r="AZV696" s="126"/>
      <c r="AZW696" s="126"/>
      <c r="AZX696" s="126"/>
      <c r="AZY696" s="126"/>
      <c r="AZZ696" s="126"/>
      <c r="BAA696" s="126"/>
      <c r="BAB696" s="126"/>
      <c r="BAC696" s="126"/>
      <c r="BAD696" s="126"/>
      <c r="BAE696" s="126"/>
      <c r="BAF696" s="126"/>
      <c r="BAG696" s="126"/>
      <c r="BAH696" s="126"/>
      <c r="BAI696" s="126"/>
      <c r="BAJ696" s="126"/>
      <c r="BAK696" s="126"/>
      <c r="BAL696" s="126"/>
      <c r="BAM696" s="126"/>
      <c r="BAN696" s="126"/>
      <c r="BAO696" s="126"/>
      <c r="BAP696" s="126"/>
      <c r="BAQ696" s="126"/>
      <c r="BAR696" s="126"/>
      <c r="BAS696" s="126"/>
      <c r="BAT696" s="126"/>
      <c r="BAU696" s="126"/>
      <c r="BAV696" s="126"/>
      <c r="BAW696" s="126"/>
      <c r="BAX696" s="126"/>
      <c r="BAY696" s="126"/>
      <c r="BAZ696" s="126"/>
      <c r="BBA696" s="126"/>
      <c r="BBB696" s="126"/>
      <c r="BBC696" s="126"/>
      <c r="BBD696" s="126"/>
      <c r="BBE696" s="126"/>
      <c r="BBF696" s="126"/>
      <c r="BBG696" s="126"/>
      <c r="BBH696" s="126"/>
      <c r="BBI696" s="126"/>
      <c r="BBJ696" s="126"/>
      <c r="BBK696" s="126"/>
      <c r="BBL696" s="126"/>
      <c r="BBM696" s="126"/>
      <c r="BBN696" s="126"/>
      <c r="BBO696" s="126"/>
      <c r="BBP696" s="126"/>
      <c r="BBQ696" s="126"/>
      <c r="BBR696" s="126"/>
      <c r="BBS696" s="126"/>
      <c r="BBT696" s="126"/>
      <c r="BBU696" s="126"/>
      <c r="BBV696" s="126"/>
      <c r="BBW696" s="126"/>
      <c r="BBX696" s="126"/>
      <c r="BBY696" s="126"/>
      <c r="BBZ696" s="126"/>
      <c r="BCA696" s="126"/>
      <c r="BCB696" s="126"/>
      <c r="BCC696" s="126"/>
      <c r="BCD696" s="126"/>
      <c r="BCE696" s="126"/>
      <c r="BCF696" s="126"/>
      <c r="BCG696" s="126"/>
      <c r="BCH696" s="126"/>
      <c r="BCI696" s="126"/>
      <c r="BCJ696" s="126"/>
      <c r="BCK696" s="126"/>
      <c r="BCL696" s="126"/>
      <c r="BCM696" s="126"/>
      <c r="BCN696" s="126"/>
      <c r="BCO696" s="126"/>
      <c r="BCP696" s="126"/>
      <c r="BCQ696" s="126"/>
      <c r="BCR696" s="126"/>
      <c r="BCS696" s="126"/>
      <c r="BCT696" s="126"/>
      <c r="BCU696" s="126"/>
      <c r="BCV696" s="126"/>
      <c r="BCW696" s="126"/>
      <c r="BCX696" s="126"/>
      <c r="BCY696" s="126"/>
      <c r="BCZ696" s="126"/>
      <c r="BDA696" s="126"/>
      <c r="BDB696" s="126"/>
      <c r="BDC696" s="126"/>
      <c r="BDD696" s="126"/>
      <c r="BDE696" s="126"/>
      <c r="BDF696" s="126"/>
      <c r="BDG696" s="126"/>
      <c r="BDH696" s="126"/>
      <c r="BDI696" s="126"/>
      <c r="BDJ696" s="126"/>
      <c r="BDK696" s="126"/>
      <c r="BDL696" s="126"/>
      <c r="BDM696" s="126"/>
      <c r="BDN696" s="126"/>
      <c r="BDO696" s="126"/>
      <c r="BDP696" s="126"/>
      <c r="BDQ696" s="126"/>
      <c r="BDR696" s="126"/>
      <c r="BDS696" s="126"/>
      <c r="BDT696" s="126"/>
      <c r="BDU696" s="126"/>
      <c r="BDV696" s="126"/>
      <c r="BDW696" s="126"/>
      <c r="BDX696" s="126"/>
      <c r="BDY696" s="126"/>
      <c r="BDZ696" s="126"/>
      <c r="BEA696" s="126"/>
      <c r="BEB696" s="126"/>
      <c r="BEC696" s="126"/>
      <c r="BED696" s="126"/>
      <c r="BEE696" s="126"/>
      <c r="BEF696" s="126"/>
      <c r="BEG696" s="126"/>
      <c r="BEH696" s="126"/>
      <c r="BEI696" s="126"/>
      <c r="BEJ696" s="126"/>
      <c r="BEK696" s="126"/>
      <c r="BEL696" s="126"/>
      <c r="BEM696" s="126"/>
      <c r="BEN696" s="126"/>
      <c r="BEO696" s="126"/>
      <c r="BEP696" s="126"/>
      <c r="BEQ696" s="126"/>
      <c r="BER696" s="126"/>
      <c r="BES696" s="126"/>
      <c r="BET696" s="126"/>
      <c r="BEU696" s="126"/>
      <c r="BEV696" s="126"/>
      <c r="BEW696" s="126"/>
      <c r="BEX696" s="126"/>
      <c r="BEY696" s="126"/>
      <c r="BEZ696" s="126"/>
      <c r="BFA696" s="126"/>
      <c r="BFB696" s="126"/>
      <c r="BFC696" s="126"/>
      <c r="BFD696" s="126"/>
      <c r="BFE696" s="126"/>
      <c r="BFF696" s="126"/>
      <c r="BFG696" s="126"/>
      <c r="BFH696" s="126"/>
      <c r="BFI696" s="126"/>
      <c r="BFJ696" s="126"/>
      <c r="BFK696" s="126"/>
      <c r="BFL696" s="126"/>
      <c r="BFM696" s="126"/>
      <c r="BFN696" s="126"/>
      <c r="BFO696" s="126"/>
      <c r="BFP696" s="126"/>
      <c r="BFQ696" s="126"/>
      <c r="BFR696" s="126"/>
      <c r="BFS696" s="126"/>
      <c r="BFT696" s="126"/>
      <c r="BFU696" s="126"/>
      <c r="BFV696" s="126"/>
      <c r="BFW696" s="126"/>
      <c r="BFX696" s="126"/>
      <c r="BFY696" s="126"/>
      <c r="BFZ696" s="126"/>
      <c r="BGA696" s="126"/>
      <c r="BGB696" s="126"/>
      <c r="BGC696" s="126"/>
      <c r="BGD696" s="126"/>
      <c r="BGE696" s="126"/>
      <c r="BGF696" s="126"/>
      <c r="BGG696" s="126"/>
      <c r="BGH696" s="126"/>
      <c r="BGI696" s="126"/>
      <c r="BGJ696" s="126"/>
      <c r="BGK696" s="126"/>
      <c r="BGL696" s="126"/>
      <c r="BGM696" s="126"/>
      <c r="BGN696" s="126"/>
      <c r="BGO696" s="126"/>
      <c r="BGP696" s="126"/>
      <c r="BGQ696" s="126"/>
      <c r="BGR696" s="126"/>
      <c r="BGS696" s="126"/>
      <c r="BGT696" s="126"/>
      <c r="BGU696" s="126"/>
      <c r="BGV696" s="126"/>
      <c r="BGW696" s="126"/>
      <c r="BGX696" s="126"/>
      <c r="BGY696" s="126"/>
      <c r="BGZ696" s="126"/>
      <c r="BHA696" s="126"/>
      <c r="BHB696" s="126"/>
      <c r="BHC696" s="126"/>
      <c r="BHD696" s="126"/>
      <c r="BHE696" s="126"/>
      <c r="BHF696" s="126"/>
      <c r="BHG696" s="126"/>
      <c r="BHH696" s="126"/>
      <c r="BHI696" s="126"/>
      <c r="BHJ696" s="126"/>
      <c r="BHK696" s="126"/>
      <c r="BHL696" s="126"/>
      <c r="BHM696" s="126"/>
      <c r="BHN696" s="126"/>
      <c r="BHO696" s="126"/>
      <c r="BHP696" s="126"/>
      <c r="BHQ696" s="126"/>
      <c r="BHR696" s="126"/>
      <c r="BHS696" s="126"/>
      <c r="BHT696" s="126"/>
      <c r="BHU696" s="126"/>
      <c r="BHV696" s="126"/>
      <c r="BHW696" s="126"/>
      <c r="BHX696" s="126"/>
      <c r="BHY696" s="126"/>
      <c r="BHZ696" s="126"/>
      <c r="BIA696" s="126"/>
      <c r="BIB696" s="126"/>
      <c r="BIC696" s="126"/>
      <c r="BID696" s="126"/>
      <c r="BIE696" s="126"/>
      <c r="BIF696" s="126"/>
      <c r="BIG696" s="126"/>
      <c r="BIH696" s="126"/>
      <c r="BII696" s="126"/>
      <c r="BIJ696" s="126"/>
      <c r="BIK696" s="126"/>
      <c r="BIL696" s="126"/>
      <c r="BIM696" s="126"/>
      <c r="BIN696" s="126"/>
      <c r="BIO696" s="126"/>
      <c r="BIP696" s="126"/>
      <c r="BIQ696" s="126"/>
      <c r="BIR696" s="126"/>
      <c r="BIS696" s="126"/>
      <c r="BIT696" s="126"/>
      <c r="BIU696" s="126"/>
      <c r="BIV696" s="126"/>
      <c r="BIW696" s="126"/>
      <c r="BIX696" s="126"/>
      <c r="BIY696" s="126"/>
      <c r="BIZ696" s="126"/>
      <c r="BJA696" s="126"/>
      <c r="BJB696" s="126"/>
      <c r="BJC696" s="126"/>
      <c r="BJD696" s="126"/>
      <c r="BJE696" s="126"/>
      <c r="BJF696" s="126"/>
      <c r="BJG696" s="126"/>
      <c r="BJH696" s="126"/>
      <c r="BJI696" s="126"/>
      <c r="BJJ696" s="126"/>
      <c r="BJK696" s="126"/>
      <c r="BJL696" s="126"/>
      <c r="BJM696" s="126"/>
      <c r="BJN696" s="126"/>
      <c r="BJO696" s="126"/>
      <c r="BJP696" s="126"/>
      <c r="BJQ696" s="126"/>
      <c r="BJR696" s="126"/>
      <c r="BJS696" s="126"/>
      <c r="BJT696" s="126"/>
      <c r="BJU696" s="126"/>
      <c r="BJV696" s="126"/>
      <c r="BJW696" s="126"/>
      <c r="BJX696" s="126"/>
      <c r="BJY696" s="126"/>
      <c r="BJZ696" s="126"/>
      <c r="BKA696" s="126"/>
      <c r="BKB696" s="126"/>
      <c r="BKC696" s="126"/>
      <c r="BKD696" s="126"/>
      <c r="BKE696" s="126"/>
      <c r="BKF696" s="126"/>
      <c r="BKG696" s="126"/>
      <c r="BKH696" s="126"/>
      <c r="BKI696" s="126"/>
      <c r="BKJ696" s="126"/>
      <c r="BKK696" s="126"/>
      <c r="BKL696" s="126"/>
      <c r="BKM696" s="126"/>
      <c r="BKN696" s="126"/>
      <c r="BKO696" s="126"/>
      <c r="BKP696" s="126"/>
      <c r="BKQ696" s="126"/>
      <c r="BKR696" s="126"/>
      <c r="BKS696" s="126"/>
      <c r="BKT696" s="126"/>
      <c r="BKU696" s="126"/>
      <c r="BKV696" s="126"/>
      <c r="BKW696" s="126"/>
      <c r="BKX696" s="126"/>
      <c r="BKY696" s="126"/>
      <c r="BKZ696" s="126"/>
      <c r="BLA696" s="126"/>
      <c r="BLB696" s="126"/>
      <c r="BLC696" s="126"/>
      <c r="BLD696" s="126"/>
      <c r="BLE696" s="126"/>
      <c r="BLF696" s="126"/>
      <c r="BLG696" s="126"/>
      <c r="BLH696" s="126"/>
      <c r="BLI696" s="126"/>
      <c r="BLJ696" s="126"/>
      <c r="BLK696" s="126"/>
      <c r="BLL696" s="126"/>
      <c r="BLM696" s="126"/>
      <c r="BLN696" s="126"/>
      <c r="BLO696" s="126"/>
      <c r="BLP696" s="126"/>
      <c r="BLQ696" s="126"/>
      <c r="BLR696" s="126"/>
      <c r="BLS696" s="126"/>
      <c r="BLT696" s="126"/>
      <c r="BLU696" s="126"/>
      <c r="BLV696" s="126"/>
      <c r="BLW696" s="126"/>
      <c r="BLX696" s="126"/>
      <c r="BLY696" s="126"/>
      <c r="BLZ696" s="126"/>
      <c r="BMA696" s="126"/>
      <c r="BMB696" s="126"/>
      <c r="BMC696" s="126"/>
      <c r="BMD696" s="126"/>
      <c r="BME696" s="126"/>
      <c r="BMF696" s="126"/>
      <c r="BMG696" s="126"/>
      <c r="BMH696" s="126"/>
      <c r="BMI696" s="126"/>
      <c r="BMJ696" s="126"/>
      <c r="BMK696" s="126"/>
      <c r="BML696" s="126"/>
      <c r="BMM696" s="126"/>
      <c r="BMN696" s="126"/>
      <c r="BMO696" s="126"/>
      <c r="BMP696" s="126"/>
      <c r="BMQ696" s="126"/>
      <c r="BMR696" s="126"/>
      <c r="BMS696" s="126"/>
      <c r="BMT696" s="126"/>
      <c r="BMU696" s="126"/>
      <c r="BMV696" s="126"/>
      <c r="BMW696" s="126"/>
      <c r="BMX696" s="126"/>
      <c r="BMY696" s="126"/>
      <c r="BMZ696" s="126"/>
      <c r="BNA696" s="126"/>
      <c r="BNB696" s="126"/>
      <c r="BNC696" s="126"/>
      <c r="BND696" s="126"/>
      <c r="BNE696" s="126"/>
      <c r="BNF696" s="126"/>
      <c r="BNG696" s="126"/>
      <c r="BNH696" s="126"/>
      <c r="BNI696" s="126"/>
      <c r="BNJ696" s="126"/>
      <c r="BNK696" s="126"/>
      <c r="BNL696" s="126"/>
      <c r="BNM696" s="126"/>
      <c r="BNN696" s="126"/>
      <c r="BNO696" s="126"/>
      <c r="BNP696" s="126"/>
      <c r="BNQ696" s="126"/>
      <c r="BNR696" s="126"/>
      <c r="BNS696" s="126"/>
      <c r="BNT696" s="126"/>
      <c r="BNU696" s="126"/>
      <c r="BNV696" s="126"/>
      <c r="BNW696" s="126"/>
      <c r="BNX696" s="126"/>
      <c r="BNY696" s="126"/>
      <c r="BNZ696" s="126"/>
      <c r="BOA696" s="126"/>
      <c r="BOB696" s="126"/>
      <c r="BOC696" s="126"/>
      <c r="BOD696" s="126"/>
      <c r="BOE696" s="126"/>
      <c r="BOF696" s="126"/>
      <c r="BOG696" s="126"/>
      <c r="BOH696" s="126"/>
      <c r="BOI696" s="126"/>
      <c r="BOJ696" s="126"/>
      <c r="BOK696" s="126"/>
      <c r="BOL696" s="126"/>
      <c r="BOM696" s="126"/>
      <c r="BON696" s="126"/>
      <c r="BOO696" s="126"/>
      <c r="BOP696" s="126"/>
      <c r="BOQ696" s="126"/>
      <c r="BOR696" s="126"/>
      <c r="BOS696" s="126"/>
      <c r="BOT696" s="126"/>
      <c r="BOU696" s="126"/>
      <c r="BOV696" s="126"/>
      <c r="BOW696" s="126"/>
      <c r="BOX696" s="126"/>
      <c r="BOY696" s="126"/>
      <c r="BOZ696" s="126"/>
      <c r="BPA696" s="126"/>
      <c r="BPB696" s="126"/>
      <c r="BPC696" s="126"/>
      <c r="BPD696" s="126"/>
      <c r="BPE696" s="126"/>
      <c r="BPF696" s="126"/>
      <c r="BPG696" s="126"/>
      <c r="BPH696" s="126"/>
      <c r="BPI696" s="126"/>
      <c r="BPJ696" s="126"/>
      <c r="BPK696" s="126"/>
      <c r="BPL696" s="126"/>
      <c r="BPM696" s="126"/>
      <c r="BPN696" s="126"/>
      <c r="BPO696" s="126"/>
      <c r="BPP696" s="126"/>
      <c r="BPQ696" s="126"/>
      <c r="BPR696" s="126"/>
      <c r="BPS696" s="126"/>
      <c r="BPT696" s="126"/>
      <c r="BPU696" s="126"/>
      <c r="BPV696" s="126"/>
      <c r="BPW696" s="126"/>
      <c r="BPX696" s="126"/>
      <c r="BPY696" s="126"/>
      <c r="BPZ696" s="126"/>
      <c r="BQA696" s="126"/>
      <c r="BQB696" s="126"/>
      <c r="BQC696" s="126"/>
      <c r="BQD696" s="126"/>
      <c r="BQE696" s="126"/>
      <c r="BQF696" s="126"/>
      <c r="BQG696" s="126"/>
      <c r="BQH696" s="126"/>
      <c r="BQI696" s="126"/>
      <c r="BQJ696" s="126"/>
      <c r="BQK696" s="126"/>
      <c r="BQL696" s="126"/>
      <c r="BQM696" s="126"/>
      <c r="BQN696" s="126"/>
      <c r="BQO696" s="126"/>
      <c r="BQP696" s="126"/>
      <c r="BQQ696" s="126"/>
      <c r="BQR696" s="126"/>
      <c r="BQS696" s="126"/>
      <c r="BQT696" s="126"/>
      <c r="BQU696" s="126"/>
      <c r="BQV696" s="126"/>
      <c r="BQW696" s="126"/>
      <c r="BQX696" s="126"/>
      <c r="BQY696" s="126"/>
      <c r="BQZ696" s="126"/>
      <c r="BRA696" s="126"/>
      <c r="BRB696" s="126"/>
      <c r="BRC696" s="126"/>
      <c r="BRD696" s="126"/>
      <c r="BRE696" s="126"/>
      <c r="BRF696" s="126"/>
      <c r="BRG696" s="126"/>
      <c r="BRH696" s="126"/>
      <c r="BRI696" s="126"/>
      <c r="BRJ696" s="126"/>
      <c r="BRK696" s="126"/>
      <c r="BRL696" s="126"/>
      <c r="BRM696" s="126"/>
      <c r="BRN696" s="126"/>
      <c r="BRO696" s="126"/>
      <c r="BRP696" s="126"/>
      <c r="BRQ696" s="126"/>
      <c r="BRR696" s="126"/>
      <c r="BRS696" s="126"/>
      <c r="BRT696" s="126"/>
      <c r="BRU696" s="126"/>
      <c r="BRV696" s="126"/>
      <c r="BRW696" s="126"/>
      <c r="BRX696" s="126"/>
      <c r="BRY696" s="126"/>
      <c r="BRZ696" s="126"/>
      <c r="BSA696" s="126"/>
      <c r="BSB696" s="126"/>
      <c r="BSC696" s="126"/>
      <c r="BSD696" s="126"/>
      <c r="BSE696" s="126"/>
      <c r="BSF696" s="126"/>
      <c r="BSG696" s="126"/>
      <c r="BSH696" s="126"/>
      <c r="BSI696" s="126"/>
      <c r="BSJ696" s="126"/>
      <c r="BSK696" s="126"/>
      <c r="BSL696" s="126"/>
      <c r="BSM696" s="126"/>
      <c r="BSN696" s="126"/>
      <c r="BSO696" s="126"/>
      <c r="BSP696" s="126"/>
      <c r="BSQ696" s="126"/>
      <c r="BSR696" s="126"/>
      <c r="BSS696" s="126"/>
      <c r="BST696" s="126"/>
      <c r="BSU696" s="126"/>
      <c r="BSV696" s="126"/>
      <c r="BSW696" s="126"/>
      <c r="BSX696" s="126"/>
      <c r="BSY696" s="126"/>
      <c r="BSZ696" s="126"/>
      <c r="BTA696" s="126"/>
      <c r="BTB696" s="126"/>
      <c r="BTC696" s="126"/>
      <c r="BTD696" s="126"/>
      <c r="BTE696" s="126"/>
      <c r="BTF696" s="126"/>
      <c r="BTG696" s="126"/>
      <c r="BTH696" s="126"/>
      <c r="BTI696" s="126"/>
      <c r="BTJ696" s="126"/>
      <c r="BTK696" s="126"/>
      <c r="BTL696" s="126"/>
      <c r="BTM696" s="126"/>
      <c r="BTN696" s="126"/>
      <c r="BTO696" s="126"/>
      <c r="BTP696" s="126"/>
      <c r="BTQ696" s="126"/>
      <c r="BTR696" s="126"/>
      <c r="BTS696" s="126"/>
      <c r="BTT696" s="126"/>
      <c r="BTU696" s="126"/>
      <c r="BTV696" s="126"/>
      <c r="BTW696" s="126"/>
      <c r="BTX696" s="126"/>
      <c r="BTY696" s="126"/>
      <c r="BTZ696" s="126"/>
      <c r="BUA696" s="126"/>
      <c r="BUB696" s="126"/>
      <c r="BUC696" s="126"/>
      <c r="BUD696" s="126"/>
      <c r="BUE696" s="126"/>
      <c r="BUF696" s="126"/>
      <c r="BUG696" s="126"/>
      <c r="BUH696" s="126"/>
      <c r="BUI696" s="126"/>
      <c r="BUJ696" s="126"/>
      <c r="BUK696" s="126"/>
      <c r="BUL696" s="126"/>
      <c r="BUM696" s="126"/>
      <c r="BUN696" s="126"/>
      <c r="BUO696" s="126"/>
      <c r="BUP696" s="126"/>
      <c r="BUQ696" s="126"/>
      <c r="BUR696" s="126"/>
      <c r="BUS696" s="126"/>
      <c r="BUT696" s="126"/>
      <c r="BUU696" s="126"/>
      <c r="BUV696" s="126"/>
      <c r="BUW696" s="126"/>
      <c r="BUX696" s="126"/>
      <c r="BUY696" s="126"/>
      <c r="BUZ696" s="126"/>
      <c r="BVA696" s="126"/>
      <c r="BVB696" s="126"/>
      <c r="BVC696" s="126"/>
      <c r="BVD696" s="126"/>
      <c r="BVE696" s="126"/>
      <c r="BVF696" s="126"/>
      <c r="BVG696" s="126"/>
      <c r="BVH696" s="126"/>
      <c r="BVI696" s="126"/>
      <c r="BVJ696" s="126"/>
      <c r="BVK696" s="126"/>
      <c r="BVL696" s="126"/>
      <c r="BVM696" s="126"/>
      <c r="BVN696" s="126"/>
      <c r="BVO696" s="126"/>
      <c r="BVP696" s="126"/>
      <c r="BVQ696" s="126"/>
      <c r="BVR696" s="126"/>
      <c r="BVS696" s="126"/>
      <c r="BVT696" s="126"/>
      <c r="BVU696" s="126"/>
      <c r="BVV696" s="126"/>
      <c r="BVW696" s="126"/>
      <c r="BVX696" s="126"/>
      <c r="BVY696" s="126"/>
      <c r="BVZ696" s="126"/>
      <c r="BWA696" s="126"/>
      <c r="BWB696" s="126"/>
      <c r="BWC696" s="126"/>
      <c r="BWD696" s="126"/>
      <c r="BWE696" s="126"/>
      <c r="BWF696" s="126"/>
      <c r="BWG696" s="126"/>
      <c r="BWH696" s="126"/>
      <c r="BWI696" s="126"/>
      <c r="BWJ696" s="126"/>
      <c r="BWK696" s="126"/>
      <c r="BWL696" s="126"/>
      <c r="BWM696" s="126"/>
      <c r="BWN696" s="126"/>
      <c r="BWO696" s="126"/>
      <c r="BWP696" s="126"/>
      <c r="BWQ696" s="126"/>
      <c r="BWR696" s="126"/>
      <c r="BWS696" s="126"/>
      <c r="BWT696" s="126"/>
      <c r="BWU696" s="126"/>
      <c r="BWV696" s="126"/>
      <c r="BWW696" s="126"/>
      <c r="BWX696" s="126"/>
      <c r="BWY696" s="126"/>
      <c r="BWZ696" s="126"/>
      <c r="BXA696" s="126"/>
      <c r="BXB696" s="126"/>
      <c r="BXC696" s="126"/>
      <c r="BXD696" s="126"/>
      <c r="BXE696" s="126"/>
      <c r="BXF696" s="126"/>
      <c r="BXG696" s="126"/>
      <c r="BXH696" s="126"/>
      <c r="BXI696" s="126"/>
      <c r="BXJ696" s="126"/>
      <c r="BXK696" s="126"/>
      <c r="BXL696" s="126"/>
      <c r="BXM696" s="126"/>
      <c r="BXN696" s="126"/>
      <c r="BXO696" s="126"/>
      <c r="BXP696" s="126"/>
      <c r="BXQ696" s="126"/>
      <c r="BXR696" s="126"/>
      <c r="BXS696" s="126"/>
      <c r="BXT696" s="126"/>
      <c r="BXU696" s="126"/>
      <c r="BXV696" s="126"/>
      <c r="BXW696" s="126"/>
      <c r="BXX696" s="126"/>
      <c r="BXY696" s="126"/>
      <c r="BXZ696" s="126"/>
      <c r="BYA696" s="126"/>
      <c r="BYB696" s="126"/>
      <c r="BYC696" s="126"/>
      <c r="BYD696" s="126"/>
      <c r="BYE696" s="126"/>
      <c r="BYF696" s="126"/>
      <c r="BYG696" s="126"/>
      <c r="BYH696" s="126"/>
      <c r="BYI696" s="126"/>
      <c r="BYJ696" s="126"/>
      <c r="BYK696" s="126"/>
      <c r="BYL696" s="126"/>
      <c r="BYM696" s="126"/>
      <c r="BYN696" s="126"/>
      <c r="BYO696" s="126"/>
      <c r="BYP696" s="126"/>
      <c r="BYQ696" s="126"/>
      <c r="BYR696" s="126"/>
      <c r="BYS696" s="126"/>
      <c r="BYT696" s="126"/>
      <c r="BYU696" s="126"/>
      <c r="BYV696" s="126"/>
      <c r="BYW696" s="126"/>
      <c r="BYX696" s="126"/>
      <c r="BYY696" s="126"/>
      <c r="BYZ696" s="126"/>
      <c r="BZA696" s="126"/>
      <c r="BZB696" s="126"/>
      <c r="BZC696" s="126"/>
      <c r="BZD696" s="126"/>
      <c r="BZE696" s="126"/>
      <c r="BZF696" s="126"/>
      <c r="BZG696" s="126"/>
      <c r="BZH696" s="126"/>
      <c r="BZI696" s="126"/>
      <c r="BZJ696" s="126"/>
      <c r="BZK696" s="126"/>
      <c r="BZL696" s="126"/>
      <c r="BZM696" s="126"/>
      <c r="BZN696" s="126"/>
      <c r="BZO696" s="126"/>
      <c r="BZP696" s="126"/>
      <c r="BZQ696" s="126"/>
      <c r="BZR696" s="126"/>
      <c r="BZS696" s="126"/>
      <c r="BZT696" s="126"/>
      <c r="BZU696" s="126"/>
      <c r="BZV696" s="126"/>
      <c r="BZW696" s="126"/>
      <c r="BZX696" s="126"/>
      <c r="BZY696" s="126"/>
      <c r="BZZ696" s="126"/>
      <c r="CAA696" s="126"/>
      <c r="CAB696" s="126"/>
      <c r="CAC696" s="126"/>
      <c r="CAD696" s="126"/>
      <c r="CAE696" s="126"/>
      <c r="CAF696" s="126"/>
      <c r="CAG696" s="126"/>
      <c r="CAH696" s="126"/>
      <c r="CAI696" s="126"/>
      <c r="CAJ696" s="126"/>
      <c r="CAK696" s="126"/>
      <c r="CAL696" s="126"/>
      <c r="CAM696" s="126"/>
      <c r="CAN696" s="126"/>
      <c r="CAO696" s="126"/>
      <c r="CAP696" s="126"/>
      <c r="CAQ696" s="126"/>
      <c r="CAR696" s="126"/>
      <c r="CAS696" s="126"/>
      <c r="CAT696" s="126"/>
      <c r="CAU696" s="126"/>
      <c r="CAV696" s="126"/>
      <c r="CAW696" s="126"/>
      <c r="CAX696" s="126"/>
      <c r="CAY696" s="126"/>
      <c r="CAZ696" s="126"/>
      <c r="CBA696" s="126"/>
      <c r="CBB696" s="126"/>
      <c r="CBC696" s="126"/>
      <c r="CBD696" s="126"/>
      <c r="CBE696" s="126"/>
      <c r="CBF696" s="126"/>
      <c r="CBG696" s="126"/>
      <c r="CBH696" s="126"/>
      <c r="CBI696" s="126"/>
      <c r="CBJ696" s="126"/>
      <c r="CBK696" s="126"/>
      <c r="CBL696" s="126"/>
      <c r="CBM696" s="126"/>
      <c r="CBN696" s="126"/>
      <c r="CBO696" s="126"/>
      <c r="CBP696" s="126"/>
      <c r="CBQ696" s="126"/>
      <c r="CBR696" s="126"/>
      <c r="CBS696" s="126"/>
      <c r="CBT696" s="126"/>
      <c r="CBU696" s="126"/>
      <c r="CBV696" s="126"/>
      <c r="CBW696" s="126"/>
      <c r="CBX696" s="126"/>
      <c r="CBY696" s="126"/>
      <c r="CBZ696" s="126"/>
      <c r="CCA696" s="126"/>
      <c r="CCB696" s="126"/>
      <c r="CCC696" s="126"/>
      <c r="CCD696" s="126"/>
      <c r="CCE696" s="126"/>
      <c r="CCF696" s="126"/>
      <c r="CCG696" s="126"/>
      <c r="CCH696" s="126"/>
      <c r="CCI696" s="126"/>
      <c r="CCJ696" s="126"/>
      <c r="CCK696" s="126"/>
      <c r="CCL696" s="126"/>
      <c r="CCM696" s="126"/>
      <c r="CCN696" s="126"/>
      <c r="CCO696" s="126"/>
      <c r="CCP696" s="126"/>
      <c r="CCQ696" s="126"/>
      <c r="CCR696" s="126"/>
      <c r="CCS696" s="126"/>
      <c r="CCT696" s="126"/>
      <c r="CCU696" s="126"/>
      <c r="CCV696" s="126"/>
      <c r="CCW696" s="126"/>
      <c r="CCX696" s="126"/>
      <c r="CCY696" s="126"/>
      <c r="CCZ696" s="126"/>
      <c r="CDA696" s="126"/>
      <c r="CDB696" s="126"/>
      <c r="CDC696" s="126"/>
      <c r="CDD696" s="126"/>
      <c r="CDE696" s="126"/>
      <c r="CDF696" s="126"/>
      <c r="CDG696" s="126"/>
      <c r="CDH696" s="126"/>
      <c r="CDI696" s="126"/>
      <c r="CDJ696" s="126"/>
      <c r="CDK696" s="126"/>
      <c r="CDL696" s="126"/>
      <c r="CDM696" s="126"/>
      <c r="CDN696" s="126"/>
      <c r="CDO696" s="126"/>
      <c r="CDP696" s="126"/>
      <c r="CDQ696" s="126"/>
      <c r="CDR696" s="126"/>
      <c r="CDS696" s="126"/>
      <c r="CDT696" s="126"/>
      <c r="CDU696" s="126"/>
      <c r="CDV696" s="126"/>
      <c r="CDW696" s="126"/>
      <c r="CDX696" s="126"/>
      <c r="CDY696" s="126"/>
      <c r="CDZ696" s="126"/>
      <c r="CEA696" s="126"/>
      <c r="CEB696" s="126"/>
      <c r="CEC696" s="126"/>
      <c r="CED696" s="126"/>
      <c r="CEE696" s="126"/>
      <c r="CEF696" s="126"/>
      <c r="CEG696" s="126"/>
      <c r="CEH696" s="126"/>
      <c r="CEI696" s="126"/>
      <c r="CEJ696" s="126"/>
      <c r="CEK696" s="126"/>
      <c r="CEL696" s="126"/>
      <c r="CEM696" s="126"/>
      <c r="CEN696" s="126"/>
      <c r="CEO696" s="126"/>
      <c r="CEP696" s="126"/>
      <c r="CEQ696" s="126"/>
      <c r="CER696" s="126"/>
      <c r="CES696" s="126"/>
      <c r="CET696" s="126"/>
      <c r="CEU696" s="126"/>
      <c r="CEV696" s="126"/>
      <c r="CEW696" s="126"/>
      <c r="CEX696" s="126"/>
      <c r="CEY696" s="126"/>
      <c r="CEZ696" s="126"/>
      <c r="CFA696" s="126"/>
      <c r="CFB696" s="126"/>
      <c r="CFC696" s="126"/>
      <c r="CFD696" s="126"/>
      <c r="CFE696" s="126"/>
      <c r="CFF696" s="126"/>
      <c r="CFG696" s="126"/>
      <c r="CFH696" s="126"/>
      <c r="CFI696" s="126"/>
      <c r="CFJ696" s="126"/>
      <c r="CFK696" s="126"/>
      <c r="CFL696" s="126"/>
      <c r="CFM696" s="126"/>
      <c r="CFN696" s="126"/>
      <c r="CFO696" s="126"/>
      <c r="CFP696" s="126"/>
      <c r="CFQ696" s="126"/>
      <c r="CFR696" s="126"/>
      <c r="CFS696" s="126"/>
      <c r="CFT696" s="126"/>
      <c r="CFU696" s="126"/>
      <c r="CFV696" s="126"/>
      <c r="CFW696" s="126"/>
      <c r="CFX696" s="126"/>
      <c r="CFY696" s="126"/>
      <c r="CFZ696" s="126"/>
      <c r="CGA696" s="126"/>
      <c r="CGB696" s="126"/>
      <c r="CGC696" s="126"/>
      <c r="CGD696" s="126"/>
      <c r="CGE696" s="126"/>
      <c r="CGF696" s="126"/>
      <c r="CGG696" s="126"/>
      <c r="CGH696" s="126"/>
      <c r="CGI696" s="126"/>
      <c r="CGJ696" s="126"/>
      <c r="CGK696" s="126"/>
      <c r="CGL696" s="126"/>
      <c r="CGM696" s="126"/>
      <c r="CGN696" s="126"/>
      <c r="CGO696" s="126"/>
      <c r="CGP696" s="126"/>
      <c r="CGQ696" s="126"/>
      <c r="CGR696" s="126"/>
      <c r="CGS696" s="126"/>
      <c r="CGT696" s="126"/>
      <c r="CGU696" s="126"/>
      <c r="CGV696" s="126"/>
      <c r="CGW696" s="126"/>
      <c r="CGX696" s="126"/>
      <c r="CGY696" s="126"/>
      <c r="CGZ696" s="126"/>
      <c r="CHA696" s="126"/>
      <c r="CHB696" s="126"/>
      <c r="CHC696" s="126"/>
      <c r="CHD696" s="126"/>
      <c r="CHE696" s="126"/>
      <c r="CHF696" s="126"/>
      <c r="CHG696" s="126"/>
      <c r="CHH696" s="126"/>
      <c r="CHI696" s="126"/>
      <c r="CHJ696" s="126"/>
      <c r="CHK696" s="126"/>
      <c r="CHL696" s="126"/>
      <c r="CHM696" s="126"/>
      <c r="CHN696" s="126"/>
      <c r="CHO696" s="126"/>
      <c r="CHP696" s="126"/>
      <c r="CHQ696" s="126"/>
      <c r="CHR696" s="126"/>
      <c r="CHS696" s="126"/>
      <c r="CHT696" s="126"/>
      <c r="CHU696" s="126"/>
      <c r="CHV696" s="126"/>
      <c r="CHW696" s="126"/>
      <c r="CHX696" s="126"/>
      <c r="CHY696" s="126"/>
      <c r="CHZ696" s="126"/>
      <c r="CIA696" s="126"/>
      <c r="CIB696" s="126"/>
      <c r="CIC696" s="126"/>
      <c r="CID696" s="126"/>
      <c r="CIE696" s="126"/>
      <c r="CIF696" s="126"/>
      <c r="CIG696" s="126"/>
      <c r="CIH696" s="126"/>
      <c r="CII696" s="126"/>
      <c r="CIJ696" s="126"/>
      <c r="CIK696" s="126"/>
      <c r="CIL696" s="126"/>
      <c r="CIM696" s="126"/>
      <c r="CIN696" s="126"/>
      <c r="CIO696" s="126"/>
      <c r="CIP696" s="126"/>
      <c r="CIQ696" s="126"/>
      <c r="CIR696" s="126"/>
      <c r="CIS696" s="126"/>
      <c r="CIT696" s="126"/>
      <c r="CIU696" s="126"/>
      <c r="CIV696" s="126"/>
      <c r="CIW696" s="126"/>
      <c r="CIX696" s="126"/>
      <c r="CIY696" s="126"/>
      <c r="CIZ696" s="126"/>
      <c r="CJA696" s="126"/>
      <c r="CJB696" s="126"/>
      <c r="CJC696" s="126"/>
      <c r="CJD696" s="126"/>
      <c r="CJE696" s="126"/>
      <c r="CJF696" s="126"/>
      <c r="CJG696" s="126"/>
      <c r="CJH696" s="126"/>
      <c r="CJI696" s="126"/>
      <c r="CJJ696" s="126"/>
      <c r="CJK696" s="126"/>
      <c r="CJL696" s="126"/>
      <c r="CJM696" s="126"/>
      <c r="CJN696" s="126"/>
      <c r="CJO696" s="126"/>
      <c r="CJP696" s="126"/>
      <c r="CJQ696" s="126"/>
      <c r="CJR696" s="126"/>
      <c r="CJS696" s="126"/>
      <c r="CJT696" s="126"/>
      <c r="CJU696" s="126"/>
      <c r="CJV696" s="126"/>
      <c r="CJW696" s="126"/>
      <c r="CJX696" s="126"/>
      <c r="CJY696" s="126"/>
      <c r="CJZ696" s="126"/>
      <c r="CKA696" s="126"/>
      <c r="CKB696" s="126"/>
      <c r="CKC696" s="126"/>
      <c r="CKD696" s="126"/>
      <c r="CKE696" s="126"/>
      <c r="CKF696" s="126"/>
      <c r="CKG696" s="126"/>
      <c r="CKH696" s="126"/>
      <c r="CKI696" s="126"/>
      <c r="CKJ696" s="126"/>
      <c r="CKK696" s="126"/>
      <c r="CKL696" s="126"/>
      <c r="CKM696" s="126"/>
      <c r="CKN696" s="126"/>
      <c r="CKO696" s="126"/>
      <c r="CKP696" s="126"/>
      <c r="CKQ696" s="126"/>
      <c r="CKR696" s="126"/>
      <c r="CKS696" s="126"/>
      <c r="CKT696" s="126"/>
      <c r="CKU696" s="126"/>
      <c r="CKV696" s="126"/>
      <c r="CKW696" s="126"/>
      <c r="CKX696" s="126"/>
      <c r="CKY696" s="126"/>
      <c r="CKZ696" s="126"/>
      <c r="CLA696" s="126"/>
      <c r="CLB696" s="126"/>
      <c r="CLC696" s="126"/>
      <c r="CLD696" s="126"/>
      <c r="CLE696" s="126"/>
      <c r="CLF696" s="126"/>
      <c r="CLG696" s="126"/>
      <c r="CLH696" s="126"/>
      <c r="CLI696" s="126"/>
      <c r="CLJ696" s="126"/>
      <c r="CLK696" s="126"/>
      <c r="CLL696" s="126"/>
      <c r="CLM696" s="126"/>
      <c r="CLN696" s="126"/>
      <c r="CLO696" s="126"/>
      <c r="CLP696" s="126"/>
      <c r="CLQ696" s="126"/>
      <c r="CLR696" s="126"/>
      <c r="CLS696" s="126"/>
      <c r="CLT696" s="126"/>
      <c r="CLU696" s="126"/>
      <c r="CLV696" s="126"/>
      <c r="CLW696" s="126"/>
      <c r="CLX696" s="126"/>
      <c r="CLY696" s="126"/>
      <c r="CLZ696" s="126"/>
      <c r="CMA696" s="126"/>
      <c r="CMB696" s="126"/>
      <c r="CMC696" s="126"/>
      <c r="CMD696" s="126"/>
      <c r="CME696" s="126"/>
      <c r="CMF696" s="126"/>
      <c r="CMG696" s="126"/>
      <c r="CMH696" s="126"/>
      <c r="CMI696" s="126"/>
      <c r="CMJ696" s="126"/>
      <c r="CMK696" s="126"/>
      <c r="CML696" s="126"/>
      <c r="CMM696" s="126"/>
      <c r="CMN696" s="126"/>
      <c r="CMO696" s="126"/>
      <c r="CMP696" s="126"/>
      <c r="CMQ696" s="126"/>
      <c r="CMR696" s="126"/>
      <c r="CMS696" s="126"/>
      <c r="CMT696" s="126"/>
      <c r="CMU696" s="126"/>
      <c r="CMV696" s="126"/>
      <c r="CMW696" s="126"/>
      <c r="CMX696" s="126"/>
      <c r="CMY696" s="126"/>
      <c r="CMZ696" s="126"/>
      <c r="CNA696" s="126"/>
      <c r="CNB696" s="126"/>
      <c r="CNC696" s="126"/>
      <c r="CND696" s="126"/>
      <c r="CNE696" s="126"/>
      <c r="CNF696" s="126"/>
      <c r="CNG696" s="126"/>
      <c r="CNH696" s="126"/>
      <c r="CNI696" s="126"/>
      <c r="CNJ696" s="126"/>
      <c r="CNK696" s="126"/>
      <c r="CNL696" s="126"/>
      <c r="CNM696" s="126"/>
      <c r="CNN696" s="126"/>
      <c r="CNO696" s="126"/>
      <c r="CNP696" s="126"/>
      <c r="CNQ696" s="126"/>
      <c r="CNR696" s="126"/>
      <c r="CNS696" s="126"/>
      <c r="CNT696" s="126"/>
      <c r="CNU696" s="126"/>
      <c r="CNV696" s="126"/>
      <c r="CNW696" s="126"/>
      <c r="CNX696" s="126"/>
      <c r="CNY696" s="126"/>
      <c r="CNZ696" s="126"/>
      <c r="COA696" s="126"/>
      <c r="COB696" s="126"/>
      <c r="COC696" s="126"/>
      <c r="COD696" s="126"/>
      <c r="COE696" s="126"/>
      <c r="COF696" s="126"/>
      <c r="COG696" s="126"/>
      <c r="COH696" s="126"/>
      <c r="COI696" s="126"/>
      <c r="COJ696" s="126"/>
      <c r="COK696" s="126"/>
      <c r="COL696" s="126"/>
      <c r="COM696" s="126"/>
      <c r="CON696" s="126"/>
      <c r="COO696" s="126"/>
      <c r="COP696" s="126"/>
      <c r="COQ696" s="126"/>
      <c r="COR696" s="126"/>
      <c r="COS696" s="126"/>
      <c r="COT696" s="126"/>
      <c r="COU696" s="126"/>
      <c r="COV696" s="126"/>
      <c r="COW696" s="126"/>
      <c r="COX696" s="126"/>
      <c r="COY696" s="126"/>
      <c r="COZ696" s="126"/>
      <c r="CPA696" s="126"/>
      <c r="CPB696" s="126"/>
      <c r="CPC696" s="126"/>
      <c r="CPD696" s="126"/>
      <c r="CPE696" s="126"/>
      <c r="CPF696" s="126"/>
      <c r="CPG696" s="126"/>
      <c r="CPH696" s="126"/>
      <c r="CPI696" s="126"/>
      <c r="CPJ696" s="126"/>
      <c r="CPK696" s="126"/>
      <c r="CPL696" s="126"/>
      <c r="CPM696" s="126"/>
      <c r="CPN696" s="126"/>
      <c r="CPO696" s="126"/>
      <c r="CPP696" s="126"/>
      <c r="CPQ696" s="126"/>
      <c r="CPR696" s="126"/>
      <c r="CPS696" s="126"/>
      <c r="CPT696" s="126"/>
      <c r="CPU696" s="126"/>
      <c r="CPV696" s="126"/>
      <c r="CPW696" s="126"/>
      <c r="CPX696" s="126"/>
      <c r="CPY696" s="126"/>
      <c r="CPZ696" s="126"/>
      <c r="CQA696" s="126"/>
      <c r="CQB696" s="126"/>
      <c r="CQC696" s="126"/>
      <c r="CQD696" s="126"/>
      <c r="CQE696" s="126"/>
      <c r="CQF696" s="126"/>
      <c r="CQG696" s="126"/>
      <c r="CQH696" s="126"/>
      <c r="CQI696" s="126"/>
      <c r="CQJ696" s="126"/>
      <c r="CQK696" s="126"/>
      <c r="CQL696" s="126"/>
      <c r="CQM696" s="126"/>
      <c r="CQN696" s="126"/>
      <c r="CQO696" s="126"/>
      <c r="CQP696" s="126"/>
      <c r="CQQ696" s="126"/>
      <c r="CQR696" s="126"/>
      <c r="CQS696" s="126"/>
      <c r="CQT696" s="126"/>
      <c r="CQU696" s="126"/>
      <c r="CQV696" s="126"/>
      <c r="CQW696" s="126"/>
      <c r="CQX696" s="126"/>
      <c r="CQY696" s="126"/>
      <c r="CQZ696" s="126"/>
      <c r="CRA696" s="126"/>
      <c r="CRB696" s="126"/>
      <c r="CRC696" s="126"/>
      <c r="CRD696" s="126"/>
      <c r="CRE696" s="126"/>
      <c r="CRF696" s="126"/>
      <c r="CRG696" s="126"/>
      <c r="CRH696" s="126"/>
      <c r="CRI696" s="126"/>
      <c r="CRJ696" s="126"/>
      <c r="CRK696" s="126"/>
      <c r="CRL696" s="126"/>
      <c r="CRM696" s="126"/>
      <c r="CRN696" s="126"/>
      <c r="CRO696" s="126"/>
      <c r="CRP696" s="126"/>
      <c r="CRQ696" s="126"/>
      <c r="CRR696" s="126"/>
      <c r="CRS696" s="126"/>
      <c r="CRT696" s="126"/>
      <c r="CRU696" s="126"/>
      <c r="CRV696" s="126"/>
      <c r="CRW696" s="126"/>
      <c r="CRX696" s="126"/>
      <c r="CRY696" s="126"/>
      <c r="CRZ696" s="126"/>
      <c r="CSA696" s="126"/>
      <c r="CSB696" s="126"/>
      <c r="CSC696" s="126"/>
      <c r="CSD696" s="126"/>
      <c r="CSE696" s="126"/>
      <c r="CSF696" s="126"/>
      <c r="CSG696" s="126"/>
      <c r="CSH696" s="126"/>
      <c r="CSI696" s="126"/>
      <c r="CSJ696" s="126"/>
      <c r="CSK696" s="126"/>
      <c r="CSL696" s="126"/>
      <c r="CSM696" s="126"/>
      <c r="CSN696" s="126"/>
      <c r="CSO696" s="126"/>
      <c r="CSP696" s="126"/>
      <c r="CSQ696" s="126"/>
      <c r="CSR696" s="126"/>
      <c r="CSS696" s="126"/>
      <c r="CST696" s="126"/>
      <c r="CSU696" s="126"/>
      <c r="CSV696" s="126"/>
      <c r="CSW696" s="126"/>
      <c r="CSX696" s="126"/>
      <c r="CSY696" s="126"/>
      <c r="CSZ696" s="126"/>
      <c r="CTA696" s="126"/>
      <c r="CTB696" s="126"/>
      <c r="CTC696" s="126"/>
      <c r="CTD696" s="126"/>
      <c r="CTE696" s="126"/>
      <c r="CTF696" s="126"/>
      <c r="CTG696" s="126"/>
      <c r="CTH696" s="126"/>
      <c r="CTI696" s="126"/>
      <c r="CTJ696" s="126"/>
      <c r="CTK696" s="126"/>
      <c r="CTL696" s="126"/>
      <c r="CTM696" s="126"/>
      <c r="CTN696" s="126"/>
      <c r="CTO696" s="126"/>
      <c r="CTP696" s="126"/>
      <c r="CTQ696" s="126"/>
      <c r="CTR696" s="126"/>
      <c r="CTS696" s="126"/>
      <c r="CTT696" s="126"/>
      <c r="CTU696" s="126"/>
      <c r="CTV696" s="126"/>
      <c r="CTW696" s="126"/>
      <c r="CTX696" s="126"/>
      <c r="CTY696" s="126"/>
      <c r="CTZ696" s="126"/>
      <c r="CUA696" s="126"/>
      <c r="CUB696" s="126"/>
      <c r="CUC696" s="126"/>
      <c r="CUD696" s="126"/>
      <c r="CUE696" s="126"/>
      <c r="CUF696" s="126"/>
      <c r="CUG696" s="126"/>
      <c r="CUH696" s="126"/>
      <c r="CUI696" s="126"/>
      <c r="CUJ696" s="126"/>
      <c r="CUK696" s="126"/>
      <c r="CUL696" s="126"/>
      <c r="CUM696" s="126"/>
      <c r="CUN696" s="126"/>
      <c r="CUO696" s="126"/>
      <c r="CUP696" s="126"/>
      <c r="CUQ696" s="126"/>
      <c r="CUR696" s="126"/>
      <c r="CUS696" s="126"/>
      <c r="CUT696" s="126"/>
      <c r="CUU696" s="126"/>
      <c r="CUV696" s="126"/>
      <c r="CUW696" s="126"/>
      <c r="CUX696" s="126"/>
      <c r="CUY696" s="126"/>
      <c r="CUZ696" s="126"/>
      <c r="CVA696" s="126"/>
      <c r="CVB696" s="126"/>
      <c r="CVC696" s="126"/>
      <c r="CVD696" s="126"/>
      <c r="CVE696" s="126"/>
      <c r="CVF696" s="126"/>
      <c r="CVG696" s="126"/>
      <c r="CVH696" s="126"/>
      <c r="CVI696" s="126"/>
      <c r="CVJ696" s="126"/>
      <c r="CVK696" s="126"/>
      <c r="CVL696" s="126"/>
      <c r="CVM696" s="126"/>
      <c r="CVN696" s="126"/>
      <c r="CVO696" s="126"/>
      <c r="CVP696" s="126"/>
      <c r="CVQ696" s="126"/>
      <c r="CVR696" s="126"/>
      <c r="CVS696" s="126"/>
      <c r="CVT696" s="126"/>
      <c r="CVU696" s="126"/>
      <c r="CVV696" s="126"/>
      <c r="CVW696" s="126"/>
      <c r="CVX696" s="126"/>
      <c r="CVY696" s="126"/>
      <c r="CVZ696" s="126"/>
      <c r="CWA696" s="126"/>
      <c r="CWB696" s="126"/>
      <c r="CWC696" s="126"/>
      <c r="CWD696" s="126"/>
      <c r="CWE696" s="126"/>
      <c r="CWF696" s="126"/>
      <c r="CWG696" s="126"/>
      <c r="CWH696" s="126"/>
      <c r="CWI696" s="126"/>
      <c r="CWJ696" s="126"/>
      <c r="CWK696" s="126"/>
      <c r="CWL696" s="126"/>
      <c r="CWM696" s="126"/>
      <c r="CWN696" s="126"/>
      <c r="CWO696" s="126"/>
      <c r="CWP696" s="126"/>
      <c r="CWQ696" s="126"/>
      <c r="CWR696" s="126"/>
      <c r="CWS696" s="126"/>
      <c r="CWT696" s="126"/>
      <c r="CWU696" s="126"/>
      <c r="CWV696" s="126"/>
      <c r="CWW696" s="126"/>
      <c r="CWX696" s="126"/>
      <c r="CWY696" s="126"/>
      <c r="CWZ696" s="126"/>
      <c r="CXA696" s="126"/>
      <c r="CXB696" s="126"/>
      <c r="CXC696" s="126"/>
      <c r="CXD696" s="126"/>
      <c r="CXE696" s="126"/>
      <c r="CXF696" s="126"/>
      <c r="CXG696" s="126"/>
      <c r="CXH696" s="126"/>
      <c r="CXI696" s="126"/>
      <c r="CXJ696" s="126"/>
      <c r="CXK696" s="126"/>
      <c r="CXL696" s="126"/>
      <c r="CXM696" s="126"/>
      <c r="CXN696" s="126"/>
      <c r="CXO696" s="126"/>
      <c r="CXP696" s="126"/>
      <c r="CXQ696" s="126"/>
      <c r="CXR696" s="126"/>
      <c r="CXS696" s="126"/>
      <c r="CXT696" s="126"/>
      <c r="CXU696" s="126"/>
      <c r="CXV696" s="126"/>
      <c r="CXW696" s="126"/>
      <c r="CXX696" s="126"/>
      <c r="CXY696" s="126"/>
      <c r="CXZ696" s="126"/>
      <c r="CYA696" s="126"/>
      <c r="CYB696" s="126"/>
      <c r="CYC696" s="126"/>
      <c r="CYD696" s="126"/>
      <c r="CYE696" s="126"/>
      <c r="CYF696" s="126"/>
      <c r="CYG696" s="126"/>
      <c r="CYH696" s="126"/>
      <c r="CYI696" s="126"/>
      <c r="CYJ696" s="126"/>
      <c r="CYK696" s="126"/>
      <c r="CYL696" s="126"/>
      <c r="CYM696" s="126"/>
      <c r="CYN696" s="126"/>
      <c r="CYO696" s="126"/>
      <c r="CYP696" s="126"/>
      <c r="CYQ696" s="126"/>
      <c r="CYR696" s="126"/>
      <c r="CYS696" s="126"/>
      <c r="CYT696" s="126"/>
      <c r="CYU696" s="126"/>
      <c r="CYV696" s="126"/>
      <c r="CYW696" s="126"/>
      <c r="CYX696" s="126"/>
      <c r="CYY696" s="126"/>
      <c r="CYZ696" s="126"/>
      <c r="CZA696" s="126"/>
      <c r="CZB696" s="126"/>
      <c r="CZC696" s="126"/>
      <c r="CZD696" s="126"/>
      <c r="CZE696" s="126"/>
      <c r="CZF696" s="126"/>
      <c r="CZG696" s="126"/>
      <c r="CZH696" s="126"/>
      <c r="CZI696" s="126"/>
      <c r="CZJ696" s="126"/>
      <c r="CZK696" s="126"/>
      <c r="CZL696" s="126"/>
      <c r="CZM696" s="126"/>
      <c r="CZN696" s="126"/>
      <c r="CZO696" s="126"/>
      <c r="CZP696" s="126"/>
      <c r="CZQ696" s="126"/>
      <c r="CZR696" s="126"/>
      <c r="CZS696" s="126"/>
      <c r="CZT696" s="126"/>
      <c r="CZU696" s="126"/>
      <c r="CZV696" s="126"/>
      <c r="CZW696" s="126"/>
      <c r="CZX696" s="126"/>
      <c r="CZY696" s="126"/>
      <c r="CZZ696" s="126"/>
      <c r="DAA696" s="126"/>
      <c r="DAB696" s="126"/>
      <c r="DAC696" s="126"/>
      <c r="DAD696" s="126"/>
      <c r="DAE696" s="126"/>
      <c r="DAF696" s="126"/>
      <c r="DAG696" s="126"/>
      <c r="DAH696" s="126"/>
      <c r="DAI696" s="126"/>
      <c r="DAJ696" s="126"/>
      <c r="DAK696" s="126"/>
      <c r="DAL696" s="126"/>
      <c r="DAM696" s="126"/>
      <c r="DAN696" s="126"/>
      <c r="DAO696" s="126"/>
      <c r="DAP696" s="126"/>
      <c r="DAQ696" s="126"/>
      <c r="DAR696" s="126"/>
      <c r="DAS696" s="126"/>
      <c r="DAT696" s="126"/>
      <c r="DAU696" s="126"/>
      <c r="DAV696" s="126"/>
      <c r="DAW696" s="126"/>
      <c r="DAX696" s="126"/>
      <c r="DAY696" s="126"/>
      <c r="DAZ696" s="126"/>
      <c r="DBA696" s="126"/>
      <c r="DBB696" s="126"/>
      <c r="DBC696" s="126"/>
      <c r="DBD696" s="126"/>
      <c r="DBE696" s="126"/>
      <c r="DBF696" s="126"/>
      <c r="DBG696" s="126"/>
      <c r="DBH696" s="126"/>
      <c r="DBI696" s="126"/>
      <c r="DBJ696" s="126"/>
      <c r="DBK696" s="126"/>
      <c r="DBL696" s="126"/>
      <c r="DBM696" s="126"/>
      <c r="DBN696" s="126"/>
      <c r="DBO696" s="126"/>
      <c r="DBP696" s="126"/>
      <c r="DBQ696" s="126"/>
      <c r="DBR696" s="126"/>
      <c r="DBS696" s="126"/>
      <c r="DBT696" s="126"/>
      <c r="DBU696" s="126"/>
      <c r="DBV696" s="126"/>
      <c r="DBW696" s="126"/>
      <c r="DBX696" s="126"/>
      <c r="DBY696" s="126"/>
      <c r="DBZ696" s="126"/>
      <c r="DCA696" s="126"/>
      <c r="DCB696" s="126"/>
      <c r="DCC696" s="126"/>
      <c r="DCD696" s="126"/>
      <c r="DCE696" s="126"/>
      <c r="DCF696" s="126"/>
      <c r="DCG696" s="126"/>
      <c r="DCH696" s="126"/>
      <c r="DCI696" s="126"/>
      <c r="DCJ696" s="126"/>
      <c r="DCK696" s="126"/>
      <c r="DCL696" s="126"/>
      <c r="DCM696" s="126"/>
      <c r="DCN696" s="126"/>
      <c r="DCO696" s="126"/>
      <c r="DCP696" s="126"/>
      <c r="DCQ696" s="126"/>
      <c r="DCR696" s="126"/>
      <c r="DCS696" s="126"/>
      <c r="DCT696" s="126"/>
      <c r="DCU696" s="126"/>
      <c r="DCV696" s="126"/>
      <c r="DCW696" s="126"/>
      <c r="DCX696" s="126"/>
      <c r="DCY696" s="126"/>
      <c r="DCZ696" s="126"/>
      <c r="DDA696" s="126"/>
      <c r="DDB696" s="126"/>
      <c r="DDC696" s="126"/>
      <c r="DDD696" s="126"/>
      <c r="DDE696" s="126"/>
      <c r="DDF696" s="126"/>
      <c r="DDG696" s="126"/>
      <c r="DDH696" s="126"/>
      <c r="DDI696" s="126"/>
      <c r="DDJ696" s="126"/>
      <c r="DDK696" s="126"/>
      <c r="DDL696" s="126"/>
      <c r="DDM696" s="126"/>
      <c r="DDN696" s="126"/>
      <c r="DDO696" s="126"/>
      <c r="DDP696" s="126"/>
      <c r="DDQ696" s="126"/>
      <c r="DDR696" s="126"/>
      <c r="DDS696" s="126"/>
      <c r="DDT696" s="126"/>
      <c r="DDU696" s="126"/>
      <c r="DDV696" s="126"/>
      <c r="DDW696" s="126"/>
      <c r="DDX696" s="126"/>
      <c r="DDY696" s="126"/>
      <c r="DDZ696" s="126"/>
      <c r="DEA696" s="126"/>
      <c r="DEB696" s="126"/>
      <c r="DEC696" s="126"/>
      <c r="DED696" s="126"/>
      <c r="DEE696" s="126"/>
      <c r="DEF696" s="126"/>
      <c r="DEG696" s="126"/>
      <c r="DEH696" s="126"/>
      <c r="DEI696" s="126"/>
      <c r="DEJ696" s="126"/>
      <c r="DEK696" s="126"/>
      <c r="DEL696" s="126"/>
      <c r="DEM696" s="126"/>
      <c r="DEN696" s="126"/>
      <c r="DEO696" s="126"/>
      <c r="DEP696" s="126"/>
      <c r="DEQ696" s="126"/>
      <c r="DER696" s="126"/>
      <c r="DES696" s="126"/>
      <c r="DET696" s="126"/>
      <c r="DEU696" s="126"/>
      <c r="DEV696" s="126"/>
      <c r="DEW696" s="126"/>
      <c r="DEX696" s="126"/>
      <c r="DEY696" s="126"/>
      <c r="DEZ696" s="126"/>
      <c r="DFA696" s="126"/>
      <c r="DFB696" s="126"/>
      <c r="DFC696" s="126"/>
      <c r="DFD696" s="126"/>
      <c r="DFE696" s="126"/>
      <c r="DFF696" s="126"/>
      <c r="DFG696" s="126"/>
      <c r="DFH696" s="126"/>
      <c r="DFI696" s="126"/>
      <c r="DFJ696" s="126"/>
      <c r="DFK696" s="126"/>
      <c r="DFL696" s="126"/>
      <c r="DFM696" s="126"/>
      <c r="DFN696" s="126"/>
      <c r="DFO696" s="126"/>
      <c r="DFP696" s="126"/>
      <c r="DFQ696" s="126"/>
      <c r="DFR696" s="126"/>
      <c r="DFS696" s="126"/>
      <c r="DFT696" s="126"/>
      <c r="DFU696" s="126"/>
      <c r="DFV696" s="126"/>
      <c r="DFW696" s="126"/>
      <c r="DFX696" s="126"/>
      <c r="DFY696" s="126"/>
      <c r="DFZ696" s="126"/>
      <c r="DGA696" s="126"/>
      <c r="DGB696" s="126"/>
      <c r="DGC696" s="126"/>
      <c r="DGD696" s="126"/>
      <c r="DGE696" s="126"/>
      <c r="DGF696" s="126"/>
      <c r="DGG696" s="126"/>
      <c r="DGH696" s="126"/>
      <c r="DGI696" s="126"/>
      <c r="DGJ696" s="126"/>
      <c r="DGK696" s="126"/>
      <c r="DGL696" s="126"/>
      <c r="DGM696" s="126"/>
      <c r="DGN696" s="126"/>
      <c r="DGO696" s="126"/>
      <c r="DGP696" s="126"/>
      <c r="DGQ696" s="126"/>
      <c r="DGR696" s="126"/>
      <c r="DGS696" s="126"/>
      <c r="DGT696" s="126"/>
      <c r="DGU696" s="126"/>
      <c r="DGV696" s="126"/>
      <c r="DGW696" s="126"/>
      <c r="DGX696" s="126"/>
      <c r="DGY696" s="126"/>
      <c r="DGZ696" s="126"/>
      <c r="DHA696" s="126"/>
      <c r="DHB696" s="126"/>
      <c r="DHC696" s="126"/>
      <c r="DHD696" s="126"/>
      <c r="DHE696" s="126"/>
      <c r="DHF696" s="126"/>
      <c r="DHG696" s="126"/>
      <c r="DHH696" s="126"/>
      <c r="DHI696" s="126"/>
      <c r="DHJ696" s="126"/>
      <c r="DHK696" s="126"/>
      <c r="DHL696" s="126"/>
      <c r="DHM696" s="126"/>
      <c r="DHN696" s="126"/>
      <c r="DHO696" s="126"/>
      <c r="DHP696" s="126"/>
      <c r="DHQ696" s="126"/>
      <c r="DHR696" s="126"/>
      <c r="DHS696" s="126"/>
      <c r="DHT696" s="126"/>
      <c r="DHU696" s="126"/>
      <c r="DHV696" s="126"/>
      <c r="DHW696" s="126"/>
      <c r="DHX696" s="126"/>
      <c r="DHY696" s="126"/>
      <c r="DHZ696" s="126"/>
      <c r="DIA696" s="126"/>
      <c r="DIB696" s="126"/>
      <c r="DIC696" s="126"/>
      <c r="DID696" s="126"/>
      <c r="DIE696" s="126"/>
      <c r="DIF696" s="126"/>
      <c r="DIG696" s="126"/>
      <c r="DIH696" s="126"/>
      <c r="DII696" s="126"/>
      <c r="DIJ696" s="126"/>
      <c r="DIK696" s="126"/>
      <c r="DIL696" s="126"/>
      <c r="DIM696" s="126"/>
      <c r="DIN696" s="126"/>
      <c r="DIO696" s="126"/>
      <c r="DIP696" s="126"/>
      <c r="DIQ696" s="126"/>
      <c r="DIR696" s="126"/>
      <c r="DIS696" s="126"/>
      <c r="DIT696" s="126"/>
      <c r="DIU696" s="126"/>
      <c r="DIV696" s="126"/>
      <c r="DIW696" s="126"/>
      <c r="DIX696" s="126"/>
      <c r="DIY696" s="126"/>
      <c r="DIZ696" s="126"/>
      <c r="DJA696" s="126"/>
      <c r="DJB696" s="126"/>
      <c r="DJC696" s="126"/>
      <c r="DJD696" s="126"/>
      <c r="DJE696" s="126"/>
      <c r="DJF696" s="126"/>
      <c r="DJG696" s="126"/>
      <c r="DJH696" s="126"/>
      <c r="DJI696" s="126"/>
      <c r="DJJ696" s="126"/>
      <c r="DJK696" s="126"/>
      <c r="DJL696" s="126"/>
      <c r="DJM696" s="126"/>
      <c r="DJN696" s="126"/>
      <c r="DJO696" s="126"/>
      <c r="DJP696" s="126"/>
      <c r="DJQ696" s="126"/>
      <c r="DJR696" s="126"/>
      <c r="DJS696" s="126"/>
      <c r="DJT696" s="126"/>
      <c r="DJU696" s="126"/>
      <c r="DJV696" s="126"/>
      <c r="DJW696" s="126"/>
      <c r="DJX696" s="126"/>
      <c r="DJY696" s="126"/>
      <c r="DJZ696" s="126"/>
      <c r="DKA696" s="126"/>
      <c r="DKB696" s="126"/>
      <c r="DKC696" s="126"/>
      <c r="DKD696" s="126"/>
      <c r="DKE696" s="126"/>
      <c r="DKF696" s="126"/>
      <c r="DKG696" s="126"/>
      <c r="DKH696" s="126"/>
      <c r="DKI696" s="126"/>
      <c r="DKJ696" s="126"/>
      <c r="DKK696" s="126"/>
      <c r="DKL696" s="126"/>
      <c r="DKM696" s="126"/>
      <c r="DKN696" s="126"/>
      <c r="DKO696" s="126"/>
      <c r="DKP696" s="126"/>
      <c r="DKQ696" s="126"/>
      <c r="DKR696" s="126"/>
      <c r="DKS696" s="126"/>
      <c r="DKT696" s="126"/>
      <c r="DKU696" s="126"/>
      <c r="DKV696" s="126"/>
      <c r="DKW696" s="126"/>
      <c r="DKX696" s="126"/>
      <c r="DKY696" s="126"/>
      <c r="DKZ696" s="126"/>
      <c r="DLA696" s="126"/>
      <c r="DLB696" s="126"/>
      <c r="DLC696" s="126"/>
      <c r="DLD696" s="126"/>
      <c r="DLE696" s="126"/>
      <c r="DLF696" s="126"/>
      <c r="DLG696" s="126"/>
      <c r="DLH696" s="126"/>
      <c r="DLI696" s="126"/>
      <c r="DLJ696" s="126"/>
      <c r="DLK696" s="126"/>
      <c r="DLL696" s="126"/>
      <c r="DLM696" s="126"/>
      <c r="DLN696" s="126"/>
      <c r="DLO696" s="126"/>
      <c r="DLP696" s="126"/>
      <c r="DLQ696" s="126"/>
      <c r="DLR696" s="126"/>
      <c r="DLS696" s="126"/>
      <c r="DLT696" s="126"/>
      <c r="DLU696" s="126"/>
      <c r="DLV696" s="126"/>
      <c r="DLW696" s="126"/>
      <c r="DLX696" s="126"/>
      <c r="DLY696" s="126"/>
      <c r="DLZ696" s="126"/>
      <c r="DMA696" s="126"/>
      <c r="DMB696" s="126"/>
      <c r="DMC696" s="126"/>
      <c r="DMD696" s="126"/>
      <c r="DME696" s="126"/>
      <c r="DMF696" s="126"/>
      <c r="DMG696" s="126"/>
      <c r="DMH696" s="126"/>
      <c r="DMI696" s="126"/>
      <c r="DMJ696" s="126"/>
      <c r="DMK696" s="126"/>
      <c r="DML696" s="126"/>
      <c r="DMM696" s="126"/>
      <c r="DMN696" s="126"/>
      <c r="DMO696" s="126"/>
      <c r="DMP696" s="126"/>
      <c r="DMQ696" s="126"/>
      <c r="DMR696" s="126"/>
      <c r="DMS696" s="126"/>
      <c r="DMT696" s="126"/>
      <c r="DMU696" s="126"/>
      <c r="DMV696" s="126"/>
      <c r="DMW696" s="126"/>
      <c r="DMX696" s="126"/>
      <c r="DMY696" s="126"/>
      <c r="DMZ696" s="126"/>
      <c r="DNA696" s="126"/>
      <c r="DNB696" s="126"/>
      <c r="DNC696" s="126"/>
      <c r="DND696" s="126"/>
      <c r="DNE696" s="126"/>
      <c r="DNF696" s="126"/>
      <c r="DNG696" s="126"/>
      <c r="DNH696" s="126"/>
      <c r="DNI696" s="126"/>
      <c r="DNJ696" s="126"/>
      <c r="DNK696" s="126"/>
      <c r="DNL696" s="126"/>
      <c r="DNM696" s="126"/>
      <c r="DNN696" s="126"/>
      <c r="DNO696" s="126"/>
      <c r="DNP696" s="126"/>
      <c r="DNQ696" s="126"/>
      <c r="DNR696" s="126"/>
      <c r="DNS696" s="126"/>
      <c r="DNT696" s="126"/>
      <c r="DNU696" s="126"/>
      <c r="DNV696" s="126"/>
      <c r="DNW696" s="126"/>
      <c r="DNX696" s="126"/>
      <c r="DNY696" s="126"/>
      <c r="DNZ696" s="126"/>
      <c r="DOA696" s="126"/>
      <c r="DOB696" s="126"/>
      <c r="DOC696" s="126"/>
      <c r="DOD696" s="126"/>
      <c r="DOE696" s="126"/>
      <c r="DOF696" s="126"/>
      <c r="DOG696" s="126"/>
      <c r="DOH696" s="126"/>
      <c r="DOI696" s="126"/>
      <c r="DOJ696" s="126"/>
      <c r="DOK696" s="126"/>
      <c r="DOL696" s="126"/>
      <c r="DOM696" s="126"/>
      <c r="DON696" s="126"/>
      <c r="DOO696" s="126"/>
      <c r="DOP696" s="126"/>
      <c r="DOQ696" s="126"/>
      <c r="DOR696" s="126"/>
      <c r="DOS696" s="126"/>
      <c r="DOT696" s="126"/>
      <c r="DOU696" s="126"/>
      <c r="DOV696" s="126"/>
      <c r="DOW696" s="126"/>
      <c r="DOX696" s="126"/>
      <c r="DOY696" s="126"/>
      <c r="DOZ696" s="126"/>
      <c r="DPA696" s="126"/>
      <c r="DPB696" s="126"/>
      <c r="DPC696" s="126"/>
      <c r="DPD696" s="126"/>
      <c r="DPE696" s="126"/>
      <c r="DPF696" s="126"/>
      <c r="DPG696" s="126"/>
      <c r="DPH696" s="126"/>
      <c r="DPI696" s="126"/>
      <c r="DPJ696" s="126"/>
      <c r="DPK696" s="126"/>
      <c r="DPL696" s="126"/>
      <c r="DPM696" s="126"/>
      <c r="DPN696" s="126"/>
      <c r="DPO696" s="126"/>
      <c r="DPP696" s="126"/>
      <c r="DPQ696" s="126"/>
      <c r="DPR696" s="126"/>
      <c r="DPS696" s="126"/>
      <c r="DPT696" s="126"/>
      <c r="DPU696" s="126"/>
      <c r="DPV696" s="126"/>
      <c r="DPW696" s="126"/>
      <c r="DPX696" s="126"/>
      <c r="DPY696" s="126"/>
      <c r="DPZ696" s="126"/>
      <c r="DQA696" s="126"/>
      <c r="DQB696" s="126"/>
      <c r="DQC696" s="126"/>
      <c r="DQD696" s="126"/>
      <c r="DQE696" s="126"/>
      <c r="DQF696" s="126"/>
      <c r="DQG696" s="126"/>
      <c r="DQH696" s="126"/>
      <c r="DQI696" s="126"/>
      <c r="DQJ696" s="126"/>
      <c r="DQK696" s="126"/>
      <c r="DQL696" s="126"/>
      <c r="DQM696" s="126"/>
      <c r="DQN696" s="126"/>
      <c r="DQO696" s="126"/>
      <c r="DQP696" s="126"/>
      <c r="DQQ696" s="126"/>
      <c r="DQR696" s="126"/>
      <c r="DQS696" s="126"/>
      <c r="DQT696" s="126"/>
      <c r="DQU696" s="126"/>
      <c r="DQV696" s="126"/>
      <c r="DQW696" s="126"/>
      <c r="DQX696" s="126"/>
      <c r="DQY696" s="126"/>
      <c r="DQZ696" s="126"/>
      <c r="DRA696" s="126"/>
      <c r="DRB696" s="126"/>
      <c r="DRC696" s="126"/>
      <c r="DRD696" s="126"/>
      <c r="DRE696" s="126"/>
      <c r="DRF696" s="126"/>
      <c r="DRG696" s="126"/>
      <c r="DRH696" s="126"/>
      <c r="DRI696" s="126"/>
      <c r="DRJ696" s="126"/>
      <c r="DRK696" s="126"/>
      <c r="DRL696" s="126"/>
      <c r="DRM696" s="126"/>
      <c r="DRN696" s="126"/>
      <c r="DRO696" s="126"/>
      <c r="DRP696" s="126"/>
      <c r="DRQ696" s="126"/>
      <c r="DRR696" s="126"/>
      <c r="DRS696" s="126"/>
      <c r="DRT696" s="126"/>
      <c r="DRU696" s="126"/>
      <c r="DRV696" s="126"/>
      <c r="DRW696" s="126"/>
      <c r="DRX696" s="126"/>
      <c r="DRY696" s="126"/>
      <c r="DRZ696" s="126"/>
      <c r="DSA696" s="126"/>
      <c r="DSB696" s="126"/>
      <c r="DSC696" s="126"/>
      <c r="DSD696" s="126"/>
      <c r="DSE696" s="126"/>
      <c r="DSF696" s="126"/>
      <c r="DSG696" s="126"/>
      <c r="DSH696" s="126"/>
      <c r="DSI696" s="126"/>
      <c r="DSJ696" s="126"/>
      <c r="DSK696" s="126"/>
      <c r="DSL696" s="126"/>
      <c r="DSM696" s="126"/>
      <c r="DSN696" s="126"/>
      <c r="DSO696" s="126"/>
      <c r="DSP696" s="126"/>
      <c r="DSQ696" s="126"/>
      <c r="DSR696" s="126"/>
      <c r="DSS696" s="126"/>
      <c r="DST696" s="126"/>
      <c r="DSU696" s="126"/>
      <c r="DSV696" s="126"/>
      <c r="DSW696" s="126"/>
      <c r="DSX696" s="126"/>
      <c r="DSY696" s="126"/>
      <c r="DSZ696" s="126"/>
      <c r="DTA696" s="126"/>
      <c r="DTB696" s="126"/>
      <c r="DTC696" s="126"/>
      <c r="DTD696" s="126"/>
      <c r="DTE696" s="126"/>
      <c r="DTF696" s="126"/>
      <c r="DTG696" s="126"/>
      <c r="DTH696" s="126"/>
      <c r="DTI696" s="126"/>
      <c r="DTJ696" s="126"/>
      <c r="DTK696" s="126"/>
      <c r="DTL696" s="126"/>
      <c r="DTM696" s="126"/>
      <c r="DTN696" s="126"/>
      <c r="DTO696" s="126"/>
      <c r="DTP696" s="126"/>
      <c r="DTQ696" s="126"/>
      <c r="DTR696" s="126"/>
      <c r="DTS696" s="126"/>
      <c r="DTT696" s="126"/>
      <c r="DTU696" s="126"/>
      <c r="DTV696" s="126"/>
      <c r="DTW696" s="126"/>
      <c r="DTX696" s="126"/>
      <c r="DTY696" s="126"/>
      <c r="DTZ696" s="126"/>
      <c r="DUA696" s="126"/>
      <c r="DUB696" s="126"/>
      <c r="DUC696" s="126"/>
      <c r="DUD696" s="126"/>
      <c r="DUE696" s="126"/>
      <c r="DUF696" s="126"/>
      <c r="DUG696" s="126"/>
      <c r="DUH696" s="126"/>
      <c r="DUI696" s="126"/>
      <c r="DUJ696" s="126"/>
      <c r="DUK696" s="126"/>
      <c r="DUL696" s="126"/>
      <c r="DUM696" s="126"/>
      <c r="DUN696" s="126"/>
      <c r="DUO696" s="126"/>
      <c r="DUP696" s="126"/>
      <c r="DUQ696" s="126"/>
      <c r="DUR696" s="126"/>
      <c r="DUS696" s="126"/>
      <c r="DUT696" s="126"/>
      <c r="DUU696" s="126"/>
      <c r="DUV696" s="126"/>
      <c r="DUW696" s="126"/>
      <c r="DUX696" s="126"/>
      <c r="DUY696" s="126"/>
      <c r="DUZ696" s="126"/>
      <c r="DVA696" s="126"/>
      <c r="DVB696" s="126"/>
      <c r="DVC696" s="126"/>
      <c r="DVD696" s="126"/>
      <c r="DVE696" s="126"/>
      <c r="DVF696" s="126"/>
      <c r="DVG696" s="126"/>
      <c r="DVH696" s="126"/>
      <c r="DVI696" s="126"/>
      <c r="DVJ696" s="126"/>
      <c r="DVK696" s="126"/>
      <c r="DVL696" s="126"/>
      <c r="DVM696" s="126"/>
      <c r="DVN696" s="126"/>
      <c r="DVO696" s="126"/>
      <c r="DVP696" s="126"/>
      <c r="DVQ696" s="126"/>
      <c r="DVR696" s="126"/>
      <c r="DVS696" s="126"/>
      <c r="DVT696" s="126"/>
      <c r="DVU696" s="126"/>
      <c r="DVV696" s="126"/>
      <c r="DVW696" s="126"/>
      <c r="DVX696" s="126"/>
      <c r="DVY696" s="126"/>
      <c r="DVZ696" s="126"/>
      <c r="DWA696" s="126"/>
      <c r="DWB696" s="126"/>
      <c r="DWC696" s="126"/>
      <c r="DWD696" s="126"/>
      <c r="DWE696" s="126"/>
      <c r="DWF696" s="126"/>
      <c r="DWG696" s="126"/>
      <c r="DWH696" s="126"/>
      <c r="DWI696" s="126"/>
      <c r="DWJ696" s="126"/>
      <c r="DWK696" s="126"/>
      <c r="DWL696" s="126"/>
      <c r="DWM696" s="126"/>
      <c r="DWN696" s="126"/>
      <c r="DWO696" s="126"/>
      <c r="DWP696" s="126"/>
      <c r="DWQ696" s="126"/>
      <c r="DWR696" s="126"/>
      <c r="DWS696" s="126"/>
      <c r="DWT696" s="126"/>
      <c r="DWU696" s="126"/>
      <c r="DWV696" s="126"/>
      <c r="DWW696" s="126"/>
      <c r="DWX696" s="126"/>
      <c r="DWY696" s="126"/>
      <c r="DWZ696" s="126"/>
      <c r="DXA696" s="126"/>
      <c r="DXB696" s="126"/>
      <c r="DXC696" s="126"/>
      <c r="DXD696" s="126"/>
      <c r="DXE696" s="126"/>
      <c r="DXF696" s="126"/>
      <c r="DXG696" s="126"/>
      <c r="DXH696" s="126"/>
      <c r="DXI696" s="126"/>
      <c r="DXJ696" s="126"/>
      <c r="DXK696" s="126"/>
      <c r="DXL696" s="126"/>
      <c r="DXM696" s="126"/>
      <c r="DXN696" s="126"/>
      <c r="DXO696" s="126"/>
      <c r="DXP696" s="126"/>
      <c r="DXQ696" s="126"/>
      <c r="DXR696" s="126"/>
      <c r="DXS696" s="126"/>
      <c r="DXT696" s="126"/>
      <c r="DXU696" s="126"/>
      <c r="DXV696" s="126"/>
      <c r="DXW696" s="126"/>
      <c r="DXX696" s="126"/>
      <c r="DXY696" s="126"/>
      <c r="DXZ696" s="126"/>
      <c r="DYA696" s="126"/>
      <c r="DYB696" s="126"/>
      <c r="DYC696" s="126"/>
      <c r="DYD696" s="126"/>
      <c r="DYE696" s="126"/>
      <c r="DYF696" s="126"/>
      <c r="DYG696" s="126"/>
      <c r="DYH696" s="126"/>
      <c r="DYI696" s="126"/>
      <c r="DYJ696" s="126"/>
      <c r="DYK696" s="126"/>
      <c r="DYL696" s="126"/>
      <c r="DYM696" s="126"/>
      <c r="DYN696" s="126"/>
      <c r="DYO696" s="126"/>
      <c r="DYP696" s="126"/>
      <c r="DYQ696" s="126"/>
      <c r="DYR696" s="126"/>
      <c r="DYS696" s="126"/>
      <c r="DYT696" s="126"/>
      <c r="DYU696" s="126"/>
      <c r="DYV696" s="126"/>
      <c r="DYW696" s="126"/>
      <c r="DYX696" s="126"/>
      <c r="DYY696" s="126"/>
      <c r="DYZ696" s="126"/>
      <c r="DZA696" s="126"/>
      <c r="DZB696" s="126"/>
      <c r="DZC696" s="126"/>
      <c r="DZD696" s="126"/>
      <c r="DZE696" s="126"/>
      <c r="DZF696" s="126"/>
      <c r="DZG696" s="126"/>
      <c r="DZH696" s="126"/>
      <c r="DZI696" s="126"/>
      <c r="DZJ696" s="126"/>
      <c r="DZK696" s="126"/>
      <c r="DZL696" s="126"/>
      <c r="DZM696" s="126"/>
      <c r="DZN696" s="126"/>
      <c r="DZO696" s="126"/>
      <c r="DZP696" s="126"/>
      <c r="DZQ696" s="126"/>
      <c r="DZR696" s="126"/>
      <c r="DZS696" s="126"/>
      <c r="DZT696" s="126"/>
      <c r="DZU696" s="126"/>
      <c r="DZV696" s="126"/>
      <c r="DZW696" s="126"/>
      <c r="DZX696" s="126"/>
      <c r="DZY696" s="126"/>
      <c r="DZZ696" s="126"/>
      <c r="EAA696" s="126"/>
      <c r="EAB696" s="126"/>
      <c r="EAC696" s="126"/>
      <c r="EAD696" s="126"/>
      <c r="EAE696" s="126"/>
      <c r="EAF696" s="126"/>
      <c r="EAG696" s="126"/>
      <c r="EAH696" s="126"/>
      <c r="EAI696" s="126"/>
      <c r="EAJ696" s="126"/>
      <c r="EAK696" s="126"/>
      <c r="EAL696" s="126"/>
      <c r="EAM696" s="126"/>
      <c r="EAN696" s="126"/>
      <c r="EAO696" s="126"/>
      <c r="EAP696" s="126"/>
      <c r="EAQ696" s="126"/>
      <c r="EAR696" s="126"/>
      <c r="EAS696" s="126"/>
      <c r="EAT696" s="126"/>
      <c r="EAU696" s="126"/>
      <c r="EAV696" s="126"/>
      <c r="EAW696" s="126"/>
      <c r="EAX696" s="126"/>
      <c r="EAY696" s="126"/>
      <c r="EAZ696" s="126"/>
      <c r="EBA696" s="126"/>
      <c r="EBB696" s="126"/>
      <c r="EBC696" s="126"/>
      <c r="EBD696" s="126"/>
      <c r="EBE696" s="126"/>
      <c r="EBF696" s="126"/>
      <c r="EBG696" s="126"/>
      <c r="EBH696" s="126"/>
      <c r="EBI696" s="126"/>
      <c r="EBJ696" s="126"/>
      <c r="EBK696" s="126"/>
      <c r="EBL696" s="126"/>
      <c r="EBM696" s="126"/>
      <c r="EBN696" s="126"/>
      <c r="EBO696" s="126"/>
      <c r="EBP696" s="126"/>
      <c r="EBQ696" s="126"/>
      <c r="EBR696" s="126"/>
      <c r="EBS696" s="126"/>
      <c r="EBT696" s="126"/>
      <c r="EBU696" s="126"/>
      <c r="EBV696" s="126"/>
      <c r="EBW696" s="126"/>
      <c r="EBX696" s="126"/>
      <c r="EBY696" s="126"/>
      <c r="EBZ696" s="126"/>
      <c r="ECA696" s="126"/>
      <c r="ECB696" s="126"/>
      <c r="ECC696" s="126"/>
      <c r="ECD696" s="126"/>
      <c r="ECE696" s="126"/>
      <c r="ECF696" s="126"/>
      <c r="ECG696" s="126"/>
      <c r="ECH696" s="126"/>
      <c r="ECI696" s="126"/>
      <c r="ECJ696" s="126"/>
      <c r="ECK696" s="126"/>
      <c r="ECL696" s="126"/>
      <c r="ECM696" s="126"/>
      <c r="ECN696" s="126"/>
      <c r="ECO696" s="126"/>
      <c r="ECP696" s="126"/>
      <c r="ECQ696" s="126"/>
      <c r="ECR696" s="126"/>
      <c r="ECS696" s="126"/>
      <c r="ECT696" s="126"/>
      <c r="ECU696" s="126"/>
      <c r="ECV696" s="126"/>
      <c r="ECW696" s="126"/>
      <c r="ECX696" s="126"/>
      <c r="ECY696" s="126"/>
      <c r="ECZ696" s="126"/>
      <c r="EDA696" s="126"/>
      <c r="EDB696" s="126"/>
      <c r="EDC696" s="126"/>
      <c r="EDD696" s="126"/>
      <c r="EDE696" s="126"/>
      <c r="EDF696" s="126"/>
      <c r="EDG696" s="126"/>
      <c r="EDH696" s="126"/>
      <c r="EDI696" s="126"/>
      <c r="EDJ696" s="126"/>
      <c r="EDK696" s="126"/>
      <c r="EDL696" s="126"/>
      <c r="EDM696" s="126"/>
      <c r="EDN696" s="126"/>
      <c r="EDO696" s="126"/>
      <c r="EDP696" s="126"/>
      <c r="EDQ696" s="126"/>
      <c r="EDR696" s="126"/>
      <c r="EDS696" s="126"/>
      <c r="EDT696" s="126"/>
      <c r="EDU696" s="126"/>
      <c r="EDV696" s="126"/>
      <c r="EDW696" s="126"/>
      <c r="EDX696" s="126"/>
      <c r="EDY696" s="126"/>
      <c r="EDZ696" s="126"/>
      <c r="EEA696" s="126"/>
      <c r="EEB696" s="126"/>
      <c r="EEC696" s="126"/>
      <c r="EED696" s="126"/>
      <c r="EEE696" s="126"/>
      <c r="EEF696" s="126"/>
      <c r="EEG696" s="126"/>
      <c r="EEH696" s="126"/>
      <c r="EEI696" s="126"/>
      <c r="EEJ696" s="126"/>
      <c r="EEK696" s="126"/>
      <c r="EEL696" s="126"/>
      <c r="EEM696" s="126"/>
      <c r="EEN696" s="126"/>
      <c r="EEO696" s="126"/>
      <c r="EEP696" s="126"/>
      <c r="EEQ696" s="126"/>
      <c r="EER696" s="126"/>
      <c r="EES696" s="126"/>
      <c r="EET696" s="126"/>
      <c r="EEU696" s="126"/>
      <c r="EEV696" s="126"/>
      <c r="EEW696" s="126"/>
      <c r="EEX696" s="126"/>
      <c r="EEY696" s="126"/>
      <c r="EEZ696" s="126"/>
      <c r="EFA696" s="126"/>
      <c r="EFB696" s="126"/>
      <c r="EFC696" s="126"/>
      <c r="EFD696" s="126"/>
      <c r="EFE696" s="126"/>
      <c r="EFF696" s="126"/>
      <c r="EFG696" s="126"/>
      <c r="EFH696" s="126"/>
      <c r="EFI696" s="126"/>
      <c r="EFJ696" s="126"/>
      <c r="EFK696" s="126"/>
      <c r="EFL696" s="126"/>
      <c r="EFM696" s="126"/>
      <c r="EFN696" s="126"/>
      <c r="EFO696" s="126"/>
      <c r="EFP696" s="126"/>
      <c r="EFQ696" s="126"/>
      <c r="EFR696" s="126"/>
      <c r="EFS696" s="126"/>
      <c r="EFT696" s="126"/>
      <c r="EFU696" s="126"/>
      <c r="EFV696" s="126"/>
      <c r="EFW696" s="126"/>
      <c r="EFX696" s="126"/>
      <c r="EFY696" s="126"/>
      <c r="EFZ696" s="126"/>
      <c r="EGA696" s="126"/>
      <c r="EGB696" s="126"/>
      <c r="EGC696" s="126"/>
      <c r="EGD696" s="126"/>
      <c r="EGE696" s="126"/>
      <c r="EGF696" s="126"/>
      <c r="EGG696" s="126"/>
      <c r="EGH696" s="126"/>
      <c r="EGI696" s="126"/>
      <c r="EGJ696" s="126"/>
      <c r="EGK696" s="126"/>
      <c r="EGL696" s="126"/>
      <c r="EGM696" s="126"/>
      <c r="EGN696" s="126"/>
      <c r="EGO696" s="126"/>
      <c r="EGP696" s="126"/>
      <c r="EGQ696" s="126"/>
      <c r="EGR696" s="126"/>
      <c r="EGS696" s="126"/>
      <c r="EGT696" s="126"/>
      <c r="EGU696" s="126"/>
      <c r="EGV696" s="126"/>
      <c r="EGW696" s="126"/>
      <c r="EGX696" s="126"/>
      <c r="EGY696" s="126"/>
      <c r="EGZ696" s="126"/>
      <c r="EHA696" s="126"/>
      <c r="EHB696" s="126"/>
      <c r="EHC696" s="126"/>
      <c r="EHD696" s="126"/>
      <c r="EHE696" s="126"/>
      <c r="EHF696" s="126"/>
      <c r="EHG696" s="126"/>
      <c r="EHH696" s="126"/>
      <c r="EHI696" s="126"/>
      <c r="EHJ696" s="126"/>
      <c r="EHK696" s="126"/>
      <c r="EHL696" s="126"/>
      <c r="EHM696" s="126"/>
      <c r="EHN696" s="126"/>
      <c r="EHO696" s="126"/>
      <c r="EHP696" s="126"/>
      <c r="EHQ696" s="126"/>
      <c r="EHR696" s="126"/>
      <c r="EHS696" s="126"/>
      <c r="EHT696" s="126"/>
      <c r="EHU696" s="126"/>
      <c r="EHV696" s="126"/>
      <c r="EHW696" s="126"/>
      <c r="EHX696" s="126"/>
      <c r="EHY696" s="126"/>
      <c r="EHZ696" s="126"/>
      <c r="EIA696" s="126"/>
      <c r="EIB696" s="126"/>
      <c r="EIC696" s="126"/>
      <c r="EID696" s="126"/>
      <c r="EIE696" s="126"/>
      <c r="EIF696" s="126"/>
      <c r="EIG696" s="126"/>
      <c r="EIH696" s="126"/>
      <c r="EII696" s="126"/>
      <c r="EIJ696" s="126"/>
      <c r="EIK696" s="126"/>
      <c r="EIL696" s="126"/>
      <c r="EIM696" s="126"/>
      <c r="EIN696" s="126"/>
      <c r="EIO696" s="126"/>
      <c r="EIP696" s="126"/>
      <c r="EIQ696" s="126"/>
      <c r="EIR696" s="126"/>
      <c r="EIS696" s="126"/>
      <c r="EIT696" s="126"/>
      <c r="EIU696" s="126"/>
      <c r="EIV696" s="126"/>
      <c r="EIW696" s="126"/>
      <c r="EIX696" s="126"/>
      <c r="EIY696" s="126"/>
      <c r="EIZ696" s="126"/>
      <c r="EJA696" s="126"/>
      <c r="EJB696" s="126"/>
      <c r="EJC696" s="126"/>
      <c r="EJD696" s="126"/>
      <c r="EJE696" s="126"/>
      <c r="EJF696" s="126"/>
      <c r="EJG696" s="126"/>
      <c r="EJH696" s="126"/>
      <c r="EJI696" s="126"/>
      <c r="EJJ696" s="126"/>
      <c r="EJK696" s="126"/>
      <c r="EJL696" s="126"/>
      <c r="EJM696" s="126"/>
      <c r="EJN696" s="126"/>
      <c r="EJO696" s="126"/>
      <c r="EJP696" s="126"/>
      <c r="EJQ696" s="126"/>
      <c r="EJR696" s="126"/>
      <c r="EJS696" s="126"/>
      <c r="EJT696" s="126"/>
      <c r="EJU696" s="126"/>
      <c r="EJV696" s="126"/>
      <c r="EJW696" s="126"/>
      <c r="EJX696" s="126"/>
      <c r="EJY696" s="126"/>
      <c r="EJZ696" s="126"/>
      <c r="EKA696" s="126"/>
      <c r="EKB696" s="126"/>
      <c r="EKC696" s="126"/>
      <c r="EKD696" s="126"/>
      <c r="EKE696" s="126"/>
      <c r="EKF696" s="126"/>
      <c r="EKG696" s="126"/>
      <c r="EKH696" s="126"/>
      <c r="EKI696" s="126"/>
      <c r="EKJ696" s="126"/>
      <c r="EKK696" s="126"/>
      <c r="EKL696" s="126"/>
      <c r="EKM696" s="126"/>
      <c r="EKN696" s="126"/>
      <c r="EKO696" s="126"/>
      <c r="EKP696" s="126"/>
      <c r="EKQ696" s="126"/>
      <c r="EKR696" s="126"/>
      <c r="EKS696" s="126"/>
      <c r="EKT696" s="126"/>
      <c r="EKU696" s="126"/>
      <c r="EKV696" s="126"/>
      <c r="EKW696" s="126"/>
      <c r="EKX696" s="126"/>
      <c r="EKY696" s="126"/>
      <c r="EKZ696" s="126"/>
      <c r="ELA696" s="126"/>
      <c r="ELB696" s="126"/>
      <c r="ELC696" s="126"/>
      <c r="ELD696" s="126"/>
      <c r="ELE696" s="126"/>
      <c r="ELF696" s="126"/>
      <c r="ELG696" s="126"/>
      <c r="ELH696" s="126"/>
      <c r="ELI696" s="126"/>
      <c r="ELJ696" s="126"/>
      <c r="ELK696" s="126"/>
      <c r="ELL696" s="126"/>
      <c r="ELM696" s="126"/>
      <c r="ELN696" s="126"/>
      <c r="ELO696" s="126"/>
      <c r="ELP696" s="126"/>
      <c r="ELQ696" s="126"/>
      <c r="ELR696" s="126"/>
      <c r="ELS696" s="126"/>
      <c r="ELT696" s="126"/>
      <c r="ELU696" s="126"/>
      <c r="ELV696" s="126"/>
      <c r="ELW696" s="126"/>
      <c r="ELX696" s="126"/>
      <c r="ELY696" s="126"/>
      <c r="ELZ696" s="126"/>
      <c r="EMA696" s="126"/>
      <c r="EMB696" s="126"/>
      <c r="EMC696" s="126"/>
      <c r="EMD696" s="126"/>
      <c r="EME696" s="126"/>
      <c r="EMF696" s="126"/>
      <c r="EMG696" s="126"/>
      <c r="EMH696" s="126"/>
      <c r="EMI696" s="126"/>
      <c r="EMJ696" s="126"/>
      <c r="EMK696" s="126"/>
      <c r="EML696" s="126"/>
      <c r="EMM696" s="126"/>
      <c r="EMN696" s="126"/>
      <c r="EMO696" s="126"/>
      <c r="EMP696" s="126"/>
      <c r="EMQ696" s="126"/>
      <c r="EMR696" s="126"/>
      <c r="EMS696" s="126"/>
      <c r="EMT696" s="126"/>
      <c r="EMU696" s="126"/>
      <c r="EMV696" s="126"/>
      <c r="EMW696" s="126"/>
      <c r="EMX696" s="126"/>
      <c r="EMY696" s="126"/>
      <c r="EMZ696" s="126"/>
      <c r="ENA696" s="126"/>
      <c r="ENB696" s="126"/>
      <c r="ENC696" s="126"/>
      <c r="END696" s="126"/>
      <c r="ENE696" s="126"/>
      <c r="ENF696" s="126"/>
      <c r="ENG696" s="126"/>
      <c r="ENH696" s="126"/>
      <c r="ENI696" s="126"/>
      <c r="ENJ696" s="126"/>
      <c r="ENK696" s="126"/>
      <c r="ENL696" s="126"/>
      <c r="ENM696" s="126"/>
      <c r="ENN696" s="126"/>
      <c r="ENO696" s="126"/>
      <c r="ENP696" s="126"/>
      <c r="ENQ696" s="126"/>
      <c r="ENR696" s="126"/>
      <c r="ENS696" s="126"/>
      <c r="ENT696" s="126"/>
      <c r="ENU696" s="126"/>
      <c r="ENV696" s="126"/>
      <c r="ENW696" s="126"/>
      <c r="ENX696" s="126"/>
      <c r="ENY696" s="126"/>
      <c r="ENZ696" s="126"/>
      <c r="EOA696" s="126"/>
      <c r="EOB696" s="126"/>
      <c r="EOC696" s="126"/>
      <c r="EOD696" s="126"/>
      <c r="EOE696" s="126"/>
      <c r="EOF696" s="126"/>
      <c r="EOG696" s="126"/>
      <c r="EOH696" s="126"/>
      <c r="EOI696" s="126"/>
      <c r="EOJ696" s="126"/>
      <c r="EOK696" s="126"/>
      <c r="EOL696" s="126"/>
      <c r="EOM696" s="126"/>
      <c r="EON696" s="126"/>
      <c r="EOO696" s="126"/>
      <c r="EOP696" s="126"/>
      <c r="EOQ696" s="126"/>
      <c r="EOR696" s="126"/>
      <c r="EOS696" s="126"/>
      <c r="EOT696" s="126"/>
      <c r="EOU696" s="126"/>
      <c r="EOV696" s="126"/>
      <c r="EOW696" s="126"/>
      <c r="EOX696" s="126"/>
      <c r="EOY696" s="126"/>
      <c r="EOZ696" s="126"/>
      <c r="EPA696" s="126"/>
      <c r="EPB696" s="126"/>
      <c r="EPC696" s="126"/>
      <c r="EPD696" s="126"/>
      <c r="EPE696" s="126"/>
      <c r="EPF696" s="126"/>
      <c r="EPG696" s="126"/>
      <c r="EPH696" s="126"/>
      <c r="EPI696" s="126"/>
      <c r="EPJ696" s="126"/>
      <c r="EPK696" s="126"/>
      <c r="EPL696" s="126"/>
      <c r="EPM696" s="126"/>
      <c r="EPN696" s="126"/>
      <c r="EPO696" s="126"/>
      <c r="EPP696" s="126"/>
      <c r="EPQ696" s="126"/>
      <c r="EPR696" s="126"/>
      <c r="EPS696" s="126"/>
      <c r="EPT696" s="126"/>
      <c r="EPU696" s="126"/>
      <c r="EPV696" s="126"/>
      <c r="EPW696" s="126"/>
      <c r="EPX696" s="126"/>
      <c r="EPY696" s="126"/>
      <c r="EPZ696" s="126"/>
      <c r="EQA696" s="126"/>
      <c r="EQB696" s="126"/>
      <c r="EQC696" s="126"/>
      <c r="EQD696" s="126"/>
      <c r="EQE696" s="126"/>
      <c r="EQF696" s="126"/>
      <c r="EQG696" s="126"/>
      <c r="EQH696" s="126"/>
      <c r="EQI696" s="126"/>
      <c r="EQJ696" s="126"/>
      <c r="EQK696" s="126"/>
      <c r="EQL696" s="126"/>
      <c r="EQM696" s="126"/>
      <c r="EQN696" s="126"/>
      <c r="EQO696" s="126"/>
      <c r="EQP696" s="126"/>
      <c r="EQQ696" s="126"/>
      <c r="EQR696" s="126"/>
      <c r="EQS696" s="126"/>
      <c r="EQT696" s="126"/>
      <c r="EQU696" s="126"/>
      <c r="EQV696" s="126"/>
      <c r="EQW696" s="126"/>
      <c r="EQX696" s="126"/>
      <c r="EQY696" s="126"/>
      <c r="EQZ696" s="126"/>
      <c r="ERA696" s="126"/>
      <c r="ERB696" s="126"/>
      <c r="ERC696" s="126"/>
      <c r="ERD696" s="126"/>
      <c r="ERE696" s="126"/>
      <c r="ERF696" s="126"/>
      <c r="ERG696" s="126"/>
      <c r="ERH696" s="126"/>
      <c r="ERI696" s="126"/>
      <c r="ERJ696" s="126"/>
      <c r="ERK696" s="126"/>
      <c r="ERL696" s="126"/>
      <c r="ERM696" s="126"/>
      <c r="ERN696" s="126"/>
      <c r="ERO696" s="126"/>
      <c r="ERP696" s="126"/>
      <c r="ERQ696" s="126"/>
      <c r="ERR696" s="126"/>
      <c r="ERS696" s="126"/>
      <c r="ERT696" s="126"/>
      <c r="ERU696" s="126"/>
      <c r="ERV696" s="126"/>
      <c r="ERW696" s="126"/>
      <c r="ERX696" s="126"/>
      <c r="ERY696" s="126"/>
      <c r="ERZ696" s="126"/>
      <c r="ESA696" s="126"/>
      <c r="ESB696" s="126"/>
      <c r="ESC696" s="126"/>
      <c r="ESD696" s="126"/>
      <c r="ESE696" s="126"/>
      <c r="ESF696" s="126"/>
      <c r="ESG696" s="126"/>
      <c r="ESH696" s="126"/>
      <c r="ESI696" s="126"/>
      <c r="ESJ696" s="126"/>
      <c r="ESK696" s="126"/>
      <c r="ESL696" s="126"/>
      <c r="ESM696" s="126"/>
      <c r="ESN696" s="126"/>
      <c r="ESO696" s="126"/>
      <c r="ESP696" s="126"/>
      <c r="ESQ696" s="126"/>
      <c r="ESR696" s="126"/>
      <c r="ESS696" s="126"/>
      <c r="EST696" s="126"/>
      <c r="ESU696" s="126"/>
      <c r="ESV696" s="126"/>
      <c r="ESW696" s="126"/>
      <c r="ESX696" s="126"/>
      <c r="ESY696" s="126"/>
      <c r="ESZ696" s="126"/>
      <c r="ETA696" s="126"/>
      <c r="ETB696" s="126"/>
      <c r="ETC696" s="126"/>
      <c r="ETD696" s="126"/>
      <c r="ETE696" s="126"/>
      <c r="ETF696" s="126"/>
      <c r="ETG696" s="126"/>
      <c r="ETH696" s="126"/>
      <c r="ETI696" s="126"/>
      <c r="ETJ696" s="126"/>
      <c r="ETK696" s="126"/>
      <c r="ETL696" s="126"/>
      <c r="ETM696" s="126"/>
      <c r="ETN696" s="126"/>
      <c r="ETO696" s="126"/>
      <c r="ETP696" s="126"/>
      <c r="ETQ696" s="126"/>
      <c r="ETR696" s="126"/>
      <c r="ETS696" s="126"/>
      <c r="ETT696" s="126"/>
      <c r="ETU696" s="126"/>
      <c r="ETV696" s="126"/>
      <c r="ETW696" s="126"/>
      <c r="ETX696" s="126"/>
      <c r="ETY696" s="126"/>
      <c r="ETZ696" s="126"/>
      <c r="EUA696" s="126"/>
      <c r="EUB696" s="126"/>
      <c r="EUC696" s="126"/>
      <c r="EUD696" s="126"/>
      <c r="EUE696" s="126"/>
      <c r="EUF696" s="126"/>
      <c r="EUG696" s="126"/>
      <c r="EUH696" s="126"/>
      <c r="EUI696" s="126"/>
      <c r="EUJ696" s="126"/>
      <c r="EUK696" s="126"/>
      <c r="EUL696" s="126"/>
      <c r="EUM696" s="126"/>
      <c r="EUN696" s="126"/>
      <c r="EUO696" s="126"/>
      <c r="EUP696" s="126"/>
      <c r="EUQ696" s="126"/>
      <c r="EUR696" s="126"/>
      <c r="EUS696" s="126"/>
      <c r="EUT696" s="126"/>
      <c r="EUU696" s="126"/>
      <c r="EUV696" s="126"/>
      <c r="EUW696" s="126"/>
      <c r="EUX696" s="126"/>
      <c r="EUY696" s="126"/>
      <c r="EUZ696" s="126"/>
      <c r="EVA696" s="126"/>
      <c r="EVB696" s="126"/>
      <c r="EVC696" s="126"/>
      <c r="EVD696" s="126"/>
      <c r="EVE696" s="126"/>
      <c r="EVF696" s="126"/>
      <c r="EVG696" s="126"/>
      <c r="EVH696" s="126"/>
      <c r="EVI696" s="126"/>
      <c r="EVJ696" s="126"/>
      <c r="EVK696" s="126"/>
      <c r="EVL696" s="126"/>
      <c r="EVM696" s="126"/>
      <c r="EVN696" s="126"/>
      <c r="EVO696" s="126"/>
      <c r="EVP696" s="126"/>
      <c r="EVQ696" s="126"/>
      <c r="EVR696" s="126"/>
      <c r="EVS696" s="126"/>
      <c r="EVT696" s="126"/>
      <c r="EVU696" s="126"/>
      <c r="EVV696" s="126"/>
      <c r="EVW696" s="126"/>
      <c r="EVX696" s="126"/>
      <c r="EVY696" s="126"/>
      <c r="EVZ696" s="126"/>
      <c r="EWA696" s="126"/>
      <c r="EWB696" s="126"/>
      <c r="EWC696" s="126"/>
      <c r="EWD696" s="126"/>
      <c r="EWE696" s="126"/>
      <c r="EWF696" s="126"/>
      <c r="EWG696" s="126"/>
      <c r="EWH696" s="126"/>
      <c r="EWI696" s="126"/>
      <c r="EWJ696" s="126"/>
      <c r="EWK696" s="126"/>
      <c r="EWL696" s="126"/>
      <c r="EWM696" s="126"/>
      <c r="EWN696" s="126"/>
      <c r="EWO696" s="126"/>
      <c r="EWP696" s="126"/>
      <c r="EWQ696" s="126"/>
      <c r="EWR696" s="126"/>
      <c r="EWS696" s="126"/>
      <c r="EWT696" s="126"/>
      <c r="EWU696" s="126"/>
      <c r="EWV696" s="126"/>
      <c r="EWW696" s="126"/>
      <c r="EWX696" s="126"/>
      <c r="EWY696" s="126"/>
      <c r="EWZ696" s="126"/>
      <c r="EXA696" s="126"/>
      <c r="EXB696" s="126"/>
      <c r="EXC696" s="126"/>
      <c r="EXD696" s="126"/>
      <c r="EXE696" s="126"/>
      <c r="EXF696" s="126"/>
      <c r="EXG696" s="126"/>
      <c r="EXH696" s="126"/>
      <c r="EXI696" s="126"/>
      <c r="EXJ696" s="126"/>
      <c r="EXK696" s="126"/>
      <c r="EXL696" s="126"/>
      <c r="EXM696" s="126"/>
      <c r="EXN696" s="126"/>
      <c r="EXO696" s="126"/>
      <c r="EXP696" s="126"/>
      <c r="EXQ696" s="126"/>
      <c r="EXR696" s="126"/>
      <c r="EXS696" s="126"/>
      <c r="EXT696" s="126"/>
      <c r="EXU696" s="126"/>
      <c r="EXV696" s="126"/>
      <c r="EXW696" s="126"/>
      <c r="EXX696" s="126"/>
      <c r="EXY696" s="126"/>
      <c r="EXZ696" s="126"/>
      <c r="EYA696" s="126"/>
      <c r="EYB696" s="126"/>
      <c r="EYC696" s="126"/>
      <c r="EYD696" s="126"/>
      <c r="EYE696" s="126"/>
      <c r="EYF696" s="126"/>
      <c r="EYG696" s="126"/>
      <c r="EYH696" s="126"/>
      <c r="EYI696" s="126"/>
      <c r="EYJ696" s="126"/>
      <c r="EYK696" s="126"/>
      <c r="EYL696" s="126"/>
      <c r="EYM696" s="126"/>
      <c r="EYN696" s="126"/>
      <c r="EYO696" s="126"/>
      <c r="EYP696" s="126"/>
      <c r="EYQ696" s="126"/>
      <c r="EYR696" s="126"/>
      <c r="EYS696" s="126"/>
      <c r="EYT696" s="126"/>
      <c r="EYU696" s="126"/>
      <c r="EYV696" s="126"/>
      <c r="EYW696" s="126"/>
      <c r="EYX696" s="126"/>
      <c r="EYY696" s="126"/>
      <c r="EYZ696" s="126"/>
      <c r="EZA696" s="126"/>
      <c r="EZB696" s="126"/>
      <c r="EZC696" s="126"/>
      <c r="EZD696" s="126"/>
      <c r="EZE696" s="126"/>
      <c r="EZF696" s="126"/>
      <c r="EZG696" s="126"/>
      <c r="EZH696" s="126"/>
      <c r="EZI696" s="126"/>
      <c r="EZJ696" s="126"/>
      <c r="EZK696" s="126"/>
      <c r="EZL696" s="126"/>
      <c r="EZM696" s="126"/>
      <c r="EZN696" s="126"/>
      <c r="EZO696" s="126"/>
      <c r="EZP696" s="126"/>
      <c r="EZQ696" s="126"/>
      <c r="EZR696" s="126"/>
      <c r="EZS696" s="126"/>
      <c r="EZT696" s="126"/>
      <c r="EZU696" s="126"/>
      <c r="EZV696" s="126"/>
      <c r="EZW696" s="126"/>
      <c r="EZX696" s="126"/>
      <c r="EZY696" s="126"/>
      <c r="EZZ696" s="126"/>
      <c r="FAA696" s="126"/>
      <c r="FAB696" s="126"/>
      <c r="FAC696" s="126"/>
      <c r="FAD696" s="126"/>
      <c r="FAE696" s="126"/>
      <c r="FAF696" s="126"/>
      <c r="FAG696" s="126"/>
      <c r="FAH696" s="126"/>
      <c r="FAI696" s="126"/>
      <c r="FAJ696" s="126"/>
      <c r="FAK696" s="126"/>
      <c r="FAL696" s="126"/>
      <c r="FAM696" s="126"/>
      <c r="FAN696" s="126"/>
      <c r="FAO696" s="126"/>
      <c r="FAP696" s="126"/>
      <c r="FAQ696" s="126"/>
      <c r="FAR696" s="126"/>
      <c r="FAS696" s="126"/>
      <c r="FAT696" s="126"/>
      <c r="FAU696" s="126"/>
      <c r="FAV696" s="126"/>
      <c r="FAW696" s="126"/>
      <c r="FAX696" s="126"/>
      <c r="FAY696" s="126"/>
      <c r="FAZ696" s="126"/>
      <c r="FBA696" s="126"/>
      <c r="FBB696" s="126"/>
      <c r="FBC696" s="126"/>
      <c r="FBD696" s="126"/>
      <c r="FBE696" s="126"/>
      <c r="FBF696" s="126"/>
      <c r="FBG696" s="126"/>
      <c r="FBH696" s="126"/>
      <c r="FBI696" s="126"/>
      <c r="FBJ696" s="126"/>
      <c r="FBK696" s="126"/>
      <c r="FBL696" s="126"/>
      <c r="FBM696" s="126"/>
      <c r="FBN696" s="126"/>
      <c r="FBO696" s="126"/>
      <c r="FBP696" s="126"/>
      <c r="FBQ696" s="126"/>
      <c r="FBR696" s="126"/>
      <c r="FBS696" s="126"/>
      <c r="FBT696" s="126"/>
      <c r="FBU696" s="126"/>
      <c r="FBV696" s="126"/>
      <c r="FBW696" s="126"/>
      <c r="FBX696" s="126"/>
      <c r="FBY696" s="126"/>
      <c r="FBZ696" s="126"/>
      <c r="FCA696" s="126"/>
      <c r="FCB696" s="126"/>
      <c r="FCC696" s="126"/>
      <c r="FCD696" s="126"/>
      <c r="FCE696" s="126"/>
      <c r="FCF696" s="126"/>
      <c r="FCG696" s="126"/>
      <c r="FCH696" s="126"/>
      <c r="FCI696" s="126"/>
      <c r="FCJ696" s="126"/>
      <c r="FCK696" s="126"/>
      <c r="FCL696" s="126"/>
      <c r="FCM696" s="126"/>
      <c r="FCN696" s="126"/>
      <c r="FCO696" s="126"/>
      <c r="FCP696" s="126"/>
      <c r="FCQ696" s="126"/>
      <c r="FCR696" s="126"/>
      <c r="FCS696" s="126"/>
      <c r="FCT696" s="126"/>
      <c r="FCU696" s="126"/>
      <c r="FCV696" s="126"/>
      <c r="FCW696" s="126"/>
      <c r="FCX696" s="126"/>
      <c r="FCY696" s="126"/>
      <c r="FCZ696" s="126"/>
      <c r="FDA696" s="126"/>
      <c r="FDB696" s="126"/>
      <c r="FDC696" s="126"/>
      <c r="FDD696" s="126"/>
      <c r="FDE696" s="126"/>
      <c r="FDF696" s="126"/>
      <c r="FDG696" s="126"/>
      <c r="FDH696" s="126"/>
      <c r="FDI696" s="126"/>
      <c r="FDJ696" s="126"/>
      <c r="FDK696" s="126"/>
      <c r="FDL696" s="126"/>
      <c r="FDM696" s="126"/>
      <c r="FDN696" s="126"/>
      <c r="FDO696" s="126"/>
      <c r="FDP696" s="126"/>
      <c r="FDQ696" s="126"/>
      <c r="FDR696" s="126"/>
      <c r="FDS696" s="126"/>
      <c r="FDT696" s="126"/>
      <c r="FDU696" s="126"/>
      <c r="FDV696" s="126"/>
      <c r="FDW696" s="126"/>
      <c r="FDX696" s="126"/>
      <c r="FDY696" s="126"/>
      <c r="FDZ696" s="126"/>
      <c r="FEA696" s="126"/>
      <c r="FEB696" s="126"/>
      <c r="FEC696" s="126"/>
      <c r="FED696" s="126"/>
      <c r="FEE696" s="126"/>
      <c r="FEF696" s="126"/>
      <c r="FEG696" s="126"/>
      <c r="FEH696" s="126"/>
      <c r="FEI696" s="126"/>
      <c r="FEJ696" s="126"/>
      <c r="FEK696" s="126"/>
      <c r="FEL696" s="126"/>
      <c r="FEM696" s="126"/>
      <c r="FEN696" s="126"/>
      <c r="FEO696" s="126"/>
      <c r="FEP696" s="126"/>
      <c r="FEQ696" s="126"/>
      <c r="FER696" s="126"/>
      <c r="FES696" s="126"/>
      <c r="FET696" s="126"/>
      <c r="FEU696" s="126"/>
      <c r="FEV696" s="126"/>
      <c r="FEW696" s="126"/>
      <c r="FEX696" s="126"/>
      <c r="FEY696" s="126"/>
      <c r="FEZ696" s="126"/>
      <c r="FFA696" s="126"/>
      <c r="FFB696" s="126"/>
      <c r="FFC696" s="126"/>
      <c r="FFD696" s="126"/>
      <c r="FFE696" s="126"/>
      <c r="FFF696" s="126"/>
      <c r="FFG696" s="126"/>
      <c r="FFH696" s="126"/>
      <c r="FFI696" s="126"/>
      <c r="FFJ696" s="126"/>
      <c r="FFK696" s="126"/>
      <c r="FFL696" s="126"/>
      <c r="FFM696" s="126"/>
      <c r="FFN696" s="126"/>
      <c r="FFO696" s="126"/>
      <c r="FFP696" s="126"/>
      <c r="FFQ696" s="126"/>
      <c r="FFR696" s="126"/>
      <c r="FFS696" s="126"/>
      <c r="FFT696" s="126"/>
      <c r="FFU696" s="126"/>
      <c r="FFV696" s="126"/>
      <c r="FFW696" s="126"/>
      <c r="FFX696" s="126"/>
      <c r="FFY696" s="126"/>
      <c r="FFZ696" s="126"/>
      <c r="FGA696" s="126"/>
      <c r="FGB696" s="126"/>
      <c r="FGC696" s="126"/>
      <c r="FGD696" s="126"/>
      <c r="FGE696" s="126"/>
      <c r="FGF696" s="126"/>
      <c r="FGG696" s="126"/>
      <c r="FGH696" s="126"/>
      <c r="FGI696" s="126"/>
      <c r="FGJ696" s="126"/>
      <c r="FGK696" s="126"/>
      <c r="FGL696" s="126"/>
      <c r="FGM696" s="126"/>
      <c r="FGN696" s="126"/>
      <c r="FGO696" s="126"/>
      <c r="FGP696" s="126"/>
      <c r="FGQ696" s="126"/>
      <c r="FGR696" s="126"/>
      <c r="FGS696" s="126"/>
      <c r="FGT696" s="126"/>
      <c r="FGU696" s="126"/>
      <c r="FGV696" s="126"/>
      <c r="FGW696" s="126"/>
      <c r="FGX696" s="126"/>
      <c r="FGY696" s="126"/>
      <c r="FGZ696" s="126"/>
      <c r="FHA696" s="126"/>
      <c r="FHB696" s="126"/>
      <c r="FHC696" s="126"/>
      <c r="FHD696" s="126"/>
      <c r="FHE696" s="126"/>
      <c r="FHF696" s="126"/>
      <c r="FHG696" s="126"/>
      <c r="FHH696" s="126"/>
      <c r="FHI696" s="126"/>
      <c r="FHJ696" s="126"/>
      <c r="FHK696" s="126"/>
      <c r="FHL696" s="126"/>
      <c r="FHM696" s="126"/>
      <c r="FHN696" s="126"/>
      <c r="FHO696" s="126"/>
      <c r="FHP696" s="126"/>
      <c r="FHQ696" s="126"/>
      <c r="FHR696" s="126"/>
      <c r="FHS696" s="126"/>
      <c r="FHT696" s="126"/>
      <c r="FHU696" s="126"/>
      <c r="FHV696" s="126"/>
      <c r="FHW696" s="126"/>
      <c r="FHX696" s="126"/>
      <c r="FHY696" s="126"/>
      <c r="FHZ696" s="126"/>
      <c r="FIA696" s="126"/>
      <c r="FIB696" s="126"/>
      <c r="FIC696" s="126"/>
      <c r="FID696" s="126"/>
      <c r="FIE696" s="126"/>
      <c r="FIF696" s="126"/>
      <c r="FIG696" s="126"/>
      <c r="FIH696" s="126"/>
      <c r="FII696" s="126"/>
      <c r="FIJ696" s="126"/>
      <c r="FIK696" s="126"/>
      <c r="FIL696" s="126"/>
      <c r="FIM696" s="126"/>
      <c r="FIN696" s="126"/>
      <c r="FIO696" s="126"/>
      <c r="FIP696" s="126"/>
      <c r="FIQ696" s="126"/>
      <c r="FIR696" s="126"/>
      <c r="FIS696" s="126"/>
      <c r="FIT696" s="126"/>
      <c r="FIU696" s="126"/>
      <c r="FIV696" s="126"/>
      <c r="FIW696" s="126"/>
      <c r="FIX696" s="126"/>
      <c r="FIY696" s="126"/>
      <c r="FIZ696" s="126"/>
      <c r="FJA696" s="126"/>
      <c r="FJB696" s="126"/>
      <c r="FJC696" s="126"/>
      <c r="FJD696" s="126"/>
      <c r="FJE696" s="126"/>
      <c r="FJF696" s="126"/>
      <c r="FJG696" s="126"/>
      <c r="FJH696" s="126"/>
      <c r="FJI696" s="126"/>
      <c r="FJJ696" s="126"/>
      <c r="FJK696" s="126"/>
      <c r="FJL696" s="126"/>
      <c r="FJM696" s="126"/>
      <c r="FJN696" s="126"/>
      <c r="FJO696" s="126"/>
      <c r="FJP696" s="126"/>
      <c r="FJQ696" s="126"/>
      <c r="FJR696" s="126"/>
      <c r="FJS696" s="126"/>
      <c r="FJT696" s="126"/>
      <c r="FJU696" s="126"/>
      <c r="FJV696" s="126"/>
      <c r="FJW696" s="126"/>
      <c r="FJX696" s="126"/>
      <c r="FJY696" s="126"/>
      <c r="FJZ696" s="126"/>
      <c r="FKA696" s="126"/>
      <c r="FKB696" s="126"/>
      <c r="FKC696" s="126"/>
      <c r="FKD696" s="126"/>
      <c r="FKE696" s="126"/>
      <c r="FKF696" s="126"/>
      <c r="FKG696" s="126"/>
      <c r="FKH696" s="126"/>
      <c r="FKI696" s="126"/>
      <c r="FKJ696" s="126"/>
      <c r="FKK696" s="126"/>
      <c r="FKL696" s="126"/>
      <c r="FKM696" s="126"/>
      <c r="FKN696" s="126"/>
      <c r="FKO696" s="126"/>
      <c r="FKP696" s="126"/>
      <c r="FKQ696" s="126"/>
      <c r="FKR696" s="126"/>
      <c r="FKS696" s="126"/>
      <c r="FKT696" s="126"/>
      <c r="FKU696" s="126"/>
      <c r="FKV696" s="126"/>
      <c r="FKW696" s="126"/>
      <c r="FKX696" s="126"/>
      <c r="FKY696" s="126"/>
      <c r="FKZ696" s="126"/>
      <c r="FLA696" s="126"/>
      <c r="FLB696" s="126"/>
      <c r="FLC696" s="126"/>
      <c r="FLD696" s="126"/>
      <c r="FLE696" s="126"/>
      <c r="FLF696" s="126"/>
      <c r="FLG696" s="126"/>
      <c r="FLH696" s="126"/>
      <c r="FLI696" s="126"/>
      <c r="FLJ696" s="126"/>
      <c r="FLK696" s="126"/>
      <c r="FLL696" s="126"/>
      <c r="FLM696" s="126"/>
      <c r="FLN696" s="126"/>
      <c r="FLO696" s="126"/>
      <c r="FLP696" s="126"/>
      <c r="FLQ696" s="126"/>
      <c r="FLR696" s="126"/>
      <c r="FLS696" s="126"/>
      <c r="FLT696" s="126"/>
      <c r="FLU696" s="126"/>
      <c r="FLV696" s="126"/>
      <c r="FLW696" s="126"/>
      <c r="FLX696" s="126"/>
      <c r="FLY696" s="126"/>
      <c r="FLZ696" s="126"/>
      <c r="FMA696" s="126"/>
      <c r="FMB696" s="126"/>
      <c r="FMC696" s="126"/>
      <c r="FMD696" s="126"/>
      <c r="FME696" s="126"/>
      <c r="FMF696" s="126"/>
      <c r="FMG696" s="126"/>
      <c r="FMH696" s="126"/>
      <c r="FMI696" s="126"/>
      <c r="FMJ696" s="126"/>
      <c r="FMK696" s="126"/>
      <c r="FML696" s="126"/>
      <c r="FMM696" s="126"/>
      <c r="FMN696" s="126"/>
      <c r="FMO696" s="126"/>
      <c r="FMP696" s="126"/>
      <c r="FMQ696" s="126"/>
      <c r="FMR696" s="126"/>
      <c r="FMS696" s="126"/>
      <c r="FMT696" s="126"/>
      <c r="FMU696" s="126"/>
      <c r="FMV696" s="126"/>
      <c r="FMW696" s="126"/>
      <c r="FMX696" s="126"/>
      <c r="FMY696" s="126"/>
      <c r="FMZ696" s="126"/>
      <c r="FNA696" s="126"/>
      <c r="FNB696" s="126"/>
      <c r="FNC696" s="126"/>
      <c r="FND696" s="126"/>
      <c r="FNE696" s="126"/>
      <c r="FNF696" s="126"/>
      <c r="FNG696" s="126"/>
      <c r="FNH696" s="126"/>
      <c r="FNI696" s="126"/>
      <c r="FNJ696" s="126"/>
      <c r="FNK696" s="126"/>
      <c r="FNL696" s="126"/>
      <c r="FNM696" s="126"/>
      <c r="FNN696" s="126"/>
      <c r="FNO696" s="126"/>
      <c r="FNP696" s="126"/>
      <c r="FNQ696" s="126"/>
      <c r="FNR696" s="126"/>
      <c r="FNS696" s="126"/>
      <c r="FNT696" s="126"/>
      <c r="FNU696" s="126"/>
      <c r="FNV696" s="126"/>
      <c r="FNW696" s="126"/>
      <c r="FNX696" s="126"/>
      <c r="FNY696" s="126"/>
      <c r="FNZ696" s="126"/>
      <c r="FOA696" s="126"/>
      <c r="FOB696" s="126"/>
      <c r="FOC696" s="126"/>
      <c r="FOD696" s="126"/>
      <c r="FOE696" s="126"/>
      <c r="FOF696" s="126"/>
      <c r="FOG696" s="126"/>
      <c r="FOH696" s="126"/>
      <c r="FOI696" s="126"/>
      <c r="FOJ696" s="126"/>
      <c r="FOK696" s="126"/>
      <c r="FOL696" s="126"/>
      <c r="FOM696" s="126"/>
      <c r="FON696" s="126"/>
      <c r="FOO696" s="126"/>
      <c r="FOP696" s="126"/>
      <c r="FOQ696" s="126"/>
      <c r="FOR696" s="126"/>
      <c r="FOS696" s="126"/>
      <c r="FOT696" s="126"/>
      <c r="FOU696" s="126"/>
      <c r="FOV696" s="126"/>
      <c r="FOW696" s="126"/>
      <c r="FOX696" s="126"/>
      <c r="FOY696" s="126"/>
      <c r="FOZ696" s="126"/>
      <c r="FPA696" s="126"/>
      <c r="FPB696" s="126"/>
      <c r="FPC696" s="126"/>
      <c r="FPD696" s="126"/>
      <c r="FPE696" s="126"/>
      <c r="FPF696" s="126"/>
      <c r="FPG696" s="126"/>
      <c r="FPH696" s="126"/>
      <c r="FPI696" s="126"/>
      <c r="FPJ696" s="126"/>
      <c r="FPK696" s="126"/>
      <c r="FPL696" s="126"/>
      <c r="FPM696" s="126"/>
      <c r="FPN696" s="126"/>
      <c r="FPO696" s="126"/>
      <c r="FPP696" s="126"/>
      <c r="FPQ696" s="126"/>
      <c r="FPR696" s="126"/>
      <c r="FPS696" s="126"/>
      <c r="FPT696" s="126"/>
      <c r="FPU696" s="126"/>
      <c r="FPV696" s="126"/>
      <c r="FPW696" s="126"/>
      <c r="FPX696" s="126"/>
      <c r="FPY696" s="126"/>
      <c r="FPZ696" s="126"/>
      <c r="FQA696" s="126"/>
      <c r="FQB696" s="126"/>
      <c r="FQC696" s="126"/>
      <c r="FQD696" s="126"/>
      <c r="FQE696" s="126"/>
      <c r="FQF696" s="126"/>
      <c r="FQG696" s="126"/>
      <c r="FQH696" s="126"/>
      <c r="FQI696" s="126"/>
      <c r="FQJ696" s="126"/>
      <c r="FQK696" s="126"/>
      <c r="FQL696" s="126"/>
      <c r="FQM696" s="126"/>
      <c r="FQN696" s="126"/>
      <c r="FQO696" s="126"/>
      <c r="FQP696" s="126"/>
      <c r="FQQ696" s="126"/>
      <c r="FQR696" s="126"/>
      <c r="FQS696" s="126"/>
      <c r="FQT696" s="126"/>
      <c r="FQU696" s="126"/>
      <c r="FQV696" s="126"/>
      <c r="FQW696" s="126"/>
      <c r="FQX696" s="126"/>
      <c r="FQY696" s="126"/>
      <c r="FQZ696" s="126"/>
      <c r="FRA696" s="126"/>
      <c r="FRB696" s="126"/>
      <c r="FRC696" s="126"/>
      <c r="FRD696" s="126"/>
      <c r="FRE696" s="126"/>
      <c r="FRF696" s="126"/>
      <c r="FRG696" s="126"/>
      <c r="FRH696" s="126"/>
      <c r="FRI696" s="126"/>
      <c r="FRJ696" s="126"/>
      <c r="FRK696" s="126"/>
      <c r="FRL696" s="126"/>
      <c r="FRM696" s="126"/>
      <c r="FRN696" s="126"/>
      <c r="FRO696" s="126"/>
      <c r="FRP696" s="126"/>
      <c r="FRQ696" s="126"/>
      <c r="FRR696" s="126"/>
      <c r="FRS696" s="126"/>
      <c r="FRT696" s="126"/>
      <c r="FRU696" s="126"/>
      <c r="FRV696" s="126"/>
      <c r="FRW696" s="126"/>
      <c r="FRX696" s="126"/>
      <c r="FRY696" s="126"/>
      <c r="FRZ696" s="126"/>
      <c r="FSA696" s="126"/>
      <c r="FSB696" s="126"/>
      <c r="FSC696" s="126"/>
      <c r="FSD696" s="126"/>
      <c r="FSE696" s="126"/>
      <c r="FSF696" s="126"/>
      <c r="FSG696" s="126"/>
      <c r="FSH696" s="126"/>
      <c r="FSI696" s="126"/>
      <c r="FSJ696" s="126"/>
      <c r="FSK696" s="126"/>
      <c r="FSL696" s="126"/>
      <c r="FSM696" s="126"/>
      <c r="FSN696" s="126"/>
      <c r="FSO696" s="126"/>
      <c r="FSP696" s="126"/>
      <c r="FSQ696" s="126"/>
      <c r="FSR696" s="126"/>
      <c r="FSS696" s="126"/>
      <c r="FST696" s="126"/>
      <c r="FSU696" s="126"/>
      <c r="FSV696" s="126"/>
      <c r="FSW696" s="126"/>
      <c r="FSX696" s="126"/>
      <c r="FSY696" s="126"/>
      <c r="FSZ696" s="126"/>
      <c r="FTA696" s="126"/>
      <c r="FTB696" s="126"/>
      <c r="FTC696" s="126"/>
      <c r="FTD696" s="126"/>
      <c r="FTE696" s="126"/>
      <c r="FTF696" s="126"/>
      <c r="FTG696" s="126"/>
      <c r="FTH696" s="126"/>
      <c r="FTI696" s="126"/>
      <c r="FTJ696" s="126"/>
      <c r="FTK696" s="126"/>
      <c r="FTL696" s="126"/>
      <c r="FTM696" s="126"/>
      <c r="FTN696" s="126"/>
      <c r="FTO696" s="126"/>
      <c r="FTP696" s="126"/>
      <c r="FTQ696" s="126"/>
      <c r="FTR696" s="126"/>
      <c r="FTS696" s="126"/>
      <c r="FTT696" s="126"/>
      <c r="FTU696" s="126"/>
      <c r="FTV696" s="126"/>
      <c r="FTW696" s="126"/>
      <c r="FTX696" s="126"/>
      <c r="FTY696" s="126"/>
      <c r="FTZ696" s="126"/>
      <c r="FUA696" s="126"/>
      <c r="FUB696" s="126"/>
      <c r="FUC696" s="126"/>
      <c r="FUD696" s="126"/>
      <c r="FUE696" s="126"/>
      <c r="FUF696" s="126"/>
      <c r="FUG696" s="126"/>
      <c r="FUH696" s="126"/>
      <c r="FUI696" s="126"/>
      <c r="FUJ696" s="126"/>
      <c r="FUK696" s="126"/>
      <c r="FUL696" s="126"/>
      <c r="FUM696" s="126"/>
      <c r="FUN696" s="126"/>
      <c r="FUO696" s="126"/>
      <c r="FUP696" s="126"/>
      <c r="FUQ696" s="126"/>
      <c r="FUR696" s="126"/>
      <c r="FUS696" s="126"/>
      <c r="FUT696" s="126"/>
      <c r="FUU696" s="126"/>
      <c r="FUV696" s="126"/>
      <c r="FUW696" s="126"/>
      <c r="FUX696" s="126"/>
      <c r="FUY696" s="126"/>
      <c r="FUZ696" s="126"/>
      <c r="FVA696" s="126"/>
      <c r="FVB696" s="126"/>
      <c r="FVC696" s="126"/>
      <c r="FVD696" s="126"/>
      <c r="FVE696" s="126"/>
      <c r="FVF696" s="126"/>
      <c r="FVG696" s="126"/>
      <c r="FVH696" s="126"/>
      <c r="FVI696" s="126"/>
      <c r="FVJ696" s="126"/>
      <c r="FVK696" s="126"/>
      <c r="FVL696" s="126"/>
      <c r="FVM696" s="126"/>
      <c r="FVN696" s="126"/>
      <c r="FVO696" s="126"/>
      <c r="FVP696" s="126"/>
      <c r="FVQ696" s="126"/>
      <c r="FVR696" s="126"/>
      <c r="FVS696" s="126"/>
      <c r="FVT696" s="126"/>
      <c r="FVU696" s="126"/>
      <c r="FVV696" s="126"/>
      <c r="FVW696" s="126"/>
      <c r="FVX696" s="126"/>
      <c r="FVY696" s="126"/>
      <c r="FVZ696" s="126"/>
      <c r="FWA696" s="126"/>
      <c r="FWB696" s="126"/>
      <c r="FWC696" s="126"/>
      <c r="FWD696" s="126"/>
      <c r="FWE696" s="126"/>
      <c r="FWF696" s="126"/>
      <c r="FWG696" s="126"/>
      <c r="FWH696" s="126"/>
      <c r="FWI696" s="126"/>
      <c r="FWJ696" s="126"/>
      <c r="FWK696" s="126"/>
      <c r="FWL696" s="126"/>
      <c r="FWM696" s="126"/>
      <c r="FWN696" s="126"/>
      <c r="FWO696" s="126"/>
      <c r="FWP696" s="126"/>
      <c r="FWQ696" s="126"/>
      <c r="FWR696" s="126"/>
      <c r="FWS696" s="126"/>
      <c r="FWT696" s="126"/>
      <c r="FWU696" s="126"/>
      <c r="FWV696" s="126"/>
      <c r="FWW696" s="126"/>
      <c r="FWX696" s="126"/>
      <c r="FWY696" s="126"/>
      <c r="FWZ696" s="126"/>
      <c r="FXA696" s="126"/>
      <c r="FXB696" s="126"/>
      <c r="FXC696" s="126"/>
      <c r="FXD696" s="126"/>
      <c r="FXE696" s="126"/>
      <c r="FXF696" s="126"/>
      <c r="FXG696" s="126"/>
      <c r="FXH696" s="126"/>
      <c r="FXI696" s="126"/>
      <c r="FXJ696" s="126"/>
      <c r="FXK696" s="126"/>
      <c r="FXL696" s="126"/>
      <c r="FXM696" s="126"/>
      <c r="FXN696" s="126"/>
      <c r="FXO696" s="126"/>
      <c r="FXP696" s="126"/>
      <c r="FXQ696" s="126"/>
      <c r="FXR696" s="126"/>
      <c r="FXS696" s="126"/>
      <c r="FXT696" s="126"/>
      <c r="FXU696" s="126"/>
      <c r="FXV696" s="126"/>
      <c r="FXW696" s="126"/>
      <c r="FXX696" s="126"/>
      <c r="FXY696" s="126"/>
      <c r="FXZ696" s="126"/>
      <c r="FYA696" s="126"/>
      <c r="FYB696" s="126"/>
      <c r="FYC696" s="126"/>
      <c r="FYD696" s="126"/>
      <c r="FYE696" s="126"/>
      <c r="FYF696" s="126"/>
      <c r="FYG696" s="126"/>
      <c r="FYH696" s="126"/>
      <c r="FYI696" s="126"/>
      <c r="FYJ696" s="126"/>
      <c r="FYK696" s="126"/>
      <c r="FYL696" s="126"/>
      <c r="FYM696" s="126"/>
      <c r="FYN696" s="126"/>
      <c r="FYO696" s="126"/>
      <c r="FYP696" s="126"/>
      <c r="FYQ696" s="126"/>
      <c r="FYR696" s="126"/>
      <c r="FYS696" s="126"/>
      <c r="FYT696" s="126"/>
      <c r="FYU696" s="126"/>
      <c r="FYV696" s="126"/>
      <c r="FYW696" s="126"/>
      <c r="FYX696" s="126"/>
      <c r="FYY696" s="126"/>
      <c r="FYZ696" s="126"/>
      <c r="FZA696" s="126"/>
      <c r="FZB696" s="126"/>
      <c r="FZC696" s="126"/>
      <c r="FZD696" s="126"/>
      <c r="FZE696" s="126"/>
      <c r="FZF696" s="126"/>
      <c r="FZG696" s="126"/>
      <c r="FZH696" s="126"/>
      <c r="FZI696" s="126"/>
      <c r="FZJ696" s="126"/>
      <c r="FZK696" s="126"/>
      <c r="FZL696" s="126"/>
      <c r="FZM696" s="126"/>
      <c r="FZN696" s="126"/>
      <c r="FZO696" s="126"/>
      <c r="FZP696" s="126"/>
      <c r="FZQ696" s="126"/>
      <c r="FZR696" s="126"/>
      <c r="FZS696" s="126"/>
      <c r="FZT696" s="126"/>
      <c r="FZU696" s="126"/>
      <c r="FZV696" s="126"/>
      <c r="FZW696" s="126"/>
      <c r="FZX696" s="126"/>
      <c r="FZY696" s="126"/>
      <c r="FZZ696" s="126"/>
      <c r="GAA696" s="126"/>
      <c r="GAB696" s="126"/>
      <c r="GAC696" s="126"/>
      <c r="GAD696" s="126"/>
      <c r="GAE696" s="126"/>
      <c r="GAF696" s="126"/>
      <c r="GAG696" s="126"/>
      <c r="GAH696" s="126"/>
      <c r="GAI696" s="126"/>
      <c r="GAJ696" s="126"/>
      <c r="GAK696" s="126"/>
      <c r="GAL696" s="126"/>
      <c r="GAM696" s="126"/>
      <c r="GAN696" s="126"/>
      <c r="GAO696" s="126"/>
      <c r="GAP696" s="126"/>
      <c r="GAQ696" s="126"/>
      <c r="GAR696" s="126"/>
      <c r="GAS696" s="126"/>
      <c r="GAT696" s="126"/>
      <c r="GAU696" s="126"/>
      <c r="GAV696" s="126"/>
      <c r="GAW696" s="126"/>
      <c r="GAX696" s="126"/>
      <c r="GAY696" s="126"/>
      <c r="GAZ696" s="126"/>
      <c r="GBA696" s="126"/>
      <c r="GBB696" s="126"/>
      <c r="GBC696" s="126"/>
      <c r="GBD696" s="126"/>
      <c r="GBE696" s="126"/>
      <c r="GBF696" s="126"/>
      <c r="GBG696" s="126"/>
      <c r="GBH696" s="126"/>
      <c r="GBI696" s="126"/>
      <c r="GBJ696" s="126"/>
      <c r="GBK696" s="126"/>
      <c r="GBL696" s="126"/>
      <c r="GBM696" s="126"/>
      <c r="GBN696" s="126"/>
      <c r="GBO696" s="126"/>
      <c r="GBP696" s="126"/>
      <c r="GBQ696" s="126"/>
      <c r="GBR696" s="126"/>
      <c r="GBS696" s="126"/>
      <c r="GBT696" s="126"/>
      <c r="GBU696" s="126"/>
      <c r="GBV696" s="126"/>
      <c r="GBW696" s="126"/>
      <c r="GBX696" s="126"/>
      <c r="GBY696" s="126"/>
      <c r="GBZ696" s="126"/>
      <c r="GCA696" s="126"/>
      <c r="GCB696" s="126"/>
      <c r="GCC696" s="126"/>
      <c r="GCD696" s="126"/>
      <c r="GCE696" s="126"/>
      <c r="GCF696" s="126"/>
      <c r="GCG696" s="126"/>
      <c r="GCH696" s="126"/>
      <c r="GCI696" s="126"/>
      <c r="GCJ696" s="126"/>
      <c r="GCK696" s="126"/>
      <c r="GCL696" s="126"/>
      <c r="GCM696" s="126"/>
      <c r="GCN696" s="126"/>
      <c r="GCO696" s="126"/>
      <c r="GCP696" s="126"/>
      <c r="GCQ696" s="126"/>
      <c r="GCR696" s="126"/>
      <c r="GCS696" s="126"/>
      <c r="GCT696" s="126"/>
      <c r="GCU696" s="126"/>
      <c r="GCV696" s="126"/>
      <c r="GCW696" s="126"/>
      <c r="GCX696" s="126"/>
      <c r="GCY696" s="126"/>
      <c r="GCZ696" s="126"/>
      <c r="GDA696" s="126"/>
      <c r="GDB696" s="126"/>
      <c r="GDC696" s="126"/>
      <c r="GDD696" s="126"/>
      <c r="GDE696" s="126"/>
      <c r="GDF696" s="126"/>
      <c r="GDG696" s="126"/>
      <c r="GDH696" s="126"/>
      <c r="GDI696" s="126"/>
      <c r="GDJ696" s="126"/>
      <c r="GDK696" s="126"/>
      <c r="GDL696" s="126"/>
      <c r="GDM696" s="126"/>
      <c r="GDN696" s="126"/>
      <c r="GDO696" s="126"/>
      <c r="GDP696" s="126"/>
      <c r="GDQ696" s="126"/>
      <c r="GDR696" s="126"/>
      <c r="GDS696" s="126"/>
      <c r="GDT696" s="126"/>
      <c r="GDU696" s="126"/>
      <c r="GDV696" s="126"/>
      <c r="GDW696" s="126"/>
      <c r="GDX696" s="126"/>
      <c r="GDY696" s="126"/>
      <c r="GDZ696" s="126"/>
      <c r="GEA696" s="126"/>
      <c r="GEB696" s="126"/>
      <c r="GEC696" s="126"/>
      <c r="GED696" s="126"/>
      <c r="GEE696" s="126"/>
      <c r="GEF696" s="126"/>
      <c r="GEG696" s="126"/>
      <c r="GEH696" s="126"/>
      <c r="GEI696" s="126"/>
      <c r="GEJ696" s="126"/>
      <c r="GEK696" s="126"/>
      <c r="GEL696" s="126"/>
      <c r="GEM696" s="126"/>
      <c r="GEN696" s="126"/>
      <c r="GEO696" s="126"/>
      <c r="GEP696" s="126"/>
      <c r="GEQ696" s="126"/>
      <c r="GER696" s="126"/>
      <c r="GES696" s="126"/>
      <c r="GET696" s="126"/>
      <c r="GEU696" s="126"/>
      <c r="GEV696" s="126"/>
      <c r="GEW696" s="126"/>
      <c r="GEX696" s="126"/>
      <c r="GEY696" s="126"/>
      <c r="GEZ696" s="126"/>
      <c r="GFA696" s="126"/>
      <c r="GFB696" s="126"/>
      <c r="GFC696" s="126"/>
      <c r="GFD696" s="126"/>
      <c r="GFE696" s="126"/>
      <c r="GFF696" s="126"/>
      <c r="GFG696" s="126"/>
      <c r="GFH696" s="126"/>
      <c r="GFI696" s="126"/>
      <c r="GFJ696" s="126"/>
      <c r="GFK696" s="126"/>
      <c r="GFL696" s="126"/>
      <c r="GFM696" s="126"/>
      <c r="GFN696" s="126"/>
      <c r="GFO696" s="126"/>
      <c r="GFP696" s="126"/>
      <c r="GFQ696" s="126"/>
      <c r="GFR696" s="126"/>
      <c r="GFS696" s="126"/>
      <c r="GFT696" s="126"/>
      <c r="GFU696" s="126"/>
      <c r="GFV696" s="126"/>
      <c r="GFW696" s="126"/>
      <c r="GFX696" s="126"/>
      <c r="GFY696" s="126"/>
      <c r="GFZ696" s="126"/>
      <c r="GGA696" s="126"/>
      <c r="GGB696" s="126"/>
      <c r="GGC696" s="126"/>
      <c r="GGD696" s="126"/>
      <c r="GGE696" s="126"/>
      <c r="GGF696" s="126"/>
      <c r="GGG696" s="126"/>
      <c r="GGH696" s="126"/>
      <c r="GGI696" s="126"/>
      <c r="GGJ696" s="126"/>
      <c r="GGK696" s="126"/>
      <c r="GGL696" s="126"/>
      <c r="GGM696" s="126"/>
      <c r="GGN696" s="126"/>
      <c r="GGO696" s="126"/>
      <c r="GGP696" s="126"/>
      <c r="GGQ696" s="126"/>
      <c r="GGR696" s="126"/>
      <c r="GGS696" s="126"/>
      <c r="GGT696" s="126"/>
      <c r="GGU696" s="126"/>
      <c r="GGV696" s="126"/>
      <c r="GGW696" s="126"/>
      <c r="GGX696" s="126"/>
      <c r="GGY696" s="126"/>
      <c r="GGZ696" s="126"/>
      <c r="GHA696" s="126"/>
      <c r="GHB696" s="126"/>
      <c r="GHC696" s="126"/>
      <c r="GHD696" s="126"/>
      <c r="GHE696" s="126"/>
      <c r="GHF696" s="126"/>
      <c r="GHG696" s="126"/>
      <c r="GHH696" s="126"/>
      <c r="GHI696" s="126"/>
      <c r="GHJ696" s="126"/>
      <c r="GHK696" s="126"/>
      <c r="GHL696" s="126"/>
      <c r="GHM696" s="126"/>
      <c r="GHN696" s="126"/>
      <c r="GHO696" s="126"/>
      <c r="GHP696" s="126"/>
      <c r="GHQ696" s="126"/>
      <c r="GHR696" s="126"/>
      <c r="GHS696" s="126"/>
      <c r="GHT696" s="126"/>
      <c r="GHU696" s="126"/>
      <c r="GHV696" s="126"/>
      <c r="GHW696" s="126"/>
      <c r="GHX696" s="126"/>
      <c r="GHY696" s="126"/>
      <c r="GHZ696" s="126"/>
      <c r="GIA696" s="126"/>
      <c r="GIB696" s="126"/>
      <c r="GIC696" s="126"/>
      <c r="GID696" s="126"/>
      <c r="GIE696" s="126"/>
      <c r="GIF696" s="126"/>
      <c r="GIG696" s="126"/>
      <c r="GIH696" s="126"/>
      <c r="GII696" s="126"/>
      <c r="GIJ696" s="126"/>
      <c r="GIK696" s="126"/>
      <c r="GIL696" s="126"/>
      <c r="GIM696" s="126"/>
      <c r="GIN696" s="126"/>
      <c r="GIO696" s="126"/>
      <c r="GIP696" s="126"/>
      <c r="GIQ696" s="126"/>
      <c r="GIR696" s="126"/>
      <c r="GIS696" s="126"/>
      <c r="GIT696" s="126"/>
      <c r="GIU696" s="126"/>
      <c r="GIV696" s="126"/>
      <c r="GIW696" s="126"/>
      <c r="GIX696" s="126"/>
      <c r="GIY696" s="126"/>
      <c r="GIZ696" s="126"/>
      <c r="GJA696" s="126"/>
      <c r="GJB696" s="126"/>
      <c r="GJC696" s="126"/>
      <c r="GJD696" s="126"/>
      <c r="GJE696" s="126"/>
      <c r="GJF696" s="126"/>
      <c r="GJG696" s="126"/>
      <c r="GJH696" s="126"/>
      <c r="GJI696" s="126"/>
      <c r="GJJ696" s="126"/>
      <c r="GJK696" s="126"/>
      <c r="GJL696" s="126"/>
      <c r="GJM696" s="126"/>
      <c r="GJN696" s="126"/>
      <c r="GJO696" s="126"/>
      <c r="GJP696" s="126"/>
      <c r="GJQ696" s="126"/>
      <c r="GJR696" s="126"/>
      <c r="GJS696" s="126"/>
      <c r="GJT696" s="126"/>
      <c r="GJU696" s="126"/>
      <c r="GJV696" s="126"/>
      <c r="GJW696" s="126"/>
      <c r="GJX696" s="126"/>
      <c r="GJY696" s="126"/>
      <c r="GJZ696" s="126"/>
      <c r="GKA696" s="126"/>
      <c r="GKB696" s="126"/>
      <c r="GKC696" s="126"/>
      <c r="GKD696" s="126"/>
      <c r="GKE696" s="126"/>
      <c r="GKF696" s="126"/>
      <c r="GKG696" s="126"/>
      <c r="GKH696" s="126"/>
      <c r="GKI696" s="126"/>
      <c r="GKJ696" s="126"/>
      <c r="GKK696" s="126"/>
      <c r="GKL696" s="126"/>
      <c r="GKM696" s="126"/>
      <c r="GKN696" s="126"/>
      <c r="GKO696" s="126"/>
      <c r="GKP696" s="126"/>
      <c r="GKQ696" s="126"/>
      <c r="GKR696" s="126"/>
      <c r="GKS696" s="126"/>
      <c r="GKT696" s="126"/>
      <c r="GKU696" s="126"/>
      <c r="GKV696" s="126"/>
      <c r="GKW696" s="126"/>
      <c r="GKX696" s="126"/>
      <c r="GKY696" s="126"/>
      <c r="GKZ696" s="126"/>
      <c r="GLA696" s="126"/>
      <c r="GLB696" s="126"/>
      <c r="GLC696" s="126"/>
      <c r="GLD696" s="126"/>
      <c r="GLE696" s="126"/>
      <c r="GLF696" s="126"/>
      <c r="GLG696" s="126"/>
      <c r="GLH696" s="126"/>
      <c r="GLI696" s="126"/>
      <c r="GLJ696" s="126"/>
      <c r="GLK696" s="126"/>
      <c r="GLL696" s="126"/>
      <c r="GLM696" s="126"/>
      <c r="GLN696" s="126"/>
      <c r="GLO696" s="126"/>
      <c r="GLP696" s="126"/>
      <c r="GLQ696" s="126"/>
      <c r="GLR696" s="126"/>
      <c r="GLS696" s="126"/>
      <c r="GLT696" s="126"/>
      <c r="GLU696" s="126"/>
      <c r="GLV696" s="126"/>
      <c r="GLW696" s="126"/>
      <c r="GLX696" s="126"/>
      <c r="GLY696" s="126"/>
      <c r="GLZ696" s="126"/>
      <c r="GMA696" s="126"/>
      <c r="GMB696" s="126"/>
      <c r="GMC696" s="126"/>
      <c r="GMD696" s="126"/>
      <c r="GME696" s="126"/>
      <c r="GMF696" s="126"/>
      <c r="GMG696" s="126"/>
      <c r="GMH696" s="126"/>
      <c r="GMI696" s="126"/>
      <c r="GMJ696" s="126"/>
      <c r="GMK696" s="126"/>
      <c r="GML696" s="126"/>
      <c r="GMM696" s="126"/>
      <c r="GMN696" s="126"/>
      <c r="GMO696" s="126"/>
      <c r="GMP696" s="126"/>
      <c r="GMQ696" s="126"/>
      <c r="GMR696" s="126"/>
      <c r="GMS696" s="126"/>
      <c r="GMT696" s="126"/>
      <c r="GMU696" s="126"/>
      <c r="GMV696" s="126"/>
      <c r="GMW696" s="126"/>
      <c r="GMX696" s="126"/>
      <c r="GMY696" s="126"/>
      <c r="GMZ696" s="126"/>
      <c r="GNA696" s="126"/>
      <c r="GNB696" s="126"/>
      <c r="GNC696" s="126"/>
      <c r="GND696" s="126"/>
      <c r="GNE696" s="126"/>
      <c r="GNF696" s="126"/>
      <c r="GNG696" s="126"/>
      <c r="GNH696" s="126"/>
      <c r="GNI696" s="126"/>
      <c r="GNJ696" s="126"/>
      <c r="GNK696" s="126"/>
      <c r="GNL696" s="126"/>
      <c r="GNM696" s="126"/>
      <c r="GNN696" s="126"/>
      <c r="GNO696" s="126"/>
      <c r="GNP696" s="126"/>
      <c r="GNQ696" s="126"/>
      <c r="GNR696" s="126"/>
      <c r="GNS696" s="126"/>
      <c r="GNT696" s="126"/>
      <c r="GNU696" s="126"/>
      <c r="GNV696" s="126"/>
      <c r="GNW696" s="126"/>
      <c r="GNX696" s="126"/>
      <c r="GNY696" s="126"/>
      <c r="GNZ696" s="126"/>
      <c r="GOA696" s="126"/>
      <c r="GOB696" s="126"/>
      <c r="GOC696" s="126"/>
      <c r="GOD696" s="126"/>
      <c r="GOE696" s="126"/>
      <c r="GOF696" s="126"/>
      <c r="GOG696" s="126"/>
      <c r="GOH696" s="126"/>
      <c r="GOI696" s="126"/>
      <c r="GOJ696" s="126"/>
      <c r="GOK696" s="126"/>
      <c r="GOL696" s="126"/>
      <c r="GOM696" s="126"/>
      <c r="GON696" s="126"/>
      <c r="GOO696" s="126"/>
      <c r="GOP696" s="126"/>
      <c r="GOQ696" s="126"/>
      <c r="GOR696" s="126"/>
      <c r="GOS696" s="126"/>
      <c r="GOT696" s="126"/>
      <c r="GOU696" s="126"/>
      <c r="GOV696" s="126"/>
      <c r="GOW696" s="126"/>
      <c r="GOX696" s="126"/>
      <c r="GOY696" s="126"/>
      <c r="GOZ696" s="126"/>
      <c r="GPA696" s="126"/>
      <c r="GPB696" s="126"/>
      <c r="GPC696" s="126"/>
      <c r="GPD696" s="126"/>
      <c r="GPE696" s="126"/>
      <c r="GPF696" s="126"/>
      <c r="GPG696" s="126"/>
      <c r="GPH696" s="126"/>
      <c r="GPI696" s="126"/>
      <c r="GPJ696" s="126"/>
      <c r="GPK696" s="126"/>
      <c r="GPL696" s="126"/>
      <c r="GPM696" s="126"/>
      <c r="GPN696" s="126"/>
      <c r="GPO696" s="126"/>
      <c r="GPP696" s="126"/>
      <c r="GPQ696" s="126"/>
      <c r="GPR696" s="126"/>
      <c r="GPS696" s="126"/>
      <c r="GPT696" s="126"/>
      <c r="GPU696" s="126"/>
      <c r="GPV696" s="126"/>
      <c r="GPW696" s="126"/>
      <c r="GPX696" s="126"/>
      <c r="GPY696" s="126"/>
      <c r="GPZ696" s="126"/>
      <c r="GQA696" s="126"/>
      <c r="GQB696" s="126"/>
      <c r="GQC696" s="126"/>
      <c r="GQD696" s="126"/>
      <c r="GQE696" s="126"/>
      <c r="GQF696" s="126"/>
      <c r="GQG696" s="126"/>
      <c r="GQH696" s="126"/>
      <c r="GQI696" s="126"/>
      <c r="GQJ696" s="126"/>
      <c r="GQK696" s="126"/>
      <c r="GQL696" s="126"/>
      <c r="GQM696" s="126"/>
      <c r="GQN696" s="126"/>
      <c r="GQO696" s="126"/>
      <c r="GQP696" s="126"/>
      <c r="GQQ696" s="126"/>
      <c r="GQR696" s="126"/>
      <c r="GQS696" s="126"/>
      <c r="GQT696" s="126"/>
      <c r="GQU696" s="126"/>
      <c r="GQV696" s="126"/>
      <c r="GQW696" s="126"/>
      <c r="GQX696" s="126"/>
      <c r="GQY696" s="126"/>
      <c r="GQZ696" s="126"/>
      <c r="GRA696" s="126"/>
      <c r="GRB696" s="126"/>
      <c r="GRC696" s="126"/>
      <c r="GRD696" s="126"/>
      <c r="GRE696" s="126"/>
      <c r="GRF696" s="126"/>
      <c r="GRG696" s="126"/>
      <c r="GRH696" s="126"/>
      <c r="GRI696" s="126"/>
      <c r="GRJ696" s="126"/>
      <c r="GRK696" s="126"/>
      <c r="GRL696" s="126"/>
      <c r="GRM696" s="126"/>
      <c r="GRN696" s="126"/>
      <c r="GRO696" s="126"/>
      <c r="GRP696" s="126"/>
      <c r="GRQ696" s="126"/>
      <c r="GRR696" s="126"/>
      <c r="GRS696" s="126"/>
      <c r="GRT696" s="126"/>
      <c r="GRU696" s="126"/>
      <c r="GRV696" s="126"/>
      <c r="GRW696" s="126"/>
      <c r="GRX696" s="126"/>
      <c r="GRY696" s="126"/>
      <c r="GRZ696" s="126"/>
      <c r="GSA696" s="126"/>
      <c r="GSB696" s="126"/>
      <c r="GSC696" s="126"/>
      <c r="GSD696" s="126"/>
      <c r="GSE696" s="126"/>
      <c r="GSF696" s="126"/>
      <c r="GSG696" s="126"/>
      <c r="GSH696" s="126"/>
      <c r="GSI696" s="126"/>
      <c r="GSJ696" s="126"/>
      <c r="GSK696" s="126"/>
      <c r="GSL696" s="126"/>
      <c r="GSM696" s="126"/>
      <c r="GSN696" s="126"/>
      <c r="GSO696" s="126"/>
      <c r="GSP696" s="126"/>
      <c r="GSQ696" s="126"/>
      <c r="GSR696" s="126"/>
      <c r="GSS696" s="126"/>
      <c r="GST696" s="126"/>
      <c r="GSU696" s="126"/>
      <c r="GSV696" s="126"/>
      <c r="GSW696" s="126"/>
      <c r="GSX696" s="126"/>
      <c r="GSY696" s="126"/>
      <c r="GSZ696" s="126"/>
      <c r="GTA696" s="126"/>
      <c r="GTB696" s="126"/>
      <c r="GTC696" s="126"/>
      <c r="GTD696" s="126"/>
      <c r="GTE696" s="126"/>
      <c r="GTF696" s="126"/>
      <c r="GTG696" s="126"/>
      <c r="GTH696" s="126"/>
      <c r="GTI696" s="126"/>
      <c r="GTJ696" s="126"/>
      <c r="GTK696" s="126"/>
      <c r="GTL696" s="126"/>
      <c r="GTM696" s="126"/>
      <c r="GTN696" s="126"/>
      <c r="GTO696" s="126"/>
      <c r="GTP696" s="126"/>
      <c r="GTQ696" s="126"/>
      <c r="GTR696" s="126"/>
      <c r="GTS696" s="126"/>
      <c r="GTT696" s="126"/>
      <c r="GTU696" s="126"/>
      <c r="GTV696" s="126"/>
      <c r="GTW696" s="126"/>
      <c r="GTX696" s="126"/>
      <c r="GTY696" s="126"/>
      <c r="GTZ696" s="126"/>
      <c r="GUA696" s="126"/>
      <c r="GUB696" s="126"/>
      <c r="GUC696" s="126"/>
      <c r="GUD696" s="126"/>
      <c r="GUE696" s="126"/>
      <c r="GUF696" s="126"/>
      <c r="GUG696" s="126"/>
      <c r="GUH696" s="126"/>
      <c r="GUI696" s="126"/>
      <c r="GUJ696" s="126"/>
      <c r="GUK696" s="126"/>
      <c r="GUL696" s="126"/>
      <c r="GUM696" s="126"/>
      <c r="GUN696" s="126"/>
      <c r="GUO696" s="126"/>
      <c r="GUP696" s="126"/>
      <c r="GUQ696" s="126"/>
      <c r="GUR696" s="126"/>
      <c r="GUS696" s="126"/>
      <c r="GUT696" s="126"/>
      <c r="GUU696" s="126"/>
      <c r="GUV696" s="126"/>
      <c r="GUW696" s="126"/>
      <c r="GUX696" s="126"/>
      <c r="GUY696" s="126"/>
      <c r="GUZ696" s="126"/>
      <c r="GVA696" s="126"/>
      <c r="GVB696" s="126"/>
      <c r="GVC696" s="126"/>
      <c r="GVD696" s="126"/>
      <c r="GVE696" s="126"/>
      <c r="GVF696" s="126"/>
      <c r="GVG696" s="126"/>
      <c r="GVH696" s="126"/>
      <c r="GVI696" s="126"/>
      <c r="GVJ696" s="126"/>
      <c r="GVK696" s="126"/>
      <c r="GVL696" s="126"/>
      <c r="GVM696" s="126"/>
      <c r="GVN696" s="126"/>
      <c r="GVO696" s="126"/>
      <c r="GVP696" s="126"/>
      <c r="GVQ696" s="126"/>
      <c r="GVR696" s="126"/>
      <c r="GVS696" s="126"/>
      <c r="GVT696" s="126"/>
      <c r="GVU696" s="126"/>
      <c r="GVV696" s="126"/>
      <c r="GVW696" s="126"/>
      <c r="GVX696" s="126"/>
      <c r="GVY696" s="126"/>
      <c r="GVZ696" s="126"/>
      <c r="GWA696" s="126"/>
      <c r="GWB696" s="126"/>
      <c r="GWC696" s="126"/>
      <c r="GWD696" s="126"/>
      <c r="GWE696" s="126"/>
      <c r="GWF696" s="126"/>
      <c r="GWG696" s="126"/>
      <c r="GWH696" s="126"/>
      <c r="GWI696" s="126"/>
      <c r="GWJ696" s="126"/>
      <c r="GWK696" s="126"/>
      <c r="GWL696" s="126"/>
      <c r="GWM696" s="126"/>
      <c r="GWN696" s="126"/>
      <c r="GWO696" s="126"/>
      <c r="GWP696" s="126"/>
      <c r="GWQ696" s="126"/>
      <c r="GWR696" s="126"/>
      <c r="GWS696" s="126"/>
      <c r="GWT696" s="126"/>
      <c r="GWU696" s="126"/>
      <c r="GWV696" s="126"/>
      <c r="GWW696" s="126"/>
      <c r="GWX696" s="126"/>
      <c r="GWY696" s="126"/>
      <c r="GWZ696" s="126"/>
      <c r="GXA696" s="126"/>
      <c r="GXB696" s="126"/>
      <c r="GXC696" s="126"/>
      <c r="GXD696" s="126"/>
      <c r="GXE696" s="126"/>
      <c r="GXF696" s="126"/>
      <c r="GXG696" s="126"/>
      <c r="GXH696" s="126"/>
      <c r="GXI696" s="126"/>
      <c r="GXJ696" s="126"/>
      <c r="GXK696" s="126"/>
      <c r="GXL696" s="126"/>
      <c r="GXM696" s="126"/>
      <c r="GXN696" s="126"/>
      <c r="GXO696" s="126"/>
      <c r="GXP696" s="126"/>
      <c r="GXQ696" s="126"/>
      <c r="GXR696" s="126"/>
      <c r="GXS696" s="126"/>
      <c r="GXT696" s="126"/>
      <c r="GXU696" s="126"/>
      <c r="GXV696" s="126"/>
      <c r="GXW696" s="126"/>
      <c r="GXX696" s="126"/>
      <c r="GXY696" s="126"/>
      <c r="GXZ696" s="126"/>
      <c r="GYA696" s="126"/>
      <c r="GYB696" s="126"/>
      <c r="GYC696" s="126"/>
      <c r="GYD696" s="126"/>
      <c r="GYE696" s="126"/>
      <c r="GYF696" s="126"/>
      <c r="GYG696" s="126"/>
      <c r="GYH696" s="126"/>
      <c r="GYI696" s="126"/>
      <c r="GYJ696" s="126"/>
      <c r="GYK696" s="126"/>
      <c r="GYL696" s="126"/>
      <c r="GYM696" s="126"/>
      <c r="GYN696" s="126"/>
      <c r="GYO696" s="126"/>
      <c r="GYP696" s="126"/>
      <c r="GYQ696" s="126"/>
      <c r="GYR696" s="126"/>
      <c r="GYS696" s="126"/>
      <c r="GYT696" s="126"/>
      <c r="GYU696" s="126"/>
      <c r="GYV696" s="126"/>
      <c r="GYW696" s="126"/>
      <c r="GYX696" s="126"/>
      <c r="GYY696" s="126"/>
      <c r="GYZ696" s="126"/>
      <c r="GZA696" s="126"/>
      <c r="GZB696" s="126"/>
      <c r="GZC696" s="126"/>
      <c r="GZD696" s="126"/>
      <c r="GZE696" s="126"/>
      <c r="GZF696" s="126"/>
      <c r="GZG696" s="126"/>
      <c r="GZH696" s="126"/>
      <c r="GZI696" s="126"/>
      <c r="GZJ696" s="126"/>
      <c r="GZK696" s="126"/>
      <c r="GZL696" s="126"/>
      <c r="GZM696" s="126"/>
      <c r="GZN696" s="126"/>
      <c r="GZO696" s="126"/>
      <c r="GZP696" s="126"/>
      <c r="GZQ696" s="126"/>
      <c r="GZR696" s="126"/>
      <c r="GZS696" s="126"/>
      <c r="GZT696" s="126"/>
      <c r="GZU696" s="126"/>
      <c r="GZV696" s="126"/>
      <c r="GZW696" s="126"/>
      <c r="GZX696" s="126"/>
      <c r="GZY696" s="126"/>
      <c r="GZZ696" s="126"/>
      <c r="HAA696" s="126"/>
      <c r="HAB696" s="126"/>
      <c r="HAC696" s="126"/>
      <c r="HAD696" s="126"/>
      <c r="HAE696" s="126"/>
      <c r="HAF696" s="126"/>
      <c r="HAG696" s="126"/>
      <c r="HAH696" s="126"/>
      <c r="HAI696" s="126"/>
      <c r="HAJ696" s="126"/>
      <c r="HAK696" s="126"/>
      <c r="HAL696" s="126"/>
      <c r="HAM696" s="126"/>
      <c r="HAN696" s="126"/>
      <c r="HAO696" s="126"/>
      <c r="HAP696" s="126"/>
      <c r="HAQ696" s="126"/>
      <c r="HAR696" s="126"/>
      <c r="HAS696" s="126"/>
      <c r="HAT696" s="126"/>
      <c r="HAU696" s="126"/>
      <c r="HAV696" s="126"/>
      <c r="HAW696" s="126"/>
      <c r="HAX696" s="126"/>
      <c r="HAY696" s="126"/>
      <c r="HAZ696" s="126"/>
      <c r="HBA696" s="126"/>
      <c r="HBB696" s="126"/>
      <c r="HBC696" s="126"/>
      <c r="HBD696" s="126"/>
      <c r="HBE696" s="126"/>
      <c r="HBF696" s="126"/>
      <c r="HBG696" s="126"/>
      <c r="HBH696" s="126"/>
      <c r="HBI696" s="126"/>
      <c r="HBJ696" s="126"/>
      <c r="HBK696" s="126"/>
      <c r="HBL696" s="126"/>
      <c r="HBM696" s="126"/>
      <c r="HBN696" s="126"/>
      <c r="HBO696" s="126"/>
      <c r="HBP696" s="126"/>
      <c r="HBQ696" s="126"/>
      <c r="HBR696" s="126"/>
      <c r="HBS696" s="126"/>
      <c r="HBT696" s="126"/>
      <c r="HBU696" s="126"/>
      <c r="HBV696" s="126"/>
      <c r="HBW696" s="126"/>
      <c r="HBX696" s="126"/>
      <c r="HBY696" s="126"/>
      <c r="HBZ696" s="126"/>
      <c r="HCA696" s="126"/>
      <c r="HCB696" s="126"/>
      <c r="HCC696" s="126"/>
      <c r="HCD696" s="126"/>
      <c r="HCE696" s="126"/>
      <c r="HCF696" s="126"/>
      <c r="HCG696" s="126"/>
      <c r="HCH696" s="126"/>
      <c r="HCI696" s="126"/>
      <c r="HCJ696" s="126"/>
      <c r="HCK696" s="126"/>
      <c r="HCL696" s="126"/>
      <c r="HCM696" s="126"/>
      <c r="HCN696" s="126"/>
      <c r="HCO696" s="126"/>
      <c r="HCP696" s="126"/>
      <c r="HCQ696" s="126"/>
      <c r="HCR696" s="126"/>
      <c r="HCS696" s="126"/>
      <c r="HCT696" s="126"/>
      <c r="HCU696" s="126"/>
      <c r="HCV696" s="126"/>
      <c r="HCW696" s="126"/>
      <c r="HCX696" s="126"/>
      <c r="HCY696" s="126"/>
      <c r="HCZ696" s="126"/>
      <c r="HDA696" s="126"/>
      <c r="HDB696" s="126"/>
      <c r="HDC696" s="126"/>
      <c r="HDD696" s="126"/>
      <c r="HDE696" s="126"/>
      <c r="HDF696" s="126"/>
      <c r="HDG696" s="126"/>
      <c r="HDH696" s="126"/>
      <c r="HDI696" s="126"/>
      <c r="HDJ696" s="126"/>
      <c r="HDK696" s="126"/>
      <c r="HDL696" s="126"/>
      <c r="HDM696" s="126"/>
      <c r="HDN696" s="126"/>
      <c r="HDO696" s="126"/>
      <c r="HDP696" s="126"/>
      <c r="HDQ696" s="126"/>
      <c r="HDR696" s="126"/>
      <c r="HDS696" s="126"/>
      <c r="HDT696" s="126"/>
      <c r="HDU696" s="126"/>
      <c r="HDV696" s="126"/>
      <c r="HDW696" s="126"/>
      <c r="HDX696" s="126"/>
      <c r="HDY696" s="126"/>
      <c r="HDZ696" s="126"/>
      <c r="HEA696" s="126"/>
      <c r="HEB696" s="126"/>
      <c r="HEC696" s="126"/>
      <c r="HED696" s="126"/>
      <c r="HEE696" s="126"/>
      <c r="HEF696" s="126"/>
      <c r="HEG696" s="126"/>
      <c r="HEH696" s="126"/>
      <c r="HEI696" s="126"/>
      <c r="HEJ696" s="126"/>
      <c r="HEK696" s="126"/>
      <c r="HEL696" s="126"/>
      <c r="HEM696" s="126"/>
      <c r="HEN696" s="126"/>
      <c r="HEO696" s="126"/>
      <c r="HEP696" s="126"/>
      <c r="HEQ696" s="126"/>
      <c r="HER696" s="126"/>
      <c r="HES696" s="126"/>
      <c r="HET696" s="126"/>
      <c r="HEU696" s="126"/>
      <c r="HEV696" s="126"/>
      <c r="HEW696" s="126"/>
      <c r="HEX696" s="126"/>
      <c r="HEY696" s="126"/>
      <c r="HEZ696" s="126"/>
      <c r="HFA696" s="126"/>
      <c r="HFB696" s="126"/>
      <c r="HFC696" s="126"/>
      <c r="HFD696" s="126"/>
      <c r="HFE696" s="126"/>
      <c r="HFF696" s="126"/>
      <c r="HFG696" s="126"/>
      <c r="HFH696" s="126"/>
      <c r="HFI696" s="126"/>
      <c r="HFJ696" s="126"/>
      <c r="HFK696" s="126"/>
      <c r="HFL696" s="126"/>
      <c r="HFM696" s="126"/>
      <c r="HFN696" s="126"/>
      <c r="HFO696" s="126"/>
      <c r="HFP696" s="126"/>
      <c r="HFQ696" s="126"/>
      <c r="HFR696" s="126"/>
      <c r="HFS696" s="126"/>
      <c r="HFT696" s="126"/>
      <c r="HFU696" s="126"/>
      <c r="HFV696" s="126"/>
      <c r="HFW696" s="126"/>
      <c r="HFX696" s="126"/>
      <c r="HFY696" s="126"/>
      <c r="HFZ696" s="126"/>
      <c r="HGA696" s="126"/>
      <c r="HGB696" s="126"/>
      <c r="HGC696" s="126"/>
      <c r="HGD696" s="126"/>
      <c r="HGE696" s="126"/>
      <c r="HGF696" s="126"/>
      <c r="HGG696" s="126"/>
      <c r="HGH696" s="126"/>
      <c r="HGI696" s="126"/>
      <c r="HGJ696" s="126"/>
      <c r="HGK696" s="126"/>
      <c r="HGL696" s="126"/>
      <c r="HGM696" s="126"/>
      <c r="HGN696" s="126"/>
      <c r="HGO696" s="126"/>
      <c r="HGP696" s="126"/>
      <c r="HGQ696" s="126"/>
      <c r="HGR696" s="126"/>
      <c r="HGS696" s="126"/>
      <c r="HGT696" s="126"/>
      <c r="HGU696" s="126"/>
      <c r="HGV696" s="126"/>
      <c r="HGW696" s="126"/>
      <c r="HGX696" s="126"/>
      <c r="HGY696" s="126"/>
      <c r="HGZ696" s="126"/>
      <c r="HHA696" s="126"/>
      <c r="HHB696" s="126"/>
      <c r="HHC696" s="126"/>
      <c r="HHD696" s="126"/>
      <c r="HHE696" s="126"/>
      <c r="HHF696" s="126"/>
      <c r="HHG696" s="126"/>
      <c r="HHH696" s="126"/>
      <c r="HHI696" s="126"/>
      <c r="HHJ696" s="126"/>
      <c r="HHK696" s="126"/>
      <c r="HHL696" s="126"/>
      <c r="HHM696" s="126"/>
      <c r="HHN696" s="126"/>
      <c r="HHO696" s="126"/>
      <c r="HHP696" s="126"/>
      <c r="HHQ696" s="126"/>
      <c r="HHR696" s="126"/>
      <c r="HHS696" s="126"/>
      <c r="HHT696" s="126"/>
      <c r="HHU696" s="126"/>
      <c r="HHV696" s="126"/>
      <c r="HHW696" s="126"/>
      <c r="HHX696" s="126"/>
      <c r="HHY696" s="126"/>
      <c r="HHZ696" s="126"/>
      <c r="HIA696" s="126"/>
      <c r="HIB696" s="126"/>
      <c r="HIC696" s="126"/>
      <c r="HID696" s="126"/>
      <c r="HIE696" s="126"/>
      <c r="HIF696" s="126"/>
      <c r="HIG696" s="126"/>
      <c r="HIH696" s="126"/>
      <c r="HII696" s="126"/>
      <c r="HIJ696" s="126"/>
      <c r="HIK696" s="126"/>
      <c r="HIL696" s="126"/>
      <c r="HIM696" s="126"/>
      <c r="HIN696" s="126"/>
      <c r="HIO696" s="126"/>
      <c r="HIP696" s="126"/>
      <c r="HIQ696" s="126"/>
      <c r="HIR696" s="126"/>
      <c r="HIS696" s="126"/>
      <c r="HIT696" s="126"/>
      <c r="HIU696" s="126"/>
      <c r="HIV696" s="126"/>
      <c r="HIW696" s="126"/>
      <c r="HIX696" s="126"/>
      <c r="HIY696" s="126"/>
      <c r="HIZ696" s="126"/>
      <c r="HJA696" s="126"/>
      <c r="HJB696" s="126"/>
      <c r="HJC696" s="126"/>
      <c r="HJD696" s="126"/>
      <c r="HJE696" s="126"/>
      <c r="HJF696" s="126"/>
      <c r="HJG696" s="126"/>
      <c r="HJH696" s="126"/>
      <c r="HJI696" s="126"/>
      <c r="HJJ696" s="126"/>
      <c r="HJK696" s="126"/>
      <c r="HJL696" s="126"/>
      <c r="HJM696" s="126"/>
      <c r="HJN696" s="126"/>
      <c r="HJO696" s="126"/>
      <c r="HJP696" s="126"/>
      <c r="HJQ696" s="126"/>
      <c r="HJR696" s="126"/>
      <c r="HJS696" s="126"/>
      <c r="HJT696" s="126"/>
      <c r="HJU696" s="126"/>
      <c r="HJV696" s="126"/>
      <c r="HJW696" s="126"/>
      <c r="HJX696" s="126"/>
      <c r="HJY696" s="126"/>
      <c r="HJZ696" s="126"/>
      <c r="HKA696" s="126"/>
      <c r="HKB696" s="126"/>
      <c r="HKC696" s="126"/>
      <c r="HKD696" s="126"/>
      <c r="HKE696" s="126"/>
      <c r="HKF696" s="126"/>
      <c r="HKG696" s="126"/>
      <c r="HKH696" s="126"/>
      <c r="HKI696" s="126"/>
      <c r="HKJ696" s="126"/>
      <c r="HKK696" s="126"/>
      <c r="HKL696" s="126"/>
      <c r="HKM696" s="126"/>
      <c r="HKN696" s="126"/>
      <c r="HKO696" s="126"/>
      <c r="HKP696" s="126"/>
      <c r="HKQ696" s="126"/>
      <c r="HKR696" s="126"/>
      <c r="HKS696" s="126"/>
      <c r="HKT696" s="126"/>
      <c r="HKU696" s="126"/>
      <c r="HKV696" s="126"/>
      <c r="HKW696" s="126"/>
      <c r="HKX696" s="126"/>
      <c r="HKY696" s="126"/>
      <c r="HKZ696" s="126"/>
      <c r="HLA696" s="126"/>
      <c r="HLB696" s="126"/>
      <c r="HLC696" s="126"/>
      <c r="HLD696" s="126"/>
      <c r="HLE696" s="126"/>
      <c r="HLF696" s="126"/>
      <c r="HLG696" s="126"/>
      <c r="HLH696" s="126"/>
      <c r="HLI696" s="126"/>
      <c r="HLJ696" s="126"/>
      <c r="HLK696" s="126"/>
      <c r="HLL696" s="126"/>
      <c r="HLM696" s="126"/>
      <c r="HLN696" s="126"/>
      <c r="HLO696" s="126"/>
      <c r="HLP696" s="126"/>
      <c r="HLQ696" s="126"/>
      <c r="HLR696" s="126"/>
      <c r="HLS696" s="126"/>
      <c r="HLT696" s="126"/>
      <c r="HLU696" s="126"/>
      <c r="HLV696" s="126"/>
      <c r="HLW696" s="126"/>
      <c r="HLX696" s="126"/>
      <c r="HLY696" s="126"/>
      <c r="HLZ696" s="126"/>
      <c r="HMA696" s="126"/>
      <c r="HMB696" s="126"/>
      <c r="HMC696" s="126"/>
      <c r="HMD696" s="126"/>
      <c r="HME696" s="126"/>
      <c r="HMF696" s="126"/>
      <c r="HMG696" s="126"/>
      <c r="HMH696" s="126"/>
      <c r="HMI696" s="126"/>
      <c r="HMJ696" s="126"/>
      <c r="HMK696" s="126"/>
      <c r="HML696" s="126"/>
      <c r="HMM696" s="126"/>
      <c r="HMN696" s="126"/>
      <c r="HMO696" s="126"/>
      <c r="HMP696" s="126"/>
      <c r="HMQ696" s="126"/>
      <c r="HMR696" s="126"/>
      <c r="HMS696" s="126"/>
      <c r="HMT696" s="126"/>
      <c r="HMU696" s="126"/>
      <c r="HMV696" s="126"/>
      <c r="HMW696" s="126"/>
      <c r="HMX696" s="126"/>
      <c r="HMY696" s="126"/>
      <c r="HMZ696" s="126"/>
      <c r="HNA696" s="126"/>
      <c r="HNB696" s="126"/>
      <c r="HNC696" s="126"/>
      <c r="HND696" s="126"/>
      <c r="HNE696" s="126"/>
      <c r="HNF696" s="126"/>
      <c r="HNG696" s="126"/>
      <c r="HNH696" s="126"/>
      <c r="HNI696" s="126"/>
      <c r="HNJ696" s="126"/>
      <c r="HNK696" s="126"/>
      <c r="HNL696" s="126"/>
      <c r="HNM696" s="126"/>
      <c r="HNN696" s="126"/>
      <c r="HNO696" s="126"/>
      <c r="HNP696" s="126"/>
      <c r="HNQ696" s="126"/>
      <c r="HNR696" s="126"/>
      <c r="HNS696" s="126"/>
      <c r="HNT696" s="126"/>
      <c r="HNU696" s="126"/>
      <c r="HNV696" s="126"/>
      <c r="HNW696" s="126"/>
      <c r="HNX696" s="126"/>
      <c r="HNY696" s="126"/>
      <c r="HNZ696" s="126"/>
      <c r="HOA696" s="126"/>
      <c r="HOB696" s="126"/>
      <c r="HOC696" s="126"/>
      <c r="HOD696" s="126"/>
      <c r="HOE696" s="126"/>
      <c r="HOF696" s="126"/>
      <c r="HOG696" s="126"/>
      <c r="HOH696" s="126"/>
      <c r="HOI696" s="126"/>
      <c r="HOJ696" s="126"/>
      <c r="HOK696" s="126"/>
      <c r="HOL696" s="126"/>
      <c r="HOM696" s="126"/>
      <c r="HON696" s="126"/>
      <c r="HOO696" s="126"/>
      <c r="HOP696" s="126"/>
      <c r="HOQ696" s="126"/>
      <c r="HOR696" s="126"/>
      <c r="HOS696" s="126"/>
      <c r="HOT696" s="126"/>
      <c r="HOU696" s="126"/>
      <c r="HOV696" s="126"/>
      <c r="HOW696" s="126"/>
      <c r="HOX696" s="126"/>
      <c r="HOY696" s="126"/>
      <c r="HOZ696" s="126"/>
      <c r="HPA696" s="126"/>
      <c r="HPB696" s="126"/>
      <c r="HPC696" s="126"/>
      <c r="HPD696" s="126"/>
      <c r="HPE696" s="126"/>
      <c r="HPF696" s="126"/>
      <c r="HPG696" s="126"/>
      <c r="HPH696" s="126"/>
      <c r="HPI696" s="126"/>
      <c r="HPJ696" s="126"/>
      <c r="HPK696" s="126"/>
      <c r="HPL696" s="126"/>
      <c r="HPM696" s="126"/>
      <c r="HPN696" s="126"/>
      <c r="HPO696" s="126"/>
      <c r="HPP696" s="126"/>
      <c r="HPQ696" s="126"/>
      <c r="HPR696" s="126"/>
      <c r="HPS696" s="126"/>
      <c r="HPT696" s="126"/>
      <c r="HPU696" s="126"/>
      <c r="HPV696" s="126"/>
      <c r="HPW696" s="126"/>
      <c r="HPX696" s="126"/>
      <c r="HPY696" s="126"/>
      <c r="HPZ696" s="126"/>
      <c r="HQA696" s="126"/>
      <c r="HQB696" s="126"/>
      <c r="HQC696" s="126"/>
      <c r="HQD696" s="126"/>
      <c r="HQE696" s="126"/>
      <c r="HQF696" s="126"/>
      <c r="HQG696" s="126"/>
      <c r="HQH696" s="126"/>
      <c r="HQI696" s="126"/>
      <c r="HQJ696" s="126"/>
      <c r="HQK696" s="126"/>
      <c r="HQL696" s="126"/>
      <c r="HQM696" s="126"/>
      <c r="HQN696" s="126"/>
      <c r="HQO696" s="126"/>
      <c r="HQP696" s="126"/>
      <c r="HQQ696" s="126"/>
      <c r="HQR696" s="126"/>
      <c r="HQS696" s="126"/>
      <c r="HQT696" s="126"/>
      <c r="HQU696" s="126"/>
      <c r="HQV696" s="126"/>
      <c r="HQW696" s="126"/>
      <c r="HQX696" s="126"/>
      <c r="HQY696" s="126"/>
      <c r="HQZ696" s="126"/>
      <c r="HRA696" s="126"/>
      <c r="HRB696" s="126"/>
      <c r="HRC696" s="126"/>
      <c r="HRD696" s="126"/>
      <c r="HRE696" s="126"/>
      <c r="HRF696" s="126"/>
      <c r="HRG696" s="126"/>
      <c r="HRH696" s="126"/>
      <c r="HRI696" s="126"/>
      <c r="HRJ696" s="126"/>
      <c r="HRK696" s="126"/>
      <c r="HRL696" s="126"/>
      <c r="HRM696" s="126"/>
      <c r="HRN696" s="126"/>
      <c r="HRO696" s="126"/>
      <c r="HRP696" s="126"/>
      <c r="HRQ696" s="126"/>
      <c r="HRR696" s="126"/>
      <c r="HRS696" s="126"/>
      <c r="HRT696" s="126"/>
      <c r="HRU696" s="126"/>
      <c r="HRV696" s="126"/>
      <c r="HRW696" s="126"/>
      <c r="HRX696" s="126"/>
      <c r="HRY696" s="126"/>
      <c r="HRZ696" s="126"/>
      <c r="HSA696" s="126"/>
      <c r="HSB696" s="126"/>
      <c r="HSC696" s="126"/>
      <c r="HSD696" s="126"/>
      <c r="HSE696" s="126"/>
      <c r="HSF696" s="126"/>
      <c r="HSG696" s="126"/>
      <c r="HSH696" s="126"/>
      <c r="HSI696" s="126"/>
      <c r="HSJ696" s="126"/>
      <c r="HSK696" s="126"/>
      <c r="HSL696" s="126"/>
      <c r="HSM696" s="126"/>
      <c r="HSN696" s="126"/>
      <c r="HSO696" s="126"/>
      <c r="HSP696" s="126"/>
      <c r="HSQ696" s="126"/>
      <c r="HSR696" s="126"/>
      <c r="HSS696" s="126"/>
      <c r="HST696" s="126"/>
      <c r="HSU696" s="126"/>
      <c r="HSV696" s="126"/>
      <c r="HSW696" s="126"/>
      <c r="HSX696" s="126"/>
      <c r="HSY696" s="126"/>
      <c r="HSZ696" s="126"/>
      <c r="HTA696" s="126"/>
      <c r="HTB696" s="126"/>
      <c r="HTC696" s="126"/>
      <c r="HTD696" s="126"/>
      <c r="HTE696" s="126"/>
      <c r="HTF696" s="126"/>
      <c r="HTG696" s="126"/>
      <c r="HTH696" s="126"/>
      <c r="HTI696" s="126"/>
      <c r="HTJ696" s="126"/>
      <c r="HTK696" s="126"/>
      <c r="HTL696" s="126"/>
      <c r="HTM696" s="126"/>
      <c r="HTN696" s="126"/>
      <c r="HTO696" s="126"/>
      <c r="HTP696" s="126"/>
      <c r="HTQ696" s="126"/>
      <c r="HTR696" s="126"/>
      <c r="HTS696" s="126"/>
      <c r="HTT696" s="126"/>
      <c r="HTU696" s="126"/>
      <c r="HTV696" s="126"/>
      <c r="HTW696" s="126"/>
      <c r="HTX696" s="126"/>
      <c r="HTY696" s="126"/>
      <c r="HTZ696" s="126"/>
      <c r="HUA696" s="126"/>
      <c r="HUB696" s="126"/>
      <c r="HUC696" s="126"/>
      <c r="HUD696" s="126"/>
      <c r="HUE696" s="126"/>
      <c r="HUF696" s="126"/>
      <c r="HUG696" s="126"/>
      <c r="HUH696" s="126"/>
      <c r="HUI696" s="126"/>
      <c r="HUJ696" s="126"/>
      <c r="HUK696" s="126"/>
      <c r="HUL696" s="126"/>
      <c r="HUM696" s="126"/>
      <c r="HUN696" s="126"/>
      <c r="HUO696" s="126"/>
      <c r="HUP696" s="126"/>
      <c r="HUQ696" s="126"/>
      <c r="HUR696" s="126"/>
      <c r="HUS696" s="126"/>
      <c r="HUT696" s="126"/>
      <c r="HUU696" s="126"/>
      <c r="HUV696" s="126"/>
      <c r="HUW696" s="126"/>
      <c r="HUX696" s="126"/>
      <c r="HUY696" s="126"/>
      <c r="HUZ696" s="126"/>
      <c r="HVA696" s="126"/>
      <c r="HVB696" s="126"/>
      <c r="HVC696" s="126"/>
      <c r="HVD696" s="126"/>
      <c r="HVE696" s="126"/>
      <c r="HVF696" s="126"/>
      <c r="HVG696" s="126"/>
      <c r="HVH696" s="126"/>
      <c r="HVI696" s="126"/>
      <c r="HVJ696" s="126"/>
      <c r="HVK696" s="126"/>
      <c r="HVL696" s="126"/>
      <c r="HVM696" s="126"/>
      <c r="HVN696" s="126"/>
      <c r="HVO696" s="126"/>
      <c r="HVP696" s="126"/>
      <c r="HVQ696" s="126"/>
      <c r="HVR696" s="126"/>
      <c r="HVS696" s="126"/>
      <c r="HVT696" s="126"/>
      <c r="HVU696" s="126"/>
      <c r="HVV696" s="126"/>
      <c r="HVW696" s="126"/>
      <c r="HVX696" s="126"/>
      <c r="HVY696" s="126"/>
      <c r="HVZ696" s="126"/>
      <c r="HWA696" s="126"/>
      <c r="HWB696" s="126"/>
      <c r="HWC696" s="126"/>
      <c r="HWD696" s="126"/>
      <c r="HWE696" s="126"/>
      <c r="HWF696" s="126"/>
      <c r="HWG696" s="126"/>
      <c r="HWH696" s="126"/>
      <c r="HWI696" s="126"/>
      <c r="HWJ696" s="126"/>
      <c r="HWK696" s="126"/>
      <c r="HWL696" s="126"/>
      <c r="HWM696" s="126"/>
      <c r="HWN696" s="126"/>
      <c r="HWO696" s="126"/>
      <c r="HWP696" s="126"/>
      <c r="HWQ696" s="126"/>
      <c r="HWR696" s="126"/>
      <c r="HWS696" s="126"/>
      <c r="HWT696" s="126"/>
      <c r="HWU696" s="126"/>
      <c r="HWV696" s="126"/>
      <c r="HWW696" s="126"/>
      <c r="HWX696" s="126"/>
      <c r="HWY696" s="126"/>
      <c r="HWZ696" s="126"/>
      <c r="HXA696" s="126"/>
      <c r="HXB696" s="126"/>
      <c r="HXC696" s="126"/>
      <c r="HXD696" s="126"/>
      <c r="HXE696" s="126"/>
      <c r="HXF696" s="126"/>
      <c r="HXG696" s="126"/>
      <c r="HXH696" s="126"/>
      <c r="HXI696" s="126"/>
      <c r="HXJ696" s="126"/>
      <c r="HXK696" s="126"/>
      <c r="HXL696" s="126"/>
      <c r="HXM696" s="126"/>
      <c r="HXN696" s="126"/>
      <c r="HXO696" s="126"/>
      <c r="HXP696" s="126"/>
      <c r="HXQ696" s="126"/>
      <c r="HXR696" s="126"/>
      <c r="HXS696" s="126"/>
      <c r="HXT696" s="126"/>
      <c r="HXU696" s="126"/>
      <c r="HXV696" s="126"/>
      <c r="HXW696" s="126"/>
      <c r="HXX696" s="126"/>
      <c r="HXY696" s="126"/>
      <c r="HXZ696" s="126"/>
      <c r="HYA696" s="126"/>
      <c r="HYB696" s="126"/>
      <c r="HYC696" s="126"/>
      <c r="HYD696" s="126"/>
      <c r="HYE696" s="126"/>
      <c r="HYF696" s="126"/>
      <c r="HYG696" s="126"/>
      <c r="HYH696" s="126"/>
      <c r="HYI696" s="126"/>
      <c r="HYJ696" s="126"/>
      <c r="HYK696" s="126"/>
      <c r="HYL696" s="126"/>
      <c r="HYM696" s="126"/>
      <c r="HYN696" s="126"/>
      <c r="HYO696" s="126"/>
      <c r="HYP696" s="126"/>
      <c r="HYQ696" s="126"/>
      <c r="HYR696" s="126"/>
      <c r="HYS696" s="126"/>
      <c r="HYT696" s="126"/>
      <c r="HYU696" s="126"/>
      <c r="HYV696" s="126"/>
      <c r="HYW696" s="126"/>
      <c r="HYX696" s="126"/>
      <c r="HYY696" s="126"/>
      <c r="HYZ696" s="126"/>
      <c r="HZA696" s="126"/>
      <c r="HZB696" s="126"/>
      <c r="HZC696" s="126"/>
      <c r="HZD696" s="126"/>
      <c r="HZE696" s="126"/>
      <c r="HZF696" s="126"/>
      <c r="HZG696" s="126"/>
      <c r="HZH696" s="126"/>
      <c r="HZI696" s="126"/>
      <c r="HZJ696" s="126"/>
      <c r="HZK696" s="126"/>
      <c r="HZL696" s="126"/>
      <c r="HZM696" s="126"/>
      <c r="HZN696" s="126"/>
      <c r="HZO696" s="126"/>
      <c r="HZP696" s="126"/>
      <c r="HZQ696" s="126"/>
      <c r="HZR696" s="126"/>
      <c r="HZS696" s="126"/>
      <c r="HZT696" s="126"/>
      <c r="HZU696" s="126"/>
      <c r="HZV696" s="126"/>
      <c r="HZW696" s="126"/>
      <c r="HZX696" s="126"/>
      <c r="HZY696" s="126"/>
      <c r="HZZ696" s="126"/>
      <c r="IAA696" s="126"/>
      <c r="IAB696" s="126"/>
      <c r="IAC696" s="126"/>
      <c r="IAD696" s="126"/>
      <c r="IAE696" s="126"/>
      <c r="IAF696" s="126"/>
      <c r="IAG696" s="126"/>
      <c r="IAH696" s="126"/>
      <c r="IAI696" s="126"/>
      <c r="IAJ696" s="126"/>
      <c r="IAK696" s="126"/>
      <c r="IAL696" s="126"/>
      <c r="IAM696" s="126"/>
      <c r="IAN696" s="126"/>
      <c r="IAO696" s="126"/>
      <c r="IAP696" s="126"/>
      <c r="IAQ696" s="126"/>
      <c r="IAR696" s="126"/>
      <c r="IAS696" s="126"/>
      <c r="IAT696" s="126"/>
      <c r="IAU696" s="126"/>
      <c r="IAV696" s="126"/>
      <c r="IAW696" s="126"/>
      <c r="IAX696" s="126"/>
      <c r="IAY696" s="126"/>
      <c r="IAZ696" s="126"/>
      <c r="IBA696" s="126"/>
      <c r="IBB696" s="126"/>
      <c r="IBC696" s="126"/>
      <c r="IBD696" s="126"/>
      <c r="IBE696" s="126"/>
      <c r="IBF696" s="126"/>
      <c r="IBG696" s="126"/>
      <c r="IBH696" s="126"/>
      <c r="IBI696" s="126"/>
      <c r="IBJ696" s="126"/>
      <c r="IBK696" s="126"/>
      <c r="IBL696" s="126"/>
      <c r="IBM696" s="126"/>
      <c r="IBN696" s="126"/>
      <c r="IBO696" s="126"/>
      <c r="IBP696" s="126"/>
      <c r="IBQ696" s="126"/>
      <c r="IBR696" s="126"/>
      <c r="IBS696" s="126"/>
      <c r="IBT696" s="126"/>
      <c r="IBU696" s="126"/>
      <c r="IBV696" s="126"/>
      <c r="IBW696" s="126"/>
      <c r="IBX696" s="126"/>
      <c r="IBY696" s="126"/>
      <c r="IBZ696" s="126"/>
      <c r="ICA696" s="126"/>
      <c r="ICB696" s="126"/>
      <c r="ICC696" s="126"/>
      <c r="ICD696" s="126"/>
      <c r="ICE696" s="126"/>
      <c r="ICF696" s="126"/>
      <c r="ICG696" s="126"/>
      <c r="ICH696" s="126"/>
      <c r="ICI696" s="126"/>
      <c r="ICJ696" s="126"/>
      <c r="ICK696" s="126"/>
      <c r="ICL696" s="126"/>
      <c r="ICM696" s="126"/>
      <c r="ICN696" s="126"/>
      <c r="ICO696" s="126"/>
      <c r="ICP696" s="126"/>
      <c r="ICQ696" s="126"/>
      <c r="ICR696" s="126"/>
      <c r="ICS696" s="126"/>
      <c r="ICT696" s="126"/>
      <c r="ICU696" s="126"/>
      <c r="ICV696" s="126"/>
      <c r="ICW696" s="126"/>
      <c r="ICX696" s="126"/>
      <c r="ICY696" s="126"/>
      <c r="ICZ696" s="126"/>
      <c r="IDA696" s="126"/>
      <c r="IDB696" s="126"/>
      <c r="IDC696" s="126"/>
      <c r="IDD696" s="126"/>
      <c r="IDE696" s="126"/>
      <c r="IDF696" s="126"/>
      <c r="IDG696" s="126"/>
      <c r="IDH696" s="126"/>
      <c r="IDI696" s="126"/>
      <c r="IDJ696" s="126"/>
      <c r="IDK696" s="126"/>
      <c r="IDL696" s="126"/>
      <c r="IDM696" s="126"/>
      <c r="IDN696" s="126"/>
      <c r="IDO696" s="126"/>
      <c r="IDP696" s="126"/>
      <c r="IDQ696" s="126"/>
      <c r="IDR696" s="126"/>
      <c r="IDS696" s="126"/>
      <c r="IDT696" s="126"/>
      <c r="IDU696" s="126"/>
      <c r="IDV696" s="126"/>
      <c r="IDW696" s="126"/>
      <c r="IDX696" s="126"/>
      <c r="IDY696" s="126"/>
      <c r="IDZ696" s="126"/>
      <c r="IEA696" s="126"/>
      <c r="IEB696" s="126"/>
      <c r="IEC696" s="126"/>
      <c r="IED696" s="126"/>
      <c r="IEE696" s="126"/>
      <c r="IEF696" s="126"/>
      <c r="IEG696" s="126"/>
      <c r="IEH696" s="126"/>
      <c r="IEI696" s="126"/>
      <c r="IEJ696" s="126"/>
      <c r="IEK696" s="126"/>
      <c r="IEL696" s="126"/>
      <c r="IEM696" s="126"/>
      <c r="IEN696" s="126"/>
      <c r="IEO696" s="126"/>
      <c r="IEP696" s="126"/>
      <c r="IEQ696" s="126"/>
      <c r="IER696" s="126"/>
      <c r="IES696" s="126"/>
      <c r="IET696" s="126"/>
      <c r="IEU696" s="126"/>
      <c r="IEV696" s="126"/>
      <c r="IEW696" s="126"/>
      <c r="IEX696" s="126"/>
      <c r="IEY696" s="126"/>
      <c r="IEZ696" s="126"/>
      <c r="IFA696" s="126"/>
      <c r="IFB696" s="126"/>
      <c r="IFC696" s="126"/>
      <c r="IFD696" s="126"/>
      <c r="IFE696" s="126"/>
      <c r="IFF696" s="126"/>
      <c r="IFG696" s="126"/>
      <c r="IFH696" s="126"/>
      <c r="IFI696" s="126"/>
      <c r="IFJ696" s="126"/>
      <c r="IFK696" s="126"/>
      <c r="IFL696" s="126"/>
      <c r="IFM696" s="126"/>
      <c r="IFN696" s="126"/>
      <c r="IFO696" s="126"/>
      <c r="IFP696" s="126"/>
      <c r="IFQ696" s="126"/>
      <c r="IFR696" s="126"/>
      <c r="IFS696" s="126"/>
      <c r="IFT696" s="126"/>
      <c r="IFU696" s="126"/>
      <c r="IFV696" s="126"/>
      <c r="IFW696" s="126"/>
      <c r="IFX696" s="126"/>
      <c r="IFY696" s="126"/>
      <c r="IFZ696" s="126"/>
      <c r="IGA696" s="126"/>
      <c r="IGB696" s="126"/>
      <c r="IGC696" s="126"/>
      <c r="IGD696" s="126"/>
      <c r="IGE696" s="126"/>
      <c r="IGF696" s="126"/>
      <c r="IGG696" s="126"/>
      <c r="IGH696" s="126"/>
      <c r="IGI696" s="126"/>
      <c r="IGJ696" s="126"/>
      <c r="IGK696" s="126"/>
      <c r="IGL696" s="126"/>
      <c r="IGM696" s="126"/>
      <c r="IGN696" s="126"/>
      <c r="IGO696" s="126"/>
      <c r="IGP696" s="126"/>
      <c r="IGQ696" s="126"/>
      <c r="IGR696" s="126"/>
      <c r="IGS696" s="126"/>
      <c r="IGT696" s="126"/>
      <c r="IGU696" s="126"/>
      <c r="IGV696" s="126"/>
      <c r="IGW696" s="126"/>
      <c r="IGX696" s="126"/>
      <c r="IGY696" s="126"/>
      <c r="IGZ696" s="126"/>
      <c r="IHA696" s="126"/>
      <c r="IHB696" s="126"/>
      <c r="IHC696" s="126"/>
      <c r="IHD696" s="126"/>
      <c r="IHE696" s="126"/>
      <c r="IHF696" s="126"/>
      <c r="IHG696" s="126"/>
      <c r="IHH696" s="126"/>
      <c r="IHI696" s="126"/>
      <c r="IHJ696" s="126"/>
      <c r="IHK696" s="126"/>
      <c r="IHL696" s="126"/>
      <c r="IHM696" s="126"/>
      <c r="IHN696" s="126"/>
      <c r="IHO696" s="126"/>
      <c r="IHP696" s="126"/>
      <c r="IHQ696" s="126"/>
      <c r="IHR696" s="126"/>
      <c r="IHS696" s="126"/>
      <c r="IHT696" s="126"/>
      <c r="IHU696" s="126"/>
      <c r="IHV696" s="126"/>
      <c r="IHW696" s="126"/>
      <c r="IHX696" s="126"/>
      <c r="IHY696" s="126"/>
      <c r="IHZ696" s="126"/>
      <c r="IIA696" s="126"/>
      <c r="IIB696" s="126"/>
      <c r="IIC696" s="126"/>
      <c r="IID696" s="126"/>
      <c r="IIE696" s="126"/>
      <c r="IIF696" s="126"/>
      <c r="IIG696" s="126"/>
      <c r="IIH696" s="126"/>
      <c r="III696" s="126"/>
      <c r="IIJ696" s="126"/>
      <c r="IIK696" s="126"/>
      <c r="IIL696" s="126"/>
      <c r="IIM696" s="126"/>
      <c r="IIN696" s="126"/>
      <c r="IIO696" s="126"/>
      <c r="IIP696" s="126"/>
      <c r="IIQ696" s="126"/>
      <c r="IIR696" s="126"/>
      <c r="IIS696" s="126"/>
      <c r="IIT696" s="126"/>
      <c r="IIU696" s="126"/>
      <c r="IIV696" s="126"/>
      <c r="IIW696" s="126"/>
      <c r="IIX696" s="126"/>
      <c r="IIY696" s="126"/>
      <c r="IIZ696" s="126"/>
      <c r="IJA696" s="126"/>
      <c r="IJB696" s="126"/>
      <c r="IJC696" s="126"/>
      <c r="IJD696" s="126"/>
      <c r="IJE696" s="126"/>
      <c r="IJF696" s="126"/>
      <c r="IJG696" s="126"/>
      <c r="IJH696" s="126"/>
      <c r="IJI696" s="126"/>
      <c r="IJJ696" s="126"/>
      <c r="IJK696" s="126"/>
      <c r="IJL696" s="126"/>
      <c r="IJM696" s="126"/>
      <c r="IJN696" s="126"/>
      <c r="IJO696" s="126"/>
      <c r="IJP696" s="126"/>
      <c r="IJQ696" s="126"/>
      <c r="IJR696" s="126"/>
      <c r="IJS696" s="126"/>
      <c r="IJT696" s="126"/>
      <c r="IJU696" s="126"/>
      <c r="IJV696" s="126"/>
      <c r="IJW696" s="126"/>
      <c r="IJX696" s="126"/>
      <c r="IJY696" s="126"/>
      <c r="IJZ696" s="126"/>
      <c r="IKA696" s="126"/>
      <c r="IKB696" s="126"/>
      <c r="IKC696" s="126"/>
      <c r="IKD696" s="126"/>
      <c r="IKE696" s="126"/>
      <c r="IKF696" s="126"/>
      <c r="IKG696" s="126"/>
      <c r="IKH696" s="126"/>
      <c r="IKI696" s="126"/>
      <c r="IKJ696" s="126"/>
      <c r="IKK696" s="126"/>
      <c r="IKL696" s="126"/>
      <c r="IKM696" s="126"/>
      <c r="IKN696" s="126"/>
      <c r="IKO696" s="126"/>
      <c r="IKP696" s="126"/>
      <c r="IKQ696" s="126"/>
      <c r="IKR696" s="126"/>
      <c r="IKS696" s="126"/>
      <c r="IKT696" s="126"/>
      <c r="IKU696" s="126"/>
      <c r="IKV696" s="126"/>
      <c r="IKW696" s="126"/>
      <c r="IKX696" s="126"/>
      <c r="IKY696" s="126"/>
      <c r="IKZ696" s="126"/>
      <c r="ILA696" s="126"/>
      <c r="ILB696" s="126"/>
      <c r="ILC696" s="126"/>
      <c r="ILD696" s="126"/>
      <c r="ILE696" s="126"/>
      <c r="ILF696" s="126"/>
      <c r="ILG696" s="126"/>
      <c r="ILH696" s="126"/>
      <c r="ILI696" s="126"/>
      <c r="ILJ696" s="126"/>
      <c r="ILK696" s="126"/>
      <c r="ILL696" s="126"/>
      <c r="ILM696" s="126"/>
      <c r="ILN696" s="126"/>
      <c r="ILO696" s="126"/>
      <c r="ILP696" s="126"/>
      <c r="ILQ696" s="126"/>
      <c r="ILR696" s="126"/>
      <c r="ILS696" s="126"/>
      <c r="ILT696" s="126"/>
      <c r="ILU696" s="126"/>
      <c r="ILV696" s="126"/>
      <c r="ILW696" s="126"/>
      <c r="ILX696" s="126"/>
      <c r="ILY696" s="126"/>
      <c r="ILZ696" s="126"/>
      <c r="IMA696" s="126"/>
      <c r="IMB696" s="126"/>
      <c r="IMC696" s="126"/>
      <c r="IMD696" s="126"/>
      <c r="IME696" s="126"/>
      <c r="IMF696" s="126"/>
      <c r="IMG696" s="126"/>
      <c r="IMH696" s="126"/>
      <c r="IMI696" s="126"/>
      <c r="IMJ696" s="126"/>
      <c r="IMK696" s="126"/>
      <c r="IML696" s="126"/>
      <c r="IMM696" s="126"/>
      <c r="IMN696" s="126"/>
      <c r="IMO696" s="126"/>
      <c r="IMP696" s="126"/>
      <c r="IMQ696" s="126"/>
      <c r="IMR696" s="126"/>
      <c r="IMS696" s="126"/>
      <c r="IMT696" s="126"/>
      <c r="IMU696" s="126"/>
      <c r="IMV696" s="126"/>
      <c r="IMW696" s="126"/>
      <c r="IMX696" s="126"/>
      <c r="IMY696" s="126"/>
      <c r="IMZ696" s="126"/>
      <c r="INA696" s="126"/>
      <c r="INB696" s="126"/>
      <c r="INC696" s="126"/>
      <c r="IND696" s="126"/>
      <c r="INE696" s="126"/>
      <c r="INF696" s="126"/>
      <c r="ING696" s="126"/>
      <c r="INH696" s="126"/>
      <c r="INI696" s="126"/>
      <c r="INJ696" s="126"/>
      <c r="INK696" s="126"/>
      <c r="INL696" s="126"/>
      <c r="INM696" s="126"/>
      <c r="INN696" s="126"/>
      <c r="INO696" s="126"/>
      <c r="INP696" s="126"/>
      <c r="INQ696" s="126"/>
      <c r="INR696" s="126"/>
      <c r="INS696" s="126"/>
      <c r="INT696" s="126"/>
      <c r="INU696" s="126"/>
      <c r="INV696" s="126"/>
      <c r="INW696" s="126"/>
      <c r="INX696" s="126"/>
      <c r="INY696" s="126"/>
      <c r="INZ696" s="126"/>
      <c r="IOA696" s="126"/>
      <c r="IOB696" s="126"/>
      <c r="IOC696" s="126"/>
      <c r="IOD696" s="126"/>
      <c r="IOE696" s="126"/>
      <c r="IOF696" s="126"/>
      <c r="IOG696" s="126"/>
      <c r="IOH696" s="126"/>
      <c r="IOI696" s="126"/>
      <c r="IOJ696" s="126"/>
      <c r="IOK696" s="126"/>
      <c r="IOL696" s="126"/>
      <c r="IOM696" s="126"/>
      <c r="ION696" s="126"/>
      <c r="IOO696" s="126"/>
      <c r="IOP696" s="126"/>
      <c r="IOQ696" s="126"/>
      <c r="IOR696" s="126"/>
      <c r="IOS696" s="126"/>
      <c r="IOT696" s="126"/>
      <c r="IOU696" s="126"/>
      <c r="IOV696" s="126"/>
      <c r="IOW696" s="126"/>
      <c r="IOX696" s="126"/>
      <c r="IOY696" s="126"/>
      <c r="IOZ696" s="126"/>
      <c r="IPA696" s="126"/>
      <c r="IPB696" s="126"/>
      <c r="IPC696" s="126"/>
      <c r="IPD696" s="126"/>
      <c r="IPE696" s="126"/>
      <c r="IPF696" s="126"/>
      <c r="IPG696" s="126"/>
      <c r="IPH696" s="126"/>
      <c r="IPI696" s="126"/>
      <c r="IPJ696" s="126"/>
      <c r="IPK696" s="126"/>
      <c r="IPL696" s="126"/>
      <c r="IPM696" s="126"/>
      <c r="IPN696" s="126"/>
      <c r="IPO696" s="126"/>
      <c r="IPP696" s="126"/>
      <c r="IPQ696" s="126"/>
      <c r="IPR696" s="126"/>
      <c r="IPS696" s="126"/>
      <c r="IPT696" s="126"/>
      <c r="IPU696" s="126"/>
      <c r="IPV696" s="126"/>
      <c r="IPW696" s="126"/>
      <c r="IPX696" s="126"/>
      <c r="IPY696" s="126"/>
      <c r="IPZ696" s="126"/>
      <c r="IQA696" s="126"/>
      <c r="IQB696" s="126"/>
      <c r="IQC696" s="126"/>
      <c r="IQD696" s="126"/>
      <c r="IQE696" s="126"/>
      <c r="IQF696" s="126"/>
      <c r="IQG696" s="126"/>
      <c r="IQH696" s="126"/>
      <c r="IQI696" s="126"/>
      <c r="IQJ696" s="126"/>
      <c r="IQK696" s="126"/>
      <c r="IQL696" s="126"/>
      <c r="IQM696" s="126"/>
      <c r="IQN696" s="126"/>
      <c r="IQO696" s="126"/>
      <c r="IQP696" s="126"/>
      <c r="IQQ696" s="126"/>
      <c r="IQR696" s="126"/>
      <c r="IQS696" s="126"/>
      <c r="IQT696" s="126"/>
      <c r="IQU696" s="126"/>
      <c r="IQV696" s="126"/>
      <c r="IQW696" s="126"/>
      <c r="IQX696" s="126"/>
      <c r="IQY696" s="126"/>
      <c r="IQZ696" s="126"/>
      <c r="IRA696" s="126"/>
      <c r="IRB696" s="126"/>
      <c r="IRC696" s="126"/>
      <c r="IRD696" s="126"/>
      <c r="IRE696" s="126"/>
      <c r="IRF696" s="126"/>
      <c r="IRG696" s="126"/>
      <c r="IRH696" s="126"/>
      <c r="IRI696" s="126"/>
      <c r="IRJ696" s="126"/>
      <c r="IRK696" s="126"/>
      <c r="IRL696" s="126"/>
      <c r="IRM696" s="126"/>
      <c r="IRN696" s="126"/>
      <c r="IRO696" s="126"/>
      <c r="IRP696" s="126"/>
      <c r="IRQ696" s="126"/>
      <c r="IRR696" s="126"/>
      <c r="IRS696" s="126"/>
      <c r="IRT696" s="126"/>
      <c r="IRU696" s="126"/>
      <c r="IRV696" s="126"/>
      <c r="IRW696" s="126"/>
      <c r="IRX696" s="126"/>
      <c r="IRY696" s="126"/>
      <c r="IRZ696" s="126"/>
      <c r="ISA696" s="126"/>
      <c r="ISB696" s="126"/>
      <c r="ISC696" s="126"/>
      <c r="ISD696" s="126"/>
      <c r="ISE696" s="126"/>
      <c r="ISF696" s="126"/>
      <c r="ISG696" s="126"/>
      <c r="ISH696" s="126"/>
      <c r="ISI696" s="126"/>
      <c r="ISJ696" s="126"/>
      <c r="ISK696" s="126"/>
      <c r="ISL696" s="126"/>
      <c r="ISM696" s="126"/>
      <c r="ISN696" s="126"/>
      <c r="ISO696" s="126"/>
      <c r="ISP696" s="126"/>
      <c r="ISQ696" s="126"/>
      <c r="ISR696" s="126"/>
      <c r="ISS696" s="126"/>
      <c r="IST696" s="126"/>
      <c r="ISU696" s="126"/>
      <c r="ISV696" s="126"/>
      <c r="ISW696" s="126"/>
      <c r="ISX696" s="126"/>
      <c r="ISY696" s="126"/>
      <c r="ISZ696" s="126"/>
      <c r="ITA696" s="126"/>
      <c r="ITB696" s="126"/>
      <c r="ITC696" s="126"/>
      <c r="ITD696" s="126"/>
      <c r="ITE696" s="126"/>
      <c r="ITF696" s="126"/>
      <c r="ITG696" s="126"/>
      <c r="ITH696" s="126"/>
      <c r="ITI696" s="126"/>
      <c r="ITJ696" s="126"/>
      <c r="ITK696" s="126"/>
      <c r="ITL696" s="126"/>
      <c r="ITM696" s="126"/>
      <c r="ITN696" s="126"/>
      <c r="ITO696" s="126"/>
      <c r="ITP696" s="126"/>
      <c r="ITQ696" s="126"/>
      <c r="ITR696" s="126"/>
      <c r="ITS696" s="126"/>
      <c r="ITT696" s="126"/>
      <c r="ITU696" s="126"/>
      <c r="ITV696" s="126"/>
      <c r="ITW696" s="126"/>
      <c r="ITX696" s="126"/>
      <c r="ITY696" s="126"/>
      <c r="ITZ696" s="126"/>
      <c r="IUA696" s="126"/>
      <c r="IUB696" s="126"/>
      <c r="IUC696" s="126"/>
      <c r="IUD696" s="126"/>
      <c r="IUE696" s="126"/>
      <c r="IUF696" s="126"/>
      <c r="IUG696" s="126"/>
      <c r="IUH696" s="126"/>
      <c r="IUI696" s="126"/>
      <c r="IUJ696" s="126"/>
      <c r="IUK696" s="126"/>
      <c r="IUL696" s="126"/>
      <c r="IUM696" s="126"/>
      <c r="IUN696" s="126"/>
      <c r="IUO696" s="126"/>
      <c r="IUP696" s="126"/>
      <c r="IUQ696" s="126"/>
      <c r="IUR696" s="126"/>
      <c r="IUS696" s="126"/>
      <c r="IUT696" s="126"/>
      <c r="IUU696" s="126"/>
      <c r="IUV696" s="126"/>
      <c r="IUW696" s="126"/>
      <c r="IUX696" s="126"/>
      <c r="IUY696" s="126"/>
      <c r="IUZ696" s="126"/>
      <c r="IVA696" s="126"/>
      <c r="IVB696" s="126"/>
      <c r="IVC696" s="126"/>
      <c r="IVD696" s="126"/>
      <c r="IVE696" s="126"/>
      <c r="IVF696" s="126"/>
      <c r="IVG696" s="126"/>
      <c r="IVH696" s="126"/>
      <c r="IVI696" s="126"/>
      <c r="IVJ696" s="126"/>
      <c r="IVK696" s="126"/>
      <c r="IVL696" s="126"/>
      <c r="IVM696" s="126"/>
      <c r="IVN696" s="126"/>
      <c r="IVO696" s="126"/>
      <c r="IVP696" s="126"/>
      <c r="IVQ696" s="126"/>
      <c r="IVR696" s="126"/>
      <c r="IVS696" s="126"/>
      <c r="IVT696" s="126"/>
      <c r="IVU696" s="126"/>
      <c r="IVV696" s="126"/>
      <c r="IVW696" s="126"/>
      <c r="IVX696" s="126"/>
      <c r="IVY696" s="126"/>
      <c r="IVZ696" s="126"/>
      <c r="IWA696" s="126"/>
      <c r="IWB696" s="126"/>
      <c r="IWC696" s="126"/>
      <c r="IWD696" s="126"/>
      <c r="IWE696" s="126"/>
      <c r="IWF696" s="126"/>
      <c r="IWG696" s="126"/>
      <c r="IWH696" s="126"/>
      <c r="IWI696" s="126"/>
      <c r="IWJ696" s="126"/>
      <c r="IWK696" s="126"/>
      <c r="IWL696" s="126"/>
      <c r="IWM696" s="126"/>
      <c r="IWN696" s="126"/>
      <c r="IWO696" s="126"/>
      <c r="IWP696" s="126"/>
      <c r="IWQ696" s="126"/>
      <c r="IWR696" s="126"/>
      <c r="IWS696" s="126"/>
      <c r="IWT696" s="126"/>
      <c r="IWU696" s="126"/>
      <c r="IWV696" s="126"/>
      <c r="IWW696" s="126"/>
      <c r="IWX696" s="126"/>
      <c r="IWY696" s="126"/>
      <c r="IWZ696" s="126"/>
      <c r="IXA696" s="126"/>
      <c r="IXB696" s="126"/>
      <c r="IXC696" s="126"/>
      <c r="IXD696" s="126"/>
      <c r="IXE696" s="126"/>
      <c r="IXF696" s="126"/>
      <c r="IXG696" s="126"/>
      <c r="IXH696" s="126"/>
      <c r="IXI696" s="126"/>
      <c r="IXJ696" s="126"/>
      <c r="IXK696" s="126"/>
      <c r="IXL696" s="126"/>
      <c r="IXM696" s="126"/>
      <c r="IXN696" s="126"/>
      <c r="IXO696" s="126"/>
      <c r="IXP696" s="126"/>
      <c r="IXQ696" s="126"/>
      <c r="IXR696" s="126"/>
      <c r="IXS696" s="126"/>
      <c r="IXT696" s="126"/>
      <c r="IXU696" s="126"/>
      <c r="IXV696" s="126"/>
      <c r="IXW696" s="126"/>
      <c r="IXX696" s="126"/>
      <c r="IXY696" s="126"/>
      <c r="IXZ696" s="126"/>
      <c r="IYA696" s="126"/>
      <c r="IYB696" s="126"/>
      <c r="IYC696" s="126"/>
      <c r="IYD696" s="126"/>
      <c r="IYE696" s="126"/>
      <c r="IYF696" s="126"/>
      <c r="IYG696" s="126"/>
      <c r="IYH696" s="126"/>
      <c r="IYI696" s="126"/>
      <c r="IYJ696" s="126"/>
      <c r="IYK696" s="126"/>
      <c r="IYL696" s="126"/>
      <c r="IYM696" s="126"/>
      <c r="IYN696" s="126"/>
      <c r="IYO696" s="126"/>
      <c r="IYP696" s="126"/>
      <c r="IYQ696" s="126"/>
      <c r="IYR696" s="126"/>
      <c r="IYS696" s="126"/>
      <c r="IYT696" s="126"/>
      <c r="IYU696" s="126"/>
      <c r="IYV696" s="126"/>
      <c r="IYW696" s="126"/>
      <c r="IYX696" s="126"/>
      <c r="IYY696" s="126"/>
      <c r="IYZ696" s="126"/>
      <c r="IZA696" s="126"/>
      <c r="IZB696" s="126"/>
      <c r="IZC696" s="126"/>
      <c r="IZD696" s="126"/>
      <c r="IZE696" s="126"/>
      <c r="IZF696" s="126"/>
      <c r="IZG696" s="126"/>
      <c r="IZH696" s="126"/>
      <c r="IZI696" s="126"/>
      <c r="IZJ696" s="126"/>
      <c r="IZK696" s="126"/>
      <c r="IZL696" s="126"/>
      <c r="IZM696" s="126"/>
      <c r="IZN696" s="126"/>
      <c r="IZO696" s="126"/>
      <c r="IZP696" s="126"/>
      <c r="IZQ696" s="126"/>
      <c r="IZR696" s="126"/>
      <c r="IZS696" s="126"/>
      <c r="IZT696" s="126"/>
      <c r="IZU696" s="126"/>
      <c r="IZV696" s="126"/>
      <c r="IZW696" s="126"/>
      <c r="IZX696" s="126"/>
      <c r="IZY696" s="126"/>
      <c r="IZZ696" s="126"/>
      <c r="JAA696" s="126"/>
      <c r="JAB696" s="126"/>
      <c r="JAC696" s="126"/>
      <c r="JAD696" s="126"/>
      <c r="JAE696" s="126"/>
      <c r="JAF696" s="126"/>
      <c r="JAG696" s="126"/>
      <c r="JAH696" s="126"/>
      <c r="JAI696" s="126"/>
      <c r="JAJ696" s="126"/>
      <c r="JAK696" s="126"/>
      <c r="JAL696" s="126"/>
      <c r="JAM696" s="126"/>
      <c r="JAN696" s="126"/>
      <c r="JAO696" s="126"/>
      <c r="JAP696" s="126"/>
      <c r="JAQ696" s="126"/>
      <c r="JAR696" s="126"/>
      <c r="JAS696" s="126"/>
      <c r="JAT696" s="126"/>
      <c r="JAU696" s="126"/>
      <c r="JAV696" s="126"/>
      <c r="JAW696" s="126"/>
      <c r="JAX696" s="126"/>
      <c r="JAY696" s="126"/>
      <c r="JAZ696" s="126"/>
      <c r="JBA696" s="126"/>
      <c r="JBB696" s="126"/>
      <c r="JBC696" s="126"/>
      <c r="JBD696" s="126"/>
      <c r="JBE696" s="126"/>
      <c r="JBF696" s="126"/>
      <c r="JBG696" s="126"/>
      <c r="JBH696" s="126"/>
      <c r="JBI696" s="126"/>
      <c r="JBJ696" s="126"/>
      <c r="JBK696" s="126"/>
      <c r="JBL696" s="126"/>
      <c r="JBM696" s="126"/>
      <c r="JBN696" s="126"/>
      <c r="JBO696" s="126"/>
      <c r="JBP696" s="126"/>
      <c r="JBQ696" s="126"/>
      <c r="JBR696" s="126"/>
      <c r="JBS696" s="126"/>
      <c r="JBT696" s="126"/>
      <c r="JBU696" s="126"/>
      <c r="JBV696" s="126"/>
      <c r="JBW696" s="126"/>
      <c r="JBX696" s="126"/>
      <c r="JBY696" s="126"/>
      <c r="JBZ696" s="126"/>
      <c r="JCA696" s="126"/>
      <c r="JCB696" s="126"/>
      <c r="JCC696" s="126"/>
      <c r="JCD696" s="126"/>
      <c r="JCE696" s="126"/>
      <c r="JCF696" s="126"/>
      <c r="JCG696" s="126"/>
      <c r="JCH696" s="126"/>
      <c r="JCI696" s="126"/>
      <c r="JCJ696" s="126"/>
      <c r="JCK696" s="126"/>
      <c r="JCL696" s="126"/>
      <c r="JCM696" s="126"/>
      <c r="JCN696" s="126"/>
      <c r="JCO696" s="126"/>
      <c r="JCP696" s="126"/>
      <c r="JCQ696" s="126"/>
      <c r="JCR696" s="126"/>
      <c r="JCS696" s="126"/>
      <c r="JCT696" s="126"/>
      <c r="JCU696" s="126"/>
      <c r="JCV696" s="126"/>
      <c r="JCW696" s="126"/>
      <c r="JCX696" s="126"/>
      <c r="JCY696" s="126"/>
      <c r="JCZ696" s="126"/>
      <c r="JDA696" s="126"/>
      <c r="JDB696" s="126"/>
      <c r="JDC696" s="126"/>
      <c r="JDD696" s="126"/>
      <c r="JDE696" s="126"/>
      <c r="JDF696" s="126"/>
      <c r="JDG696" s="126"/>
      <c r="JDH696" s="126"/>
      <c r="JDI696" s="126"/>
      <c r="JDJ696" s="126"/>
      <c r="JDK696" s="126"/>
      <c r="JDL696" s="126"/>
      <c r="JDM696" s="126"/>
      <c r="JDN696" s="126"/>
      <c r="JDO696" s="126"/>
      <c r="JDP696" s="126"/>
      <c r="JDQ696" s="126"/>
      <c r="JDR696" s="126"/>
      <c r="JDS696" s="126"/>
      <c r="JDT696" s="126"/>
      <c r="JDU696" s="126"/>
      <c r="JDV696" s="126"/>
      <c r="JDW696" s="126"/>
      <c r="JDX696" s="126"/>
      <c r="JDY696" s="126"/>
      <c r="JDZ696" s="126"/>
      <c r="JEA696" s="126"/>
      <c r="JEB696" s="126"/>
      <c r="JEC696" s="126"/>
      <c r="JED696" s="126"/>
      <c r="JEE696" s="126"/>
      <c r="JEF696" s="126"/>
      <c r="JEG696" s="126"/>
      <c r="JEH696" s="126"/>
      <c r="JEI696" s="126"/>
      <c r="JEJ696" s="126"/>
      <c r="JEK696" s="126"/>
      <c r="JEL696" s="126"/>
      <c r="JEM696" s="126"/>
      <c r="JEN696" s="126"/>
      <c r="JEO696" s="126"/>
      <c r="JEP696" s="126"/>
      <c r="JEQ696" s="126"/>
      <c r="JER696" s="126"/>
      <c r="JES696" s="126"/>
      <c r="JET696" s="126"/>
      <c r="JEU696" s="126"/>
      <c r="JEV696" s="126"/>
      <c r="JEW696" s="126"/>
      <c r="JEX696" s="126"/>
      <c r="JEY696" s="126"/>
      <c r="JEZ696" s="126"/>
      <c r="JFA696" s="126"/>
      <c r="JFB696" s="126"/>
      <c r="JFC696" s="126"/>
      <c r="JFD696" s="126"/>
      <c r="JFE696" s="126"/>
      <c r="JFF696" s="126"/>
      <c r="JFG696" s="126"/>
      <c r="JFH696" s="126"/>
      <c r="JFI696" s="126"/>
      <c r="JFJ696" s="126"/>
      <c r="JFK696" s="126"/>
      <c r="JFL696" s="126"/>
      <c r="JFM696" s="126"/>
      <c r="JFN696" s="126"/>
      <c r="JFO696" s="126"/>
      <c r="JFP696" s="126"/>
      <c r="JFQ696" s="126"/>
      <c r="JFR696" s="126"/>
      <c r="JFS696" s="126"/>
      <c r="JFT696" s="126"/>
      <c r="JFU696" s="126"/>
      <c r="JFV696" s="126"/>
      <c r="JFW696" s="126"/>
      <c r="JFX696" s="126"/>
      <c r="JFY696" s="126"/>
      <c r="JFZ696" s="126"/>
      <c r="JGA696" s="126"/>
      <c r="JGB696" s="126"/>
      <c r="JGC696" s="126"/>
      <c r="JGD696" s="126"/>
      <c r="JGE696" s="126"/>
      <c r="JGF696" s="126"/>
      <c r="JGG696" s="126"/>
      <c r="JGH696" s="126"/>
      <c r="JGI696" s="126"/>
      <c r="JGJ696" s="126"/>
      <c r="JGK696" s="126"/>
      <c r="JGL696" s="126"/>
      <c r="JGM696" s="126"/>
      <c r="JGN696" s="126"/>
      <c r="JGO696" s="126"/>
      <c r="JGP696" s="126"/>
      <c r="JGQ696" s="126"/>
      <c r="JGR696" s="126"/>
      <c r="JGS696" s="126"/>
      <c r="JGT696" s="126"/>
      <c r="JGU696" s="126"/>
      <c r="JGV696" s="126"/>
      <c r="JGW696" s="126"/>
      <c r="JGX696" s="126"/>
      <c r="JGY696" s="126"/>
      <c r="JGZ696" s="126"/>
      <c r="JHA696" s="126"/>
      <c r="JHB696" s="126"/>
      <c r="JHC696" s="126"/>
      <c r="JHD696" s="126"/>
      <c r="JHE696" s="126"/>
      <c r="JHF696" s="126"/>
      <c r="JHG696" s="126"/>
      <c r="JHH696" s="126"/>
      <c r="JHI696" s="126"/>
      <c r="JHJ696" s="126"/>
      <c r="JHK696" s="126"/>
      <c r="JHL696" s="126"/>
      <c r="JHM696" s="126"/>
      <c r="JHN696" s="126"/>
      <c r="JHO696" s="126"/>
      <c r="JHP696" s="126"/>
      <c r="JHQ696" s="126"/>
      <c r="JHR696" s="126"/>
      <c r="JHS696" s="126"/>
      <c r="JHT696" s="126"/>
      <c r="JHU696" s="126"/>
      <c r="JHV696" s="126"/>
      <c r="JHW696" s="126"/>
      <c r="JHX696" s="126"/>
      <c r="JHY696" s="126"/>
      <c r="JHZ696" s="126"/>
      <c r="JIA696" s="126"/>
      <c r="JIB696" s="126"/>
      <c r="JIC696" s="126"/>
      <c r="JID696" s="126"/>
      <c r="JIE696" s="126"/>
      <c r="JIF696" s="126"/>
      <c r="JIG696" s="126"/>
      <c r="JIH696" s="126"/>
      <c r="JII696" s="126"/>
      <c r="JIJ696" s="126"/>
      <c r="JIK696" s="126"/>
      <c r="JIL696" s="126"/>
      <c r="JIM696" s="126"/>
      <c r="JIN696" s="126"/>
      <c r="JIO696" s="126"/>
      <c r="JIP696" s="126"/>
      <c r="JIQ696" s="126"/>
      <c r="JIR696" s="126"/>
      <c r="JIS696" s="126"/>
      <c r="JIT696" s="126"/>
      <c r="JIU696" s="126"/>
      <c r="JIV696" s="126"/>
      <c r="JIW696" s="126"/>
      <c r="JIX696" s="126"/>
      <c r="JIY696" s="126"/>
      <c r="JIZ696" s="126"/>
      <c r="JJA696" s="126"/>
      <c r="JJB696" s="126"/>
      <c r="JJC696" s="126"/>
      <c r="JJD696" s="126"/>
      <c r="JJE696" s="126"/>
      <c r="JJF696" s="126"/>
      <c r="JJG696" s="126"/>
      <c r="JJH696" s="126"/>
      <c r="JJI696" s="126"/>
      <c r="JJJ696" s="126"/>
      <c r="JJK696" s="126"/>
      <c r="JJL696" s="126"/>
      <c r="JJM696" s="126"/>
      <c r="JJN696" s="126"/>
      <c r="JJO696" s="126"/>
      <c r="JJP696" s="126"/>
      <c r="JJQ696" s="126"/>
      <c r="JJR696" s="126"/>
      <c r="JJS696" s="126"/>
      <c r="JJT696" s="126"/>
      <c r="JJU696" s="126"/>
      <c r="JJV696" s="126"/>
      <c r="JJW696" s="126"/>
      <c r="JJX696" s="126"/>
      <c r="JJY696" s="126"/>
      <c r="JJZ696" s="126"/>
      <c r="JKA696" s="126"/>
      <c r="JKB696" s="126"/>
      <c r="JKC696" s="126"/>
      <c r="JKD696" s="126"/>
      <c r="JKE696" s="126"/>
      <c r="JKF696" s="126"/>
      <c r="JKG696" s="126"/>
      <c r="JKH696" s="126"/>
      <c r="JKI696" s="126"/>
      <c r="JKJ696" s="126"/>
      <c r="JKK696" s="126"/>
      <c r="JKL696" s="126"/>
      <c r="JKM696" s="126"/>
      <c r="JKN696" s="126"/>
      <c r="JKO696" s="126"/>
      <c r="JKP696" s="126"/>
      <c r="JKQ696" s="126"/>
      <c r="JKR696" s="126"/>
      <c r="JKS696" s="126"/>
      <c r="JKT696" s="126"/>
      <c r="JKU696" s="126"/>
      <c r="JKV696" s="126"/>
      <c r="JKW696" s="126"/>
      <c r="JKX696" s="126"/>
      <c r="JKY696" s="126"/>
      <c r="JKZ696" s="126"/>
      <c r="JLA696" s="126"/>
      <c r="JLB696" s="126"/>
      <c r="JLC696" s="126"/>
      <c r="JLD696" s="126"/>
      <c r="JLE696" s="126"/>
      <c r="JLF696" s="126"/>
      <c r="JLG696" s="126"/>
      <c r="JLH696" s="126"/>
      <c r="JLI696" s="126"/>
      <c r="JLJ696" s="126"/>
      <c r="JLK696" s="126"/>
      <c r="JLL696" s="126"/>
      <c r="JLM696" s="126"/>
      <c r="JLN696" s="126"/>
      <c r="JLO696" s="126"/>
      <c r="JLP696" s="126"/>
      <c r="JLQ696" s="126"/>
      <c r="JLR696" s="126"/>
      <c r="JLS696" s="126"/>
      <c r="JLT696" s="126"/>
      <c r="JLU696" s="126"/>
      <c r="JLV696" s="126"/>
      <c r="JLW696" s="126"/>
      <c r="JLX696" s="126"/>
      <c r="JLY696" s="126"/>
      <c r="JLZ696" s="126"/>
      <c r="JMA696" s="126"/>
      <c r="JMB696" s="126"/>
      <c r="JMC696" s="126"/>
      <c r="JMD696" s="126"/>
      <c r="JME696" s="126"/>
      <c r="JMF696" s="126"/>
      <c r="JMG696" s="126"/>
      <c r="JMH696" s="126"/>
      <c r="JMI696" s="126"/>
      <c r="JMJ696" s="126"/>
      <c r="JMK696" s="126"/>
      <c r="JML696" s="126"/>
      <c r="JMM696" s="126"/>
      <c r="JMN696" s="126"/>
      <c r="JMO696" s="126"/>
      <c r="JMP696" s="126"/>
      <c r="JMQ696" s="126"/>
      <c r="JMR696" s="126"/>
      <c r="JMS696" s="126"/>
      <c r="JMT696" s="126"/>
      <c r="JMU696" s="126"/>
      <c r="JMV696" s="126"/>
      <c r="JMW696" s="126"/>
      <c r="JMX696" s="126"/>
      <c r="JMY696" s="126"/>
      <c r="JMZ696" s="126"/>
      <c r="JNA696" s="126"/>
      <c r="JNB696" s="126"/>
      <c r="JNC696" s="126"/>
      <c r="JND696" s="126"/>
      <c r="JNE696" s="126"/>
      <c r="JNF696" s="126"/>
      <c r="JNG696" s="126"/>
      <c r="JNH696" s="126"/>
      <c r="JNI696" s="126"/>
      <c r="JNJ696" s="126"/>
      <c r="JNK696" s="126"/>
      <c r="JNL696" s="126"/>
      <c r="JNM696" s="126"/>
      <c r="JNN696" s="126"/>
      <c r="JNO696" s="126"/>
      <c r="JNP696" s="126"/>
      <c r="JNQ696" s="126"/>
      <c r="JNR696" s="126"/>
      <c r="JNS696" s="126"/>
      <c r="JNT696" s="126"/>
      <c r="JNU696" s="126"/>
      <c r="JNV696" s="126"/>
      <c r="JNW696" s="126"/>
      <c r="JNX696" s="126"/>
      <c r="JNY696" s="126"/>
      <c r="JNZ696" s="126"/>
      <c r="JOA696" s="126"/>
      <c r="JOB696" s="126"/>
      <c r="JOC696" s="126"/>
      <c r="JOD696" s="126"/>
      <c r="JOE696" s="126"/>
      <c r="JOF696" s="126"/>
      <c r="JOG696" s="126"/>
      <c r="JOH696" s="126"/>
      <c r="JOI696" s="126"/>
      <c r="JOJ696" s="126"/>
      <c r="JOK696" s="126"/>
      <c r="JOL696" s="126"/>
      <c r="JOM696" s="126"/>
      <c r="JON696" s="126"/>
      <c r="JOO696" s="126"/>
      <c r="JOP696" s="126"/>
      <c r="JOQ696" s="126"/>
      <c r="JOR696" s="126"/>
      <c r="JOS696" s="126"/>
      <c r="JOT696" s="126"/>
      <c r="JOU696" s="126"/>
      <c r="JOV696" s="126"/>
      <c r="JOW696" s="126"/>
      <c r="JOX696" s="126"/>
      <c r="JOY696" s="126"/>
      <c r="JOZ696" s="126"/>
      <c r="JPA696" s="126"/>
      <c r="JPB696" s="126"/>
      <c r="JPC696" s="126"/>
      <c r="JPD696" s="126"/>
      <c r="JPE696" s="126"/>
      <c r="JPF696" s="126"/>
      <c r="JPG696" s="126"/>
      <c r="JPH696" s="126"/>
      <c r="JPI696" s="126"/>
      <c r="JPJ696" s="126"/>
      <c r="JPK696" s="126"/>
      <c r="JPL696" s="126"/>
      <c r="JPM696" s="126"/>
      <c r="JPN696" s="126"/>
      <c r="JPO696" s="126"/>
      <c r="JPP696" s="126"/>
      <c r="JPQ696" s="126"/>
      <c r="JPR696" s="126"/>
      <c r="JPS696" s="126"/>
      <c r="JPT696" s="126"/>
      <c r="JPU696" s="126"/>
      <c r="JPV696" s="126"/>
      <c r="JPW696" s="126"/>
      <c r="JPX696" s="126"/>
      <c r="JPY696" s="126"/>
      <c r="JPZ696" s="126"/>
      <c r="JQA696" s="126"/>
      <c r="JQB696" s="126"/>
      <c r="JQC696" s="126"/>
      <c r="JQD696" s="126"/>
      <c r="JQE696" s="126"/>
      <c r="JQF696" s="126"/>
      <c r="JQG696" s="126"/>
      <c r="JQH696" s="126"/>
      <c r="JQI696" s="126"/>
      <c r="JQJ696" s="126"/>
      <c r="JQK696" s="126"/>
      <c r="JQL696" s="126"/>
      <c r="JQM696" s="126"/>
      <c r="JQN696" s="126"/>
      <c r="JQO696" s="126"/>
      <c r="JQP696" s="126"/>
      <c r="JQQ696" s="126"/>
      <c r="JQR696" s="126"/>
      <c r="JQS696" s="126"/>
      <c r="JQT696" s="126"/>
      <c r="JQU696" s="126"/>
      <c r="JQV696" s="126"/>
      <c r="JQW696" s="126"/>
      <c r="JQX696" s="126"/>
      <c r="JQY696" s="126"/>
      <c r="JQZ696" s="126"/>
      <c r="JRA696" s="126"/>
      <c r="JRB696" s="126"/>
      <c r="JRC696" s="126"/>
      <c r="JRD696" s="126"/>
      <c r="JRE696" s="126"/>
      <c r="JRF696" s="126"/>
      <c r="JRG696" s="126"/>
      <c r="JRH696" s="126"/>
      <c r="JRI696" s="126"/>
      <c r="JRJ696" s="126"/>
      <c r="JRK696" s="126"/>
      <c r="JRL696" s="126"/>
      <c r="JRM696" s="126"/>
      <c r="JRN696" s="126"/>
      <c r="JRO696" s="126"/>
      <c r="JRP696" s="126"/>
      <c r="JRQ696" s="126"/>
      <c r="JRR696" s="126"/>
      <c r="JRS696" s="126"/>
      <c r="JRT696" s="126"/>
      <c r="JRU696" s="126"/>
      <c r="JRV696" s="126"/>
      <c r="JRW696" s="126"/>
      <c r="JRX696" s="126"/>
      <c r="JRY696" s="126"/>
      <c r="JRZ696" s="126"/>
      <c r="JSA696" s="126"/>
      <c r="JSB696" s="126"/>
      <c r="JSC696" s="126"/>
      <c r="JSD696" s="126"/>
      <c r="JSE696" s="126"/>
      <c r="JSF696" s="126"/>
      <c r="JSG696" s="126"/>
      <c r="JSH696" s="126"/>
      <c r="JSI696" s="126"/>
      <c r="JSJ696" s="126"/>
      <c r="JSK696" s="126"/>
      <c r="JSL696" s="126"/>
      <c r="JSM696" s="126"/>
      <c r="JSN696" s="126"/>
      <c r="JSO696" s="126"/>
      <c r="JSP696" s="126"/>
      <c r="JSQ696" s="126"/>
      <c r="JSR696" s="126"/>
      <c r="JSS696" s="126"/>
      <c r="JST696" s="126"/>
      <c r="JSU696" s="126"/>
      <c r="JSV696" s="126"/>
      <c r="JSW696" s="126"/>
      <c r="JSX696" s="126"/>
      <c r="JSY696" s="126"/>
      <c r="JSZ696" s="126"/>
      <c r="JTA696" s="126"/>
      <c r="JTB696" s="126"/>
      <c r="JTC696" s="126"/>
      <c r="JTD696" s="126"/>
      <c r="JTE696" s="126"/>
      <c r="JTF696" s="126"/>
      <c r="JTG696" s="126"/>
      <c r="JTH696" s="126"/>
      <c r="JTI696" s="126"/>
      <c r="JTJ696" s="126"/>
      <c r="JTK696" s="126"/>
      <c r="JTL696" s="126"/>
      <c r="JTM696" s="126"/>
      <c r="JTN696" s="126"/>
      <c r="JTO696" s="126"/>
      <c r="JTP696" s="126"/>
      <c r="JTQ696" s="126"/>
      <c r="JTR696" s="126"/>
      <c r="JTS696" s="126"/>
      <c r="JTT696" s="126"/>
      <c r="JTU696" s="126"/>
      <c r="JTV696" s="126"/>
      <c r="JTW696" s="126"/>
      <c r="JTX696" s="126"/>
      <c r="JTY696" s="126"/>
      <c r="JTZ696" s="126"/>
      <c r="JUA696" s="126"/>
      <c r="JUB696" s="126"/>
      <c r="JUC696" s="126"/>
      <c r="JUD696" s="126"/>
      <c r="JUE696" s="126"/>
      <c r="JUF696" s="126"/>
      <c r="JUG696" s="126"/>
      <c r="JUH696" s="126"/>
      <c r="JUI696" s="126"/>
      <c r="JUJ696" s="126"/>
      <c r="JUK696" s="126"/>
      <c r="JUL696" s="126"/>
      <c r="JUM696" s="126"/>
      <c r="JUN696" s="126"/>
      <c r="JUO696" s="126"/>
      <c r="JUP696" s="126"/>
      <c r="JUQ696" s="126"/>
      <c r="JUR696" s="126"/>
      <c r="JUS696" s="126"/>
      <c r="JUT696" s="126"/>
      <c r="JUU696" s="126"/>
      <c r="JUV696" s="126"/>
      <c r="JUW696" s="126"/>
      <c r="JUX696" s="126"/>
      <c r="JUY696" s="126"/>
      <c r="JUZ696" s="126"/>
      <c r="JVA696" s="126"/>
      <c r="JVB696" s="126"/>
      <c r="JVC696" s="126"/>
      <c r="JVD696" s="126"/>
      <c r="JVE696" s="126"/>
      <c r="JVF696" s="126"/>
      <c r="JVG696" s="126"/>
      <c r="JVH696" s="126"/>
      <c r="JVI696" s="126"/>
      <c r="JVJ696" s="126"/>
      <c r="JVK696" s="126"/>
      <c r="JVL696" s="126"/>
      <c r="JVM696" s="126"/>
      <c r="JVN696" s="126"/>
      <c r="JVO696" s="126"/>
      <c r="JVP696" s="126"/>
      <c r="JVQ696" s="126"/>
      <c r="JVR696" s="126"/>
      <c r="JVS696" s="126"/>
      <c r="JVT696" s="126"/>
      <c r="JVU696" s="126"/>
      <c r="JVV696" s="126"/>
      <c r="JVW696" s="126"/>
      <c r="JVX696" s="126"/>
      <c r="JVY696" s="126"/>
      <c r="JVZ696" s="126"/>
      <c r="JWA696" s="126"/>
      <c r="JWB696" s="126"/>
      <c r="JWC696" s="126"/>
      <c r="JWD696" s="126"/>
      <c r="JWE696" s="126"/>
      <c r="JWF696" s="126"/>
      <c r="JWG696" s="126"/>
      <c r="JWH696" s="126"/>
      <c r="JWI696" s="126"/>
      <c r="JWJ696" s="126"/>
      <c r="JWK696" s="126"/>
      <c r="JWL696" s="126"/>
      <c r="JWM696" s="126"/>
      <c r="JWN696" s="126"/>
      <c r="JWO696" s="126"/>
      <c r="JWP696" s="126"/>
      <c r="JWQ696" s="126"/>
      <c r="JWR696" s="126"/>
      <c r="JWS696" s="126"/>
      <c r="JWT696" s="126"/>
      <c r="JWU696" s="126"/>
      <c r="JWV696" s="126"/>
      <c r="JWW696" s="126"/>
      <c r="JWX696" s="126"/>
      <c r="JWY696" s="126"/>
      <c r="JWZ696" s="126"/>
      <c r="JXA696" s="126"/>
      <c r="JXB696" s="126"/>
      <c r="JXC696" s="126"/>
      <c r="JXD696" s="126"/>
      <c r="JXE696" s="126"/>
      <c r="JXF696" s="126"/>
      <c r="JXG696" s="126"/>
      <c r="JXH696" s="126"/>
      <c r="JXI696" s="126"/>
      <c r="JXJ696" s="126"/>
      <c r="JXK696" s="126"/>
      <c r="JXL696" s="126"/>
      <c r="JXM696" s="126"/>
      <c r="JXN696" s="126"/>
      <c r="JXO696" s="126"/>
      <c r="JXP696" s="126"/>
      <c r="JXQ696" s="126"/>
      <c r="JXR696" s="126"/>
      <c r="JXS696" s="126"/>
      <c r="JXT696" s="126"/>
      <c r="JXU696" s="126"/>
      <c r="JXV696" s="126"/>
      <c r="JXW696" s="126"/>
      <c r="JXX696" s="126"/>
      <c r="JXY696" s="126"/>
      <c r="JXZ696" s="126"/>
      <c r="JYA696" s="126"/>
      <c r="JYB696" s="126"/>
      <c r="JYC696" s="126"/>
      <c r="JYD696" s="126"/>
      <c r="JYE696" s="126"/>
      <c r="JYF696" s="126"/>
      <c r="JYG696" s="126"/>
      <c r="JYH696" s="126"/>
      <c r="JYI696" s="126"/>
      <c r="JYJ696" s="126"/>
      <c r="JYK696" s="126"/>
      <c r="JYL696" s="126"/>
      <c r="JYM696" s="126"/>
      <c r="JYN696" s="126"/>
      <c r="JYO696" s="126"/>
      <c r="JYP696" s="126"/>
      <c r="JYQ696" s="126"/>
      <c r="JYR696" s="126"/>
      <c r="JYS696" s="126"/>
      <c r="JYT696" s="126"/>
      <c r="JYU696" s="126"/>
      <c r="JYV696" s="126"/>
      <c r="JYW696" s="126"/>
      <c r="JYX696" s="126"/>
      <c r="JYY696" s="126"/>
      <c r="JYZ696" s="126"/>
      <c r="JZA696" s="126"/>
      <c r="JZB696" s="126"/>
      <c r="JZC696" s="126"/>
      <c r="JZD696" s="126"/>
      <c r="JZE696" s="126"/>
      <c r="JZF696" s="126"/>
      <c r="JZG696" s="126"/>
      <c r="JZH696" s="126"/>
      <c r="JZI696" s="126"/>
      <c r="JZJ696" s="126"/>
      <c r="JZK696" s="126"/>
      <c r="JZL696" s="126"/>
      <c r="JZM696" s="126"/>
      <c r="JZN696" s="126"/>
      <c r="JZO696" s="126"/>
      <c r="JZP696" s="126"/>
      <c r="JZQ696" s="126"/>
      <c r="JZR696" s="126"/>
      <c r="JZS696" s="126"/>
      <c r="JZT696" s="126"/>
      <c r="JZU696" s="126"/>
      <c r="JZV696" s="126"/>
      <c r="JZW696" s="126"/>
      <c r="JZX696" s="126"/>
      <c r="JZY696" s="126"/>
      <c r="JZZ696" s="126"/>
      <c r="KAA696" s="126"/>
      <c r="KAB696" s="126"/>
      <c r="KAC696" s="126"/>
      <c r="KAD696" s="126"/>
      <c r="KAE696" s="126"/>
      <c r="KAF696" s="126"/>
      <c r="KAG696" s="126"/>
      <c r="KAH696" s="126"/>
      <c r="KAI696" s="126"/>
      <c r="KAJ696" s="126"/>
      <c r="KAK696" s="126"/>
      <c r="KAL696" s="126"/>
      <c r="KAM696" s="126"/>
      <c r="KAN696" s="126"/>
      <c r="KAO696" s="126"/>
      <c r="KAP696" s="126"/>
      <c r="KAQ696" s="126"/>
      <c r="KAR696" s="126"/>
      <c r="KAS696" s="126"/>
      <c r="KAT696" s="126"/>
      <c r="KAU696" s="126"/>
      <c r="KAV696" s="126"/>
      <c r="KAW696" s="126"/>
      <c r="KAX696" s="126"/>
      <c r="KAY696" s="126"/>
      <c r="KAZ696" s="126"/>
      <c r="KBA696" s="126"/>
      <c r="KBB696" s="126"/>
      <c r="KBC696" s="126"/>
      <c r="KBD696" s="126"/>
      <c r="KBE696" s="126"/>
      <c r="KBF696" s="126"/>
      <c r="KBG696" s="126"/>
      <c r="KBH696" s="126"/>
      <c r="KBI696" s="126"/>
      <c r="KBJ696" s="126"/>
      <c r="KBK696" s="126"/>
      <c r="KBL696" s="126"/>
      <c r="KBM696" s="126"/>
      <c r="KBN696" s="126"/>
      <c r="KBO696" s="126"/>
      <c r="KBP696" s="126"/>
      <c r="KBQ696" s="126"/>
      <c r="KBR696" s="126"/>
      <c r="KBS696" s="126"/>
      <c r="KBT696" s="126"/>
      <c r="KBU696" s="126"/>
      <c r="KBV696" s="126"/>
      <c r="KBW696" s="126"/>
      <c r="KBX696" s="126"/>
      <c r="KBY696" s="126"/>
      <c r="KBZ696" s="126"/>
      <c r="KCA696" s="126"/>
      <c r="KCB696" s="126"/>
      <c r="KCC696" s="126"/>
      <c r="KCD696" s="126"/>
      <c r="KCE696" s="126"/>
      <c r="KCF696" s="126"/>
      <c r="KCG696" s="126"/>
      <c r="KCH696" s="126"/>
      <c r="KCI696" s="126"/>
      <c r="KCJ696" s="126"/>
      <c r="KCK696" s="126"/>
      <c r="KCL696" s="126"/>
      <c r="KCM696" s="126"/>
      <c r="KCN696" s="126"/>
      <c r="KCO696" s="126"/>
      <c r="KCP696" s="126"/>
      <c r="KCQ696" s="126"/>
      <c r="KCR696" s="126"/>
      <c r="KCS696" s="126"/>
      <c r="KCT696" s="126"/>
      <c r="KCU696" s="126"/>
      <c r="KCV696" s="126"/>
      <c r="KCW696" s="126"/>
      <c r="KCX696" s="126"/>
      <c r="KCY696" s="126"/>
      <c r="KCZ696" s="126"/>
      <c r="KDA696" s="126"/>
      <c r="KDB696" s="126"/>
      <c r="KDC696" s="126"/>
      <c r="KDD696" s="126"/>
      <c r="KDE696" s="126"/>
      <c r="KDF696" s="126"/>
      <c r="KDG696" s="126"/>
      <c r="KDH696" s="126"/>
      <c r="KDI696" s="126"/>
      <c r="KDJ696" s="126"/>
      <c r="KDK696" s="126"/>
      <c r="KDL696" s="126"/>
      <c r="KDM696" s="126"/>
      <c r="KDN696" s="126"/>
      <c r="KDO696" s="126"/>
      <c r="KDP696" s="126"/>
      <c r="KDQ696" s="126"/>
      <c r="KDR696" s="126"/>
      <c r="KDS696" s="126"/>
      <c r="KDT696" s="126"/>
      <c r="KDU696" s="126"/>
      <c r="KDV696" s="126"/>
      <c r="KDW696" s="126"/>
      <c r="KDX696" s="126"/>
      <c r="KDY696" s="126"/>
      <c r="KDZ696" s="126"/>
      <c r="KEA696" s="126"/>
      <c r="KEB696" s="126"/>
      <c r="KEC696" s="126"/>
      <c r="KED696" s="126"/>
      <c r="KEE696" s="126"/>
      <c r="KEF696" s="126"/>
      <c r="KEG696" s="126"/>
      <c r="KEH696" s="126"/>
      <c r="KEI696" s="126"/>
      <c r="KEJ696" s="126"/>
      <c r="KEK696" s="126"/>
      <c r="KEL696" s="126"/>
      <c r="KEM696" s="126"/>
      <c r="KEN696" s="126"/>
      <c r="KEO696" s="126"/>
      <c r="KEP696" s="126"/>
      <c r="KEQ696" s="126"/>
      <c r="KER696" s="126"/>
      <c r="KES696" s="126"/>
      <c r="KET696" s="126"/>
      <c r="KEU696" s="126"/>
      <c r="KEV696" s="126"/>
      <c r="KEW696" s="126"/>
      <c r="KEX696" s="126"/>
      <c r="KEY696" s="126"/>
      <c r="KEZ696" s="126"/>
      <c r="KFA696" s="126"/>
      <c r="KFB696" s="126"/>
      <c r="KFC696" s="126"/>
      <c r="KFD696" s="126"/>
      <c r="KFE696" s="126"/>
      <c r="KFF696" s="126"/>
      <c r="KFG696" s="126"/>
      <c r="KFH696" s="126"/>
      <c r="KFI696" s="126"/>
      <c r="KFJ696" s="126"/>
      <c r="KFK696" s="126"/>
      <c r="KFL696" s="126"/>
      <c r="KFM696" s="126"/>
      <c r="KFN696" s="126"/>
      <c r="KFO696" s="126"/>
      <c r="KFP696" s="126"/>
      <c r="KFQ696" s="126"/>
      <c r="KFR696" s="126"/>
      <c r="KFS696" s="126"/>
      <c r="KFT696" s="126"/>
      <c r="KFU696" s="126"/>
      <c r="KFV696" s="126"/>
      <c r="KFW696" s="126"/>
      <c r="KFX696" s="126"/>
      <c r="KFY696" s="126"/>
      <c r="KFZ696" s="126"/>
      <c r="KGA696" s="126"/>
      <c r="KGB696" s="126"/>
      <c r="KGC696" s="126"/>
      <c r="KGD696" s="126"/>
      <c r="KGE696" s="126"/>
      <c r="KGF696" s="126"/>
      <c r="KGG696" s="126"/>
      <c r="KGH696" s="126"/>
      <c r="KGI696" s="126"/>
      <c r="KGJ696" s="126"/>
      <c r="KGK696" s="126"/>
      <c r="KGL696" s="126"/>
      <c r="KGM696" s="126"/>
      <c r="KGN696" s="126"/>
      <c r="KGO696" s="126"/>
      <c r="KGP696" s="126"/>
      <c r="KGQ696" s="126"/>
      <c r="KGR696" s="126"/>
      <c r="KGS696" s="126"/>
      <c r="KGT696" s="126"/>
      <c r="KGU696" s="126"/>
      <c r="KGV696" s="126"/>
      <c r="KGW696" s="126"/>
      <c r="KGX696" s="126"/>
      <c r="KGY696" s="126"/>
      <c r="KGZ696" s="126"/>
      <c r="KHA696" s="126"/>
      <c r="KHB696" s="126"/>
      <c r="KHC696" s="126"/>
      <c r="KHD696" s="126"/>
      <c r="KHE696" s="126"/>
      <c r="KHF696" s="126"/>
      <c r="KHG696" s="126"/>
      <c r="KHH696" s="126"/>
      <c r="KHI696" s="126"/>
      <c r="KHJ696" s="126"/>
      <c r="KHK696" s="126"/>
      <c r="KHL696" s="126"/>
      <c r="KHM696" s="126"/>
      <c r="KHN696" s="126"/>
      <c r="KHO696" s="126"/>
      <c r="KHP696" s="126"/>
      <c r="KHQ696" s="126"/>
      <c r="KHR696" s="126"/>
      <c r="KHS696" s="126"/>
      <c r="KHT696" s="126"/>
      <c r="KHU696" s="126"/>
      <c r="KHV696" s="126"/>
      <c r="KHW696" s="126"/>
      <c r="KHX696" s="126"/>
      <c r="KHY696" s="126"/>
      <c r="KHZ696" s="126"/>
      <c r="KIA696" s="126"/>
      <c r="KIB696" s="126"/>
      <c r="KIC696" s="126"/>
      <c r="KID696" s="126"/>
      <c r="KIE696" s="126"/>
      <c r="KIF696" s="126"/>
      <c r="KIG696" s="126"/>
      <c r="KIH696" s="126"/>
      <c r="KII696" s="126"/>
      <c r="KIJ696" s="126"/>
      <c r="KIK696" s="126"/>
      <c r="KIL696" s="126"/>
      <c r="KIM696" s="126"/>
      <c r="KIN696" s="126"/>
      <c r="KIO696" s="126"/>
      <c r="KIP696" s="126"/>
      <c r="KIQ696" s="126"/>
      <c r="KIR696" s="126"/>
      <c r="KIS696" s="126"/>
      <c r="KIT696" s="126"/>
      <c r="KIU696" s="126"/>
      <c r="KIV696" s="126"/>
      <c r="KIW696" s="126"/>
      <c r="KIX696" s="126"/>
      <c r="KIY696" s="126"/>
      <c r="KIZ696" s="126"/>
      <c r="KJA696" s="126"/>
      <c r="KJB696" s="126"/>
      <c r="KJC696" s="126"/>
      <c r="KJD696" s="126"/>
      <c r="KJE696" s="126"/>
      <c r="KJF696" s="126"/>
      <c r="KJG696" s="126"/>
      <c r="KJH696" s="126"/>
      <c r="KJI696" s="126"/>
      <c r="KJJ696" s="126"/>
      <c r="KJK696" s="126"/>
      <c r="KJL696" s="126"/>
      <c r="KJM696" s="126"/>
      <c r="KJN696" s="126"/>
      <c r="KJO696" s="126"/>
      <c r="KJP696" s="126"/>
      <c r="KJQ696" s="126"/>
      <c r="KJR696" s="126"/>
      <c r="KJS696" s="126"/>
      <c r="KJT696" s="126"/>
      <c r="KJU696" s="126"/>
      <c r="KJV696" s="126"/>
      <c r="KJW696" s="126"/>
      <c r="KJX696" s="126"/>
      <c r="KJY696" s="126"/>
      <c r="KJZ696" s="126"/>
      <c r="KKA696" s="126"/>
      <c r="KKB696" s="126"/>
      <c r="KKC696" s="126"/>
      <c r="KKD696" s="126"/>
      <c r="KKE696" s="126"/>
      <c r="KKF696" s="126"/>
      <c r="KKG696" s="126"/>
      <c r="KKH696" s="126"/>
      <c r="KKI696" s="126"/>
      <c r="KKJ696" s="126"/>
      <c r="KKK696" s="126"/>
      <c r="KKL696" s="126"/>
      <c r="KKM696" s="126"/>
      <c r="KKN696" s="126"/>
      <c r="KKO696" s="126"/>
      <c r="KKP696" s="126"/>
      <c r="KKQ696" s="126"/>
      <c r="KKR696" s="126"/>
      <c r="KKS696" s="126"/>
      <c r="KKT696" s="126"/>
      <c r="KKU696" s="126"/>
      <c r="KKV696" s="126"/>
      <c r="KKW696" s="126"/>
      <c r="KKX696" s="126"/>
      <c r="KKY696" s="126"/>
      <c r="KKZ696" s="126"/>
      <c r="KLA696" s="126"/>
      <c r="KLB696" s="126"/>
      <c r="KLC696" s="126"/>
      <c r="KLD696" s="126"/>
      <c r="KLE696" s="126"/>
      <c r="KLF696" s="126"/>
      <c r="KLG696" s="126"/>
      <c r="KLH696" s="126"/>
      <c r="KLI696" s="126"/>
      <c r="KLJ696" s="126"/>
      <c r="KLK696" s="126"/>
      <c r="KLL696" s="126"/>
      <c r="KLM696" s="126"/>
      <c r="KLN696" s="126"/>
      <c r="KLO696" s="126"/>
      <c r="KLP696" s="126"/>
      <c r="KLQ696" s="126"/>
      <c r="KLR696" s="126"/>
      <c r="KLS696" s="126"/>
      <c r="KLT696" s="126"/>
      <c r="KLU696" s="126"/>
      <c r="KLV696" s="126"/>
      <c r="KLW696" s="126"/>
      <c r="KLX696" s="126"/>
      <c r="KLY696" s="126"/>
      <c r="KLZ696" s="126"/>
      <c r="KMA696" s="126"/>
      <c r="KMB696" s="126"/>
      <c r="KMC696" s="126"/>
      <c r="KMD696" s="126"/>
      <c r="KME696" s="126"/>
      <c r="KMF696" s="126"/>
      <c r="KMG696" s="126"/>
      <c r="KMH696" s="126"/>
      <c r="KMI696" s="126"/>
      <c r="KMJ696" s="126"/>
      <c r="KMK696" s="126"/>
      <c r="KML696" s="126"/>
      <c r="KMM696" s="126"/>
      <c r="KMN696" s="126"/>
      <c r="KMO696" s="126"/>
      <c r="KMP696" s="126"/>
      <c r="KMQ696" s="126"/>
      <c r="KMR696" s="126"/>
      <c r="KMS696" s="126"/>
      <c r="KMT696" s="126"/>
      <c r="KMU696" s="126"/>
      <c r="KMV696" s="126"/>
      <c r="KMW696" s="126"/>
      <c r="KMX696" s="126"/>
      <c r="KMY696" s="126"/>
      <c r="KMZ696" s="126"/>
      <c r="KNA696" s="126"/>
      <c r="KNB696" s="126"/>
      <c r="KNC696" s="126"/>
      <c r="KND696" s="126"/>
      <c r="KNE696" s="126"/>
      <c r="KNF696" s="126"/>
      <c r="KNG696" s="126"/>
      <c r="KNH696" s="126"/>
      <c r="KNI696" s="126"/>
      <c r="KNJ696" s="126"/>
      <c r="KNK696" s="126"/>
      <c r="KNL696" s="126"/>
      <c r="KNM696" s="126"/>
      <c r="KNN696" s="126"/>
      <c r="KNO696" s="126"/>
      <c r="KNP696" s="126"/>
      <c r="KNQ696" s="126"/>
      <c r="KNR696" s="126"/>
      <c r="KNS696" s="126"/>
      <c r="KNT696" s="126"/>
      <c r="KNU696" s="126"/>
      <c r="KNV696" s="126"/>
      <c r="KNW696" s="126"/>
      <c r="KNX696" s="126"/>
      <c r="KNY696" s="126"/>
      <c r="KNZ696" s="126"/>
      <c r="KOA696" s="126"/>
      <c r="KOB696" s="126"/>
      <c r="KOC696" s="126"/>
      <c r="KOD696" s="126"/>
      <c r="KOE696" s="126"/>
      <c r="KOF696" s="126"/>
      <c r="KOG696" s="126"/>
      <c r="KOH696" s="126"/>
      <c r="KOI696" s="126"/>
      <c r="KOJ696" s="126"/>
      <c r="KOK696" s="126"/>
      <c r="KOL696" s="126"/>
      <c r="KOM696" s="126"/>
      <c r="KON696" s="126"/>
      <c r="KOO696" s="126"/>
      <c r="KOP696" s="126"/>
      <c r="KOQ696" s="126"/>
      <c r="KOR696" s="126"/>
      <c r="KOS696" s="126"/>
      <c r="KOT696" s="126"/>
      <c r="KOU696" s="126"/>
      <c r="KOV696" s="126"/>
      <c r="KOW696" s="126"/>
      <c r="KOX696" s="126"/>
      <c r="KOY696" s="126"/>
      <c r="KOZ696" s="126"/>
      <c r="KPA696" s="126"/>
      <c r="KPB696" s="126"/>
      <c r="KPC696" s="126"/>
      <c r="KPD696" s="126"/>
      <c r="KPE696" s="126"/>
      <c r="KPF696" s="126"/>
      <c r="KPG696" s="126"/>
      <c r="KPH696" s="126"/>
      <c r="KPI696" s="126"/>
      <c r="KPJ696" s="126"/>
      <c r="KPK696" s="126"/>
      <c r="KPL696" s="126"/>
      <c r="KPM696" s="126"/>
      <c r="KPN696" s="126"/>
      <c r="KPO696" s="126"/>
      <c r="KPP696" s="126"/>
      <c r="KPQ696" s="126"/>
      <c r="KPR696" s="126"/>
      <c r="KPS696" s="126"/>
      <c r="KPT696" s="126"/>
      <c r="KPU696" s="126"/>
      <c r="KPV696" s="126"/>
      <c r="KPW696" s="126"/>
      <c r="KPX696" s="126"/>
      <c r="KPY696" s="126"/>
      <c r="KPZ696" s="126"/>
      <c r="KQA696" s="126"/>
      <c r="KQB696" s="126"/>
      <c r="KQC696" s="126"/>
      <c r="KQD696" s="126"/>
      <c r="KQE696" s="126"/>
      <c r="KQF696" s="126"/>
      <c r="KQG696" s="126"/>
      <c r="KQH696" s="126"/>
      <c r="KQI696" s="126"/>
      <c r="KQJ696" s="126"/>
      <c r="KQK696" s="126"/>
      <c r="KQL696" s="126"/>
      <c r="KQM696" s="126"/>
      <c r="KQN696" s="126"/>
      <c r="KQO696" s="126"/>
      <c r="KQP696" s="126"/>
      <c r="KQQ696" s="126"/>
      <c r="KQR696" s="126"/>
      <c r="KQS696" s="126"/>
      <c r="KQT696" s="126"/>
      <c r="KQU696" s="126"/>
      <c r="KQV696" s="126"/>
      <c r="KQW696" s="126"/>
      <c r="KQX696" s="126"/>
      <c r="KQY696" s="126"/>
      <c r="KQZ696" s="126"/>
      <c r="KRA696" s="126"/>
      <c r="KRB696" s="126"/>
      <c r="KRC696" s="126"/>
      <c r="KRD696" s="126"/>
      <c r="KRE696" s="126"/>
      <c r="KRF696" s="126"/>
      <c r="KRG696" s="126"/>
      <c r="KRH696" s="126"/>
      <c r="KRI696" s="126"/>
      <c r="KRJ696" s="126"/>
      <c r="KRK696" s="126"/>
      <c r="KRL696" s="126"/>
      <c r="KRM696" s="126"/>
      <c r="KRN696" s="126"/>
      <c r="KRO696" s="126"/>
      <c r="KRP696" s="126"/>
      <c r="KRQ696" s="126"/>
      <c r="KRR696" s="126"/>
      <c r="KRS696" s="126"/>
      <c r="KRT696" s="126"/>
      <c r="KRU696" s="126"/>
      <c r="KRV696" s="126"/>
      <c r="KRW696" s="126"/>
      <c r="KRX696" s="126"/>
      <c r="KRY696" s="126"/>
      <c r="KRZ696" s="126"/>
      <c r="KSA696" s="126"/>
      <c r="KSB696" s="126"/>
      <c r="KSC696" s="126"/>
      <c r="KSD696" s="126"/>
      <c r="KSE696" s="126"/>
      <c r="KSF696" s="126"/>
      <c r="KSG696" s="126"/>
      <c r="KSH696" s="126"/>
      <c r="KSI696" s="126"/>
      <c r="KSJ696" s="126"/>
      <c r="KSK696" s="126"/>
      <c r="KSL696" s="126"/>
      <c r="KSM696" s="126"/>
      <c r="KSN696" s="126"/>
      <c r="KSO696" s="126"/>
      <c r="KSP696" s="126"/>
      <c r="KSQ696" s="126"/>
      <c r="KSR696" s="126"/>
      <c r="KSS696" s="126"/>
      <c r="KST696" s="126"/>
      <c r="KSU696" s="126"/>
      <c r="KSV696" s="126"/>
      <c r="KSW696" s="126"/>
      <c r="KSX696" s="126"/>
      <c r="KSY696" s="126"/>
      <c r="KSZ696" s="126"/>
      <c r="KTA696" s="126"/>
      <c r="KTB696" s="126"/>
      <c r="KTC696" s="126"/>
      <c r="KTD696" s="126"/>
      <c r="KTE696" s="126"/>
      <c r="KTF696" s="126"/>
      <c r="KTG696" s="126"/>
      <c r="KTH696" s="126"/>
      <c r="KTI696" s="126"/>
      <c r="KTJ696" s="126"/>
      <c r="KTK696" s="126"/>
      <c r="KTL696" s="126"/>
      <c r="KTM696" s="126"/>
      <c r="KTN696" s="126"/>
      <c r="KTO696" s="126"/>
      <c r="KTP696" s="126"/>
      <c r="KTQ696" s="126"/>
      <c r="KTR696" s="126"/>
      <c r="KTS696" s="126"/>
      <c r="KTT696" s="126"/>
      <c r="KTU696" s="126"/>
      <c r="KTV696" s="126"/>
      <c r="KTW696" s="126"/>
      <c r="KTX696" s="126"/>
      <c r="KTY696" s="126"/>
      <c r="KTZ696" s="126"/>
      <c r="KUA696" s="126"/>
      <c r="KUB696" s="126"/>
      <c r="KUC696" s="126"/>
      <c r="KUD696" s="126"/>
      <c r="KUE696" s="126"/>
      <c r="KUF696" s="126"/>
      <c r="KUG696" s="126"/>
      <c r="KUH696" s="126"/>
      <c r="KUI696" s="126"/>
      <c r="KUJ696" s="126"/>
      <c r="KUK696" s="126"/>
      <c r="KUL696" s="126"/>
      <c r="KUM696" s="126"/>
      <c r="KUN696" s="126"/>
      <c r="KUO696" s="126"/>
      <c r="KUP696" s="126"/>
      <c r="KUQ696" s="126"/>
      <c r="KUR696" s="126"/>
      <c r="KUS696" s="126"/>
      <c r="KUT696" s="126"/>
      <c r="KUU696" s="126"/>
      <c r="KUV696" s="126"/>
      <c r="KUW696" s="126"/>
      <c r="KUX696" s="126"/>
      <c r="KUY696" s="126"/>
      <c r="KUZ696" s="126"/>
      <c r="KVA696" s="126"/>
      <c r="KVB696" s="126"/>
      <c r="KVC696" s="126"/>
      <c r="KVD696" s="126"/>
      <c r="KVE696" s="126"/>
      <c r="KVF696" s="126"/>
      <c r="KVG696" s="126"/>
      <c r="KVH696" s="126"/>
      <c r="KVI696" s="126"/>
      <c r="KVJ696" s="126"/>
      <c r="KVK696" s="126"/>
      <c r="KVL696" s="126"/>
      <c r="KVM696" s="126"/>
      <c r="KVN696" s="126"/>
      <c r="KVO696" s="126"/>
      <c r="KVP696" s="126"/>
      <c r="KVQ696" s="126"/>
      <c r="KVR696" s="126"/>
      <c r="KVS696" s="126"/>
      <c r="KVT696" s="126"/>
      <c r="KVU696" s="126"/>
      <c r="KVV696" s="126"/>
      <c r="KVW696" s="126"/>
      <c r="KVX696" s="126"/>
      <c r="KVY696" s="126"/>
      <c r="KVZ696" s="126"/>
      <c r="KWA696" s="126"/>
      <c r="KWB696" s="126"/>
      <c r="KWC696" s="126"/>
      <c r="KWD696" s="126"/>
      <c r="KWE696" s="126"/>
      <c r="KWF696" s="126"/>
      <c r="KWG696" s="126"/>
      <c r="KWH696" s="126"/>
      <c r="KWI696" s="126"/>
      <c r="KWJ696" s="126"/>
      <c r="KWK696" s="126"/>
      <c r="KWL696" s="126"/>
      <c r="KWM696" s="126"/>
      <c r="KWN696" s="126"/>
      <c r="KWO696" s="126"/>
      <c r="KWP696" s="126"/>
      <c r="KWQ696" s="126"/>
      <c r="KWR696" s="126"/>
      <c r="KWS696" s="126"/>
      <c r="KWT696" s="126"/>
      <c r="KWU696" s="126"/>
      <c r="KWV696" s="126"/>
      <c r="KWW696" s="126"/>
      <c r="KWX696" s="126"/>
      <c r="KWY696" s="126"/>
      <c r="KWZ696" s="126"/>
      <c r="KXA696" s="126"/>
      <c r="KXB696" s="126"/>
      <c r="KXC696" s="126"/>
      <c r="KXD696" s="126"/>
      <c r="KXE696" s="126"/>
      <c r="KXF696" s="126"/>
      <c r="KXG696" s="126"/>
      <c r="KXH696" s="126"/>
      <c r="KXI696" s="126"/>
      <c r="KXJ696" s="126"/>
      <c r="KXK696" s="126"/>
      <c r="KXL696" s="126"/>
      <c r="KXM696" s="126"/>
      <c r="KXN696" s="126"/>
      <c r="KXO696" s="126"/>
      <c r="KXP696" s="126"/>
      <c r="KXQ696" s="126"/>
      <c r="KXR696" s="126"/>
      <c r="KXS696" s="126"/>
      <c r="KXT696" s="126"/>
      <c r="KXU696" s="126"/>
      <c r="KXV696" s="126"/>
      <c r="KXW696" s="126"/>
      <c r="KXX696" s="126"/>
      <c r="KXY696" s="126"/>
      <c r="KXZ696" s="126"/>
      <c r="KYA696" s="126"/>
      <c r="KYB696" s="126"/>
      <c r="KYC696" s="126"/>
      <c r="KYD696" s="126"/>
      <c r="KYE696" s="126"/>
      <c r="KYF696" s="126"/>
      <c r="KYG696" s="126"/>
      <c r="KYH696" s="126"/>
      <c r="KYI696" s="126"/>
      <c r="KYJ696" s="126"/>
      <c r="KYK696" s="126"/>
      <c r="KYL696" s="126"/>
      <c r="KYM696" s="126"/>
      <c r="KYN696" s="126"/>
      <c r="KYO696" s="126"/>
      <c r="KYP696" s="126"/>
      <c r="KYQ696" s="126"/>
      <c r="KYR696" s="126"/>
      <c r="KYS696" s="126"/>
      <c r="KYT696" s="126"/>
      <c r="KYU696" s="126"/>
      <c r="KYV696" s="126"/>
      <c r="KYW696" s="126"/>
      <c r="KYX696" s="126"/>
      <c r="KYY696" s="126"/>
      <c r="KYZ696" s="126"/>
      <c r="KZA696" s="126"/>
      <c r="KZB696" s="126"/>
      <c r="KZC696" s="126"/>
      <c r="KZD696" s="126"/>
      <c r="KZE696" s="126"/>
      <c r="KZF696" s="126"/>
      <c r="KZG696" s="126"/>
      <c r="KZH696" s="126"/>
      <c r="KZI696" s="126"/>
      <c r="KZJ696" s="126"/>
      <c r="KZK696" s="126"/>
      <c r="KZL696" s="126"/>
      <c r="KZM696" s="126"/>
      <c r="KZN696" s="126"/>
      <c r="KZO696" s="126"/>
      <c r="KZP696" s="126"/>
      <c r="KZQ696" s="126"/>
      <c r="KZR696" s="126"/>
      <c r="KZS696" s="126"/>
      <c r="KZT696" s="126"/>
      <c r="KZU696" s="126"/>
      <c r="KZV696" s="126"/>
      <c r="KZW696" s="126"/>
      <c r="KZX696" s="126"/>
      <c r="KZY696" s="126"/>
      <c r="KZZ696" s="126"/>
      <c r="LAA696" s="126"/>
      <c r="LAB696" s="126"/>
      <c r="LAC696" s="126"/>
      <c r="LAD696" s="126"/>
      <c r="LAE696" s="126"/>
      <c r="LAF696" s="126"/>
      <c r="LAG696" s="126"/>
      <c r="LAH696" s="126"/>
      <c r="LAI696" s="126"/>
      <c r="LAJ696" s="126"/>
      <c r="LAK696" s="126"/>
      <c r="LAL696" s="126"/>
      <c r="LAM696" s="126"/>
      <c r="LAN696" s="126"/>
      <c r="LAO696" s="126"/>
      <c r="LAP696" s="126"/>
      <c r="LAQ696" s="126"/>
      <c r="LAR696" s="126"/>
      <c r="LAS696" s="126"/>
      <c r="LAT696" s="126"/>
      <c r="LAU696" s="126"/>
      <c r="LAV696" s="126"/>
      <c r="LAW696" s="126"/>
      <c r="LAX696" s="126"/>
      <c r="LAY696" s="126"/>
      <c r="LAZ696" s="126"/>
      <c r="LBA696" s="126"/>
      <c r="LBB696" s="126"/>
      <c r="LBC696" s="126"/>
      <c r="LBD696" s="126"/>
      <c r="LBE696" s="126"/>
      <c r="LBF696" s="126"/>
      <c r="LBG696" s="126"/>
      <c r="LBH696" s="126"/>
      <c r="LBI696" s="126"/>
      <c r="LBJ696" s="126"/>
      <c r="LBK696" s="126"/>
      <c r="LBL696" s="126"/>
      <c r="LBM696" s="126"/>
      <c r="LBN696" s="126"/>
      <c r="LBO696" s="126"/>
      <c r="LBP696" s="126"/>
      <c r="LBQ696" s="126"/>
      <c r="LBR696" s="126"/>
      <c r="LBS696" s="126"/>
      <c r="LBT696" s="126"/>
      <c r="LBU696" s="126"/>
      <c r="LBV696" s="126"/>
      <c r="LBW696" s="126"/>
      <c r="LBX696" s="126"/>
      <c r="LBY696" s="126"/>
      <c r="LBZ696" s="126"/>
      <c r="LCA696" s="126"/>
      <c r="LCB696" s="126"/>
      <c r="LCC696" s="126"/>
      <c r="LCD696" s="126"/>
      <c r="LCE696" s="126"/>
      <c r="LCF696" s="126"/>
      <c r="LCG696" s="126"/>
      <c r="LCH696" s="126"/>
      <c r="LCI696" s="126"/>
      <c r="LCJ696" s="126"/>
      <c r="LCK696" s="126"/>
      <c r="LCL696" s="126"/>
      <c r="LCM696" s="126"/>
      <c r="LCN696" s="126"/>
      <c r="LCO696" s="126"/>
      <c r="LCP696" s="126"/>
      <c r="LCQ696" s="126"/>
      <c r="LCR696" s="126"/>
      <c r="LCS696" s="126"/>
      <c r="LCT696" s="126"/>
      <c r="LCU696" s="126"/>
      <c r="LCV696" s="126"/>
      <c r="LCW696" s="126"/>
      <c r="LCX696" s="126"/>
      <c r="LCY696" s="126"/>
      <c r="LCZ696" s="126"/>
      <c r="LDA696" s="126"/>
      <c r="LDB696" s="126"/>
      <c r="LDC696" s="126"/>
      <c r="LDD696" s="126"/>
      <c r="LDE696" s="126"/>
      <c r="LDF696" s="126"/>
      <c r="LDG696" s="126"/>
      <c r="LDH696" s="126"/>
      <c r="LDI696" s="126"/>
      <c r="LDJ696" s="126"/>
      <c r="LDK696" s="126"/>
      <c r="LDL696" s="126"/>
      <c r="LDM696" s="126"/>
      <c r="LDN696" s="126"/>
      <c r="LDO696" s="126"/>
      <c r="LDP696" s="126"/>
      <c r="LDQ696" s="126"/>
      <c r="LDR696" s="126"/>
      <c r="LDS696" s="126"/>
      <c r="LDT696" s="126"/>
      <c r="LDU696" s="126"/>
      <c r="LDV696" s="126"/>
      <c r="LDW696" s="126"/>
      <c r="LDX696" s="126"/>
      <c r="LDY696" s="126"/>
      <c r="LDZ696" s="126"/>
      <c r="LEA696" s="126"/>
      <c r="LEB696" s="126"/>
      <c r="LEC696" s="126"/>
      <c r="LED696" s="126"/>
      <c r="LEE696" s="126"/>
      <c r="LEF696" s="126"/>
      <c r="LEG696" s="126"/>
      <c r="LEH696" s="126"/>
      <c r="LEI696" s="126"/>
      <c r="LEJ696" s="126"/>
      <c r="LEK696" s="126"/>
      <c r="LEL696" s="126"/>
      <c r="LEM696" s="126"/>
      <c r="LEN696" s="126"/>
      <c r="LEO696" s="126"/>
      <c r="LEP696" s="126"/>
      <c r="LEQ696" s="126"/>
      <c r="LER696" s="126"/>
      <c r="LES696" s="126"/>
      <c r="LET696" s="126"/>
      <c r="LEU696" s="126"/>
      <c r="LEV696" s="126"/>
      <c r="LEW696" s="126"/>
      <c r="LEX696" s="126"/>
      <c r="LEY696" s="126"/>
      <c r="LEZ696" s="126"/>
      <c r="LFA696" s="126"/>
      <c r="LFB696" s="126"/>
      <c r="LFC696" s="126"/>
      <c r="LFD696" s="126"/>
      <c r="LFE696" s="126"/>
      <c r="LFF696" s="126"/>
      <c r="LFG696" s="126"/>
      <c r="LFH696" s="126"/>
      <c r="LFI696" s="126"/>
      <c r="LFJ696" s="126"/>
      <c r="LFK696" s="126"/>
      <c r="LFL696" s="126"/>
      <c r="LFM696" s="126"/>
      <c r="LFN696" s="126"/>
      <c r="LFO696" s="126"/>
      <c r="LFP696" s="126"/>
      <c r="LFQ696" s="126"/>
      <c r="LFR696" s="126"/>
      <c r="LFS696" s="126"/>
      <c r="LFT696" s="126"/>
      <c r="LFU696" s="126"/>
      <c r="LFV696" s="126"/>
      <c r="LFW696" s="126"/>
      <c r="LFX696" s="126"/>
      <c r="LFY696" s="126"/>
      <c r="LFZ696" s="126"/>
      <c r="LGA696" s="126"/>
      <c r="LGB696" s="126"/>
      <c r="LGC696" s="126"/>
      <c r="LGD696" s="126"/>
      <c r="LGE696" s="126"/>
      <c r="LGF696" s="126"/>
      <c r="LGG696" s="126"/>
      <c r="LGH696" s="126"/>
      <c r="LGI696" s="126"/>
      <c r="LGJ696" s="126"/>
      <c r="LGK696" s="126"/>
      <c r="LGL696" s="126"/>
      <c r="LGM696" s="126"/>
      <c r="LGN696" s="126"/>
      <c r="LGO696" s="126"/>
      <c r="LGP696" s="126"/>
      <c r="LGQ696" s="126"/>
      <c r="LGR696" s="126"/>
      <c r="LGS696" s="126"/>
      <c r="LGT696" s="126"/>
      <c r="LGU696" s="126"/>
      <c r="LGV696" s="126"/>
      <c r="LGW696" s="126"/>
      <c r="LGX696" s="126"/>
      <c r="LGY696" s="126"/>
      <c r="LGZ696" s="126"/>
      <c r="LHA696" s="126"/>
      <c r="LHB696" s="126"/>
      <c r="LHC696" s="126"/>
      <c r="LHD696" s="126"/>
      <c r="LHE696" s="126"/>
      <c r="LHF696" s="126"/>
      <c r="LHG696" s="126"/>
      <c r="LHH696" s="126"/>
      <c r="LHI696" s="126"/>
      <c r="LHJ696" s="126"/>
      <c r="LHK696" s="126"/>
      <c r="LHL696" s="126"/>
      <c r="LHM696" s="126"/>
      <c r="LHN696" s="126"/>
      <c r="LHO696" s="126"/>
      <c r="LHP696" s="126"/>
      <c r="LHQ696" s="126"/>
      <c r="LHR696" s="126"/>
      <c r="LHS696" s="126"/>
      <c r="LHT696" s="126"/>
      <c r="LHU696" s="126"/>
      <c r="LHV696" s="126"/>
      <c r="LHW696" s="126"/>
      <c r="LHX696" s="126"/>
      <c r="LHY696" s="126"/>
      <c r="LHZ696" s="126"/>
      <c r="LIA696" s="126"/>
      <c r="LIB696" s="126"/>
      <c r="LIC696" s="126"/>
      <c r="LID696" s="126"/>
      <c r="LIE696" s="126"/>
      <c r="LIF696" s="126"/>
      <c r="LIG696" s="126"/>
      <c r="LIH696" s="126"/>
      <c r="LII696" s="126"/>
      <c r="LIJ696" s="126"/>
      <c r="LIK696" s="126"/>
      <c r="LIL696" s="126"/>
      <c r="LIM696" s="126"/>
      <c r="LIN696" s="126"/>
      <c r="LIO696" s="126"/>
      <c r="LIP696" s="126"/>
      <c r="LIQ696" s="126"/>
      <c r="LIR696" s="126"/>
      <c r="LIS696" s="126"/>
      <c r="LIT696" s="126"/>
      <c r="LIU696" s="126"/>
      <c r="LIV696" s="126"/>
      <c r="LIW696" s="126"/>
      <c r="LIX696" s="126"/>
      <c r="LIY696" s="126"/>
      <c r="LIZ696" s="126"/>
      <c r="LJA696" s="126"/>
      <c r="LJB696" s="126"/>
      <c r="LJC696" s="126"/>
      <c r="LJD696" s="126"/>
      <c r="LJE696" s="126"/>
      <c r="LJF696" s="126"/>
      <c r="LJG696" s="126"/>
      <c r="LJH696" s="126"/>
      <c r="LJI696" s="126"/>
      <c r="LJJ696" s="126"/>
      <c r="LJK696" s="126"/>
      <c r="LJL696" s="126"/>
      <c r="LJM696" s="126"/>
      <c r="LJN696" s="126"/>
      <c r="LJO696" s="126"/>
      <c r="LJP696" s="126"/>
      <c r="LJQ696" s="126"/>
      <c r="LJR696" s="126"/>
      <c r="LJS696" s="126"/>
      <c r="LJT696" s="126"/>
      <c r="LJU696" s="126"/>
      <c r="LJV696" s="126"/>
      <c r="LJW696" s="126"/>
      <c r="LJX696" s="126"/>
      <c r="LJY696" s="126"/>
      <c r="LJZ696" s="126"/>
      <c r="LKA696" s="126"/>
      <c r="LKB696" s="126"/>
      <c r="LKC696" s="126"/>
      <c r="LKD696" s="126"/>
      <c r="LKE696" s="126"/>
      <c r="LKF696" s="126"/>
      <c r="LKG696" s="126"/>
      <c r="LKH696" s="126"/>
      <c r="LKI696" s="126"/>
      <c r="LKJ696" s="126"/>
      <c r="LKK696" s="126"/>
      <c r="LKL696" s="126"/>
      <c r="LKM696" s="126"/>
      <c r="LKN696" s="126"/>
      <c r="LKO696" s="126"/>
      <c r="LKP696" s="126"/>
      <c r="LKQ696" s="126"/>
      <c r="LKR696" s="126"/>
      <c r="LKS696" s="126"/>
      <c r="LKT696" s="126"/>
      <c r="LKU696" s="126"/>
      <c r="LKV696" s="126"/>
      <c r="LKW696" s="126"/>
      <c r="LKX696" s="126"/>
      <c r="LKY696" s="126"/>
      <c r="LKZ696" s="126"/>
      <c r="LLA696" s="126"/>
      <c r="LLB696" s="126"/>
      <c r="LLC696" s="126"/>
      <c r="LLD696" s="126"/>
      <c r="LLE696" s="126"/>
      <c r="LLF696" s="126"/>
      <c r="LLG696" s="126"/>
      <c r="LLH696" s="126"/>
      <c r="LLI696" s="126"/>
      <c r="LLJ696" s="126"/>
      <c r="LLK696" s="126"/>
      <c r="LLL696" s="126"/>
      <c r="LLM696" s="126"/>
      <c r="LLN696" s="126"/>
      <c r="LLO696" s="126"/>
      <c r="LLP696" s="126"/>
      <c r="LLQ696" s="126"/>
      <c r="LLR696" s="126"/>
      <c r="LLS696" s="126"/>
      <c r="LLT696" s="126"/>
      <c r="LLU696" s="126"/>
      <c r="LLV696" s="126"/>
      <c r="LLW696" s="126"/>
      <c r="LLX696" s="126"/>
      <c r="LLY696" s="126"/>
      <c r="LLZ696" s="126"/>
      <c r="LMA696" s="126"/>
      <c r="LMB696" s="126"/>
      <c r="LMC696" s="126"/>
      <c r="LMD696" s="126"/>
      <c r="LME696" s="126"/>
      <c r="LMF696" s="126"/>
      <c r="LMG696" s="126"/>
      <c r="LMH696" s="126"/>
      <c r="LMI696" s="126"/>
      <c r="LMJ696" s="126"/>
      <c r="LMK696" s="126"/>
      <c r="LML696" s="126"/>
      <c r="LMM696" s="126"/>
      <c r="LMN696" s="126"/>
      <c r="LMO696" s="126"/>
      <c r="LMP696" s="126"/>
      <c r="LMQ696" s="126"/>
      <c r="LMR696" s="126"/>
      <c r="LMS696" s="126"/>
      <c r="LMT696" s="126"/>
      <c r="LMU696" s="126"/>
      <c r="LMV696" s="126"/>
      <c r="LMW696" s="126"/>
      <c r="LMX696" s="126"/>
      <c r="LMY696" s="126"/>
      <c r="LMZ696" s="126"/>
      <c r="LNA696" s="126"/>
      <c r="LNB696" s="126"/>
      <c r="LNC696" s="126"/>
      <c r="LND696" s="126"/>
      <c r="LNE696" s="126"/>
      <c r="LNF696" s="126"/>
      <c r="LNG696" s="126"/>
      <c r="LNH696" s="126"/>
      <c r="LNI696" s="126"/>
      <c r="LNJ696" s="126"/>
      <c r="LNK696" s="126"/>
      <c r="LNL696" s="126"/>
      <c r="LNM696" s="126"/>
      <c r="LNN696" s="126"/>
      <c r="LNO696" s="126"/>
      <c r="LNP696" s="126"/>
      <c r="LNQ696" s="126"/>
      <c r="LNR696" s="126"/>
      <c r="LNS696" s="126"/>
      <c r="LNT696" s="126"/>
      <c r="LNU696" s="126"/>
      <c r="LNV696" s="126"/>
      <c r="LNW696" s="126"/>
      <c r="LNX696" s="126"/>
      <c r="LNY696" s="126"/>
      <c r="LNZ696" s="126"/>
      <c r="LOA696" s="126"/>
      <c r="LOB696" s="126"/>
      <c r="LOC696" s="126"/>
      <c r="LOD696" s="126"/>
      <c r="LOE696" s="126"/>
      <c r="LOF696" s="126"/>
      <c r="LOG696" s="126"/>
      <c r="LOH696" s="126"/>
      <c r="LOI696" s="126"/>
      <c r="LOJ696" s="126"/>
      <c r="LOK696" s="126"/>
      <c r="LOL696" s="126"/>
      <c r="LOM696" s="126"/>
      <c r="LON696" s="126"/>
      <c r="LOO696" s="126"/>
      <c r="LOP696" s="126"/>
      <c r="LOQ696" s="126"/>
      <c r="LOR696" s="126"/>
      <c r="LOS696" s="126"/>
      <c r="LOT696" s="126"/>
      <c r="LOU696" s="126"/>
      <c r="LOV696" s="126"/>
      <c r="LOW696" s="126"/>
      <c r="LOX696" s="126"/>
      <c r="LOY696" s="126"/>
      <c r="LOZ696" s="126"/>
      <c r="LPA696" s="126"/>
      <c r="LPB696" s="126"/>
      <c r="LPC696" s="126"/>
      <c r="LPD696" s="126"/>
      <c r="LPE696" s="126"/>
      <c r="LPF696" s="126"/>
      <c r="LPG696" s="126"/>
      <c r="LPH696" s="126"/>
      <c r="LPI696" s="126"/>
      <c r="LPJ696" s="126"/>
      <c r="LPK696" s="126"/>
      <c r="LPL696" s="126"/>
      <c r="LPM696" s="126"/>
      <c r="LPN696" s="126"/>
      <c r="LPO696" s="126"/>
      <c r="LPP696" s="126"/>
      <c r="LPQ696" s="126"/>
      <c r="LPR696" s="126"/>
      <c r="LPS696" s="126"/>
      <c r="LPT696" s="126"/>
      <c r="LPU696" s="126"/>
      <c r="LPV696" s="126"/>
      <c r="LPW696" s="126"/>
      <c r="LPX696" s="126"/>
      <c r="LPY696" s="126"/>
      <c r="LPZ696" s="126"/>
      <c r="LQA696" s="126"/>
      <c r="LQB696" s="126"/>
      <c r="LQC696" s="126"/>
      <c r="LQD696" s="126"/>
      <c r="LQE696" s="126"/>
      <c r="LQF696" s="126"/>
      <c r="LQG696" s="126"/>
      <c r="LQH696" s="126"/>
      <c r="LQI696" s="126"/>
      <c r="LQJ696" s="126"/>
      <c r="LQK696" s="126"/>
      <c r="LQL696" s="126"/>
      <c r="LQM696" s="126"/>
      <c r="LQN696" s="126"/>
      <c r="LQO696" s="126"/>
      <c r="LQP696" s="126"/>
      <c r="LQQ696" s="126"/>
      <c r="LQR696" s="126"/>
      <c r="LQS696" s="126"/>
      <c r="LQT696" s="126"/>
      <c r="LQU696" s="126"/>
      <c r="LQV696" s="126"/>
      <c r="LQW696" s="126"/>
      <c r="LQX696" s="126"/>
      <c r="LQY696" s="126"/>
      <c r="LQZ696" s="126"/>
      <c r="LRA696" s="126"/>
      <c r="LRB696" s="126"/>
      <c r="LRC696" s="126"/>
      <c r="LRD696" s="126"/>
      <c r="LRE696" s="126"/>
      <c r="LRF696" s="126"/>
      <c r="LRG696" s="126"/>
      <c r="LRH696" s="126"/>
      <c r="LRI696" s="126"/>
      <c r="LRJ696" s="126"/>
      <c r="LRK696" s="126"/>
      <c r="LRL696" s="126"/>
      <c r="LRM696" s="126"/>
      <c r="LRN696" s="126"/>
      <c r="LRO696" s="126"/>
      <c r="LRP696" s="126"/>
      <c r="LRQ696" s="126"/>
      <c r="LRR696" s="126"/>
      <c r="LRS696" s="126"/>
      <c r="LRT696" s="126"/>
      <c r="LRU696" s="126"/>
      <c r="LRV696" s="126"/>
      <c r="LRW696" s="126"/>
      <c r="LRX696" s="126"/>
      <c r="LRY696" s="126"/>
      <c r="LRZ696" s="126"/>
      <c r="LSA696" s="126"/>
      <c r="LSB696" s="126"/>
      <c r="LSC696" s="126"/>
      <c r="LSD696" s="126"/>
      <c r="LSE696" s="126"/>
      <c r="LSF696" s="126"/>
      <c r="LSG696" s="126"/>
      <c r="LSH696" s="126"/>
      <c r="LSI696" s="126"/>
      <c r="LSJ696" s="126"/>
      <c r="LSK696" s="126"/>
      <c r="LSL696" s="126"/>
      <c r="LSM696" s="126"/>
      <c r="LSN696" s="126"/>
      <c r="LSO696" s="126"/>
      <c r="LSP696" s="126"/>
      <c r="LSQ696" s="126"/>
      <c r="LSR696" s="126"/>
      <c r="LSS696" s="126"/>
      <c r="LST696" s="126"/>
      <c r="LSU696" s="126"/>
      <c r="LSV696" s="126"/>
      <c r="LSW696" s="126"/>
      <c r="LSX696" s="126"/>
      <c r="LSY696" s="126"/>
      <c r="LSZ696" s="126"/>
      <c r="LTA696" s="126"/>
      <c r="LTB696" s="126"/>
      <c r="LTC696" s="126"/>
      <c r="LTD696" s="126"/>
      <c r="LTE696" s="126"/>
      <c r="LTF696" s="126"/>
      <c r="LTG696" s="126"/>
      <c r="LTH696" s="126"/>
      <c r="LTI696" s="126"/>
      <c r="LTJ696" s="126"/>
      <c r="LTK696" s="126"/>
      <c r="LTL696" s="126"/>
      <c r="LTM696" s="126"/>
      <c r="LTN696" s="126"/>
      <c r="LTO696" s="126"/>
      <c r="LTP696" s="126"/>
      <c r="LTQ696" s="126"/>
      <c r="LTR696" s="126"/>
      <c r="LTS696" s="126"/>
      <c r="LTT696" s="126"/>
      <c r="LTU696" s="126"/>
      <c r="LTV696" s="126"/>
      <c r="LTW696" s="126"/>
      <c r="LTX696" s="126"/>
      <c r="LTY696" s="126"/>
      <c r="LTZ696" s="126"/>
      <c r="LUA696" s="126"/>
      <c r="LUB696" s="126"/>
      <c r="LUC696" s="126"/>
      <c r="LUD696" s="126"/>
      <c r="LUE696" s="126"/>
      <c r="LUF696" s="126"/>
      <c r="LUG696" s="126"/>
      <c r="LUH696" s="126"/>
      <c r="LUI696" s="126"/>
      <c r="LUJ696" s="126"/>
      <c r="LUK696" s="126"/>
      <c r="LUL696" s="126"/>
      <c r="LUM696" s="126"/>
      <c r="LUN696" s="126"/>
      <c r="LUO696" s="126"/>
      <c r="LUP696" s="126"/>
      <c r="LUQ696" s="126"/>
      <c r="LUR696" s="126"/>
      <c r="LUS696" s="126"/>
      <c r="LUT696" s="126"/>
      <c r="LUU696" s="126"/>
      <c r="LUV696" s="126"/>
      <c r="LUW696" s="126"/>
      <c r="LUX696" s="126"/>
      <c r="LUY696" s="126"/>
      <c r="LUZ696" s="126"/>
      <c r="LVA696" s="126"/>
      <c r="LVB696" s="126"/>
      <c r="LVC696" s="126"/>
      <c r="LVD696" s="126"/>
      <c r="LVE696" s="126"/>
      <c r="LVF696" s="126"/>
      <c r="LVG696" s="126"/>
      <c r="LVH696" s="126"/>
      <c r="LVI696" s="126"/>
      <c r="LVJ696" s="126"/>
      <c r="LVK696" s="126"/>
      <c r="LVL696" s="126"/>
      <c r="LVM696" s="126"/>
      <c r="LVN696" s="126"/>
      <c r="LVO696" s="126"/>
      <c r="LVP696" s="126"/>
      <c r="LVQ696" s="126"/>
      <c r="LVR696" s="126"/>
      <c r="LVS696" s="126"/>
      <c r="LVT696" s="126"/>
      <c r="LVU696" s="126"/>
      <c r="LVV696" s="126"/>
      <c r="LVW696" s="126"/>
      <c r="LVX696" s="126"/>
      <c r="LVY696" s="126"/>
      <c r="LVZ696" s="126"/>
      <c r="LWA696" s="126"/>
      <c r="LWB696" s="126"/>
      <c r="LWC696" s="126"/>
      <c r="LWD696" s="126"/>
      <c r="LWE696" s="126"/>
      <c r="LWF696" s="126"/>
      <c r="LWG696" s="126"/>
      <c r="LWH696" s="126"/>
      <c r="LWI696" s="126"/>
      <c r="LWJ696" s="126"/>
      <c r="LWK696" s="126"/>
      <c r="LWL696" s="126"/>
      <c r="LWM696" s="126"/>
      <c r="LWN696" s="126"/>
      <c r="LWO696" s="126"/>
      <c r="LWP696" s="126"/>
      <c r="LWQ696" s="126"/>
      <c r="LWR696" s="126"/>
      <c r="LWS696" s="126"/>
      <c r="LWT696" s="126"/>
      <c r="LWU696" s="126"/>
      <c r="LWV696" s="126"/>
      <c r="LWW696" s="126"/>
      <c r="LWX696" s="126"/>
      <c r="LWY696" s="126"/>
      <c r="LWZ696" s="126"/>
      <c r="LXA696" s="126"/>
      <c r="LXB696" s="126"/>
      <c r="LXC696" s="126"/>
      <c r="LXD696" s="126"/>
      <c r="LXE696" s="126"/>
      <c r="LXF696" s="126"/>
      <c r="LXG696" s="126"/>
      <c r="LXH696" s="126"/>
      <c r="LXI696" s="126"/>
      <c r="LXJ696" s="126"/>
      <c r="LXK696" s="126"/>
      <c r="LXL696" s="126"/>
      <c r="LXM696" s="126"/>
      <c r="LXN696" s="126"/>
      <c r="LXO696" s="126"/>
      <c r="LXP696" s="126"/>
      <c r="LXQ696" s="126"/>
      <c r="LXR696" s="126"/>
      <c r="LXS696" s="126"/>
      <c r="LXT696" s="126"/>
      <c r="LXU696" s="126"/>
      <c r="LXV696" s="126"/>
      <c r="LXW696" s="126"/>
      <c r="LXX696" s="126"/>
      <c r="LXY696" s="126"/>
      <c r="LXZ696" s="126"/>
      <c r="LYA696" s="126"/>
      <c r="LYB696" s="126"/>
      <c r="LYC696" s="126"/>
      <c r="LYD696" s="126"/>
      <c r="LYE696" s="126"/>
      <c r="LYF696" s="126"/>
      <c r="LYG696" s="126"/>
      <c r="LYH696" s="126"/>
      <c r="LYI696" s="126"/>
      <c r="LYJ696" s="126"/>
      <c r="LYK696" s="126"/>
      <c r="LYL696" s="126"/>
      <c r="LYM696" s="126"/>
      <c r="LYN696" s="126"/>
      <c r="LYO696" s="126"/>
      <c r="LYP696" s="126"/>
      <c r="LYQ696" s="126"/>
      <c r="LYR696" s="126"/>
      <c r="LYS696" s="126"/>
      <c r="LYT696" s="126"/>
      <c r="LYU696" s="126"/>
      <c r="LYV696" s="126"/>
      <c r="LYW696" s="126"/>
      <c r="LYX696" s="126"/>
      <c r="LYY696" s="126"/>
      <c r="LYZ696" s="126"/>
      <c r="LZA696" s="126"/>
      <c r="LZB696" s="126"/>
      <c r="LZC696" s="126"/>
      <c r="LZD696" s="126"/>
      <c r="LZE696" s="126"/>
      <c r="LZF696" s="126"/>
      <c r="LZG696" s="126"/>
      <c r="LZH696" s="126"/>
      <c r="LZI696" s="126"/>
      <c r="LZJ696" s="126"/>
      <c r="LZK696" s="126"/>
      <c r="LZL696" s="126"/>
      <c r="LZM696" s="126"/>
      <c r="LZN696" s="126"/>
      <c r="LZO696" s="126"/>
      <c r="LZP696" s="126"/>
      <c r="LZQ696" s="126"/>
      <c r="LZR696" s="126"/>
      <c r="LZS696" s="126"/>
      <c r="LZT696" s="126"/>
      <c r="LZU696" s="126"/>
      <c r="LZV696" s="126"/>
      <c r="LZW696" s="126"/>
      <c r="LZX696" s="126"/>
      <c r="LZY696" s="126"/>
      <c r="LZZ696" s="126"/>
      <c r="MAA696" s="126"/>
      <c r="MAB696" s="126"/>
      <c r="MAC696" s="126"/>
      <c r="MAD696" s="126"/>
      <c r="MAE696" s="126"/>
      <c r="MAF696" s="126"/>
      <c r="MAG696" s="126"/>
      <c r="MAH696" s="126"/>
      <c r="MAI696" s="126"/>
      <c r="MAJ696" s="126"/>
      <c r="MAK696" s="126"/>
      <c r="MAL696" s="126"/>
      <c r="MAM696" s="126"/>
      <c r="MAN696" s="126"/>
      <c r="MAO696" s="126"/>
      <c r="MAP696" s="126"/>
      <c r="MAQ696" s="126"/>
      <c r="MAR696" s="126"/>
      <c r="MAS696" s="126"/>
      <c r="MAT696" s="126"/>
      <c r="MAU696" s="126"/>
      <c r="MAV696" s="126"/>
      <c r="MAW696" s="126"/>
      <c r="MAX696" s="126"/>
      <c r="MAY696" s="126"/>
      <c r="MAZ696" s="126"/>
      <c r="MBA696" s="126"/>
      <c r="MBB696" s="126"/>
      <c r="MBC696" s="126"/>
      <c r="MBD696" s="126"/>
      <c r="MBE696" s="126"/>
      <c r="MBF696" s="126"/>
      <c r="MBG696" s="126"/>
      <c r="MBH696" s="126"/>
      <c r="MBI696" s="126"/>
      <c r="MBJ696" s="126"/>
      <c r="MBK696" s="126"/>
      <c r="MBL696" s="126"/>
      <c r="MBM696" s="126"/>
      <c r="MBN696" s="126"/>
      <c r="MBO696" s="126"/>
      <c r="MBP696" s="126"/>
      <c r="MBQ696" s="126"/>
      <c r="MBR696" s="126"/>
      <c r="MBS696" s="126"/>
      <c r="MBT696" s="126"/>
      <c r="MBU696" s="126"/>
      <c r="MBV696" s="126"/>
      <c r="MBW696" s="126"/>
      <c r="MBX696" s="126"/>
      <c r="MBY696" s="126"/>
      <c r="MBZ696" s="126"/>
      <c r="MCA696" s="126"/>
      <c r="MCB696" s="126"/>
      <c r="MCC696" s="126"/>
      <c r="MCD696" s="126"/>
      <c r="MCE696" s="126"/>
      <c r="MCF696" s="126"/>
      <c r="MCG696" s="126"/>
      <c r="MCH696" s="126"/>
      <c r="MCI696" s="126"/>
      <c r="MCJ696" s="126"/>
      <c r="MCK696" s="126"/>
      <c r="MCL696" s="126"/>
      <c r="MCM696" s="126"/>
      <c r="MCN696" s="126"/>
      <c r="MCO696" s="126"/>
      <c r="MCP696" s="126"/>
      <c r="MCQ696" s="126"/>
      <c r="MCR696" s="126"/>
      <c r="MCS696" s="126"/>
      <c r="MCT696" s="126"/>
      <c r="MCU696" s="126"/>
      <c r="MCV696" s="126"/>
      <c r="MCW696" s="126"/>
      <c r="MCX696" s="126"/>
      <c r="MCY696" s="126"/>
      <c r="MCZ696" s="126"/>
      <c r="MDA696" s="126"/>
      <c r="MDB696" s="126"/>
      <c r="MDC696" s="126"/>
      <c r="MDD696" s="126"/>
      <c r="MDE696" s="126"/>
      <c r="MDF696" s="126"/>
      <c r="MDG696" s="126"/>
      <c r="MDH696" s="126"/>
      <c r="MDI696" s="126"/>
      <c r="MDJ696" s="126"/>
      <c r="MDK696" s="126"/>
      <c r="MDL696" s="126"/>
      <c r="MDM696" s="126"/>
      <c r="MDN696" s="126"/>
      <c r="MDO696" s="126"/>
      <c r="MDP696" s="126"/>
      <c r="MDQ696" s="126"/>
      <c r="MDR696" s="126"/>
      <c r="MDS696" s="126"/>
      <c r="MDT696" s="126"/>
      <c r="MDU696" s="126"/>
      <c r="MDV696" s="126"/>
      <c r="MDW696" s="126"/>
      <c r="MDX696" s="126"/>
      <c r="MDY696" s="126"/>
      <c r="MDZ696" s="126"/>
      <c r="MEA696" s="126"/>
      <c r="MEB696" s="126"/>
      <c r="MEC696" s="126"/>
      <c r="MED696" s="126"/>
      <c r="MEE696" s="126"/>
      <c r="MEF696" s="126"/>
      <c r="MEG696" s="126"/>
      <c r="MEH696" s="126"/>
      <c r="MEI696" s="126"/>
      <c r="MEJ696" s="126"/>
      <c r="MEK696" s="126"/>
      <c r="MEL696" s="126"/>
      <c r="MEM696" s="126"/>
      <c r="MEN696" s="126"/>
      <c r="MEO696" s="126"/>
      <c r="MEP696" s="126"/>
      <c r="MEQ696" s="126"/>
      <c r="MER696" s="126"/>
      <c r="MES696" s="126"/>
      <c r="MET696" s="126"/>
      <c r="MEU696" s="126"/>
      <c r="MEV696" s="126"/>
      <c r="MEW696" s="126"/>
      <c r="MEX696" s="126"/>
      <c r="MEY696" s="126"/>
      <c r="MEZ696" s="126"/>
      <c r="MFA696" s="126"/>
      <c r="MFB696" s="126"/>
      <c r="MFC696" s="126"/>
      <c r="MFD696" s="126"/>
      <c r="MFE696" s="126"/>
      <c r="MFF696" s="126"/>
      <c r="MFG696" s="126"/>
      <c r="MFH696" s="126"/>
      <c r="MFI696" s="126"/>
      <c r="MFJ696" s="126"/>
      <c r="MFK696" s="126"/>
      <c r="MFL696" s="126"/>
      <c r="MFM696" s="126"/>
      <c r="MFN696" s="126"/>
      <c r="MFO696" s="126"/>
      <c r="MFP696" s="126"/>
      <c r="MFQ696" s="126"/>
      <c r="MFR696" s="126"/>
      <c r="MFS696" s="126"/>
      <c r="MFT696" s="126"/>
      <c r="MFU696" s="126"/>
      <c r="MFV696" s="126"/>
      <c r="MFW696" s="126"/>
      <c r="MFX696" s="126"/>
      <c r="MFY696" s="126"/>
      <c r="MFZ696" s="126"/>
      <c r="MGA696" s="126"/>
      <c r="MGB696" s="126"/>
      <c r="MGC696" s="126"/>
      <c r="MGD696" s="126"/>
      <c r="MGE696" s="126"/>
      <c r="MGF696" s="126"/>
      <c r="MGG696" s="126"/>
      <c r="MGH696" s="126"/>
      <c r="MGI696" s="126"/>
      <c r="MGJ696" s="126"/>
      <c r="MGK696" s="126"/>
      <c r="MGL696" s="126"/>
      <c r="MGM696" s="126"/>
      <c r="MGN696" s="126"/>
      <c r="MGO696" s="126"/>
      <c r="MGP696" s="126"/>
      <c r="MGQ696" s="126"/>
      <c r="MGR696" s="126"/>
      <c r="MGS696" s="126"/>
      <c r="MGT696" s="126"/>
      <c r="MGU696" s="126"/>
      <c r="MGV696" s="126"/>
      <c r="MGW696" s="126"/>
      <c r="MGX696" s="126"/>
      <c r="MGY696" s="126"/>
      <c r="MGZ696" s="126"/>
      <c r="MHA696" s="126"/>
      <c r="MHB696" s="126"/>
      <c r="MHC696" s="126"/>
      <c r="MHD696" s="126"/>
      <c r="MHE696" s="126"/>
      <c r="MHF696" s="126"/>
      <c r="MHG696" s="126"/>
      <c r="MHH696" s="126"/>
      <c r="MHI696" s="126"/>
      <c r="MHJ696" s="126"/>
      <c r="MHK696" s="126"/>
      <c r="MHL696" s="126"/>
      <c r="MHM696" s="126"/>
      <c r="MHN696" s="126"/>
      <c r="MHO696" s="126"/>
      <c r="MHP696" s="126"/>
      <c r="MHQ696" s="126"/>
      <c r="MHR696" s="126"/>
      <c r="MHS696" s="126"/>
      <c r="MHT696" s="126"/>
      <c r="MHU696" s="126"/>
      <c r="MHV696" s="126"/>
      <c r="MHW696" s="126"/>
      <c r="MHX696" s="126"/>
      <c r="MHY696" s="126"/>
      <c r="MHZ696" s="126"/>
      <c r="MIA696" s="126"/>
      <c r="MIB696" s="126"/>
      <c r="MIC696" s="126"/>
      <c r="MID696" s="126"/>
      <c r="MIE696" s="126"/>
      <c r="MIF696" s="126"/>
      <c r="MIG696" s="126"/>
      <c r="MIH696" s="126"/>
      <c r="MII696" s="126"/>
      <c r="MIJ696" s="126"/>
      <c r="MIK696" s="126"/>
      <c r="MIL696" s="126"/>
      <c r="MIM696" s="126"/>
      <c r="MIN696" s="126"/>
      <c r="MIO696" s="126"/>
      <c r="MIP696" s="126"/>
      <c r="MIQ696" s="126"/>
      <c r="MIR696" s="126"/>
      <c r="MIS696" s="126"/>
      <c r="MIT696" s="126"/>
      <c r="MIU696" s="126"/>
      <c r="MIV696" s="126"/>
      <c r="MIW696" s="126"/>
      <c r="MIX696" s="126"/>
      <c r="MIY696" s="126"/>
      <c r="MIZ696" s="126"/>
      <c r="MJA696" s="126"/>
      <c r="MJB696" s="126"/>
      <c r="MJC696" s="126"/>
      <c r="MJD696" s="126"/>
      <c r="MJE696" s="126"/>
      <c r="MJF696" s="126"/>
      <c r="MJG696" s="126"/>
      <c r="MJH696" s="126"/>
      <c r="MJI696" s="126"/>
      <c r="MJJ696" s="126"/>
      <c r="MJK696" s="126"/>
      <c r="MJL696" s="126"/>
      <c r="MJM696" s="126"/>
      <c r="MJN696" s="126"/>
      <c r="MJO696" s="126"/>
      <c r="MJP696" s="126"/>
      <c r="MJQ696" s="126"/>
      <c r="MJR696" s="126"/>
      <c r="MJS696" s="126"/>
      <c r="MJT696" s="126"/>
      <c r="MJU696" s="126"/>
      <c r="MJV696" s="126"/>
      <c r="MJW696" s="126"/>
      <c r="MJX696" s="126"/>
      <c r="MJY696" s="126"/>
      <c r="MJZ696" s="126"/>
      <c r="MKA696" s="126"/>
      <c r="MKB696" s="126"/>
      <c r="MKC696" s="126"/>
      <c r="MKD696" s="126"/>
      <c r="MKE696" s="126"/>
      <c r="MKF696" s="126"/>
      <c r="MKG696" s="126"/>
      <c r="MKH696" s="126"/>
      <c r="MKI696" s="126"/>
      <c r="MKJ696" s="126"/>
      <c r="MKK696" s="126"/>
      <c r="MKL696" s="126"/>
      <c r="MKM696" s="126"/>
      <c r="MKN696" s="126"/>
      <c r="MKO696" s="126"/>
      <c r="MKP696" s="126"/>
      <c r="MKQ696" s="126"/>
      <c r="MKR696" s="126"/>
      <c r="MKS696" s="126"/>
      <c r="MKT696" s="126"/>
      <c r="MKU696" s="126"/>
      <c r="MKV696" s="126"/>
      <c r="MKW696" s="126"/>
      <c r="MKX696" s="126"/>
      <c r="MKY696" s="126"/>
      <c r="MKZ696" s="126"/>
      <c r="MLA696" s="126"/>
      <c r="MLB696" s="126"/>
      <c r="MLC696" s="126"/>
      <c r="MLD696" s="126"/>
      <c r="MLE696" s="126"/>
      <c r="MLF696" s="126"/>
      <c r="MLG696" s="126"/>
      <c r="MLH696" s="126"/>
      <c r="MLI696" s="126"/>
      <c r="MLJ696" s="126"/>
      <c r="MLK696" s="126"/>
      <c r="MLL696" s="126"/>
      <c r="MLM696" s="126"/>
      <c r="MLN696" s="126"/>
      <c r="MLO696" s="126"/>
      <c r="MLP696" s="126"/>
      <c r="MLQ696" s="126"/>
      <c r="MLR696" s="126"/>
      <c r="MLS696" s="126"/>
      <c r="MLT696" s="126"/>
      <c r="MLU696" s="126"/>
      <c r="MLV696" s="126"/>
      <c r="MLW696" s="126"/>
      <c r="MLX696" s="126"/>
      <c r="MLY696" s="126"/>
      <c r="MLZ696" s="126"/>
      <c r="MMA696" s="126"/>
      <c r="MMB696" s="126"/>
      <c r="MMC696" s="126"/>
      <c r="MMD696" s="126"/>
      <c r="MME696" s="126"/>
      <c r="MMF696" s="126"/>
      <c r="MMG696" s="126"/>
      <c r="MMH696" s="126"/>
      <c r="MMI696" s="126"/>
      <c r="MMJ696" s="126"/>
      <c r="MMK696" s="126"/>
      <c r="MML696" s="126"/>
      <c r="MMM696" s="126"/>
      <c r="MMN696" s="126"/>
      <c r="MMO696" s="126"/>
      <c r="MMP696" s="126"/>
      <c r="MMQ696" s="126"/>
      <c r="MMR696" s="126"/>
      <c r="MMS696" s="126"/>
      <c r="MMT696" s="126"/>
      <c r="MMU696" s="126"/>
      <c r="MMV696" s="126"/>
      <c r="MMW696" s="126"/>
      <c r="MMX696" s="126"/>
      <c r="MMY696" s="126"/>
      <c r="MMZ696" s="126"/>
      <c r="MNA696" s="126"/>
      <c r="MNB696" s="126"/>
      <c r="MNC696" s="126"/>
      <c r="MND696" s="126"/>
      <c r="MNE696" s="126"/>
      <c r="MNF696" s="126"/>
      <c r="MNG696" s="126"/>
      <c r="MNH696" s="126"/>
      <c r="MNI696" s="126"/>
      <c r="MNJ696" s="126"/>
      <c r="MNK696" s="126"/>
      <c r="MNL696" s="126"/>
      <c r="MNM696" s="126"/>
      <c r="MNN696" s="126"/>
      <c r="MNO696" s="126"/>
      <c r="MNP696" s="126"/>
      <c r="MNQ696" s="126"/>
      <c r="MNR696" s="126"/>
      <c r="MNS696" s="126"/>
      <c r="MNT696" s="126"/>
      <c r="MNU696" s="126"/>
      <c r="MNV696" s="126"/>
      <c r="MNW696" s="126"/>
      <c r="MNX696" s="126"/>
      <c r="MNY696" s="126"/>
      <c r="MNZ696" s="126"/>
      <c r="MOA696" s="126"/>
      <c r="MOB696" s="126"/>
      <c r="MOC696" s="126"/>
      <c r="MOD696" s="126"/>
      <c r="MOE696" s="126"/>
      <c r="MOF696" s="126"/>
      <c r="MOG696" s="126"/>
      <c r="MOH696" s="126"/>
      <c r="MOI696" s="126"/>
      <c r="MOJ696" s="126"/>
      <c r="MOK696" s="126"/>
      <c r="MOL696" s="126"/>
      <c r="MOM696" s="126"/>
      <c r="MON696" s="126"/>
      <c r="MOO696" s="126"/>
      <c r="MOP696" s="126"/>
      <c r="MOQ696" s="126"/>
      <c r="MOR696" s="126"/>
      <c r="MOS696" s="126"/>
      <c r="MOT696" s="126"/>
      <c r="MOU696" s="126"/>
      <c r="MOV696" s="126"/>
      <c r="MOW696" s="126"/>
      <c r="MOX696" s="126"/>
      <c r="MOY696" s="126"/>
      <c r="MOZ696" s="126"/>
      <c r="MPA696" s="126"/>
      <c r="MPB696" s="126"/>
      <c r="MPC696" s="126"/>
      <c r="MPD696" s="126"/>
      <c r="MPE696" s="126"/>
      <c r="MPF696" s="126"/>
      <c r="MPG696" s="126"/>
      <c r="MPH696" s="126"/>
      <c r="MPI696" s="126"/>
      <c r="MPJ696" s="126"/>
      <c r="MPK696" s="126"/>
      <c r="MPL696" s="126"/>
      <c r="MPM696" s="126"/>
      <c r="MPN696" s="126"/>
      <c r="MPO696" s="126"/>
      <c r="MPP696" s="126"/>
      <c r="MPQ696" s="126"/>
      <c r="MPR696" s="126"/>
      <c r="MPS696" s="126"/>
      <c r="MPT696" s="126"/>
      <c r="MPU696" s="126"/>
      <c r="MPV696" s="126"/>
      <c r="MPW696" s="126"/>
      <c r="MPX696" s="126"/>
      <c r="MPY696" s="126"/>
      <c r="MPZ696" s="126"/>
      <c r="MQA696" s="126"/>
      <c r="MQB696" s="126"/>
      <c r="MQC696" s="126"/>
      <c r="MQD696" s="126"/>
      <c r="MQE696" s="126"/>
      <c r="MQF696" s="126"/>
      <c r="MQG696" s="126"/>
      <c r="MQH696" s="126"/>
      <c r="MQI696" s="126"/>
      <c r="MQJ696" s="126"/>
      <c r="MQK696" s="126"/>
      <c r="MQL696" s="126"/>
      <c r="MQM696" s="126"/>
      <c r="MQN696" s="126"/>
      <c r="MQO696" s="126"/>
      <c r="MQP696" s="126"/>
      <c r="MQQ696" s="126"/>
      <c r="MQR696" s="126"/>
      <c r="MQS696" s="126"/>
      <c r="MQT696" s="126"/>
      <c r="MQU696" s="126"/>
      <c r="MQV696" s="126"/>
      <c r="MQW696" s="126"/>
      <c r="MQX696" s="126"/>
      <c r="MQY696" s="126"/>
      <c r="MQZ696" s="126"/>
      <c r="MRA696" s="126"/>
      <c r="MRB696" s="126"/>
      <c r="MRC696" s="126"/>
      <c r="MRD696" s="126"/>
      <c r="MRE696" s="126"/>
      <c r="MRF696" s="126"/>
      <c r="MRG696" s="126"/>
      <c r="MRH696" s="126"/>
      <c r="MRI696" s="126"/>
      <c r="MRJ696" s="126"/>
      <c r="MRK696" s="126"/>
      <c r="MRL696" s="126"/>
      <c r="MRM696" s="126"/>
      <c r="MRN696" s="126"/>
      <c r="MRO696" s="126"/>
      <c r="MRP696" s="126"/>
      <c r="MRQ696" s="126"/>
      <c r="MRR696" s="126"/>
      <c r="MRS696" s="126"/>
      <c r="MRT696" s="126"/>
      <c r="MRU696" s="126"/>
      <c r="MRV696" s="126"/>
      <c r="MRW696" s="126"/>
      <c r="MRX696" s="126"/>
      <c r="MRY696" s="126"/>
      <c r="MRZ696" s="126"/>
      <c r="MSA696" s="126"/>
      <c r="MSB696" s="126"/>
      <c r="MSC696" s="126"/>
      <c r="MSD696" s="126"/>
      <c r="MSE696" s="126"/>
      <c r="MSF696" s="126"/>
      <c r="MSG696" s="126"/>
      <c r="MSH696" s="126"/>
      <c r="MSI696" s="126"/>
      <c r="MSJ696" s="126"/>
      <c r="MSK696" s="126"/>
      <c r="MSL696" s="126"/>
      <c r="MSM696" s="126"/>
      <c r="MSN696" s="126"/>
      <c r="MSO696" s="126"/>
      <c r="MSP696" s="126"/>
      <c r="MSQ696" s="126"/>
      <c r="MSR696" s="126"/>
      <c r="MSS696" s="126"/>
      <c r="MST696" s="126"/>
      <c r="MSU696" s="126"/>
      <c r="MSV696" s="126"/>
      <c r="MSW696" s="126"/>
      <c r="MSX696" s="126"/>
      <c r="MSY696" s="126"/>
      <c r="MSZ696" s="126"/>
      <c r="MTA696" s="126"/>
      <c r="MTB696" s="126"/>
      <c r="MTC696" s="126"/>
      <c r="MTD696" s="126"/>
      <c r="MTE696" s="126"/>
      <c r="MTF696" s="126"/>
      <c r="MTG696" s="126"/>
      <c r="MTH696" s="126"/>
      <c r="MTI696" s="126"/>
      <c r="MTJ696" s="126"/>
      <c r="MTK696" s="126"/>
      <c r="MTL696" s="126"/>
      <c r="MTM696" s="126"/>
      <c r="MTN696" s="126"/>
      <c r="MTO696" s="126"/>
      <c r="MTP696" s="126"/>
      <c r="MTQ696" s="126"/>
      <c r="MTR696" s="126"/>
      <c r="MTS696" s="126"/>
      <c r="MTT696" s="126"/>
      <c r="MTU696" s="126"/>
      <c r="MTV696" s="126"/>
      <c r="MTW696" s="126"/>
      <c r="MTX696" s="126"/>
      <c r="MTY696" s="126"/>
      <c r="MTZ696" s="126"/>
      <c r="MUA696" s="126"/>
      <c r="MUB696" s="126"/>
      <c r="MUC696" s="126"/>
      <c r="MUD696" s="126"/>
      <c r="MUE696" s="126"/>
      <c r="MUF696" s="126"/>
      <c r="MUG696" s="126"/>
      <c r="MUH696" s="126"/>
      <c r="MUI696" s="126"/>
      <c r="MUJ696" s="126"/>
      <c r="MUK696" s="126"/>
      <c r="MUL696" s="126"/>
      <c r="MUM696" s="126"/>
      <c r="MUN696" s="126"/>
      <c r="MUO696" s="126"/>
      <c r="MUP696" s="126"/>
      <c r="MUQ696" s="126"/>
      <c r="MUR696" s="126"/>
      <c r="MUS696" s="126"/>
      <c r="MUT696" s="126"/>
      <c r="MUU696" s="126"/>
      <c r="MUV696" s="126"/>
      <c r="MUW696" s="126"/>
      <c r="MUX696" s="126"/>
      <c r="MUY696" s="126"/>
      <c r="MUZ696" s="126"/>
      <c r="MVA696" s="126"/>
      <c r="MVB696" s="126"/>
      <c r="MVC696" s="126"/>
      <c r="MVD696" s="126"/>
      <c r="MVE696" s="126"/>
      <c r="MVF696" s="126"/>
      <c r="MVG696" s="126"/>
      <c r="MVH696" s="126"/>
      <c r="MVI696" s="126"/>
      <c r="MVJ696" s="126"/>
      <c r="MVK696" s="126"/>
      <c r="MVL696" s="126"/>
      <c r="MVM696" s="126"/>
      <c r="MVN696" s="126"/>
      <c r="MVO696" s="126"/>
      <c r="MVP696" s="126"/>
      <c r="MVQ696" s="126"/>
      <c r="MVR696" s="126"/>
      <c r="MVS696" s="126"/>
      <c r="MVT696" s="126"/>
      <c r="MVU696" s="126"/>
      <c r="MVV696" s="126"/>
      <c r="MVW696" s="126"/>
      <c r="MVX696" s="126"/>
      <c r="MVY696" s="126"/>
      <c r="MVZ696" s="126"/>
      <c r="MWA696" s="126"/>
      <c r="MWB696" s="126"/>
      <c r="MWC696" s="126"/>
      <c r="MWD696" s="126"/>
      <c r="MWE696" s="126"/>
      <c r="MWF696" s="126"/>
      <c r="MWG696" s="126"/>
      <c r="MWH696" s="126"/>
      <c r="MWI696" s="126"/>
      <c r="MWJ696" s="126"/>
      <c r="MWK696" s="126"/>
      <c r="MWL696" s="126"/>
      <c r="MWM696" s="126"/>
      <c r="MWN696" s="126"/>
      <c r="MWO696" s="126"/>
      <c r="MWP696" s="126"/>
      <c r="MWQ696" s="126"/>
      <c r="MWR696" s="126"/>
      <c r="MWS696" s="126"/>
      <c r="MWT696" s="126"/>
      <c r="MWU696" s="126"/>
      <c r="MWV696" s="126"/>
      <c r="MWW696" s="126"/>
      <c r="MWX696" s="126"/>
      <c r="MWY696" s="126"/>
      <c r="MWZ696" s="126"/>
      <c r="MXA696" s="126"/>
      <c r="MXB696" s="126"/>
      <c r="MXC696" s="126"/>
      <c r="MXD696" s="126"/>
      <c r="MXE696" s="126"/>
      <c r="MXF696" s="126"/>
      <c r="MXG696" s="126"/>
      <c r="MXH696" s="126"/>
      <c r="MXI696" s="126"/>
      <c r="MXJ696" s="126"/>
      <c r="MXK696" s="126"/>
      <c r="MXL696" s="126"/>
      <c r="MXM696" s="126"/>
      <c r="MXN696" s="126"/>
      <c r="MXO696" s="126"/>
      <c r="MXP696" s="126"/>
      <c r="MXQ696" s="126"/>
      <c r="MXR696" s="126"/>
      <c r="MXS696" s="126"/>
      <c r="MXT696" s="126"/>
      <c r="MXU696" s="126"/>
      <c r="MXV696" s="126"/>
      <c r="MXW696" s="126"/>
      <c r="MXX696" s="126"/>
      <c r="MXY696" s="126"/>
      <c r="MXZ696" s="126"/>
      <c r="MYA696" s="126"/>
      <c r="MYB696" s="126"/>
      <c r="MYC696" s="126"/>
      <c r="MYD696" s="126"/>
      <c r="MYE696" s="126"/>
      <c r="MYF696" s="126"/>
      <c r="MYG696" s="126"/>
      <c r="MYH696" s="126"/>
      <c r="MYI696" s="126"/>
      <c r="MYJ696" s="126"/>
      <c r="MYK696" s="126"/>
      <c r="MYL696" s="126"/>
      <c r="MYM696" s="126"/>
      <c r="MYN696" s="126"/>
      <c r="MYO696" s="126"/>
      <c r="MYP696" s="126"/>
      <c r="MYQ696" s="126"/>
      <c r="MYR696" s="126"/>
      <c r="MYS696" s="126"/>
      <c r="MYT696" s="126"/>
      <c r="MYU696" s="126"/>
      <c r="MYV696" s="126"/>
      <c r="MYW696" s="126"/>
      <c r="MYX696" s="126"/>
      <c r="MYY696" s="126"/>
      <c r="MYZ696" s="126"/>
      <c r="MZA696" s="126"/>
      <c r="MZB696" s="126"/>
      <c r="MZC696" s="126"/>
      <c r="MZD696" s="126"/>
      <c r="MZE696" s="126"/>
      <c r="MZF696" s="126"/>
      <c r="MZG696" s="126"/>
      <c r="MZH696" s="126"/>
      <c r="MZI696" s="126"/>
      <c r="MZJ696" s="126"/>
      <c r="MZK696" s="126"/>
      <c r="MZL696" s="126"/>
      <c r="MZM696" s="126"/>
      <c r="MZN696" s="126"/>
      <c r="MZO696" s="126"/>
      <c r="MZP696" s="126"/>
      <c r="MZQ696" s="126"/>
      <c r="MZR696" s="126"/>
      <c r="MZS696" s="126"/>
      <c r="MZT696" s="126"/>
      <c r="MZU696" s="126"/>
      <c r="MZV696" s="126"/>
      <c r="MZW696" s="126"/>
      <c r="MZX696" s="126"/>
      <c r="MZY696" s="126"/>
      <c r="MZZ696" s="126"/>
      <c r="NAA696" s="126"/>
      <c r="NAB696" s="126"/>
      <c r="NAC696" s="126"/>
      <c r="NAD696" s="126"/>
      <c r="NAE696" s="126"/>
      <c r="NAF696" s="126"/>
      <c r="NAG696" s="126"/>
      <c r="NAH696" s="126"/>
      <c r="NAI696" s="126"/>
      <c r="NAJ696" s="126"/>
      <c r="NAK696" s="126"/>
      <c r="NAL696" s="126"/>
      <c r="NAM696" s="126"/>
      <c r="NAN696" s="126"/>
      <c r="NAO696" s="126"/>
      <c r="NAP696" s="126"/>
      <c r="NAQ696" s="126"/>
      <c r="NAR696" s="126"/>
      <c r="NAS696" s="126"/>
      <c r="NAT696" s="126"/>
      <c r="NAU696" s="126"/>
      <c r="NAV696" s="126"/>
      <c r="NAW696" s="126"/>
      <c r="NAX696" s="126"/>
      <c r="NAY696" s="126"/>
      <c r="NAZ696" s="126"/>
      <c r="NBA696" s="126"/>
      <c r="NBB696" s="126"/>
      <c r="NBC696" s="126"/>
      <c r="NBD696" s="126"/>
      <c r="NBE696" s="126"/>
      <c r="NBF696" s="126"/>
      <c r="NBG696" s="126"/>
      <c r="NBH696" s="126"/>
      <c r="NBI696" s="126"/>
      <c r="NBJ696" s="126"/>
      <c r="NBK696" s="126"/>
      <c r="NBL696" s="126"/>
      <c r="NBM696" s="126"/>
      <c r="NBN696" s="126"/>
      <c r="NBO696" s="126"/>
      <c r="NBP696" s="126"/>
      <c r="NBQ696" s="126"/>
      <c r="NBR696" s="126"/>
      <c r="NBS696" s="126"/>
      <c r="NBT696" s="126"/>
      <c r="NBU696" s="126"/>
      <c r="NBV696" s="126"/>
      <c r="NBW696" s="126"/>
      <c r="NBX696" s="126"/>
      <c r="NBY696" s="126"/>
      <c r="NBZ696" s="126"/>
      <c r="NCA696" s="126"/>
      <c r="NCB696" s="126"/>
      <c r="NCC696" s="126"/>
      <c r="NCD696" s="126"/>
      <c r="NCE696" s="126"/>
      <c r="NCF696" s="126"/>
      <c r="NCG696" s="126"/>
      <c r="NCH696" s="126"/>
      <c r="NCI696" s="126"/>
      <c r="NCJ696" s="126"/>
      <c r="NCK696" s="126"/>
      <c r="NCL696" s="126"/>
      <c r="NCM696" s="126"/>
      <c r="NCN696" s="126"/>
      <c r="NCO696" s="126"/>
      <c r="NCP696" s="126"/>
      <c r="NCQ696" s="126"/>
      <c r="NCR696" s="126"/>
      <c r="NCS696" s="126"/>
      <c r="NCT696" s="126"/>
      <c r="NCU696" s="126"/>
      <c r="NCV696" s="126"/>
      <c r="NCW696" s="126"/>
      <c r="NCX696" s="126"/>
      <c r="NCY696" s="126"/>
      <c r="NCZ696" s="126"/>
      <c r="NDA696" s="126"/>
      <c r="NDB696" s="126"/>
      <c r="NDC696" s="126"/>
      <c r="NDD696" s="126"/>
      <c r="NDE696" s="126"/>
      <c r="NDF696" s="126"/>
      <c r="NDG696" s="126"/>
      <c r="NDH696" s="126"/>
      <c r="NDI696" s="126"/>
      <c r="NDJ696" s="126"/>
      <c r="NDK696" s="126"/>
      <c r="NDL696" s="126"/>
      <c r="NDM696" s="126"/>
      <c r="NDN696" s="126"/>
      <c r="NDO696" s="126"/>
      <c r="NDP696" s="126"/>
      <c r="NDQ696" s="126"/>
      <c r="NDR696" s="126"/>
      <c r="NDS696" s="126"/>
      <c r="NDT696" s="126"/>
      <c r="NDU696" s="126"/>
      <c r="NDV696" s="126"/>
      <c r="NDW696" s="126"/>
      <c r="NDX696" s="126"/>
      <c r="NDY696" s="126"/>
      <c r="NDZ696" s="126"/>
      <c r="NEA696" s="126"/>
      <c r="NEB696" s="126"/>
      <c r="NEC696" s="126"/>
      <c r="NED696" s="126"/>
      <c r="NEE696" s="126"/>
      <c r="NEF696" s="126"/>
      <c r="NEG696" s="126"/>
      <c r="NEH696" s="126"/>
      <c r="NEI696" s="126"/>
      <c r="NEJ696" s="126"/>
      <c r="NEK696" s="126"/>
      <c r="NEL696" s="126"/>
      <c r="NEM696" s="126"/>
      <c r="NEN696" s="126"/>
      <c r="NEO696" s="126"/>
      <c r="NEP696" s="126"/>
      <c r="NEQ696" s="126"/>
      <c r="NER696" s="126"/>
      <c r="NES696" s="126"/>
      <c r="NET696" s="126"/>
      <c r="NEU696" s="126"/>
      <c r="NEV696" s="126"/>
      <c r="NEW696" s="126"/>
      <c r="NEX696" s="126"/>
      <c r="NEY696" s="126"/>
      <c r="NEZ696" s="126"/>
      <c r="NFA696" s="126"/>
      <c r="NFB696" s="126"/>
      <c r="NFC696" s="126"/>
      <c r="NFD696" s="126"/>
      <c r="NFE696" s="126"/>
      <c r="NFF696" s="126"/>
      <c r="NFG696" s="126"/>
      <c r="NFH696" s="126"/>
      <c r="NFI696" s="126"/>
      <c r="NFJ696" s="126"/>
      <c r="NFK696" s="126"/>
      <c r="NFL696" s="126"/>
      <c r="NFM696" s="126"/>
      <c r="NFN696" s="126"/>
      <c r="NFO696" s="126"/>
      <c r="NFP696" s="126"/>
      <c r="NFQ696" s="126"/>
      <c r="NFR696" s="126"/>
      <c r="NFS696" s="126"/>
      <c r="NFT696" s="126"/>
      <c r="NFU696" s="126"/>
      <c r="NFV696" s="126"/>
      <c r="NFW696" s="126"/>
      <c r="NFX696" s="126"/>
      <c r="NFY696" s="126"/>
      <c r="NFZ696" s="126"/>
      <c r="NGA696" s="126"/>
      <c r="NGB696" s="126"/>
      <c r="NGC696" s="126"/>
      <c r="NGD696" s="126"/>
      <c r="NGE696" s="126"/>
      <c r="NGF696" s="126"/>
      <c r="NGG696" s="126"/>
      <c r="NGH696" s="126"/>
      <c r="NGI696" s="126"/>
      <c r="NGJ696" s="126"/>
      <c r="NGK696" s="126"/>
      <c r="NGL696" s="126"/>
      <c r="NGM696" s="126"/>
      <c r="NGN696" s="126"/>
      <c r="NGO696" s="126"/>
      <c r="NGP696" s="126"/>
      <c r="NGQ696" s="126"/>
      <c r="NGR696" s="126"/>
      <c r="NGS696" s="126"/>
      <c r="NGT696" s="126"/>
      <c r="NGU696" s="126"/>
      <c r="NGV696" s="126"/>
      <c r="NGW696" s="126"/>
      <c r="NGX696" s="126"/>
      <c r="NGY696" s="126"/>
      <c r="NGZ696" s="126"/>
      <c r="NHA696" s="126"/>
      <c r="NHB696" s="126"/>
      <c r="NHC696" s="126"/>
      <c r="NHD696" s="126"/>
      <c r="NHE696" s="126"/>
      <c r="NHF696" s="126"/>
      <c r="NHG696" s="126"/>
      <c r="NHH696" s="126"/>
      <c r="NHI696" s="126"/>
      <c r="NHJ696" s="126"/>
      <c r="NHK696" s="126"/>
      <c r="NHL696" s="126"/>
      <c r="NHM696" s="126"/>
      <c r="NHN696" s="126"/>
      <c r="NHO696" s="126"/>
      <c r="NHP696" s="126"/>
      <c r="NHQ696" s="126"/>
      <c r="NHR696" s="126"/>
      <c r="NHS696" s="126"/>
      <c r="NHT696" s="126"/>
      <c r="NHU696" s="126"/>
      <c r="NHV696" s="126"/>
      <c r="NHW696" s="126"/>
      <c r="NHX696" s="126"/>
      <c r="NHY696" s="126"/>
      <c r="NHZ696" s="126"/>
      <c r="NIA696" s="126"/>
      <c r="NIB696" s="126"/>
      <c r="NIC696" s="126"/>
      <c r="NID696" s="126"/>
      <c r="NIE696" s="126"/>
      <c r="NIF696" s="126"/>
      <c r="NIG696" s="126"/>
      <c r="NIH696" s="126"/>
      <c r="NII696" s="126"/>
      <c r="NIJ696" s="126"/>
      <c r="NIK696" s="126"/>
      <c r="NIL696" s="126"/>
      <c r="NIM696" s="126"/>
      <c r="NIN696" s="126"/>
      <c r="NIO696" s="126"/>
      <c r="NIP696" s="126"/>
      <c r="NIQ696" s="126"/>
      <c r="NIR696" s="126"/>
      <c r="NIS696" s="126"/>
      <c r="NIT696" s="126"/>
      <c r="NIU696" s="126"/>
      <c r="NIV696" s="126"/>
      <c r="NIW696" s="126"/>
      <c r="NIX696" s="126"/>
      <c r="NIY696" s="126"/>
      <c r="NIZ696" s="126"/>
      <c r="NJA696" s="126"/>
      <c r="NJB696" s="126"/>
      <c r="NJC696" s="126"/>
      <c r="NJD696" s="126"/>
      <c r="NJE696" s="126"/>
      <c r="NJF696" s="126"/>
      <c r="NJG696" s="126"/>
      <c r="NJH696" s="126"/>
      <c r="NJI696" s="126"/>
      <c r="NJJ696" s="126"/>
      <c r="NJK696" s="126"/>
      <c r="NJL696" s="126"/>
      <c r="NJM696" s="126"/>
      <c r="NJN696" s="126"/>
      <c r="NJO696" s="126"/>
      <c r="NJP696" s="126"/>
      <c r="NJQ696" s="126"/>
      <c r="NJR696" s="126"/>
      <c r="NJS696" s="126"/>
      <c r="NJT696" s="126"/>
      <c r="NJU696" s="126"/>
      <c r="NJV696" s="126"/>
      <c r="NJW696" s="126"/>
      <c r="NJX696" s="126"/>
      <c r="NJY696" s="126"/>
      <c r="NJZ696" s="126"/>
      <c r="NKA696" s="126"/>
      <c r="NKB696" s="126"/>
      <c r="NKC696" s="126"/>
      <c r="NKD696" s="126"/>
      <c r="NKE696" s="126"/>
      <c r="NKF696" s="126"/>
      <c r="NKG696" s="126"/>
      <c r="NKH696" s="126"/>
      <c r="NKI696" s="126"/>
      <c r="NKJ696" s="126"/>
      <c r="NKK696" s="126"/>
      <c r="NKL696" s="126"/>
      <c r="NKM696" s="126"/>
      <c r="NKN696" s="126"/>
      <c r="NKO696" s="126"/>
      <c r="NKP696" s="126"/>
      <c r="NKQ696" s="126"/>
      <c r="NKR696" s="126"/>
      <c r="NKS696" s="126"/>
      <c r="NKT696" s="126"/>
      <c r="NKU696" s="126"/>
      <c r="NKV696" s="126"/>
      <c r="NKW696" s="126"/>
      <c r="NKX696" s="126"/>
      <c r="NKY696" s="126"/>
      <c r="NKZ696" s="126"/>
      <c r="NLA696" s="126"/>
      <c r="NLB696" s="126"/>
      <c r="NLC696" s="126"/>
      <c r="NLD696" s="126"/>
      <c r="NLE696" s="126"/>
      <c r="NLF696" s="126"/>
      <c r="NLG696" s="126"/>
      <c r="NLH696" s="126"/>
      <c r="NLI696" s="126"/>
      <c r="NLJ696" s="126"/>
      <c r="NLK696" s="126"/>
      <c r="NLL696" s="126"/>
      <c r="NLM696" s="126"/>
      <c r="NLN696" s="126"/>
      <c r="NLO696" s="126"/>
      <c r="NLP696" s="126"/>
      <c r="NLQ696" s="126"/>
      <c r="NLR696" s="126"/>
      <c r="NLS696" s="126"/>
      <c r="NLT696" s="126"/>
      <c r="NLU696" s="126"/>
      <c r="NLV696" s="126"/>
      <c r="NLW696" s="126"/>
      <c r="NLX696" s="126"/>
      <c r="NLY696" s="126"/>
      <c r="NLZ696" s="126"/>
      <c r="NMA696" s="126"/>
      <c r="NMB696" s="126"/>
      <c r="NMC696" s="126"/>
      <c r="NMD696" s="126"/>
      <c r="NME696" s="126"/>
      <c r="NMF696" s="126"/>
      <c r="NMG696" s="126"/>
      <c r="NMH696" s="126"/>
      <c r="NMI696" s="126"/>
      <c r="NMJ696" s="126"/>
      <c r="NMK696" s="126"/>
      <c r="NML696" s="126"/>
      <c r="NMM696" s="126"/>
      <c r="NMN696" s="126"/>
      <c r="NMO696" s="126"/>
      <c r="NMP696" s="126"/>
      <c r="NMQ696" s="126"/>
      <c r="NMR696" s="126"/>
      <c r="NMS696" s="126"/>
      <c r="NMT696" s="126"/>
      <c r="NMU696" s="126"/>
      <c r="NMV696" s="126"/>
      <c r="NMW696" s="126"/>
      <c r="NMX696" s="126"/>
      <c r="NMY696" s="126"/>
      <c r="NMZ696" s="126"/>
      <c r="NNA696" s="126"/>
      <c r="NNB696" s="126"/>
      <c r="NNC696" s="126"/>
      <c r="NND696" s="126"/>
      <c r="NNE696" s="126"/>
      <c r="NNF696" s="126"/>
      <c r="NNG696" s="126"/>
      <c r="NNH696" s="126"/>
      <c r="NNI696" s="126"/>
      <c r="NNJ696" s="126"/>
      <c r="NNK696" s="126"/>
      <c r="NNL696" s="126"/>
      <c r="NNM696" s="126"/>
      <c r="NNN696" s="126"/>
      <c r="NNO696" s="126"/>
      <c r="NNP696" s="126"/>
      <c r="NNQ696" s="126"/>
      <c r="NNR696" s="126"/>
      <c r="NNS696" s="126"/>
      <c r="NNT696" s="126"/>
      <c r="NNU696" s="126"/>
      <c r="NNV696" s="126"/>
      <c r="NNW696" s="126"/>
      <c r="NNX696" s="126"/>
      <c r="NNY696" s="126"/>
      <c r="NNZ696" s="126"/>
      <c r="NOA696" s="126"/>
      <c r="NOB696" s="126"/>
      <c r="NOC696" s="126"/>
      <c r="NOD696" s="126"/>
      <c r="NOE696" s="126"/>
      <c r="NOF696" s="126"/>
      <c r="NOG696" s="126"/>
      <c r="NOH696" s="126"/>
      <c r="NOI696" s="126"/>
      <c r="NOJ696" s="126"/>
      <c r="NOK696" s="126"/>
      <c r="NOL696" s="126"/>
      <c r="NOM696" s="126"/>
      <c r="NON696" s="126"/>
      <c r="NOO696" s="126"/>
      <c r="NOP696" s="126"/>
      <c r="NOQ696" s="126"/>
      <c r="NOR696" s="126"/>
      <c r="NOS696" s="126"/>
      <c r="NOT696" s="126"/>
      <c r="NOU696" s="126"/>
      <c r="NOV696" s="126"/>
      <c r="NOW696" s="126"/>
      <c r="NOX696" s="126"/>
      <c r="NOY696" s="126"/>
      <c r="NOZ696" s="126"/>
      <c r="NPA696" s="126"/>
      <c r="NPB696" s="126"/>
      <c r="NPC696" s="126"/>
      <c r="NPD696" s="126"/>
      <c r="NPE696" s="126"/>
      <c r="NPF696" s="126"/>
      <c r="NPG696" s="126"/>
      <c r="NPH696" s="126"/>
      <c r="NPI696" s="126"/>
      <c r="NPJ696" s="126"/>
      <c r="NPK696" s="126"/>
      <c r="NPL696" s="126"/>
      <c r="NPM696" s="126"/>
      <c r="NPN696" s="126"/>
      <c r="NPO696" s="126"/>
      <c r="NPP696" s="126"/>
      <c r="NPQ696" s="126"/>
      <c r="NPR696" s="126"/>
      <c r="NPS696" s="126"/>
      <c r="NPT696" s="126"/>
      <c r="NPU696" s="126"/>
      <c r="NPV696" s="126"/>
      <c r="NPW696" s="126"/>
      <c r="NPX696" s="126"/>
      <c r="NPY696" s="126"/>
      <c r="NPZ696" s="126"/>
      <c r="NQA696" s="126"/>
      <c r="NQB696" s="126"/>
      <c r="NQC696" s="126"/>
      <c r="NQD696" s="126"/>
      <c r="NQE696" s="126"/>
      <c r="NQF696" s="126"/>
      <c r="NQG696" s="126"/>
      <c r="NQH696" s="126"/>
      <c r="NQI696" s="126"/>
      <c r="NQJ696" s="126"/>
      <c r="NQK696" s="126"/>
      <c r="NQL696" s="126"/>
      <c r="NQM696" s="126"/>
      <c r="NQN696" s="126"/>
      <c r="NQO696" s="126"/>
      <c r="NQP696" s="126"/>
      <c r="NQQ696" s="126"/>
      <c r="NQR696" s="126"/>
      <c r="NQS696" s="126"/>
      <c r="NQT696" s="126"/>
      <c r="NQU696" s="126"/>
      <c r="NQV696" s="126"/>
      <c r="NQW696" s="126"/>
      <c r="NQX696" s="126"/>
      <c r="NQY696" s="126"/>
      <c r="NQZ696" s="126"/>
      <c r="NRA696" s="126"/>
      <c r="NRB696" s="126"/>
      <c r="NRC696" s="126"/>
      <c r="NRD696" s="126"/>
      <c r="NRE696" s="126"/>
      <c r="NRF696" s="126"/>
      <c r="NRG696" s="126"/>
      <c r="NRH696" s="126"/>
      <c r="NRI696" s="126"/>
      <c r="NRJ696" s="126"/>
      <c r="NRK696" s="126"/>
      <c r="NRL696" s="126"/>
      <c r="NRM696" s="126"/>
      <c r="NRN696" s="126"/>
      <c r="NRO696" s="126"/>
      <c r="NRP696" s="126"/>
      <c r="NRQ696" s="126"/>
      <c r="NRR696" s="126"/>
      <c r="NRS696" s="126"/>
      <c r="NRT696" s="126"/>
      <c r="NRU696" s="126"/>
      <c r="NRV696" s="126"/>
      <c r="NRW696" s="126"/>
      <c r="NRX696" s="126"/>
      <c r="NRY696" s="126"/>
      <c r="NRZ696" s="126"/>
      <c r="NSA696" s="126"/>
      <c r="NSB696" s="126"/>
      <c r="NSC696" s="126"/>
      <c r="NSD696" s="126"/>
      <c r="NSE696" s="126"/>
      <c r="NSF696" s="126"/>
      <c r="NSG696" s="126"/>
      <c r="NSH696" s="126"/>
      <c r="NSI696" s="126"/>
      <c r="NSJ696" s="126"/>
      <c r="NSK696" s="126"/>
      <c r="NSL696" s="126"/>
      <c r="NSM696" s="126"/>
      <c r="NSN696" s="126"/>
      <c r="NSO696" s="126"/>
      <c r="NSP696" s="126"/>
      <c r="NSQ696" s="126"/>
      <c r="NSR696" s="126"/>
      <c r="NSS696" s="126"/>
      <c r="NST696" s="126"/>
      <c r="NSU696" s="126"/>
      <c r="NSV696" s="126"/>
      <c r="NSW696" s="126"/>
      <c r="NSX696" s="126"/>
      <c r="NSY696" s="126"/>
      <c r="NSZ696" s="126"/>
      <c r="NTA696" s="126"/>
      <c r="NTB696" s="126"/>
      <c r="NTC696" s="126"/>
      <c r="NTD696" s="126"/>
      <c r="NTE696" s="126"/>
      <c r="NTF696" s="126"/>
      <c r="NTG696" s="126"/>
      <c r="NTH696" s="126"/>
      <c r="NTI696" s="126"/>
      <c r="NTJ696" s="126"/>
      <c r="NTK696" s="126"/>
      <c r="NTL696" s="126"/>
      <c r="NTM696" s="126"/>
      <c r="NTN696" s="126"/>
      <c r="NTO696" s="126"/>
      <c r="NTP696" s="126"/>
      <c r="NTQ696" s="126"/>
      <c r="NTR696" s="126"/>
      <c r="NTS696" s="126"/>
      <c r="NTT696" s="126"/>
      <c r="NTU696" s="126"/>
      <c r="NTV696" s="126"/>
      <c r="NTW696" s="126"/>
      <c r="NTX696" s="126"/>
      <c r="NTY696" s="126"/>
      <c r="NTZ696" s="126"/>
      <c r="NUA696" s="126"/>
      <c r="NUB696" s="126"/>
      <c r="NUC696" s="126"/>
      <c r="NUD696" s="126"/>
      <c r="NUE696" s="126"/>
      <c r="NUF696" s="126"/>
      <c r="NUG696" s="126"/>
      <c r="NUH696" s="126"/>
      <c r="NUI696" s="126"/>
      <c r="NUJ696" s="126"/>
      <c r="NUK696" s="126"/>
      <c r="NUL696" s="126"/>
      <c r="NUM696" s="126"/>
      <c r="NUN696" s="126"/>
      <c r="NUO696" s="126"/>
      <c r="NUP696" s="126"/>
      <c r="NUQ696" s="126"/>
      <c r="NUR696" s="126"/>
      <c r="NUS696" s="126"/>
      <c r="NUT696" s="126"/>
      <c r="NUU696" s="126"/>
      <c r="NUV696" s="126"/>
      <c r="NUW696" s="126"/>
      <c r="NUX696" s="126"/>
      <c r="NUY696" s="126"/>
      <c r="NUZ696" s="126"/>
      <c r="NVA696" s="126"/>
      <c r="NVB696" s="126"/>
      <c r="NVC696" s="126"/>
      <c r="NVD696" s="126"/>
      <c r="NVE696" s="126"/>
      <c r="NVF696" s="126"/>
      <c r="NVG696" s="126"/>
      <c r="NVH696" s="126"/>
      <c r="NVI696" s="126"/>
      <c r="NVJ696" s="126"/>
      <c r="NVK696" s="126"/>
      <c r="NVL696" s="126"/>
      <c r="NVM696" s="126"/>
      <c r="NVN696" s="126"/>
      <c r="NVO696" s="126"/>
      <c r="NVP696" s="126"/>
      <c r="NVQ696" s="126"/>
      <c r="NVR696" s="126"/>
      <c r="NVS696" s="126"/>
      <c r="NVT696" s="126"/>
      <c r="NVU696" s="126"/>
      <c r="NVV696" s="126"/>
      <c r="NVW696" s="126"/>
      <c r="NVX696" s="126"/>
      <c r="NVY696" s="126"/>
      <c r="NVZ696" s="126"/>
      <c r="NWA696" s="126"/>
      <c r="NWB696" s="126"/>
      <c r="NWC696" s="126"/>
      <c r="NWD696" s="126"/>
      <c r="NWE696" s="126"/>
      <c r="NWF696" s="126"/>
      <c r="NWG696" s="126"/>
      <c r="NWH696" s="126"/>
      <c r="NWI696" s="126"/>
      <c r="NWJ696" s="126"/>
      <c r="NWK696" s="126"/>
      <c r="NWL696" s="126"/>
      <c r="NWM696" s="126"/>
      <c r="NWN696" s="126"/>
      <c r="NWO696" s="126"/>
      <c r="NWP696" s="126"/>
      <c r="NWQ696" s="126"/>
      <c r="NWR696" s="126"/>
      <c r="NWS696" s="126"/>
      <c r="NWT696" s="126"/>
      <c r="NWU696" s="126"/>
      <c r="NWV696" s="126"/>
      <c r="NWW696" s="126"/>
      <c r="NWX696" s="126"/>
      <c r="NWY696" s="126"/>
      <c r="NWZ696" s="126"/>
      <c r="NXA696" s="126"/>
      <c r="NXB696" s="126"/>
      <c r="NXC696" s="126"/>
      <c r="NXD696" s="126"/>
      <c r="NXE696" s="126"/>
      <c r="NXF696" s="126"/>
      <c r="NXG696" s="126"/>
      <c r="NXH696" s="126"/>
      <c r="NXI696" s="126"/>
      <c r="NXJ696" s="126"/>
      <c r="NXK696" s="126"/>
      <c r="NXL696" s="126"/>
      <c r="NXM696" s="126"/>
      <c r="NXN696" s="126"/>
      <c r="NXO696" s="126"/>
      <c r="NXP696" s="126"/>
      <c r="NXQ696" s="126"/>
      <c r="NXR696" s="126"/>
      <c r="NXS696" s="126"/>
      <c r="NXT696" s="126"/>
      <c r="NXU696" s="126"/>
      <c r="NXV696" s="126"/>
      <c r="NXW696" s="126"/>
      <c r="NXX696" s="126"/>
      <c r="NXY696" s="126"/>
      <c r="NXZ696" s="126"/>
      <c r="NYA696" s="126"/>
      <c r="NYB696" s="126"/>
      <c r="NYC696" s="126"/>
      <c r="NYD696" s="126"/>
      <c r="NYE696" s="126"/>
      <c r="NYF696" s="126"/>
      <c r="NYG696" s="126"/>
      <c r="NYH696" s="126"/>
      <c r="NYI696" s="126"/>
      <c r="NYJ696" s="126"/>
      <c r="NYK696" s="126"/>
      <c r="NYL696" s="126"/>
      <c r="NYM696" s="126"/>
      <c r="NYN696" s="126"/>
      <c r="NYO696" s="126"/>
      <c r="NYP696" s="126"/>
      <c r="NYQ696" s="126"/>
      <c r="NYR696" s="126"/>
      <c r="NYS696" s="126"/>
      <c r="NYT696" s="126"/>
      <c r="NYU696" s="126"/>
      <c r="NYV696" s="126"/>
      <c r="NYW696" s="126"/>
      <c r="NYX696" s="126"/>
      <c r="NYY696" s="126"/>
      <c r="NYZ696" s="126"/>
      <c r="NZA696" s="126"/>
      <c r="NZB696" s="126"/>
      <c r="NZC696" s="126"/>
      <c r="NZD696" s="126"/>
      <c r="NZE696" s="126"/>
      <c r="NZF696" s="126"/>
      <c r="NZG696" s="126"/>
      <c r="NZH696" s="126"/>
      <c r="NZI696" s="126"/>
      <c r="NZJ696" s="126"/>
      <c r="NZK696" s="126"/>
      <c r="NZL696" s="126"/>
      <c r="NZM696" s="126"/>
      <c r="NZN696" s="126"/>
      <c r="NZO696" s="126"/>
      <c r="NZP696" s="126"/>
      <c r="NZQ696" s="126"/>
      <c r="NZR696" s="126"/>
      <c r="NZS696" s="126"/>
      <c r="NZT696" s="126"/>
      <c r="NZU696" s="126"/>
      <c r="NZV696" s="126"/>
      <c r="NZW696" s="126"/>
      <c r="NZX696" s="126"/>
      <c r="NZY696" s="126"/>
      <c r="NZZ696" s="126"/>
      <c r="OAA696" s="126"/>
      <c r="OAB696" s="126"/>
      <c r="OAC696" s="126"/>
      <c r="OAD696" s="126"/>
      <c r="OAE696" s="126"/>
      <c r="OAF696" s="126"/>
      <c r="OAG696" s="126"/>
      <c r="OAH696" s="126"/>
      <c r="OAI696" s="126"/>
      <c r="OAJ696" s="126"/>
      <c r="OAK696" s="126"/>
      <c r="OAL696" s="126"/>
      <c r="OAM696" s="126"/>
      <c r="OAN696" s="126"/>
      <c r="OAO696" s="126"/>
      <c r="OAP696" s="126"/>
      <c r="OAQ696" s="126"/>
      <c r="OAR696" s="126"/>
      <c r="OAS696" s="126"/>
      <c r="OAT696" s="126"/>
      <c r="OAU696" s="126"/>
      <c r="OAV696" s="126"/>
      <c r="OAW696" s="126"/>
      <c r="OAX696" s="126"/>
      <c r="OAY696" s="126"/>
      <c r="OAZ696" s="126"/>
      <c r="OBA696" s="126"/>
      <c r="OBB696" s="126"/>
      <c r="OBC696" s="126"/>
      <c r="OBD696" s="126"/>
      <c r="OBE696" s="126"/>
      <c r="OBF696" s="126"/>
      <c r="OBG696" s="126"/>
      <c r="OBH696" s="126"/>
      <c r="OBI696" s="126"/>
      <c r="OBJ696" s="126"/>
      <c r="OBK696" s="126"/>
      <c r="OBL696" s="126"/>
      <c r="OBM696" s="126"/>
      <c r="OBN696" s="126"/>
      <c r="OBO696" s="126"/>
      <c r="OBP696" s="126"/>
      <c r="OBQ696" s="126"/>
      <c r="OBR696" s="126"/>
      <c r="OBS696" s="126"/>
      <c r="OBT696" s="126"/>
      <c r="OBU696" s="126"/>
      <c r="OBV696" s="126"/>
      <c r="OBW696" s="126"/>
      <c r="OBX696" s="126"/>
      <c r="OBY696" s="126"/>
      <c r="OBZ696" s="126"/>
      <c r="OCA696" s="126"/>
      <c r="OCB696" s="126"/>
      <c r="OCC696" s="126"/>
      <c r="OCD696" s="126"/>
      <c r="OCE696" s="126"/>
      <c r="OCF696" s="126"/>
      <c r="OCG696" s="126"/>
      <c r="OCH696" s="126"/>
      <c r="OCI696" s="126"/>
      <c r="OCJ696" s="126"/>
      <c r="OCK696" s="126"/>
      <c r="OCL696" s="126"/>
      <c r="OCM696" s="126"/>
      <c r="OCN696" s="126"/>
      <c r="OCO696" s="126"/>
      <c r="OCP696" s="126"/>
      <c r="OCQ696" s="126"/>
      <c r="OCR696" s="126"/>
      <c r="OCS696" s="126"/>
      <c r="OCT696" s="126"/>
      <c r="OCU696" s="126"/>
      <c r="OCV696" s="126"/>
      <c r="OCW696" s="126"/>
      <c r="OCX696" s="126"/>
      <c r="OCY696" s="126"/>
      <c r="OCZ696" s="126"/>
      <c r="ODA696" s="126"/>
      <c r="ODB696" s="126"/>
      <c r="ODC696" s="126"/>
      <c r="ODD696" s="126"/>
      <c r="ODE696" s="126"/>
      <c r="ODF696" s="126"/>
      <c r="ODG696" s="126"/>
      <c r="ODH696" s="126"/>
      <c r="ODI696" s="126"/>
      <c r="ODJ696" s="126"/>
      <c r="ODK696" s="126"/>
      <c r="ODL696" s="126"/>
      <c r="ODM696" s="126"/>
      <c r="ODN696" s="126"/>
      <c r="ODO696" s="126"/>
      <c r="ODP696" s="126"/>
      <c r="ODQ696" s="126"/>
      <c r="ODR696" s="126"/>
      <c r="ODS696" s="126"/>
      <c r="ODT696" s="126"/>
      <c r="ODU696" s="126"/>
      <c r="ODV696" s="126"/>
      <c r="ODW696" s="126"/>
      <c r="ODX696" s="126"/>
      <c r="ODY696" s="126"/>
      <c r="ODZ696" s="126"/>
      <c r="OEA696" s="126"/>
      <c r="OEB696" s="126"/>
      <c r="OEC696" s="126"/>
      <c r="OED696" s="126"/>
      <c r="OEE696" s="126"/>
      <c r="OEF696" s="126"/>
      <c r="OEG696" s="126"/>
      <c r="OEH696" s="126"/>
      <c r="OEI696" s="126"/>
      <c r="OEJ696" s="126"/>
      <c r="OEK696" s="126"/>
      <c r="OEL696" s="126"/>
      <c r="OEM696" s="126"/>
      <c r="OEN696" s="126"/>
      <c r="OEO696" s="126"/>
      <c r="OEP696" s="126"/>
      <c r="OEQ696" s="126"/>
      <c r="OER696" s="126"/>
      <c r="OES696" s="126"/>
      <c r="OET696" s="126"/>
      <c r="OEU696" s="126"/>
      <c r="OEV696" s="126"/>
      <c r="OEW696" s="126"/>
      <c r="OEX696" s="126"/>
      <c r="OEY696" s="126"/>
      <c r="OEZ696" s="126"/>
      <c r="OFA696" s="126"/>
      <c r="OFB696" s="126"/>
      <c r="OFC696" s="126"/>
      <c r="OFD696" s="126"/>
      <c r="OFE696" s="126"/>
      <c r="OFF696" s="126"/>
      <c r="OFG696" s="126"/>
      <c r="OFH696" s="126"/>
      <c r="OFI696" s="126"/>
      <c r="OFJ696" s="126"/>
      <c r="OFK696" s="126"/>
      <c r="OFL696" s="126"/>
      <c r="OFM696" s="126"/>
      <c r="OFN696" s="126"/>
      <c r="OFO696" s="126"/>
      <c r="OFP696" s="126"/>
      <c r="OFQ696" s="126"/>
      <c r="OFR696" s="126"/>
      <c r="OFS696" s="126"/>
      <c r="OFT696" s="126"/>
      <c r="OFU696" s="126"/>
      <c r="OFV696" s="126"/>
      <c r="OFW696" s="126"/>
      <c r="OFX696" s="126"/>
      <c r="OFY696" s="126"/>
      <c r="OFZ696" s="126"/>
      <c r="OGA696" s="126"/>
      <c r="OGB696" s="126"/>
      <c r="OGC696" s="126"/>
      <c r="OGD696" s="126"/>
      <c r="OGE696" s="126"/>
      <c r="OGF696" s="126"/>
      <c r="OGG696" s="126"/>
      <c r="OGH696" s="126"/>
      <c r="OGI696" s="126"/>
      <c r="OGJ696" s="126"/>
      <c r="OGK696" s="126"/>
      <c r="OGL696" s="126"/>
      <c r="OGM696" s="126"/>
      <c r="OGN696" s="126"/>
      <c r="OGO696" s="126"/>
      <c r="OGP696" s="126"/>
      <c r="OGQ696" s="126"/>
      <c r="OGR696" s="126"/>
      <c r="OGS696" s="126"/>
      <c r="OGT696" s="126"/>
      <c r="OGU696" s="126"/>
      <c r="OGV696" s="126"/>
      <c r="OGW696" s="126"/>
      <c r="OGX696" s="126"/>
      <c r="OGY696" s="126"/>
      <c r="OGZ696" s="126"/>
      <c r="OHA696" s="126"/>
      <c r="OHB696" s="126"/>
      <c r="OHC696" s="126"/>
      <c r="OHD696" s="126"/>
      <c r="OHE696" s="126"/>
      <c r="OHF696" s="126"/>
      <c r="OHG696" s="126"/>
      <c r="OHH696" s="126"/>
      <c r="OHI696" s="126"/>
      <c r="OHJ696" s="126"/>
      <c r="OHK696" s="126"/>
      <c r="OHL696" s="126"/>
      <c r="OHM696" s="126"/>
      <c r="OHN696" s="126"/>
      <c r="OHO696" s="126"/>
      <c r="OHP696" s="126"/>
      <c r="OHQ696" s="126"/>
      <c r="OHR696" s="126"/>
      <c r="OHS696" s="126"/>
      <c r="OHT696" s="126"/>
      <c r="OHU696" s="126"/>
      <c r="OHV696" s="126"/>
      <c r="OHW696" s="126"/>
      <c r="OHX696" s="126"/>
      <c r="OHY696" s="126"/>
      <c r="OHZ696" s="126"/>
      <c r="OIA696" s="126"/>
      <c r="OIB696" s="126"/>
      <c r="OIC696" s="126"/>
      <c r="OID696" s="126"/>
      <c r="OIE696" s="126"/>
      <c r="OIF696" s="126"/>
      <c r="OIG696" s="126"/>
      <c r="OIH696" s="126"/>
      <c r="OII696" s="126"/>
      <c r="OIJ696" s="126"/>
      <c r="OIK696" s="126"/>
      <c r="OIL696" s="126"/>
      <c r="OIM696" s="126"/>
      <c r="OIN696" s="126"/>
      <c r="OIO696" s="126"/>
      <c r="OIP696" s="126"/>
      <c r="OIQ696" s="126"/>
      <c r="OIR696" s="126"/>
      <c r="OIS696" s="126"/>
      <c r="OIT696" s="126"/>
      <c r="OIU696" s="126"/>
      <c r="OIV696" s="126"/>
      <c r="OIW696" s="126"/>
      <c r="OIX696" s="126"/>
      <c r="OIY696" s="126"/>
      <c r="OIZ696" s="126"/>
      <c r="OJA696" s="126"/>
      <c r="OJB696" s="126"/>
      <c r="OJC696" s="126"/>
      <c r="OJD696" s="126"/>
      <c r="OJE696" s="126"/>
      <c r="OJF696" s="126"/>
      <c r="OJG696" s="126"/>
      <c r="OJH696" s="126"/>
      <c r="OJI696" s="126"/>
      <c r="OJJ696" s="126"/>
      <c r="OJK696" s="126"/>
      <c r="OJL696" s="126"/>
      <c r="OJM696" s="126"/>
      <c r="OJN696" s="126"/>
      <c r="OJO696" s="126"/>
      <c r="OJP696" s="126"/>
      <c r="OJQ696" s="126"/>
      <c r="OJR696" s="126"/>
      <c r="OJS696" s="126"/>
      <c r="OJT696" s="126"/>
      <c r="OJU696" s="126"/>
      <c r="OJV696" s="126"/>
      <c r="OJW696" s="126"/>
      <c r="OJX696" s="126"/>
      <c r="OJY696" s="126"/>
      <c r="OJZ696" s="126"/>
      <c r="OKA696" s="126"/>
      <c r="OKB696" s="126"/>
      <c r="OKC696" s="126"/>
      <c r="OKD696" s="126"/>
      <c r="OKE696" s="126"/>
      <c r="OKF696" s="126"/>
      <c r="OKG696" s="126"/>
      <c r="OKH696" s="126"/>
      <c r="OKI696" s="126"/>
      <c r="OKJ696" s="126"/>
      <c r="OKK696" s="126"/>
      <c r="OKL696" s="126"/>
      <c r="OKM696" s="126"/>
      <c r="OKN696" s="126"/>
      <c r="OKO696" s="126"/>
      <c r="OKP696" s="126"/>
      <c r="OKQ696" s="126"/>
      <c r="OKR696" s="126"/>
      <c r="OKS696" s="126"/>
      <c r="OKT696" s="126"/>
      <c r="OKU696" s="126"/>
      <c r="OKV696" s="126"/>
      <c r="OKW696" s="126"/>
      <c r="OKX696" s="126"/>
      <c r="OKY696" s="126"/>
      <c r="OKZ696" s="126"/>
      <c r="OLA696" s="126"/>
      <c r="OLB696" s="126"/>
      <c r="OLC696" s="126"/>
      <c r="OLD696" s="126"/>
      <c r="OLE696" s="126"/>
      <c r="OLF696" s="126"/>
      <c r="OLG696" s="126"/>
      <c r="OLH696" s="126"/>
      <c r="OLI696" s="126"/>
      <c r="OLJ696" s="126"/>
      <c r="OLK696" s="126"/>
      <c r="OLL696" s="126"/>
      <c r="OLM696" s="126"/>
      <c r="OLN696" s="126"/>
      <c r="OLO696" s="126"/>
      <c r="OLP696" s="126"/>
      <c r="OLQ696" s="126"/>
      <c r="OLR696" s="126"/>
      <c r="OLS696" s="126"/>
      <c r="OLT696" s="126"/>
      <c r="OLU696" s="126"/>
      <c r="OLV696" s="126"/>
      <c r="OLW696" s="126"/>
      <c r="OLX696" s="126"/>
      <c r="OLY696" s="126"/>
      <c r="OLZ696" s="126"/>
      <c r="OMA696" s="126"/>
      <c r="OMB696" s="126"/>
      <c r="OMC696" s="126"/>
      <c r="OMD696" s="126"/>
      <c r="OME696" s="126"/>
      <c r="OMF696" s="126"/>
      <c r="OMG696" s="126"/>
      <c r="OMH696" s="126"/>
      <c r="OMI696" s="126"/>
      <c r="OMJ696" s="126"/>
      <c r="OMK696" s="126"/>
      <c r="OML696" s="126"/>
      <c r="OMM696" s="126"/>
      <c r="OMN696" s="126"/>
      <c r="OMO696" s="126"/>
      <c r="OMP696" s="126"/>
      <c r="OMQ696" s="126"/>
      <c r="OMR696" s="126"/>
      <c r="OMS696" s="126"/>
      <c r="OMT696" s="126"/>
      <c r="OMU696" s="126"/>
      <c r="OMV696" s="126"/>
      <c r="OMW696" s="126"/>
      <c r="OMX696" s="126"/>
      <c r="OMY696" s="126"/>
      <c r="OMZ696" s="126"/>
      <c r="ONA696" s="126"/>
      <c r="ONB696" s="126"/>
      <c r="ONC696" s="126"/>
      <c r="OND696" s="126"/>
      <c r="ONE696" s="126"/>
      <c r="ONF696" s="126"/>
      <c r="ONG696" s="126"/>
      <c r="ONH696" s="126"/>
      <c r="ONI696" s="126"/>
      <c r="ONJ696" s="126"/>
      <c r="ONK696" s="126"/>
      <c r="ONL696" s="126"/>
      <c r="ONM696" s="126"/>
      <c r="ONN696" s="126"/>
      <c r="ONO696" s="126"/>
      <c r="ONP696" s="126"/>
      <c r="ONQ696" s="126"/>
      <c r="ONR696" s="126"/>
      <c r="ONS696" s="126"/>
      <c r="ONT696" s="126"/>
      <c r="ONU696" s="126"/>
      <c r="ONV696" s="126"/>
      <c r="ONW696" s="126"/>
      <c r="ONX696" s="126"/>
      <c r="ONY696" s="126"/>
      <c r="ONZ696" s="126"/>
      <c r="OOA696" s="126"/>
      <c r="OOB696" s="126"/>
      <c r="OOC696" s="126"/>
      <c r="OOD696" s="126"/>
      <c r="OOE696" s="126"/>
      <c r="OOF696" s="126"/>
      <c r="OOG696" s="126"/>
      <c r="OOH696" s="126"/>
      <c r="OOI696" s="126"/>
      <c r="OOJ696" s="126"/>
      <c r="OOK696" s="126"/>
      <c r="OOL696" s="126"/>
      <c r="OOM696" s="126"/>
      <c r="OON696" s="126"/>
      <c r="OOO696" s="126"/>
      <c r="OOP696" s="126"/>
      <c r="OOQ696" s="126"/>
      <c r="OOR696" s="126"/>
      <c r="OOS696" s="126"/>
      <c r="OOT696" s="126"/>
      <c r="OOU696" s="126"/>
      <c r="OOV696" s="126"/>
      <c r="OOW696" s="126"/>
      <c r="OOX696" s="126"/>
      <c r="OOY696" s="126"/>
      <c r="OOZ696" s="126"/>
      <c r="OPA696" s="126"/>
      <c r="OPB696" s="126"/>
      <c r="OPC696" s="126"/>
      <c r="OPD696" s="126"/>
      <c r="OPE696" s="126"/>
      <c r="OPF696" s="126"/>
      <c r="OPG696" s="126"/>
      <c r="OPH696" s="126"/>
      <c r="OPI696" s="126"/>
      <c r="OPJ696" s="126"/>
      <c r="OPK696" s="126"/>
      <c r="OPL696" s="126"/>
      <c r="OPM696" s="126"/>
      <c r="OPN696" s="126"/>
      <c r="OPO696" s="126"/>
      <c r="OPP696" s="126"/>
      <c r="OPQ696" s="126"/>
      <c r="OPR696" s="126"/>
      <c r="OPS696" s="126"/>
      <c r="OPT696" s="126"/>
      <c r="OPU696" s="126"/>
      <c r="OPV696" s="126"/>
      <c r="OPW696" s="126"/>
      <c r="OPX696" s="126"/>
      <c r="OPY696" s="126"/>
      <c r="OPZ696" s="126"/>
      <c r="OQA696" s="126"/>
      <c r="OQB696" s="126"/>
      <c r="OQC696" s="126"/>
      <c r="OQD696" s="126"/>
      <c r="OQE696" s="126"/>
      <c r="OQF696" s="126"/>
      <c r="OQG696" s="126"/>
      <c r="OQH696" s="126"/>
      <c r="OQI696" s="126"/>
      <c r="OQJ696" s="126"/>
      <c r="OQK696" s="126"/>
      <c r="OQL696" s="126"/>
      <c r="OQM696" s="126"/>
      <c r="OQN696" s="126"/>
      <c r="OQO696" s="126"/>
      <c r="OQP696" s="126"/>
      <c r="OQQ696" s="126"/>
      <c r="OQR696" s="126"/>
      <c r="OQS696" s="126"/>
      <c r="OQT696" s="126"/>
      <c r="OQU696" s="126"/>
      <c r="OQV696" s="126"/>
      <c r="OQW696" s="126"/>
      <c r="OQX696" s="126"/>
      <c r="OQY696" s="126"/>
      <c r="OQZ696" s="126"/>
      <c r="ORA696" s="126"/>
      <c r="ORB696" s="126"/>
      <c r="ORC696" s="126"/>
      <c r="ORD696" s="126"/>
      <c r="ORE696" s="126"/>
      <c r="ORF696" s="126"/>
      <c r="ORG696" s="126"/>
      <c r="ORH696" s="126"/>
      <c r="ORI696" s="126"/>
      <c r="ORJ696" s="126"/>
      <c r="ORK696" s="126"/>
      <c r="ORL696" s="126"/>
      <c r="ORM696" s="126"/>
      <c r="ORN696" s="126"/>
      <c r="ORO696" s="126"/>
      <c r="ORP696" s="126"/>
      <c r="ORQ696" s="126"/>
      <c r="ORR696" s="126"/>
      <c r="ORS696" s="126"/>
      <c r="ORT696" s="126"/>
      <c r="ORU696" s="126"/>
      <c r="ORV696" s="126"/>
      <c r="ORW696" s="126"/>
      <c r="ORX696" s="126"/>
      <c r="ORY696" s="126"/>
      <c r="ORZ696" s="126"/>
      <c r="OSA696" s="126"/>
      <c r="OSB696" s="126"/>
      <c r="OSC696" s="126"/>
      <c r="OSD696" s="126"/>
      <c r="OSE696" s="126"/>
      <c r="OSF696" s="126"/>
      <c r="OSG696" s="126"/>
      <c r="OSH696" s="126"/>
      <c r="OSI696" s="126"/>
      <c r="OSJ696" s="126"/>
      <c r="OSK696" s="126"/>
      <c r="OSL696" s="126"/>
      <c r="OSM696" s="126"/>
      <c r="OSN696" s="126"/>
      <c r="OSO696" s="126"/>
      <c r="OSP696" s="126"/>
      <c r="OSQ696" s="126"/>
      <c r="OSR696" s="126"/>
      <c r="OSS696" s="126"/>
      <c r="OST696" s="126"/>
      <c r="OSU696" s="126"/>
      <c r="OSV696" s="126"/>
      <c r="OSW696" s="126"/>
      <c r="OSX696" s="126"/>
      <c r="OSY696" s="126"/>
      <c r="OSZ696" s="126"/>
      <c r="OTA696" s="126"/>
      <c r="OTB696" s="126"/>
      <c r="OTC696" s="126"/>
      <c r="OTD696" s="126"/>
      <c r="OTE696" s="126"/>
      <c r="OTF696" s="126"/>
      <c r="OTG696" s="126"/>
      <c r="OTH696" s="126"/>
      <c r="OTI696" s="126"/>
      <c r="OTJ696" s="126"/>
      <c r="OTK696" s="126"/>
      <c r="OTL696" s="126"/>
      <c r="OTM696" s="126"/>
      <c r="OTN696" s="126"/>
      <c r="OTO696" s="126"/>
      <c r="OTP696" s="126"/>
      <c r="OTQ696" s="126"/>
      <c r="OTR696" s="126"/>
      <c r="OTS696" s="126"/>
      <c r="OTT696" s="126"/>
      <c r="OTU696" s="126"/>
      <c r="OTV696" s="126"/>
      <c r="OTW696" s="126"/>
      <c r="OTX696" s="126"/>
      <c r="OTY696" s="126"/>
      <c r="OTZ696" s="126"/>
      <c r="OUA696" s="126"/>
      <c r="OUB696" s="126"/>
      <c r="OUC696" s="126"/>
      <c r="OUD696" s="126"/>
      <c r="OUE696" s="126"/>
      <c r="OUF696" s="126"/>
      <c r="OUG696" s="126"/>
      <c r="OUH696" s="126"/>
      <c r="OUI696" s="126"/>
      <c r="OUJ696" s="126"/>
      <c r="OUK696" s="126"/>
      <c r="OUL696" s="126"/>
      <c r="OUM696" s="126"/>
      <c r="OUN696" s="126"/>
      <c r="OUO696" s="126"/>
      <c r="OUP696" s="126"/>
      <c r="OUQ696" s="126"/>
      <c r="OUR696" s="126"/>
      <c r="OUS696" s="126"/>
      <c r="OUT696" s="126"/>
      <c r="OUU696" s="126"/>
      <c r="OUV696" s="126"/>
      <c r="OUW696" s="126"/>
      <c r="OUX696" s="126"/>
      <c r="OUY696" s="126"/>
      <c r="OUZ696" s="126"/>
      <c r="OVA696" s="126"/>
      <c r="OVB696" s="126"/>
      <c r="OVC696" s="126"/>
      <c r="OVD696" s="126"/>
      <c r="OVE696" s="126"/>
      <c r="OVF696" s="126"/>
      <c r="OVG696" s="126"/>
      <c r="OVH696" s="126"/>
      <c r="OVI696" s="126"/>
      <c r="OVJ696" s="126"/>
      <c r="OVK696" s="126"/>
      <c r="OVL696" s="126"/>
      <c r="OVM696" s="126"/>
      <c r="OVN696" s="126"/>
      <c r="OVO696" s="126"/>
      <c r="OVP696" s="126"/>
      <c r="OVQ696" s="126"/>
      <c r="OVR696" s="126"/>
      <c r="OVS696" s="126"/>
      <c r="OVT696" s="126"/>
      <c r="OVU696" s="126"/>
      <c r="OVV696" s="126"/>
      <c r="OVW696" s="126"/>
      <c r="OVX696" s="126"/>
      <c r="OVY696" s="126"/>
      <c r="OVZ696" s="126"/>
      <c r="OWA696" s="126"/>
      <c r="OWB696" s="126"/>
      <c r="OWC696" s="126"/>
      <c r="OWD696" s="126"/>
      <c r="OWE696" s="126"/>
      <c r="OWF696" s="126"/>
      <c r="OWG696" s="126"/>
      <c r="OWH696" s="126"/>
      <c r="OWI696" s="126"/>
      <c r="OWJ696" s="126"/>
      <c r="OWK696" s="126"/>
      <c r="OWL696" s="126"/>
      <c r="OWM696" s="126"/>
      <c r="OWN696" s="126"/>
      <c r="OWO696" s="126"/>
      <c r="OWP696" s="126"/>
      <c r="OWQ696" s="126"/>
      <c r="OWR696" s="126"/>
      <c r="OWS696" s="126"/>
      <c r="OWT696" s="126"/>
      <c r="OWU696" s="126"/>
      <c r="OWV696" s="126"/>
      <c r="OWW696" s="126"/>
      <c r="OWX696" s="126"/>
      <c r="OWY696" s="126"/>
      <c r="OWZ696" s="126"/>
      <c r="OXA696" s="126"/>
      <c r="OXB696" s="126"/>
      <c r="OXC696" s="126"/>
      <c r="OXD696" s="126"/>
      <c r="OXE696" s="126"/>
      <c r="OXF696" s="126"/>
      <c r="OXG696" s="126"/>
      <c r="OXH696" s="126"/>
      <c r="OXI696" s="126"/>
      <c r="OXJ696" s="126"/>
      <c r="OXK696" s="126"/>
      <c r="OXL696" s="126"/>
      <c r="OXM696" s="126"/>
      <c r="OXN696" s="126"/>
      <c r="OXO696" s="126"/>
      <c r="OXP696" s="126"/>
      <c r="OXQ696" s="126"/>
      <c r="OXR696" s="126"/>
      <c r="OXS696" s="126"/>
      <c r="OXT696" s="126"/>
      <c r="OXU696" s="126"/>
      <c r="OXV696" s="126"/>
      <c r="OXW696" s="126"/>
      <c r="OXX696" s="126"/>
      <c r="OXY696" s="126"/>
      <c r="OXZ696" s="126"/>
      <c r="OYA696" s="126"/>
      <c r="OYB696" s="126"/>
      <c r="OYC696" s="126"/>
      <c r="OYD696" s="126"/>
      <c r="OYE696" s="126"/>
      <c r="OYF696" s="126"/>
      <c r="OYG696" s="126"/>
      <c r="OYH696" s="126"/>
      <c r="OYI696" s="126"/>
      <c r="OYJ696" s="126"/>
      <c r="OYK696" s="126"/>
      <c r="OYL696" s="126"/>
      <c r="OYM696" s="126"/>
      <c r="OYN696" s="126"/>
      <c r="OYO696" s="126"/>
      <c r="OYP696" s="126"/>
      <c r="OYQ696" s="126"/>
      <c r="OYR696" s="126"/>
      <c r="OYS696" s="126"/>
      <c r="OYT696" s="126"/>
      <c r="OYU696" s="126"/>
      <c r="OYV696" s="126"/>
      <c r="OYW696" s="126"/>
      <c r="OYX696" s="126"/>
      <c r="OYY696" s="126"/>
      <c r="OYZ696" s="126"/>
      <c r="OZA696" s="126"/>
      <c r="OZB696" s="126"/>
      <c r="OZC696" s="126"/>
      <c r="OZD696" s="126"/>
      <c r="OZE696" s="126"/>
      <c r="OZF696" s="126"/>
      <c r="OZG696" s="126"/>
      <c r="OZH696" s="126"/>
      <c r="OZI696" s="126"/>
      <c r="OZJ696" s="126"/>
      <c r="OZK696" s="126"/>
      <c r="OZL696" s="126"/>
      <c r="OZM696" s="126"/>
      <c r="OZN696" s="126"/>
      <c r="OZO696" s="126"/>
      <c r="OZP696" s="126"/>
      <c r="OZQ696" s="126"/>
      <c r="OZR696" s="126"/>
      <c r="OZS696" s="126"/>
      <c r="OZT696" s="126"/>
      <c r="OZU696" s="126"/>
      <c r="OZV696" s="126"/>
      <c r="OZW696" s="126"/>
      <c r="OZX696" s="126"/>
      <c r="OZY696" s="126"/>
      <c r="OZZ696" s="126"/>
      <c r="PAA696" s="126"/>
      <c r="PAB696" s="126"/>
      <c r="PAC696" s="126"/>
      <c r="PAD696" s="126"/>
      <c r="PAE696" s="126"/>
      <c r="PAF696" s="126"/>
      <c r="PAG696" s="126"/>
      <c r="PAH696" s="126"/>
      <c r="PAI696" s="126"/>
      <c r="PAJ696" s="126"/>
      <c r="PAK696" s="126"/>
      <c r="PAL696" s="126"/>
      <c r="PAM696" s="126"/>
      <c r="PAN696" s="126"/>
      <c r="PAO696" s="126"/>
      <c r="PAP696" s="126"/>
      <c r="PAQ696" s="126"/>
      <c r="PAR696" s="126"/>
      <c r="PAS696" s="126"/>
      <c r="PAT696" s="126"/>
      <c r="PAU696" s="126"/>
      <c r="PAV696" s="126"/>
      <c r="PAW696" s="126"/>
      <c r="PAX696" s="126"/>
      <c r="PAY696" s="126"/>
      <c r="PAZ696" s="126"/>
      <c r="PBA696" s="126"/>
      <c r="PBB696" s="126"/>
      <c r="PBC696" s="126"/>
      <c r="PBD696" s="126"/>
      <c r="PBE696" s="126"/>
      <c r="PBF696" s="126"/>
      <c r="PBG696" s="126"/>
      <c r="PBH696" s="126"/>
      <c r="PBI696" s="126"/>
      <c r="PBJ696" s="126"/>
      <c r="PBK696" s="126"/>
      <c r="PBL696" s="126"/>
      <c r="PBM696" s="126"/>
      <c r="PBN696" s="126"/>
      <c r="PBO696" s="126"/>
      <c r="PBP696" s="126"/>
      <c r="PBQ696" s="126"/>
      <c r="PBR696" s="126"/>
      <c r="PBS696" s="126"/>
      <c r="PBT696" s="126"/>
      <c r="PBU696" s="126"/>
      <c r="PBV696" s="126"/>
      <c r="PBW696" s="126"/>
      <c r="PBX696" s="126"/>
      <c r="PBY696" s="126"/>
      <c r="PBZ696" s="126"/>
      <c r="PCA696" s="126"/>
      <c r="PCB696" s="126"/>
      <c r="PCC696" s="126"/>
      <c r="PCD696" s="126"/>
      <c r="PCE696" s="126"/>
      <c r="PCF696" s="126"/>
      <c r="PCG696" s="126"/>
      <c r="PCH696" s="126"/>
      <c r="PCI696" s="126"/>
      <c r="PCJ696" s="126"/>
      <c r="PCK696" s="126"/>
      <c r="PCL696" s="126"/>
      <c r="PCM696" s="126"/>
      <c r="PCN696" s="126"/>
      <c r="PCO696" s="126"/>
      <c r="PCP696" s="126"/>
      <c r="PCQ696" s="126"/>
      <c r="PCR696" s="126"/>
      <c r="PCS696" s="126"/>
      <c r="PCT696" s="126"/>
      <c r="PCU696" s="126"/>
      <c r="PCV696" s="126"/>
      <c r="PCW696" s="126"/>
      <c r="PCX696" s="126"/>
      <c r="PCY696" s="126"/>
      <c r="PCZ696" s="126"/>
      <c r="PDA696" s="126"/>
      <c r="PDB696" s="126"/>
      <c r="PDC696" s="126"/>
      <c r="PDD696" s="126"/>
      <c r="PDE696" s="126"/>
      <c r="PDF696" s="126"/>
      <c r="PDG696" s="126"/>
      <c r="PDH696" s="126"/>
      <c r="PDI696" s="126"/>
      <c r="PDJ696" s="126"/>
      <c r="PDK696" s="126"/>
      <c r="PDL696" s="126"/>
      <c r="PDM696" s="126"/>
      <c r="PDN696" s="126"/>
      <c r="PDO696" s="126"/>
      <c r="PDP696" s="126"/>
      <c r="PDQ696" s="126"/>
      <c r="PDR696" s="126"/>
      <c r="PDS696" s="126"/>
      <c r="PDT696" s="126"/>
      <c r="PDU696" s="126"/>
      <c r="PDV696" s="126"/>
      <c r="PDW696" s="126"/>
      <c r="PDX696" s="126"/>
      <c r="PDY696" s="126"/>
      <c r="PDZ696" s="126"/>
      <c r="PEA696" s="126"/>
      <c r="PEB696" s="126"/>
      <c r="PEC696" s="126"/>
      <c r="PED696" s="126"/>
      <c r="PEE696" s="126"/>
      <c r="PEF696" s="126"/>
      <c r="PEG696" s="126"/>
      <c r="PEH696" s="126"/>
      <c r="PEI696" s="126"/>
      <c r="PEJ696" s="126"/>
      <c r="PEK696" s="126"/>
      <c r="PEL696" s="126"/>
      <c r="PEM696" s="126"/>
      <c r="PEN696" s="126"/>
      <c r="PEO696" s="126"/>
      <c r="PEP696" s="126"/>
      <c r="PEQ696" s="126"/>
      <c r="PER696" s="126"/>
      <c r="PES696" s="126"/>
      <c r="PET696" s="126"/>
      <c r="PEU696" s="126"/>
      <c r="PEV696" s="126"/>
      <c r="PEW696" s="126"/>
      <c r="PEX696" s="126"/>
      <c r="PEY696" s="126"/>
      <c r="PEZ696" s="126"/>
      <c r="PFA696" s="126"/>
      <c r="PFB696" s="126"/>
      <c r="PFC696" s="126"/>
      <c r="PFD696" s="126"/>
      <c r="PFE696" s="126"/>
      <c r="PFF696" s="126"/>
      <c r="PFG696" s="126"/>
      <c r="PFH696" s="126"/>
      <c r="PFI696" s="126"/>
      <c r="PFJ696" s="126"/>
      <c r="PFK696" s="126"/>
      <c r="PFL696" s="126"/>
      <c r="PFM696" s="126"/>
      <c r="PFN696" s="126"/>
      <c r="PFO696" s="126"/>
      <c r="PFP696" s="126"/>
      <c r="PFQ696" s="126"/>
      <c r="PFR696" s="126"/>
      <c r="PFS696" s="126"/>
      <c r="PFT696" s="126"/>
      <c r="PFU696" s="126"/>
      <c r="PFV696" s="126"/>
      <c r="PFW696" s="126"/>
      <c r="PFX696" s="126"/>
      <c r="PFY696" s="126"/>
      <c r="PFZ696" s="126"/>
      <c r="PGA696" s="126"/>
      <c r="PGB696" s="126"/>
      <c r="PGC696" s="126"/>
      <c r="PGD696" s="126"/>
      <c r="PGE696" s="126"/>
      <c r="PGF696" s="126"/>
      <c r="PGG696" s="126"/>
      <c r="PGH696" s="126"/>
      <c r="PGI696" s="126"/>
      <c r="PGJ696" s="126"/>
      <c r="PGK696" s="126"/>
      <c r="PGL696" s="126"/>
      <c r="PGM696" s="126"/>
      <c r="PGN696" s="126"/>
      <c r="PGO696" s="126"/>
      <c r="PGP696" s="126"/>
      <c r="PGQ696" s="126"/>
      <c r="PGR696" s="126"/>
      <c r="PGS696" s="126"/>
      <c r="PGT696" s="126"/>
      <c r="PGU696" s="126"/>
      <c r="PGV696" s="126"/>
      <c r="PGW696" s="126"/>
      <c r="PGX696" s="126"/>
      <c r="PGY696" s="126"/>
      <c r="PGZ696" s="126"/>
      <c r="PHA696" s="126"/>
      <c r="PHB696" s="126"/>
      <c r="PHC696" s="126"/>
      <c r="PHD696" s="126"/>
      <c r="PHE696" s="126"/>
      <c r="PHF696" s="126"/>
      <c r="PHG696" s="126"/>
      <c r="PHH696" s="126"/>
      <c r="PHI696" s="126"/>
      <c r="PHJ696" s="126"/>
      <c r="PHK696" s="126"/>
      <c r="PHL696" s="126"/>
      <c r="PHM696" s="126"/>
      <c r="PHN696" s="126"/>
      <c r="PHO696" s="126"/>
      <c r="PHP696" s="126"/>
      <c r="PHQ696" s="126"/>
      <c r="PHR696" s="126"/>
      <c r="PHS696" s="126"/>
      <c r="PHT696" s="126"/>
      <c r="PHU696" s="126"/>
      <c r="PHV696" s="126"/>
      <c r="PHW696" s="126"/>
      <c r="PHX696" s="126"/>
      <c r="PHY696" s="126"/>
      <c r="PHZ696" s="126"/>
      <c r="PIA696" s="126"/>
      <c r="PIB696" s="126"/>
      <c r="PIC696" s="126"/>
      <c r="PID696" s="126"/>
      <c r="PIE696" s="126"/>
      <c r="PIF696" s="126"/>
      <c r="PIG696" s="126"/>
      <c r="PIH696" s="126"/>
      <c r="PII696" s="126"/>
      <c r="PIJ696" s="126"/>
      <c r="PIK696" s="126"/>
      <c r="PIL696" s="126"/>
      <c r="PIM696" s="126"/>
      <c r="PIN696" s="126"/>
      <c r="PIO696" s="126"/>
      <c r="PIP696" s="126"/>
      <c r="PIQ696" s="126"/>
      <c r="PIR696" s="126"/>
      <c r="PIS696" s="126"/>
      <c r="PIT696" s="126"/>
      <c r="PIU696" s="126"/>
      <c r="PIV696" s="126"/>
      <c r="PIW696" s="126"/>
      <c r="PIX696" s="126"/>
      <c r="PIY696" s="126"/>
      <c r="PIZ696" s="126"/>
      <c r="PJA696" s="126"/>
      <c r="PJB696" s="126"/>
      <c r="PJC696" s="126"/>
      <c r="PJD696" s="126"/>
      <c r="PJE696" s="126"/>
      <c r="PJF696" s="126"/>
      <c r="PJG696" s="126"/>
      <c r="PJH696" s="126"/>
      <c r="PJI696" s="126"/>
      <c r="PJJ696" s="126"/>
      <c r="PJK696" s="126"/>
      <c r="PJL696" s="126"/>
      <c r="PJM696" s="126"/>
      <c r="PJN696" s="126"/>
      <c r="PJO696" s="126"/>
      <c r="PJP696" s="126"/>
      <c r="PJQ696" s="126"/>
      <c r="PJR696" s="126"/>
      <c r="PJS696" s="126"/>
      <c r="PJT696" s="126"/>
      <c r="PJU696" s="126"/>
      <c r="PJV696" s="126"/>
      <c r="PJW696" s="126"/>
      <c r="PJX696" s="126"/>
      <c r="PJY696" s="126"/>
      <c r="PJZ696" s="126"/>
      <c r="PKA696" s="126"/>
      <c r="PKB696" s="126"/>
      <c r="PKC696" s="126"/>
      <c r="PKD696" s="126"/>
      <c r="PKE696" s="126"/>
      <c r="PKF696" s="126"/>
      <c r="PKG696" s="126"/>
      <c r="PKH696" s="126"/>
      <c r="PKI696" s="126"/>
      <c r="PKJ696" s="126"/>
      <c r="PKK696" s="126"/>
      <c r="PKL696" s="126"/>
      <c r="PKM696" s="126"/>
      <c r="PKN696" s="126"/>
      <c r="PKO696" s="126"/>
      <c r="PKP696" s="126"/>
      <c r="PKQ696" s="126"/>
      <c r="PKR696" s="126"/>
      <c r="PKS696" s="126"/>
      <c r="PKT696" s="126"/>
      <c r="PKU696" s="126"/>
      <c r="PKV696" s="126"/>
      <c r="PKW696" s="126"/>
      <c r="PKX696" s="126"/>
      <c r="PKY696" s="126"/>
      <c r="PKZ696" s="126"/>
      <c r="PLA696" s="126"/>
      <c r="PLB696" s="126"/>
      <c r="PLC696" s="126"/>
      <c r="PLD696" s="126"/>
      <c r="PLE696" s="126"/>
      <c r="PLF696" s="126"/>
      <c r="PLG696" s="126"/>
      <c r="PLH696" s="126"/>
      <c r="PLI696" s="126"/>
      <c r="PLJ696" s="126"/>
      <c r="PLK696" s="126"/>
      <c r="PLL696" s="126"/>
      <c r="PLM696" s="126"/>
      <c r="PLN696" s="126"/>
      <c r="PLO696" s="126"/>
      <c r="PLP696" s="126"/>
      <c r="PLQ696" s="126"/>
      <c r="PLR696" s="126"/>
      <c r="PLS696" s="126"/>
      <c r="PLT696" s="126"/>
      <c r="PLU696" s="126"/>
      <c r="PLV696" s="126"/>
      <c r="PLW696" s="126"/>
      <c r="PLX696" s="126"/>
      <c r="PLY696" s="126"/>
      <c r="PLZ696" s="126"/>
      <c r="PMA696" s="126"/>
      <c r="PMB696" s="126"/>
      <c r="PMC696" s="126"/>
      <c r="PMD696" s="126"/>
      <c r="PME696" s="126"/>
      <c r="PMF696" s="126"/>
      <c r="PMG696" s="126"/>
      <c r="PMH696" s="126"/>
      <c r="PMI696" s="126"/>
      <c r="PMJ696" s="126"/>
      <c r="PMK696" s="126"/>
      <c r="PML696" s="126"/>
      <c r="PMM696" s="126"/>
      <c r="PMN696" s="126"/>
      <c r="PMO696" s="126"/>
      <c r="PMP696" s="126"/>
      <c r="PMQ696" s="126"/>
      <c r="PMR696" s="126"/>
      <c r="PMS696" s="126"/>
      <c r="PMT696" s="126"/>
      <c r="PMU696" s="126"/>
      <c r="PMV696" s="126"/>
      <c r="PMW696" s="126"/>
      <c r="PMX696" s="126"/>
      <c r="PMY696" s="126"/>
      <c r="PMZ696" s="126"/>
      <c r="PNA696" s="126"/>
      <c r="PNB696" s="126"/>
      <c r="PNC696" s="126"/>
      <c r="PND696" s="126"/>
      <c r="PNE696" s="126"/>
      <c r="PNF696" s="126"/>
      <c r="PNG696" s="126"/>
      <c r="PNH696" s="126"/>
      <c r="PNI696" s="126"/>
      <c r="PNJ696" s="126"/>
      <c r="PNK696" s="126"/>
      <c r="PNL696" s="126"/>
      <c r="PNM696" s="126"/>
      <c r="PNN696" s="126"/>
      <c r="PNO696" s="126"/>
      <c r="PNP696" s="126"/>
      <c r="PNQ696" s="126"/>
      <c r="PNR696" s="126"/>
      <c r="PNS696" s="126"/>
      <c r="PNT696" s="126"/>
      <c r="PNU696" s="126"/>
      <c r="PNV696" s="126"/>
      <c r="PNW696" s="126"/>
      <c r="PNX696" s="126"/>
      <c r="PNY696" s="126"/>
      <c r="PNZ696" s="126"/>
      <c r="POA696" s="126"/>
      <c r="POB696" s="126"/>
      <c r="POC696" s="126"/>
      <c r="POD696" s="126"/>
      <c r="POE696" s="126"/>
      <c r="POF696" s="126"/>
      <c r="POG696" s="126"/>
      <c r="POH696" s="126"/>
      <c r="POI696" s="126"/>
      <c r="POJ696" s="126"/>
      <c r="POK696" s="126"/>
      <c r="POL696" s="126"/>
      <c r="POM696" s="126"/>
      <c r="PON696" s="126"/>
      <c r="POO696" s="126"/>
      <c r="POP696" s="126"/>
      <c r="POQ696" s="126"/>
      <c r="POR696" s="126"/>
      <c r="POS696" s="126"/>
      <c r="POT696" s="126"/>
      <c r="POU696" s="126"/>
      <c r="POV696" s="126"/>
      <c r="POW696" s="126"/>
      <c r="POX696" s="126"/>
      <c r="POY696" s="126"/>
      <c r="POZ696" s="126"/>
      <c r="PPA696" s="126"/>
      <c r="PPB696" s="126"/>
      <c r="PPC696" s="126"/>
      <c r="PPD696" s="126"/>
      <c r="PPE696" s="126"/>
      <c r="PPF696" s="126"/>
      <c r="PPG696" s="126"/>
      <c r="PPH696" s="126"/>
      <c r="PPI696" s="126"/>
      <c r="PPJ696" s="126"/>
      <c r="PPK696" s="126"/>
      <c r="PPL696" s="126"/>
      <c r="PPM696" s="126"/>
      <c r="PPN696" s="126"/>
      <c r="PPO696" s="126"/>
      <c r="PPP696" s="126"/>
      <c r="PPQ696" s="126"/>
      <c r="PPR696" s="126"/>
      <c r="PPS696" s="126"/>
      <c r="PPT696" s="126"/>
      <c r="PPU696" s="126"/>
      <c r="PPV696" s="126"/>
      <c r="PPW696" s="126"/>
      <c r="PPX696" s="126"/>
      <c r="PPY696" s="126"/>
      <c r="PPZ696" s="126"/>
      <c r="PQA696" s="126"/>
      <c r="PQB696" s="126"/>
      <c r="PQC696" s="126"/>
      <c r="PQD696" s="126"/>
      <c r="PQE696" s="126"/>
      <c r="PQF696" s="126"/>
      <c r="PQG696" s="126"/>
      <c r="PQH696" s="126"/>
      <c r="PQI696" s="126"/>
      <c r="PQJ696" s="126"/>
      <c r="PQK696" s="126"/>
      <c r="PQL696" s="126"/>
      <c r="PQM696" s="126"/>
      <c r="PQN696" s="126"/>
      <c r="PQO696" s="126"/>
      <c r="PQP696" s="126"/>
      <c r="PQQ696" s="126"/>
      <c r="PQR696" s="126"/>
      <c r="PQS696" s="126"/>
      <c r="PQT696" s="126"/>
      <c r="PQU696" s="126"/>
      <c r="PQV696" s="126"/>
      <c r="PQW696" s="126"/>
      <c r="PQX696" s="126"/>
      <c r="PQY696" s="126"/>
      <c r="PQZ696" s="126"/>
      <c r="PRA696" s="126"/>
      <c r="PRB696" s="126"/>
      <c r="PRC696" s="126"/>
      <c r="PRD696" s="126"/>
      <c r="PRE696" s="126"/>
      <c r="PRF696" s="126"/>
      <c r="PRG696" s="126"/>
      <c r="PRH696" s="126"/>
      <c r="PRI696" s="126"/>
      <c r="PRJ696" s="126"/>
      <c r="PRK696" s="126"/>
      <c r="PRL696" s="126"/>
      <c r="PRM696" s="126"/>
      <c r="PRN696" s="126"/>
      <c r="PRO696" s="126"/>
      <c r="PRP696" s="126"/>
      <c r="PRQ696" s="126"/>
      <c r="PRR696" s="126"/>
      <c r="PRS696" s="126"/>
      <c r="PRT696" s="126"/>
      <c r="PRU696" s="126"/>
      <c r="PRV696" s="126"/>
      <c r="PRW696" s="126"/>
      <c r="PRX696" s="126"/>
      <c r="PRY696" s="126"/>
      <c r="PRZ696" s="126"/>
      <c r="PSA696" s="126"/>
      <c r="PSB696" s="126"/>
      <c r="PSC696" s="126"/>
      <c r="PSD696" s="126"/>
      <c r="PSE696" s="126"/>
      <c r="PSF696" s="126"/>
      <c r="PSG696" s="126"/>
      <c r="PSH696" s="126"/>
      <c r="PSI696" s="126"/>
      <c r="PSJ696" s="126"/>
      <c r="PSK696" s="126"/>
      <c r="PSL696" s="126"/>
      <c r="PSM696" s="126"/>
      <c r="PSN696" s="126"/>
      <c r="PSO696" s="126"/>
      <c r="PSP696" s="126"/>
      <c r="PSQ696" s="126"/>
      <c r="PSR696" s="126"/>
      <c r="PSS696" s="126"/>
      <c r="PST696" s="126"/>
      <c r="PSU696" s="126"/>
      <c r="PSV696" s="126"/>
      <c r="PSW696" s="126"/>
      <c r="PSX696" s="126"/>
      <c r="PSY696" s="126"/>
      <c r="PSZ696" s="126"/>
      <c r="PTA696" s="126"/>
      <c r="PTB696" s="126"/>
      <c r="PTC696" s="126"/>
      <c r="PTD696" s="126"/>
      <c r="PTE696" s="126"/>
      <c r="PTF696" s="126"/>
      <c r="PTG696" s="126"/>
      <c r="PTH696" s="126"/>
      <c r="PTI696" s="126"/>
      <c r="PTJ696" s="126"/>
      <c r="PTK696" s="126"/>
      <c r="PTL696" s="126"/>
      <c r="PTM696" s="126"/>
      <c r="PTN696" s="126"/>
      <c r="PTO696" s="126"/>
      <c r="PTP696" s="126"/>
      <c r="PTQ696" s="126"/>
      <c r="PTR696" s="126"/>
      <c r="PTS696" s="126"/>
      <c r="PTT696" s="126"/>
      <c r="PTU696" s="126"/>
      <c r="PTV696" s="126"/>
      <c r="PTW696" s="126"/>
      <c r="PTX696" s="126"/>
      <c r="PTY696" s="126"/>
      <c r="PTZ696" s="126"/>
      <c r="PUA696" s="126"/>
      <c r="PUB696" s="126"/>
      <c r="PUC696" s="126"/>
      <c r="PUD696" s="126"/>
      <c r="PUE696" s="126"/>
      <c r="PUF696" s="126"/>
      <c r="PUG696" s="126"/>
      <c r="PUH696" s="126"/>
      <c r="PUI696" s="126"/>
      <c r="PUJ696" s="126"/>
      <c r="PUK696" s="126"/>
      <c r="PUL696" s="126"/>
      <c r="PUM696" s="126"/>
      <c r="PUN696" s="126"/>
      <c r="PUO696" s="126"/>
      <c r="PUP696" s="126"/>
      <c r="PUQ696" s="126"/>
      <c r="PUR696" s="126"/>
      <c r="PUS696" s="126"/>
      <c r="PUT696" s="126"/>
      <c r="PUU696" s="126"/>
      <c r="PUV696" s="126"/>
      <c r="PUW696" s="126"/>
      <c r="PUX696" s="126"/>
      <c r="PUY696" s="126"/>
      <c r="PUZ696" s="126"/>
      <c r="PVA696" s="126"/>
      <c r="PVB696" s="126"/>
      <c r="PVC696" s="126"/>
      <c r="PVD696" s="126"/>
      <c r="PVE696" s="126"/>
      <c r="PVF696" s="126"/>
      <c r="PVG696" s="126"/>
      <c r="PVH696" s="126"/>
      <c r="PVI696" s="126"/>
      <c r="PVJ696" s="126"/>
      <c r="PVK696" s="126"/>
      <c r="PVL696" s="126"/>
      <c r="PVM696" s="126"/>
      <c r="PVN696" s="126"/>
      <c r="PVO696" s="126"/>
      <c r="PVP696" s="126"/>
      <c r="PVQ696" s="126"/>
      <c r="PVR696" s="126"/>
      <c r="PVS696" s="126"/>
      <c r="PVT696" s="126"/>
      <c r="PVU696" s="126"/>
      <c r="PVV696" s="126"/>
      <c r="PVW696" s="126"/>
      <c r="PVX696" s="126"/>
      <c r="PVY696" s="126"/>
      <c r="PVZ696" s="126"/>
      <c r="PWA696" s="126"/>
      <c r="PWB696" s="126"/>
      <c r="PWC696" s="126"/>
      <c r="PWD696" s="126"/>
      <c r="PWE696" s="126"/>
      <c r="PWF696" s="126"/>
      <c r="PWG696" s="126"/>
      <c r="PWH696" s="126"/>
      <c r="PWI696" s="126"/>
      <c r="PWJ696" s="126"/>
      <c r="PWK696" s="126"/>
      <c r="PWL696" s="126"/>
      <c r="PWM696" s="126"/>
      <c r="PWN696" s="126"/>
      <c r="PWO696" s="126"/>
      <c r="PWP696" s="126"/>
      <c r="PWQ696" s="126"/>
      <c r="PWR696" s="126"/>
      <c r="PWS696" s="126"/>
      <c r="PWT696" s="126"/>
      <c r="PWU696" s="126"/>
      <c r="PWV696" s="126"/>
      <c r="PWW696" s="126"/>
      <c r="PWX696" s="126"/>
      <c r="PWY696" s="126"/>
      <c r="PWZ696" s="126"/>
      <c r="PXA696" s="126"/>
      <c r="PXB696" s="126"/>
      <c r="PXC696" s="126"/>
      <c r="PXD696" s="126"/>
      <c r="PXE696" s="126"/>
      <c r="PXF696" s="126"/>
      <c r="PXG696" s="126"/>
      <c r="PXH696" s="126"/>
      <c r="PXI696" s="126"/>
      <c r="PXJ696" s="126"/>
      <c r="PXK696" s="126"/>
      <c r="PXL696" s="126"/>
      <c r="PXM696" s="126"/>
      <c r="PXN696" s="126"/>
      <c r="PXO696" s="126"/>
      <c r="PXP696" s="126"/>
      <c r="PXQ696" s="126"/>
      <c r="PXR696" s="126"/>
      <c r="PXS696" s="126"/>
      <c r="PXT696" s="126"/>
      <c r="PXU696" s="126"/>
      <c r="PXV696" s="126"/>
      <c r="PXW696" s="126"/>
      <c r="PXX696" s="126"/>
      <c r="PXY696" s="126"/>
      <c r="PXZ696" s="126"/>
      <c r="PYA696" s="126"/>
      <c r="PYB696" s="126"/>
      <c r="PYC696" s="126"/>
      <c r="PYD696" s="126"/>
      <c r="PYE696" s="126"/>
      <c r="PYF696" s="126"/>
      <c r="PYG696" s="126"/>
      <c r="PYH696" s="126"/>
      <c r="PYI696" s="126"/>
      <c r="PYJ696" s="126"/>
      <c r="PYK696" s="126"/>
      <c r="PYL696" s="126"/>
      <c r="PYM696" s="126"/>
      <c r="PYN696" s="126"/>
      <c r="PYO696" s="126"/>
      <c r="PYP696" s="126"/>
      <c r="PYQ696" s="126"/>
      <c r="PYR696" s="126"/>
      <c r="PYS696" s="126"/>
      <c r="PYT696" s="126"/>
      <c r="PYU696" s="126"/>
      <c r="PYV696" s="126"/>
      <c r="PYW696" s="126"/>
      <c r="PYX696" s="126"/>
      <c r="PYY696" s="126"/>
      <c r="PYZ696" s="126"/>
      <c r="PZA696" s="126"/>
      <c r="PZB696" s="126"/>
      <c r="PZC696" s="126"/>
      <c r="PZD696" s="126"/>
      <c r="PZE696" s="126"/>
      <c r="PZF696" s="126"/>
      <c r="PZG696" s="126"/>
      <c r="PZH696" s="126"/>
      <c r="PZI696" s="126"/>
      <c r="PZJ696" s="126"/>
      <c r="PZK696" s="126"/>
      <c r="PZL696" s="126"/>
      <c r="PZM696" s="126"/>
      <c r="PZN696" s="126"/>
      <c r="PZO696" s="126"/>
      <c r="PZP696" s="126"/>
      <c r="PZQ696" s="126"/>
      <c r="PZR696" s="126"/>
      <c r="PZS696" s="126"/>
      <c r="PZT696" s="126"/>
      <c r="PZU696" s="126"/>
      <c r="PZV696" s="126"/>
      <c r="PZW696" s="126"/>
      <c r="PZX696" s="126"/>
      <c r="PZY696" s="126"/>
      <c r="PZZ696" s="126"/>
      <c r="QAA696" s="126"/>
      <c r="QAB696" s="126"/>
      <c r="QAC696" s="126"/>
      <c r="QAD696" s="126"/>
      <c r="QAE696" s="126"/>
      <c r="QAF696" s="126"/>
      <c r="QAG696" s="126"/>
      <c r="QAH696" s="126"/>
      <c r="QAI696" s="126"/>
      <c r="QAJ696" s="126"/>
      <c r="QAK696" s="126"/>
      <c r="QAL696" s="126"/>
      <c r="QAM696" s="126"/>
      <c r="QAN696" s="126"/>
      <c r="QAO696" s="126"/>
      <c r="QAP696" s="126"/>
      <c r="QAQ696" s="126"/>
      <c r="QAR696" s="126"/>
      <c r="QAS696" s="126"/>
      <c r="QAT696" s="126"/>
      <c r="QAU696" s="126"/>
      <c r="QAV696" s="126"/>
      <c r="QAW696" s="126"/>
      <c r="QAX696" s="126"/>
      <c r="QAY696" s="126"/>
      <c r="QAZ696" s="126"/>
      <c r="QBA696" s="126"/>
      <c r="QBB696" s="126"/>
      <c r="QBC696" s="126"/>
      <c r="QBD696" s="126"/>
      <c r="QBE696" s="126"/>
      <c r="QBF696" s="126"/>
      <c r="QBG696" s="126"/>
      <c r="QBH696" s="126"/>
      <c r="QBI696" s="126"/>
      <c r="QBJ696" s="126"/>
      <c r="QBK696" s="126"/>
      <c r="QBL696" s="126"/>
      <c r="QBM696" s="126"/>
      <c r="QBN696" s="126"/>
      <c r="QBO696" s="126"/>
      <c r="QBP696" s="126"/>
      <c r="QBQ696" s="126"/>
      <c r="QBR696" s="126"/>
      <c r="QBS696" s="126"/>
      <c r="QBT696" s="126"/>
      <c r="QBU696" s="126"/>
      <c r="QBV696" s="126"/>
      <c r="QBW696" s="126"/>
      <c r="QBX696" s="126"/>
      <c r="QBY696" s="126"/>
      <c r="QBZ696" s="126"/>
      <c r="QCA696" s="126"/>
      <c r="QCB696" s="126"/>
      <c r="QCC696" s="126"/>
      <c r="QCD696" s="126"/>
      <c r="QCE696" s="126"/>
      <c r="QCF696" s="126"/>
      <c r="QCG696" s="126"/>
      <c r="QCH696" s="126"/>
      <c r="QCI696" s="126"/>
      <c r="QCJ696" s="126"/>
      <c r="QCK696" s="126"/>
      <c r="QCL696" s="126"/>
      <c r="QCM696" s="126"/>
      <c r="QCN696" s="126"/>
      <c r="QCO696" s="126"/>
      <c r="QCP696" s="126"/>
      <c r="QCQ696" s="126"/>
      <c r="QCR696" s="126"/>
      <c r="QCS696" s="126"/>
      <c r="QCT696" s="126"/>
      <c r="QCU696" s="126"/>
      <c r="QCV696" s="126"/>
      <c r="QCW696" s="126"/>
      <c r="QCX696" s="126"/>
      <c r="QCY696" s="126"/>
      <c r="QCZ696" s="126"/>
      <c r="QDA696" s="126"/>
      <c r="QDB696" s="126"/>
      <c r="QDC696" s="126"/>
      <c r="QDD696" s="126"/>
      <c r="QDE696" s="126"/>
      <c r="QDF696" s="126"/>
      <c r="QDG696" s="126"/>
      <c r="QDH696" s="126"/>
      <c r="QDI696" s="126"/>
      <c r="QDJ696" s="126"/>
      <c r="QDK696" s="126"/>
      <c r="QDL696" s="126"/>
      <c r="QDM696" s="126"/>
      <c r="QDN696" s="126"/>
      <c r="QDO696" s="126"/>
      <c r="QDP696" s="126"/>
      <c r="QDQ696" s="126"/>
      <c r="QDR696" s="126"/>
      <c r="QDS696" s="126"/>
      <c r="QDT696" s="126"/>
      <c r="QDU696" s="126"/>
      <c r="QDV696" s="126"/>
      <c r="QDW696" s="126"/>
      <c r="QDX696" s="126"/>
      <c r="QDY696" s="126"/>
      <c r="QDZ696" s="126"/>
      <c r="QEA696" s="126"/>
      <c r="QEB696" s="126"/>
      <c r="QEC696" s="126"/>
      <c r="QED696" s="126"/>
      <c r="QEE696" s="126"/>
      <c r="QEF696" s="126"/>
      <c r="QEG696" s="126"/>
      <c r="QEH696" s="126"/>
      <c r="QEI696" s="126"/>
      <c r="QEJ696" s="126"/>
      <c r="QEK696" s="126"/>
      <c r="QEL696" s="126"/>
      <c r="QEM696" s="126"/>
      <c r="QEN696" s="126"/>
      <c r="QEO696" s="126"/>
      <c r="QEP696" s="126"/>
      <c r="QEQ696" s="126"/>
      <c r="QER696" s="126"/>
      <c r="QES696" s="126"/>
      <c r="QET696" s="126"/>
      <c r="QEU696" s="126"/>
      <c r="QEV696" s="126"/>
      <c r="QEW696" s="126"/>
      <c r="QEX696" s="126"/>
      <c r="QEY696" s="126"/>
      <c r="QEZ696" s="126"/>
      <c r="QFA696" s="126"/>
      <c r="QFB696" s="126"/>
      <c r="QFC696" s="126"/>
      <c r="QFD696" s="126"/>
      <c r="QFE696" s="126"/>
      <c r="QFF696" s="126"/>
      <c r="QFG696" s="126"/>
      <c r="QFH696" s="126"/>
      <c r="QFI696" s="126"/>
      <c r="QFJ696" s="126"/>
      <c r="QFK696" s="126"/>
      <c r="QFL696" s="126"/>
      <c r="QFM696" s="126"/>
      <c r="QFN696" s="126"/>
      <c r="QFO696" s="126"/>
      <c r="QFP696" s="126"/>
      <c r="QFQ696" s="126"/>
      <c r="QFR696" s="126"/>
      <c r="QFS696" s="126"/>
      <c r="QFT696" s="126"/>
      <c r="QFU696" s="126"/>
      <c r="QFV696" s="126"/>
      <c r="QFW696" s="126"/>
      <c r="QFX696" s="126"/>
      <c r="QFY696" s="126"/>
      <c r="QFZ696" s="126"/>
      <c r="QGA696" s="126"/>
      <c r="QGB696" s="126"/>
      <c r="QGC696" s="126"/>
      <c r="QGD696" s="126"/>
      <c r="QGE696" s="126"/>
      <c r="QGF696" s="126"/>
      <c r="QGG696" s="126"/>
      <c r="QGH696" s="126"/>
      <c r="QGI696" s="126"/>
      <c r="QGJ696" s="126"/>
      <c r="QGK696" s="126"/>
      <c r="QGL696" s="126"/>
      <c r="QGM696" s="126"/>
      <c r="QGN696" s="126"/>
      <c r="QGO696" s="126"/>
      <c r="QGP696" s="126"/>
      <c r="QGQ696" s="126"/>
      <c r="QGR696" s="126"/>
      <c r="QGS696" s="126"/>
      <c r="QGT696" s="126"/>
      <c r="QGU696" s="126"/>
      <c r="QGV696" s="126"/>
      <c r="QGW696" s="126"/>
      <c r="QGX696" s="126"/>
      <c r="QGY696" s="126"/>
      <c r="QGZ696" s="126"/>
      <c r="QHA696" s="126"/>
      <c r="QHB696" s="126"/>
      <c r="QHC696" s="126"/>
      <c r="QHD696" s="126"/>
      <c r="QHE696" s="126"/>
      <c r="QHF696" s="126"/>
      <c r="QHG696" s="126"/>
      <c r="QHH696" s="126"/>
      <c r="QHI696" s="126"/>
      <c r="QHJ696" s="126"/>
      <c r="QHK696" s="126"/>
      <c r="QHL696" s="126"/>
      <c r="QHM696" s="126"/>
      <c r="QHN696" s="126"/>
      <c r="QHO696" s="126"/>
      <c r="QHP696" s="126"/>
      <c r="QHQ696" s="126"/>
      <c r="QHR696" s="126"/>
      <c r="QHS696" s="126"/>
      <c r="QHT696" s="126"/>
      <c r="QHU696" s="126"/>
      <c r="QHV696" s="126"/>
      <c r="QHW696" s="126"/>
      <c r="QHX696" s="126"/>
      <c r="QHY696" s="126"/>
      <c r="QHZ696" s="126"/>
      <c r="QIA696" s="126"/>
      <c r="QIB696" s="126"/>
      <c r="QIC696" s="126"/>
      <c r="QID696" s="126"/>
      <c r="QIE696" s="126"/>
      <c r="QIF696" s="126"/>
      <c r="QIG696" s="126"/>
      <c r="QIH696" s="126"/>
      <c r="QII696" s="126"/>
      <c r="QIJ696" s="126"/>
      <c r="QIK696" s="126"/>
      <c r="QIL696" s="126"/>
      <c r="QIM696" s="126"/>
      <c r="QIN696" s="126"/>
      <c r="QIO696" s="126"/>
      <c r="QIP696" s="126"/>
      <c r="QIQ696" s="126"/>
      <c r="QIR696" s="126"/>
      <c r="QIS696" s="126"/>
      <c r="QIT696" s="126"/>
      <c r="QIU696" s="126"/>
      <c r="QIV696" s="126"/>
      <c r="QIW696" s="126"/>
      <c r="QIX696" s="126"/>
      <c r="QIY696" s="126"/>
      <c r="QIZ696" s="126"/>
      <c r="QJA696" s="126"/>
      <c r="QJB696" s="126"/>
      <c r="QJC696" s="126"/>
      <c r="QJD696" s="126"/>
      <c r="QJE696" s="126"/>
      <c r="QJF696" s="126"/>
      <c r="QJG696" s="126"/>
      <c r="QJH696" s="126"/>
      <c r="QJI696" s="126"/>
      <c r="QJJ696" s="126"/>
      <c r="QJK696" s="126"/>
      <c r="QJL696" s="126"/>
      <c r="QJM696" s="126"/>
      <c r="QJN696" s="126"/>
      <c r="QJO696" s="126"/>
      <c r="QJP696" s="126"/>
      <c r="QJQ696" s="126"/>
      <c r="QJR696" s="126"/>
      <c r="QJS696" s="126"/>
      <c r="QJT696" s="126"/>
      <c r="QJU696" s="126"/>
      <c r="QJV696" s="126"/>
      <c r="QJW696" s="126"/>
      <c r="QJX696" s="126"/>
      <c r="QJY696" s="126"/>
      <c r="QJZ696" s="126"/>
      <c r="QKA696" s="126"/>
      <c r="QKB696" s="126"/>
      <c r="QKC696" s="126"/>
      <c r="QKD696" s="126"/>
      <c r="QKE696" s="126"/>
      <c r="QKF696" s="126"/>
      <c r="QKG696" s="126"/>
      <c r="QKH696" s="126"/>
      <c r="QKI696" s="126"/>
      <c r="QKJ696" s="126"/>
      <c r="QKK696" s="126"/>
      <c r="QKL696" s="126"/>
      <c r="QKM696" s="126"/>
      <c r="QKN696" s="126"/>
      <c r="QKO696" s="126"/>
      <c r="QKP696" s="126"/>
      <c r="QKQ696" s="126"/>
      <c r="QKR696" s="126"/>
      <c r="QKS696" s="126"/>
      <c r="QKT696" s="126"/>
      <c r="QKU696" s="126"/>
      <c r="QKV696" s="126"/>
      <c r="QKW696" s="126"/>
      <c r="QKX696" s="126"/>
      <c r="QKY696" s="126"/>
      <c r="QKZ696" s="126"/>
      <c r="QLA696" s="126"/>
      <c r="QLB696" s="126"/>
      <c r="QLC696" s="126"/>
      <c r="QLD696" s="126"/>
      <c r="QLE696" s="126"/>
      <c r="QLF696" s="126"/>
      <c r="QLG696" s="126"/>
      <c r="QLH696" s="126"/>
      <c r="QLI696" s="126"/>
      <c r="QLJ696" s="126"/>
      <c r="QLK696" s="126"/>
      <c r="QLL696" s="126"/>
      <c r="QLM696" s="126"/>
      <c r="QLN696" s="126"/>
      <c r="QLO696" s="126"/>
      <c r="QLP696" s="126"/>
      <c r="QLQ696" s="126"/>
      <c r="QLR696" s="126"/>
      <c r="QLS696" s="126"/>
      <c r="QLT696" s="126"/>
      <c r="QLU696" s="126"/>
      <c r="QLV696" s="126"/>
      <c r="QLW696" s="126"/>
      <c r="QLX696" s="126"/>
      <c r="QLY696" s="126"/>
      <c r="QLZ696" s="126"/>
      <c r="QMA696" s="126"/>
      <c r="QMB696" s="126"/>
      <c r="QMC696" s="126"/>
      <c r="QMD696" s="126"/>
      <c r="QME696" s="126"/>
      <c r="QMF696" s="126"/>
      <c r="QMG696" s="126"/>
      <c r="QMH696" s="126"/>
      <c r="QMI696" s="126"/>
      <c r="QMJ696" s="126"/>
      <c r="QMK696" s="126"/>
      <c r="QML696" s="126"/>
      <c r="QMM696" s="126"/>
      <c r="QMN696" s="126"/>
      <c r="QMO696" s="126"/>
      <c r="QMP696" s="126"/>
      <c r="QMQ696" s="126"/>
      <c r="QMR696" s="126"/>
      <c r="QMS696" s="126"/>
      <c r="QMT696" s="126"/>
      <c r="QMU696" s="126"/>
      <c r="QMV696" s="126"/>
      <c r="QMW696" s="126"/>
      <c r="QMX696" s="126"/>
      <c r="QMY696" s="126"/>
      <c r="QMZ696" s="126"/>
      <c r="QNA696" s="126"/>
      <c r="QNB696" s="126"/>
      <c r="QNC696" s="126"/>
      <c r="QND696" s="126"/>
      <c r="QNE696" s="126"/>
      <c r="QNF696" s="126"/>
      <c r="QNG696" s="126"/>
      <c r="QNH696" s="126"/>
      <c r="QNI696" s="126"/>
      <c r="QNJ696" s="126"/>
      <c r="QNK696" s="126"/>
      <c r="QNL696" s="126"/>
      <c r="QNM696" s="126"/>
      <c r="QNN696" s="126"/>
      <c r="QNO696" s="126"/>
      <c r="QNP696" s="126"/>
      <c r="QNQ696" s="126"/>
      <c r="QNR696" s="126"/>
      <c r="QNS696" s="126"/>
      <c r="QNT696" s="126"/>
      <c r="QNU696" s="126"/>
      <c r="QNV696" s="126"/>
      <c r="QNW696" s="126"/>
      <c r="QNX696" s="126"/>
      <c r="QNY696" s="126"/>
      <c r="QNZ696" s="126"/>
      <c r="QOA696" s="126"/>
      <c r="QOB696" s="126"/>
      <c r="QOC696" s="126"/>
      <c r="QOD696" s="126"/>
      <c r="QOE696" s="126"/>
      <c r="QOF696" s="126"/>
      <c r="QOG696" s="126"/>
      <c r="QOH696" s="126"/>
      <c r="QOI696" s="126"/>
      <c r="QOJ696" s="126"/>
      <c r="QOK696" s="126"/>
      <c r="QOL696" s="126"/>
      <c r="QOM696" s="126"/>
      <c r="QON696" s="126"/>
      <c r="QOO696" s="126"/>
      <c r="QOP696" s="126"/>
      <c r="QOQ696" s="126"/>
      <c r="QOR696" s="126"/>
      <c r="QOS696" s="126"/>
      <c r="QOT696" s="126"/>
      <c r="QOU696" s="126"/>
      <c r="QOV696" s="126"/>
      <c r="QOW696" s="126"/>
      <c r="QOX696" s="126"/>
      <c r="QOY696" s="126"/>
      <c r="QOZ696" s="126"/>
      <c r="QPA696" s="126"/>
      <c r="QPB696" s="126"/>
      <c r="QPC696" s="126"/>
      <c r="QPD696" s="126"/>
      <c r="QPE696" s="126"/>
      <c r="QPF696" s="126"/>
      <c r="QPG696" s="126"/>
      <c r="QPH696" s="126"/>
      <c r="QPI696" s="126"/>
      <c r="QPJ696" s="126"/>
      <c r="QPK696" s="126"/>
      <c r="QPL696" s="126"/>
      <c r="QPM696" s="126"/>
      <c r="QPN696" s="126"/>
      <c r="QPO696" s="126"/>
      <c r="QPP696" s="126"/>
      <c r="QPQ696" s="126"/>
      <c r="QPR696" s="126"/>
      <c r="QPS696" s="126"/>
      <c r="QPT696" s="126"/>
      <c r="QPU696" s="126"/>
      <c r="QPV696" s="126"/>
      <c r="QPW696" s="126"/>
      <c r="QPX696" s="126"/>
      <c r="QPY696" s="126"/>
      <c r="QPZ696" s="126"/>
      <c r="QQA696" s="126"/>
      <c r="QQB696" s="126"/>
      <c r="QQC696" s="126"/>
      <c r="QQD696" s="126"/>
      <c r="QQE696" s="126"/>
      <c r="QQF696" s="126"/>
      <c r="QQG696" s="126"/>
      <c r="QQH696" s="126"/>
      <c r="QQI696" s="126"/>
      <c r="QQJ696" s="126"/>
      <c r="QQK696" s="126"/>
      <c r="QQL696" s="126"/>
      <c r="QQM696" s="126"/>
      <c r="QQN696" s="126"/>
      <c r="QQO696" s="126"/>
      <c r="QQP696" s="126"/>
      <c r="QQQ696" s="126"/>
      <c r="QQR696" s="126"/>
      <c r="QQS696" s="126"/>
      <c r="QQT696" s="126"/>
      <c r="QQU696" s="126"/>
      <c r="QQV696" s="126"/>
      <c r="QQW696" s="126"/>
      <c r="QQX696" s="126"/>
      <c r="QQY696" s="126"/>
      <c r="QQZ696" s="126"/>
      <c r="QRA696" s="126"/>
      <c r="QRB696" s="126"/>
      <c r="QRC696" s="126"/>
      <c r="QRD696" s="126"/>
      <c r="QRE696" s="126"/>
      <c r="QRF696" s="126"/>
      <c r="QRG696" s="126"/>
      <c r="QRH696" s="126"/>
      <c r="QRI696" s="126"/>
      <c r="QRJ696" s="126"/>
      <c r="QRK696" s="126"/>
      <c r="QRL696" s="126"/>
      <c r="QRM696" s="126"/>
      <c r="QRN696" s="126"/>
      <c r="QRO696" s="126"/>
      <c r="QRP696" s="126"/>
      <c r="QRQ696" s="126"/>
      <c r="QRR696" s="126"/>
      <c r="QRS696" s="126"/>
      <c r="QRT696" s="126"/>
      <c r="QRU696" s="126"/>
      <c r="QRV696" s="126"/>
      <c r="QRW696" s="126"/>
      <c r="QRX696" s="126"/>
      <c r="QRY696" s="126"/>
      <c r="QRZ696" s="126"/>
      <c r="QSA696" s="126"/>
      <c r="QSB696" s="126"/>
      <c r="QSC696" s="126"/>
      <c r="QSD696" s="126"/>
      <c r="QSE696" s="126"/>
      <c r="QSF696" s="126"/>
      <c r="QSG696" s="126"/>
      <c r="QSH696" s="126"/>
      <c r="QSI696" s="126"/>
      <c r="QSJ696" s="126"/>
      <c r="QSK696" s="126"/>
      <c r="QSL696" s="126"/>
      <c r="QSM696" s="126"/>
      <c r="QSN696" s="126"/>
      <c r="QSO696" s="126"/>
      <c r="QSP696" s="126"/>
      <c r="QSQ696" s="126"/>
      <c r="QSR696" s="126"/>
      <c r="QSS696" s="126"/>
      <c r="QST696" s="126"/>
      <c r="QSU696" s="126"/>
      <c r="QSV696" s="126"/>
      <c r="QSW696" s="126"/>
      <c r="QSX696" s="126"/>
      <c r="QSY696" s="126"/>
      <c r="QSZ696" s="126"/>
      <c r="QTA696" s="126"/>
      <c r="QTB696" s="126"/>
      <c r="QTC696" s="126"/>
      <c r="QTD696" s="126"/>
      <c r="QTE696" s="126"/>
      <c r="QTF696" s="126"/>
      <c r="QTG696" s="126"/>
      <c r="QTH696" s="126"/>
      <c r="QTI696" s="126"/>
      <c r="QTJ696" s="126"/>
      <c r="QTK696" s="126"/>
      <c r="QTL696" s="126"/>
      <c r="QTM696" s="126"/>
      <c r="QTN696" s="126"/>
      <c r="QTO696" s="126"/>
      <c r="QTP696" s="126"/>
      <c r="QTQ696" s="126"/>
      <c r="QTR696" s="126"/>
      <c r="QTS696" s="126"/>
      <c r="QTT696" s="126"/>
      <c r="QTU696" s="126"/>
      <c r="QTV696" s="126"/>
      <c r="QTW696" s="126"/>
      <c r="QTX696" s="126"/>
      <c r="QTY696" s="126"/>
      <c r="QTZ696" s="126"/>
      <c r="QUA696" s="126"/>
      <c r="QUB696" s="126"/>
      <c r="QUC696" s="126"/>
      <c r="QUD696" s="126"/>
      <c r="QUE696" s="126"/>
      <c r="QUF696" s="126"/>
      <c r="QUG696" s="126"/>
      <c r="QUH696" s="126"/>
      <c r="QUI696" s="126"/>
      <c r="QUJ696" s="126"/>
      <c r="QUK696" s="126"/>
      <c r="QUL696" s="126"/>
      <c r="QUM696" s="126"/>
      <c r="QUN696" s="126"/>
      <c r="QUO696" s="126"/>
      <c r="QUP696" s="126"/>
      <c r="QUQ696" s="126"/>
      <c r="QUR696" s="126"/>
      <c r="QUS696" s="126"/>
      <c r="QUT696" s="126"/>
      <c r="QUU696" s="126"/>
      <c r="QUV696" s="126"/>
      <c r="QUW696" s="126"/>
      <c r="QUX696" s="126"/>
      <c r="QUY696" s="126"/>
      <c r="QUZ696" s="126"/>
      <c r="QVA696" s="126"/>
      <c r="QVB696" s="126"/>
      <c r="QVC696" s="126"/>
      <c r="QVD696" s="126"/>
      <c r="QVE696" s="126"/>
      <c r="QVF696" s="126"/>
      <c r="QVG696" s="126"/>
      <c r="QVH696" s="126"/>
      <c r="QVI696" s="126"/>
      <c r="QVJ696" s="126"/>
      <c r="QVK696" s="126"/>
      <c r="QVL696" s="126"/>
      <c r="QVM696" s="126"/>
      <c r="QVN696" s="126"/>
      <c r="QVO696" s="126"/>
      <c r="QVP696" s="126"/>
      <c r="QVQ696" s="126"/>
      <c r="QVR696" s="126"/>
      <c r="QVS696" s="126"/>
      <c r="QVT696" s="126"/>
      <c r="QVU696" s="126"/>
      <c r="QVV696" s="126"/>
      <c r="QVW696" s="126"/>
      <c r="QVX696" s="126"/>
      <c r="QVY696" s="126"/>
      <c r="QVZ696" s="126"/>
      <c r="QWA696" s="126"/>
      <c r="QWB696" s="126"/>
      <c r="QWC696" s="126"/>
      <c r="QWD696" s="126"/>
      <c r="QWE696" s="126"/>
      <c r="QWF696" s="126"/>
      <c r="QWG696" s="126"/>
      <c r="QWH696" s="126"/>
      <c r="QWI696" s="126"/>
      <c r="QWJ696" s="126"/>
      <c r="QWK696" s="126"/>
      <c r="QWL696" s="126"/>
      <c r="QWM696" s="126"/>
      <c r="QWN696" s="126"/>
      <c r="QWO696" s="126"/>
      <c r="QWP696" s="126"/>
      <c r="QWQ696" s="126"/>
      <c r="QWR696" s="126"/>
      <c r="QWS696" s="126"/>
      <c r="QWT696" s="126"/>
      <c r="QWU696" s="126"/>
      <c r="QWV696" s="126"/>
      <c r="QWW696" s="126"/>
      <c r="QWX696" s="126"/>
      <c r="QWY696" s="126"/>
      <c r="QWZ696" s="126"/>
      <c r="QXA696" s="126"/>
      <c r="QXB696" s="126"/>
      <c r="QXC696" s="126"/>
      <c r="QXD696" s="126"/>
      <c r="QXE696" s="126"/>
      <c r="QXF696" s="126"/>
      <c r="QXG696" s="126"/>
      <c r="QXH696" s="126"/>
      <c r="QXI696" s="126"/>
      <c r="QXJ696" s="126"/>
      <c r="QXK696" s="126"/>
      <c r="QXL696" s="126"/>
      <c r="QXM696" s="126"/>
      <c r="QXN696" s="126"/>
      <c r="QXO696" s="126"/>
      <c r="QXP696" s="126"/>
      <c r="QXQ696" s="126"/>
      <c r="QXR696" s="126"/>
      <c r="QXS696" s="126"/>
      <c r="QXT696" s="126"/>
      <c r="QXU696" s="126"/>
      <c r="QXV696" s="126"/>
      <c r="QXW696" s="126"/>
      <c r="QXX696" s="126"/>
      <c r="QXY696" s="126"/>
      <c r="QXZ696" s="126"/>
      <c r="QYA696" s="126"/>
      <c r="QYB696" s="126"/>
      <c r="QYC696" s="126"/>
      <c r="QYD696" s="126"/>
      <c r="QYE696" s="126"/>
      <c r="QYF696" s="126"/>
      <c r="QYG696" s="126"/>
      <c r="QYH696" s="126"/>
      <c r="QYI696" s="126"/>
      <c r="QYJ696" s="126"/>
      <c r="QYK696" s="126"/>
      <c r="QYL696" s="126"/>
      <c r="QYM696" s="126"/>
      <c r="QYN696" s="126"/>
      <c r="QYO696" s="126"/>
      <c r="QYP696" s="126"/>
      <c r="QYQ696" s="126"/>
      <c r="QYR696" s="126"/>
      <c r="QYS696" s="126"/>
      <c r="QYT696" s="126"/>
      <c r="QYU696" s="126"/>
      <c r="QYV696" s="126"/>
      <c r="QYW696" s="126"/>
      <c r="QYX696" s="126"/>
      <c r="QYY696" s="126"/>
      <c r="QYZ696" s="126"/>
      <c r="QZA696" s="126"/>
      <c r="QZB696" s="126"/>
      <c r="QZC696" s="126"/>
      <c r="QZD696" s="126"/>
      <c r="QZE696" s="126"/>
      <c r="QZF696" s="126"/>
      <c r="QZG696" s="126"/>
      <c r="QZH696" s="126"/>
      <c r="QZI696" s="126"/>
      <c r="QZJ696" s="126"/>
      <c r="QZK696" s="126"/>
      <c r="QZL696" s="126"/>
      <c r="QZM696" s="126"/>
      <c r="QZN696" s="126"/>
      <c r="QZO696" s="126"/>
      <c r="QZP696" s="126"/>
      <c r="QZQ696" s="126"/>
      <c r="QZR696" s="126"/>
      <c r="QZS696" s="126"/>
      <c r="QZT696" s="126"/>
      <c r="QZU696" s="126"/>
      <c r="QZV696" s="126"/>
      <c r="QZW696" s="126"/>
      <c r="QZX696" s="126"/>
      <c r="QZY696" s="126"/>
      <c r="QZZ696" s="126"/>
      <c r="RAA696" s="126"/>
      <c r="RAB696" s="126"/>
      <c r="RAC696" s="126"/>
      <c r="RAD696" s="126"/>
      <c r="RAE696" s="126"/>
      <c r="RAF696" s="126"/>
      <c r="RAG696" s="126"/>
      <c r="RAH696" s="126"/>
      <c r="RAI696" s="126"/>
      <c r="RAJ696" s="126"/>
      <c r="RAK696" s="126"/>
      <c r="RAL696" s="126"/>
      <c r="RAM696" s="126"/>
      <c r="RAN696" s="126"/>
      <c r="RAO696" s="126"/>
      <c r="RAP696" s="126"/>
      <c r="RAQ696" s="126"/>
      <c r="RAR696" s="126"/>
      <c r="RAS696" s="126"/>
      <c r="RAT696" s="126"/>
      <c r="RAU696" s="126"/>
      <c r="RAV696" s="126"/>
      <c r="RAW696" s="126"/>
      <c r="RAX696" s="126"/>
      <c r="RAY696" s="126"/>
      <c r="RAZ696" s="126"/>
      <c r="RBA696" s="126"/>
      <c r="RBB696" s="126"/>
      <c r="RBC696" s="126"/>
      <c r="RBD696" s="126"/>
      <c r="RBE696" s="126"/>
      <c r="RBF696" s="126"/>
      <c r="RBG696" s="126"/>
      <c r="RBH696" s="126"/>
      <c r="RBI696" s="126"/>
      <c r="RBJ696" s="126"/>
      <c r="RBK696" s="126"/>
      <c r="RBL696" s="126"/>
      <c r="RBM696" s="126"/>
      <c r="RBN696" s="126"/>
      <c r="RBO696" s="126"/>
      <c r="RBP696" s="126"/>
      <c r="RBQ696" s="126"/>
      <c r="RBR696" s="126"/>
      <c r="RBS696" s="126"/>
      <c r="RBT696" s="126"/>
      <c r="RBU696" s="126"/>
      <c r="RBV696" s="126"/>
      <c r="RBW696" s="126"/>
      <c r="RBX696" s="126"/>
      <c r="RBY696" s="126"/>
      <c r="RBZ696" s="126"/>
      <c r="RCA696" s="126"/>
      <c r="RCB696" s="126"/>
      <c r="RCC696" s="126"/>
      <c r="RCD696" s="126"/>
      <c r="RCE696" s="126"/>
      <c r="RCF696" s="126"/>
      <c r="RCG696" s="126"/>
      <c r="RCH696" s="126"/>
      <c r="RCI696" s="126"/>
      <c r="RCJ696" s="126"/>
      <c r="RCK696" s="126"/>
      <c r="RCL696" s="126"/>
      <c r="RCM696" s="126"/>
      <c r="RCN696" s="126"/>
      <c r="RCO696" s="126"/>
      <c r="RCP696" s="126"/>
      <c r="RCQ696" s="126"/>
      <c r="RCR696" s="126"/>
      <c r="RCS696" s="126"/>
      <c r="RCT696" s="126"/>
      <c r="RCU696" s="126"/>
      <c r="RCV696" s="126"/>
      <c r="RCW696" s="126"/>
      <c r="RCX696" s="126"/>
      <c r="RCY696" s="126"/>
      <c r="RCZ696" s="126"/>
      <c r="RDA696" s="126"/>
      <c r="RDB696" s="126"/>
      <c r="RDC696" s="126"/>
      <c r="RDD696" s="126"/>
      <c r="RDE696" s="126"/>
      <c r="RDF696" s="126"/>
      <c r="RDG696" s="126"/>
      <c r="RDH696" s="126"/>
      <c r="RDI696" s="126"/>
      <c r="RDJ696" s="126"/>
      <c r="RDK696" s="126"/>
      <c r="RDL696" s="126"/>
      <c r="RDM696" s="126"/>
      <c r="RDN696" s="126"/>
      <c r="RDO696" s="126"/>
      <c r="RDP696" s="126"/>
      <c r="RDQ696" s="126"/>
      <c r="RDR696" s="126"/>
      <c r="RDS696" s="126"/>
      <c r="RDT696" s="126"/>
      <c r="RDU696" s="126"/>
      <c r="RDV696" s="126"/>
      <c r="RDW696" s="126"/>
      <c r="RDX696" s="126"/>
      <c r="RDY696" s="126"/>
      <c r="RDZ696" s="126"/>
      <c r="REA696" s="126"/>
      <c r="REB696" s="126"/>
      <c r="REC696" s="126"/>
      <c r="RED696" s="126"/>
      <c r="REE696" s="126"/>
      <c r="REF696" s="126"/>
      <c r="REG696" s="126"/>
      <c r="REH696" s="126"/>
      <c r="REI696" s="126"/>
      <c r="REJ696" s="126"/>
      <c r="REK696" s="126"/>
      <c r="REL696" s="126"/>
      <c r="REM696" s="126"/>
      <c r="REN696" s="126"/>
      <c r="REO696" s="126"/>
      <c r="REP696" s="126"/>
      <c r="REQ696" s="126"/>
      <c r="RER696" s="126"/>
      <c r="RES696" s="126"/>
      <c r="RET696" s="126"/>
      <c r="REU696" s="126"/>
      <c r="REV696" s="126"/>
      <c r="REW696" s="126"/>
      <c r="REX696" s="126"/>
      <c r="REY696" s="126"/>
      <c r="REZ696" s="126"/>
      <c r="RFA696" s="126"/>
      <c r="RFB696" s="126"/>
      <c r="RFC696" s="126"/>
      <c r="RFD696" s="126"/>
      <c r="RFE696" s="126"/>
      <c r="RFF696" s="126"/>
      <c r="RFG696" s="126"/>
      <c r="RFH696" s="126"/>
      <c r="RFI696" s="126"/>
      <c r="RFJ696" s="126"/>
      <c r="RFK696" s="126"/>
      <c r="RFL696" s="126"/>
      <c r="RFM696" s="126"/>
      <c r="RFN696" s="126"/>
      <c r="RFO696" s="126"/>
      <c r="RFP696" s="126"/>
      <c r="RFQ696" s="126"/>
      <c r="RFR696" s="126"/>
      <c r="RFS696" s="126"/>
      <c r="RFT696" s="126"/>
      <c r="RFU696" s="126"/>
      <c r="RFV696" s="126"/>
      <c r="RFW696" s="126"/>
      <c r="RFX696" s="126"/>
      <c r="RFY696" s="126"/>
      <c r="RFZ696" s="126"/>
      <c r="RGA696" s="126"/>
      <c r="RGB696" s="126"/>
      <c r="RGC696" s="126"/>
      <c r="RGD696" s="126"/>
      <c r="RGE696" s="126"/>
      <c r="RGF696" s="126"/>
      <c r="RGG696" s="126"/>
      <c r="RGH696" s="126"/>
      <c r="RGI696" s="126"/>
      <c r="RGJ696" s="126"/>
      <c r="RGK696" s="126"/>
      <c r="RGL696" s="126"/>
      <c r="RGM696" s="126"/>
      <c r="RGN696" s="126"/>
      <c r="RGO696" s="126"/>
      <c r="RGP696" s="126"/>
      <c r="RGQ696" s="126"/>
      <c r="RGR696" s="126"/>
      <c r="RGS696" s="126"/>
      <c r="RGT696" s="126"/>
      <c r="RGU696" s="126"/>
      <c r="RGV696" s="126"/>
      <c r="RGW696" s="126"/>
      <c r="RGX696" s="126"/>
      <c r="RGY696" s="126"/>
      <c r="RGZ696" s="126"/>
      <c r="RHA696" s="126"/>
      <c r="RHB696" s="126"/>
      <c r="RHC696" s="126"/>
      <c r="RHD696" s="126"/>
      <c r="RHE696" s="126"/>
      <c r="RHF696" s="126"/>
      <c r="RHG696" s="126"/>
      <c r="RHH696" s="126"/>
      <c r="RHI696" s="126"/>
      <c r="RHJ696" s="126"/>
      <c r="RHK696" s="126"/>
      <c r="RHL696" s="126"/>
      <c r="RHM696" s="126"/>
      <c r="RHN696" s="126"/>
      <c r="RHO696" s="126"/>
      <c r="RHP696" s="126"/>
      <c r="RHQ696" s="126"/>
      <c r="RHR696" s="126"/>
      <c r="RHS696" s="126"/>
      <c r="RHT696" s="126"/>
      <c r="RHU696" s="126"/>
      <c r="RHV696" s="126"/>
      <c r="RHW696" s="126"/>
      <c r="RHX696" s="126"/>
      <c r="RHY696" s="126"/>
      <c r="RHZ696" s="126"/>
      <c r="RIA696" s="126"/>
      <c r="RIB696" s="126"/>
      <c r="RIC696" s="126"/>
      <c r="RID696" s="126"/>
      <c r="RIE696" s="126"/>
      <c r="RIF696" s="126"/>
      <c r="RIG696" s="126"/>
      <c r="RIH696" s="126"/>
      <c r="RII696" s="126"/>
      <c r="RIJ696" s="126"/>
      <c r="RIK696" s="126"/>
      <c r="RIL696" s="126"/>
      <c r="RIM696" s="126"/>
      <c r="RIN696" s="126"/>
      <c r="RIO696" s="126"/>
      <c r="RIP696" s="126"/>
      <c r="RIQ696" s="126"/>
      <c r="RIR696" s="126"/>
      <c r="RIS696" s="126"/>
      <c r="RIT696" s="126"/>
      <c r="RIU696" s="126"/>
      <c r="RIV696" s="126"/>
      <c r="RIW696" s="126"/>
      <c r="RIX696" s="126"/>
      <c r="RIY696" s="126"/>
      <c r="RIZ696" s="126"/>
      <c r="RJA696" s="126"/>
      <c r="RJB696" s="126"/>
      <c r="RJC696" s="126"/>
      <c r="RJD696" s="126"/>
      <c r="RJE696" s="126"/>
      <c r="RJF696" s="126"/>
      <c r="RJG696" s="126"/>
      <c r="RJH696" s="126"/>
      <c r="RJI696" s="126"/>
      <c r="RJJ696" s="126"/>
      <c r="RJK696" s="126"/>
      <c r="RJL696" s="126"/>
      <c r="RJM696" s="126"/>
      <c r="RJN696" s="126"/>
      <c r="RJO696" s="126"/>
      <c r="RJP696" s="126"/>
      <c r="RJQ696" s="126"/>
      <c r="RJR696" s="126"/>
      <c r="RJS696" s="126"/>
      <c r="RJT696" s="126"/>
      <c r="RJU696" s="126"/>
      <c r="RJV696" s="126"/>
      <c r="RJW696" s="126"/>
      <c r="RJX696" s="126"/>
      <c r="RJY696" s="126"/>
      <c r="RJZ696" s="126"/>
      <c r="RKA696" s="126"/>
      <c r="RKB696" s="126"/>
      <c r="RKC696" s="126"/>
      <c r="RKD696" s="126"/>
      <c r="RKE696" s="126"/>
      <c r="RKF696" s="126"/>
      <c r="RKG696" s="126"/>
      <c r="RKH696" s="126"/>
      <c r="RKI696" s="126"/>
      <c r="RKJ696" s="126"/>
      <c r="RKK696" s="126"/>
      <c r="RKL696" s="126"/>
      <c r="RKM696" s="126"/>
      <c r="RKN696" s="126"/>
      <c r="RKO696" s="126"/>
      <c r="RKP696" s="126"/>
      <c r="RKQ696" s="126"/>
      <c r="RKR696" s="126"/>
      <c r="RKS696" s="126"/>
      <c r="RKT696" s="126"/>
      <c r="RKU696" s="126"/>
      <c r="RKV696" s="126"/>
      <c r="RKW696" s="126"/>
      <c r="RKX696" s="126"/>
      <c r="RKY696" s="126"/>
      <c r="RKZ696" s="126"/>
      <c r="RLA696" s="126"/>
      <c r="RLB696" s="126"/>
      <c r="RLC696" s="126"/>
      <c r="RLD696" s="126"/>
      <c r="RLE696" s="126"/>
      <c r="RLF696" s="126"/>
      <c r="RLG696" s="126"/>
      <c r="RLH696" s="126"/>
      <c r="RLI696" s="126"/>
      <c r="RLJ696" s="126"/>
      <c r="RLK696" s="126"/>
      <c r="RLL696" s="126"/>
      <c r="RLM696" s="126"/>
      <c r="RLN696" s="126"/>
      <c r="RLO696" s="126"/>
      <c r="RLP696" s="126"/>
      <c r="RLQ696" s="126"/>
      <c r="RLR696" s="126"/>
      <c r="RLS696" s="126"/>
      <c r="RLT696" s="126"/>
      <c r="RLU696" s="126"/>
      <c r="RLV696" s="126"/>
      <c r="RLW696" s="126"/>
      <c r="RLX696" s="126"/>
      <c r="RLY696" s="126"/>
      <c r="RLZ696" s="126"/>
      <c r="RMA696" s="126"/>
      <c r="RMB696" s="126"/>
      <c r="RMC696" s="126"/>
      <c r="RMD696" s="126"/>
      <c r="RME696" s="126"/>
      <c r="RMF696" s="126"/>
      <c r="RMG696" s="126"/>
      <c r="RMH696" s="126"/>
      <c r="RMI696" s="126"/>
      <c r="RMJ696" s="126"/>
      <c r="RMK696" s="126"/>
      <c r="RML696" s="126"/>
      <c r="RMM696" s="126"/>
      <c r="RMN696" s="126"/>
      <c r="RMO696" s="126"/>
      <c r="RMP696" s="126"/>
      <c r="RMQ696" s="126"/>
      <c r="RMR696" s="126"/>
      <c r="RMS696" s="126"/>
      <c r="RMT696" s="126"/>
      <c r="RMU696" s="126"/>
      <c r="RMV696" s="126"/>
      <c r="RMW696" s="126"/>
      <c r="RMX696" s="126"/>
      <c r="RMY696" s="126"/>
      <c r="RMZ696" s="126"/>
      <c r="RNA696" s="126"/>
      <c r="RNB696" s="126"/>
      <c r="RNC696" s="126"/>
      <c r="RND696" s="126"/>
      <c r="RNE696" s="126"/>
      <c r="RNF696" s="126"/>
      <c r="RNG696" s="126"/>
      <c r="RNH696" s="126"/>
      <c r="RNI696" s="126"/>
      <c r="RNJ696" s="126"/>
      <c r="RNK696" s="126"/>
      <c r="RNL696" s="126"/>
      <c r="RNM696" s="126"/>
      <c r="RNN696" s="126"/>
      <c r="RNO696" s="126"/>
      <c r="RNP696" s="126"/>
      <c r="RNQ696" s="126"/>
      <c r="RNR696" s="126"/>
      <c r="RNS696" s="126"/>
      <c r="RNT696" s="126"/>
      <c r="RNU696" s="126"/>
      <c r="RNV696" s="126"/>
      <c r="RNW696" s="126"/>
      <c r="RNX696" s="126"/>
      <c r="RNY696" s="126"/>
      <c r="RNZ696" s="126"/>
      <c r="ROA696" s="126"/>
      <c r="ROB696" s="126"/>
      <c r="ROC696" s="126"/>
      <c r="ROD696" s="126"/>
      <c r="ROE696" s="126"/>
      <c r="ROF696" s="126"/>
      <c r="ROG696" s="126"/>
      <c r="ROH696" s="126"/>
      <c r="ROI696" s="126"/>
      <c r="ROJ696" s="126"/>
      <c r="ROK696" s="126"/>
      <c r="ROL696" s="126"/>
      <c r="ROM696" s="126"/>
      <c r="RON696" s="126"/>
      <c r="ROO696" s="126"/>
      <c r="ROP696" s="126"/>
      <c r="ROQ696" s="126"/>
      <c r="ROR696" s="126"/>
      <c r="ROS696" s="126"/>
      <c r="ROT696" s="126"/>
      <c r="ROU696" s="126"/>
      <c r="ROV696" s="126"/>
      <c r="ROW696" s="126"/>
      <c r="ROX696" s="126"/>
      <c r="ROY696" s="126"/>
      <c r="ROZ696" s="126"/>
      <c r="RPA696" s="126"/>
      <c r="RPB696" s="126"/>
      <c r="RPC696" s="126"/>
      <c r="RPD696" s="126"/>
      <c r="RPE696" s="126"/>
      <c r="RPF696" s="126"/>
      <c r="RPG696" s="126"/>
      <c r="RPH696" s="126"/>
      <c r="RPI696" s="126"/>
      <c r="RPJ696" s="126"/>
      <c r="RPK696" s="126"/>
      <c r="RPL696" s="126"/>
      <c r="RPM696" s="126"/>
      <c r="RPN696" s="126"/>
      <c r="RPO696" s="126"/>
      <c r="RPP696" s="126"/>
      <c r="RPQ696" s="126"/>
      <c r="RPR696" s="126"/>
      <c r="RPS696" s="126"/>
      <c r="RPT696" s="126"/>
      <c r="RPU696" s="126"/>
      <c r="RPV696" s="126"/>
      <c r="RPW696" s="126"/>
      <c r="RPX696" s="126"/>
      <c r="RPY696" s="126"/>
      <c r="RPZ696" s="126"/>
      <c r="RQA696" s="126"/>
      <c r="RQB696" s="126"/>
      <c r="RQC696" s="126"/>
      <c r="RQD696" s="126"/>
      <c r="RQE696" s="126"/>
      <c r="RQF696" s="126"/>
      <c r="RQG696" s="126"/>
      <c r="RQH696" s="126"/>
      <c r="RQI696" s="126"/>
      <c r="RQJ696" s="126"/>
      <c r="RQK696" s="126"/>
      <c r="RQL696" s="126"/>
      <c r="RQM696" s="126"/>
      <c r="RQN696" s="126"/>
      <c r="RQO696" s="126"/>
      <c r="RQP696" s="126"/>
      <c r="RQQ696" s="126"/>
      <c r="RQR696" s="126"/>
      <c r="RQS696" s="126"/>
      <c r="RQT696" s="126"/>
      <c r="RQU696" s="126"/>
      <c r="RQV696" s="126"/>
      <c r="RQW696" s="126"/>
      <c r="RQX696" s="126"/>
      <c r="RQY696" s="126"/>
      <c r="RQZ696" s="126"/>
      <c r="RRA696" s="126"/>
      <c r="RRB696" s="126"/>
      <c r="RRC696" s="126"/>
      <c r="RRD696" s="126"/>
      <c r="RRE696" s="126"/>
      <c r="RRF696" s="126"/>
      <c r="RRG696" s="126"/>
      <c r="RRH696" s="126"/>
      <c r="RRI696" s="126"/>
      <c r="RRJ696" s="126"/>
      <c r="RRK696" s="126"/>
      <c r="RRL696" s="126"/>
      <c r="RRM696" s="126"/>
      <c r="RRN696" s="126"/>
      <c r="RRO696" s="126"/>
      <c r="RRP696" s="126"/>
      <c r="RRQ696" s="126"/>
      <c r="RRR696" s="126"/>
      <c r="RRS696" s="126"/>
      <c r="RRT696" s="126"/>
      <c r="RRU696" s="126"/>
      <c r="RRV696" s="126"/>
      <c r="RRW696" s="126"/>
      <c r="RRX696" s="126"/>
      <c r="RRY696" s="126"/>
      <c r="RRZ696" s="126"/>
      <c r="RSA696" s="126"/>
      <c r="RSB696" s="126"/>
      <c r="RSC696" s="126"/>
      <c r="RSD696" s="126"/>
      <c r="RSE696" s="126"/>
      <c r="RSF696" s="126"/>
      <c r="RSG696" s="126"/>
      <c r="RSH696" s="126"/>
      <c r="RSI696" s="126"/>
      <c r="RSJ696" s="126"/>
      <c r="RSK696" s="126"/>
      <c r="RSL696" s="126"/>
      <c r="RSM696" s="126"/>
      <c r="RSN696" s="126"/>
      <c r="RSO696" s="126"/>
      <c r="RSP696" s="126"/>
      <c r="RSQ696" s="126"/>
      <c r="RSR696" s="126"/>
      <c r="RSS696" s="126"/>
      <c r="RST696" s="126"/>
      <c r="RSU696" s="126"/>
      <c r="RSV696" s="126"/>
      <c r="RSW696" s="126"/>
      <c r="RSX696" s="126"/>
      <c r="RSY696" s="126"/>
      <c r="RSZ696" s="126"/>
      <c r="RTA696" s="126"/>
      <c r="RTB696" s="126"/>
      <c r="RTC696" s="126"/>
      <c r="RTD696" s="126"/>
      <c r="RTE696" s="126"/>
      <c r="RTF696" s="126"/>
      <c r="RTG696" s="126"/>
      <c r="RTH696" s="126"/>
      <c r="RTI696" s="126"/>
      <c r="RTJ696" s="126"/>
      <c r="RTK696" s="126"/>
      <c r="RTL696" s="126"/>
      <c r="RTM696" s="126"/>
      <c r="RTN696" s="126"/>
      <c r="RTO696" s="126"/>
      <c r="RTP696" s="126"/>
      <c r="RTQ696" s="126"/>
      <c r="RTR696" s="126"/>
      <c r="RTS696" s="126"/>
      <c r="RTT696" s="126"/>
      <c r="RTU696" s="126"/>
      <c r="RTV696" s="126"/>
      <c r="RTW696" s="126"/>
      <c r="RTX696" s="126"/>
      <c r="RTY696" s="126"/>
      <c r="RTZ696" s="126"/>
      <c r="RUA696" s="126"/>
      <c r="RUB696" s="126"/>
      <c r="RUC696" s="126"/>
      <c r="RUD696" s="126"/>
      <c r="RUE696" s="126"/>
      <c r="RUF696" s="126"/>
      <c r="RUG696" s="126"/>
      <c r="RUH696" s="126"/>
      <c r="RUI696" s="126"/>
      <c r="RUJ696" s="126"/>
      <c r="RUK696" s="126"/>
      <c r="RUL696" s="126"/>
      <c r="RUM696" s="126"/>
      <c r="RUN696" s="126"/>
      <c r="RUO696" s="126"/>
      <c r="RUP696" s="126"/>
      <c r="RUQ696" s="126"/>
      <c r="RUR696" s="126"/>
      <c r="RUS696" s="126"/>
      <c r="RUT696" s="126"/>
      <c r="RUU696" s="126"/>
      <c r="RUV696" s="126"/>
      <c r="RUW696" s="126"/>
      <c r="RUX696" s="126"/>
      <c r="RUY696" s="126"/>
      <c r="RUZ696" s="126"/>
      <c r="RVA696" s="126"/>
      <c r="RVB696" s="126"/>
      <c r="RVC696" s="126"/>
      <c r="RVD696" s="126"/>
      <c r="RVE696" s="126"/>
      <c r="RVF696" s="126"/>
      <c r="RVG696" s="126"/>
      <c r="RVH696" s="126"/>
      <c r="RVI696" s="126"/>
      <c r="RVJ696" s="126"/>
      <c r="RVK696" s="126"/>
      <c r="RVL696" s="126"/>
      <c r="RVM696" s="126"/>
      <c r="RVN696" s="126"/>
      <c r="RVO696" s="126"/>
      <c r="RVP696" s="126"/>
      <c r="RVQ696" s="126"/>
      <c r="RVR696" s="126"/>
      <c r="RVS696" s="126"/>
      <c r="RVT696" s="126"/>
      <c r="RVU696" s="126"/>
      <c r="RVV696" s="126"/>
      <c r="RVW696" s="126"/>
      <c r="RVX696" s="126"/>
      <c r="RVY696" s="126"/>
      <c r="RVZ696" s="126"/>
      <c r="RWA696" s="126"/>
      <c r="RWB696" s="126"/>
      <c r="RWC696" s="126"/>
      <c r="RWD696" s="126"/>
      <c r="RWE696" s="126"/>
      <c r="RWF696" s="126"/>
      <c r="RWG696" s="126"/>
      <c r="RWH696" s="126"/>
      <c r="RWI696" s="126"/>
      <c r="RWJ696" s="126"/>
      <c r="RWK696" s="126"/>
      <c r="RWL696" s="126"/>
      <c r="RWM696" s="126"/>
      <c r="RWN696" s="126"/>
      <c r="RWO696" s="126"/>
      <c r="RWP696" s="126"/>
      <c r="RWQ696" s="126"/>
      <c r="RWR696" s="126"/>
      <c r="RWS696" s="126"/>
      <c r="RWT696" s="126"/>
      <c r="RWU696" s="126"/>
      <c r="RWV696" s="126"/>
      <c r="RWW696" s="126"/>
      <c r="RWX696" s="126"/>
      <c r="RWY696" s="126"/>
      <c r="RWZ696" s="126"/>
      <c r="RXA696" s="126"/>
      <c r="RXB696" s="126"/>
      <c r="RXC696" s="126"/>
      <c r="RXD696" s="126"/>
      <c r="RXE696" s="126"/>
      <c r="RXF696" s="126"/>
      <c r="RXG696" s="126"/>
      <c r="RXH696" s="126"/>
      <c r="RXI696" s="126"/>
      <c r="RXJ696" s="126"/>
      <c r="RXK696" s="126"/>
      <c r="RXL696" s="126"/>
      <c r="RXM696" s="126"/>
      <c r="RXN696" s="126"/>
      <c r="RXO696" s="126"/>
      <c r="RXP696" s="126"/>
      <c r="RXQ696" s="126"/>
      <c r="RXR696" s="126"/>
      <c r="RXS696" s="126"/>
      <c r="RXT696" s="126"/>
      <c r="RXU696" s="126"/>
      <c r="RXV696" s="126"/>
      <c r="RXW696" s="126"/>
      <c r="RXX696" s="126"/>
      <c r="RXY696" s="126"/>
      <c r="RXZ696" s="126"/>
      <c r="RYA696" s="126"/>
      <c r="RYB696" s="126"/>
      <c r="RYC696" s="126"/>
      <c r="RYD696" s="126"/>
      <c r="RYE696" s="126"/>
      <c r="RYF696" s="126"/>
      <c r="RYG696" s="126"/>
      <c r="RYH696" s="126"/>
      <c r="RYI696" s="126"/>
      <c r="RYJ696" s="126"/>
      <c r="RYK696" s="126"/>
      <c r="RYL696" s="126"/>
      <c r="RYM696" s="126"/>
      <c r="RYN696" s="126"/>
      <c r="RYO696" s="126"/>
      <c r="RYP696" s="126"/>
      <c r="RYQ696" s="126"/>
      <c r="RYR696" s="126"/>
      <c r="RYS696" s="126"/>
      <c r="RYT696" s="126"/>
      <c r="RYU696" s="126"/>
      <c r="RYV696" s="126"/>
      <c r="RYW696" s="126"/>
      <c r="RYX696" s="126"/>
      <c r="RYY696" s="126"/>
      <c r="RYZ696" s="126"/>
      <c r="RZA696" s="126"/>
      <c r="RZB696" s="126"/>
      <c r="RZC696" s="126"/>
      <c r="RZD696" s="126"/>
      <c r="RZE696" s="126"/>
      <c r="RZF696" s="126"/>
      <c r="RZG696" s="126"/>
      <c r="RZH696" s="126"/>
      <c r="RZI696" s="126"/>
      <c r="RZJ696" s="126"/>
      <c r="RZK696" s="126"/>
      <c r="RZL696" s="126"/>
      <c r="RZM696" s="126"/>
      <c r="RZN696" s="126"/>
      <c r="RZO696" s="126"/>
      <c r="RZP696" s="126"/>
      <c r="RZQ696" s="126"/>
      <c r="RZR696" s="126"/>
      <c r="RZS696" s="126"/>
      <c r="RZT696" s="126"/>
      <c r="RZU696" s="126"/>
      <c r="RZV696" s="126"/>
      <c r="RZW696" s="126"/>
      <c r="RZX696" s="126"/>
      <c r="RZY696" s="126"/>
      <c r="RZZ696" s="126"/>
      <c r="SAA696" s="126"/>
      <c r="SAB696" s="126"/>
      <c r="SAC696" s="126"/>
      <c r="SAD696" s="126"/>
      <c r="SAE696" s="126"/>
      <c r="SAF696" s="126"/>
      <c r="SAG696" s="126"/>
      <c r="SAH696" s="126"/>
      <c r="SAI696" s="126"/>
      <c r="SAJ696" s="126"/>
      <c r="SAK696" s="126"/>
      <c r="SAL696" s="126"/>
      <c r="SAM696" s="126"/>
      <c r="SAN696" s="126"/>
      <c r="SAO696" s="126"/>
      <c r="SAP696" s="126"/>
      <c r="SAQ696" s="126"/>
      <c r="SAR696" s="126"/>
      <c r="SAS696" s="126"/>
      <c r="SAT696" s="126"/>
      <c r="SAU696" s="126"/>
      <c r="SAV696" s="126"/>
      <c r="SAW696" s="126"/>
      <c r="SAX696" s="126"/>
      <c r="SAY696" s="126"/>
      <c r="SAZ696" s="126"/>
      <c r="SBA696" s="126"/>
      <c r="SBB696" s="126"/>
      <c r="SBC696" s="126"/>
      <c r="SBD696" s="126"/>
      <c r="SBE696" s="126"/>
      <c r="SBF696" s="126"/>
      <c r="SBG696" s="126"/>
      <c r="SBH696" s="126"/>
      <c r="SBI696" s="126"/>
      <c r="SBJ696" s="126"/>
      <c r="SBK696" s="126"/>
      <c r="SBL696" s="126"/>
      <c r="SBM696" s="126"/>
      <c r="SBN696" s="126"/>
      <c r="SBO696" s="126"/>
      <c r="SBP696" s="126"/>
      <c r="SBQ696" s="126"/>
      <c r="SBR696" s="126"/>
      <c r="SBS696" s="126"/>
      <c r="SBT696" s="126"/>
      <c r="SBU696" s="126"/>
      <c r="SBV696" s="126"/>
      <c r="SBW696" s="126"/>
      <c r="SBX696" s="126"/>
      <c r="SBY696" s="126"/>
      <c r="SBZ696" s="126"/>
      <c r="SCA696" s="126"/>
      <c r="SCB696" s="126"/>
      <c r="SCC696" s="126"/>
      <c r="SCD696" s="126"/>
      <c r="SCE696" s="126"/>
      <c r="SCF696" s="126"/>
      <c r="SCG696" s="126"/>
      <c r="SCH696" s="126"/>
      <c r="SCI696" s="126"/>
      <c r="SCJ696" s="126"/>
      <c r="SCK696" s="126"/>
      <c r="SCL696" s="126"/>
      <c r="SCM696" s="126"/>
      <c r="SCN696" s="126"/>
      <c r="SCO696" s="126"/>
      <c r="SCP696" s="126"/>
      <c r="SCQ696" s="126"/>
      <c r="SCR696" s="126"/>
      <c r="SCS696" s="126"/>
      <c r="SCT696" s="126"/>
      <c r="SCU696" s="126"/>
      <c r="SCV696" s="126"/>
      <c r="SCW696" s="126"/>
      <c r="SCX696" s="126"/>
      <c r="SCY696" s="126"/>
      <c r="SCZ696" s="126"/>
      <c r="SDA696" s="126"/>
      <c r="SDB696" s="126"/>
      <c r="SDC696" s="126"/>
      <c r="SDD696" s="126"/>
      <c r="SDE696" s="126"/>
      <c r="SDF696" s="126"/>
      <c r="SDG696" s="126"/>
      <c r="SDH696" s="126"/>
      <c r="SDI696" s="126"/>
      <c r="SDJ696" s="126"/>
      <c r="SDK696" s="126"/>
      <c r="SDL696" s="126"/>
      <c r="SDM696" s="126"/>
      <c r="SDN696" s="126"/>
      <c r="SDO696" s="126"/>
      <c r="SDP696" s="126"/>
      <c r="SDQ696" s="126"/>
      <c r="SDR696" s="126"/>
      <c r="SDS696" s="126"/>
      <c r="SDT696" s="126"/>
      <c r="SDU696" s="126"/>
      <c r="SDV696" s="126"/>
      <c r="SDW696" s="126"/>
      <c r="SDX696" s="126"/>
      <c r="SDY696" s="126"/>
      <c r="SDZ696" s="126"/>
      <c r="SEA696" s="126"/>
      <c r="SEB696" s="126"/>
      <c r="SEC696" s="126"/>
      <c r="SED696" s="126"/>
      <c r="SEE696" s="126"/>
      <c r="SEF696" s="126"/>
      <c r="SEG696" s="126"/>
      <c r="SEH696" s="126"/>
      <c r="SEI696" s="126"/>
      <c r="SEJ696" s="126"/>
      <c r="SEK696" s="126"/>
      <c r="SEL696" s="126"/>
      <c r="SEM696" s="126"/>
      <c r="SEN696" s="126"/>
      <c r="SEO696" s="126"/>
      <c r="SEP696" s="126"/>
      <c r="SEQ696" s="126"/>
      <c r="SER696" s="126"/>
      <c r="SES696" s="126"/>
      <c r="SET696" s="126"/>
      <c r="SEU696" s="126"/>
      <c r="SEV696" s="126"/>
      <c r="SEW696" s="126"/>
      <c r="SEX696" s="126"/>
      <c r="SEY696" s="126"/>
      <c r="SEZ696" s="126"/>
      <c r="SFA696" s="126"/>
      <c r="SFB696" s="126"/>
      <c r="SFC696" s="126"/>
      <c r="SFD696" s="126"/>
      <c r="SFE696" s="126"/>
      <c r="SFF696" s="126"/>
      <c r="SFG696" s="126"/>
      <c r="SFH696" s="126"/>
      <c r="SFI696" s="126"/>
      <c r="SFJ696" s="126"/>
      <c r="SFK696" s="126"/>
      <c r="SFL696" s="126"/>
      <c r="SFM696" s="126"/>
      <c r="SFN696" s="126"/>
      <c r="SFO696" s="126"/>
      <c r="SFP696" s="126"/>
      <c r="SFQ696" s="126"/>
      <c r="SFR696" s="126"/>
      <c r="SFS696" s="126"/>
      <c r="SFT696" s="126"/>
      <c r="SFU696" s="126"/>
      <c r="SFV696" s="126"/>
      <c r="SFW696" s="126"/>
      <c r="SFX696" s="126"/>
      <c r="SFY696" s="126"/>
      <c r="SFZ696" s="126"/>
      <c r="SGA696" s="126"/>
      <c r="SGB696" s="126"/>
      <c r="SGC696" s="126"/>
      <c r="SGD696" s="126"/>
      <c r="SGE696" s="126"/>
      <c r="SGF696" s="126"/>
      <c r="SGG696" s="126"/>
      <c r="SGH696" s="126"/>
      <c r="SGI696" s="126"/>
      <c r="SGJ696" s="126"/>
      <c r="SGK696" s="126"/>
      <c r="SGL696" s="126"/>
      <c r="SGM696" s="126"/>
      <c r="SGN696" s="126"/>
      <c r="SGO696" s="126"/>
      <c r="SGP696" s="126"/>
      <c r="SGQ696" s="126"/>
      <c r="SGR696" s="126"/>
      <c r="SGS696" s="126"/>
      <c r="SGT696" s="126"/>
      <c r="SGU696" s="126"/>
      <c r="SGV696" s="126"/>
      <c r="SGW696" s="126"/>
      <c r="SGX696" s="126"/>
      <c r="SGY696" s="126"/>
      <c r="SGZ696" s="126"/>
      <c r="SHA696" s="126"/>
      <c r="SHB696" s="126"/>
      <c r="SHC696" s="126"/>
      <c r="SHD696" s="126"/>
      <c r="SHE696" s="126"/>
      <c r="SHF696" s="126"/>
      <c r="SHG696" s="126"/>
      <c r="SHH696" s="126"/>
      <c r="SHI696" s="126"/>
      <c r="SHJ696" s="126"/>
      <c r="SHK696" s="126"/>
      <c r="SHL696" s="126"/>
      <c r="SHM696" s="126"/>
      <c r="SHN696" s="126"/>
      <c r="SHO696" s="126"/>
      <c r="SHP696" s="126"/>
      <c r="SHQ696" s="126"/>
      <c r="SHR696" s="126"/>
      <c r="SHS696" s="126"/>
      <c r="SHT696" s="126"/>
      <c r="SHU696" s="126"/>
      <c r="SHV696" s="126"/>
      <c r="SHW696" s="126"/>
      <c r="SHX696" s="126"/>
      <c r="SHY696" s="126"/>
      <c r="SHZ696" s="126"/>
      <c r="SIA696" s="126"/>
      <c r="SIB696" s="126"/>
      <c r="SIC696" s="126"/>
      <c r="SID696" s="126"/>
      <c r="SIE696" s="126"/>
      <c r="SIF696" s="126"/>
      <c r="SIG696" s="126"/>
      <c r="SIH696" s="126"/>
      <c r="SII696" s="126"/>
      <c r="SIJ696" s="126"/>
      <c r="SIK696" s="126"/>
      <c r="SIL696" s="126"/>
      <c r="SIM696" s="126"/>
      <c r="SIN696" s="126"/>
      <c r="SIO696" s="126"/>
      <c r="SIP696" s="126"/>
      <c r="SIQ696" s="126"/>
      <c r="SIR696" s="126"/>
      <c r="SIS696" s="126"/>
      <c r="SIT696" s="126"/>
      <c r="SIU696" s="126"/>
      <c r="SIV696" s="126"/>
      <c r="SIW696" s="126"/>
      <c r="SIX696" s="126"/>
      <c r="SIY696" s="126"/>
      <c r="SIZ696" s="126"/>
      <c r="SJA696" s="126"/>
      <c r="SJB696" s="126"/>
      <c r="SJC696" s="126"/>
      <c r="SJD696" s="126"/>
      <c r="SJE696" s="126"/>
      <c r="SJF696" s="126"/>
      <c r="SJG696" s="126"/>
      <c r="SJH696" s="126"/>
      <c r="SJI696" s="126"/>
      <c r="SJJ696" s="126"/>
      <c r="SJK696" s="126"/>
      <c r="SJL696" s="126"/>
      <c r="SJM696" s="126"/>
      <c r="SJN696" s="126"/>
      <c r="SJO696" s="126"/>
      <c r="SJP696" s="126"/>
      <c r="SJQ696" s="126"/>
      <c r="SJR696" s="126"/>
      <c r="SJS696" s="126"/>
      <c r="SJT696" s="126"/>
      <c r="SJU696" s="126"/>
      <c r="SJV696" s="126"/>
      <c r="SJW696" s="126"/>
      <c r="SJX696" s="126"/>
      <c r="SJY696" s="126"/>
      <c r="SJZ696" s="126"/>
      <c r="SKA696" s="126"/>
      <c r="SKB696" s="126"/>
      <c r="SKC696" s="126"/>
      <c r="SKD696" s="126"/>
      <c r="SKE696" s="126"/>
      <c r="SKF696" s="126"/>
      <c r="SKG696" s="126"/>
      <c r="SKH696" s="126"/>
      <c r="SKI696" s="126"/>
      <c r="SKJ696" s="126"/>
      <c r="SKK696" s="126"/>
      <c r="SKL696" s="126"/>
      <c r="SKM696" s="126"/>
      <c r="SKN696" s="126"/>
      <c r="SKO696" s="126"/>
      <c r="SKP696" s="126"/>
      <c r="SKQ696" s="126"/>
      <c r="SKR696" s="126"/>
      <c r="SKS696" s="126"/>
      <c r="SKT696" s="126"/>
      <c r="SKU696" s="126"/>
      <c r="SKV696" s="126"/>
      <c r="SKW696" s="126"/>
      <c r="SKX696" s="126"/>
      <c r="SKY696" s="126"/>
      <c r="SKZ696" s="126"/>
      <c r="SLA696" s="126"/>
      <c r="SLB696" s="126"/>
      <c r="SLC696" s="126"/>
      <c r="SLD696" s="126"/>
      <c r="SLE696" s="126"/>
      <c r="SLF696" s="126"/>
      <c r="SLG696" s="126"/>
      <c r="SLH696" s="126"/>
      <c r="SLI696" s="126"/>
      <c r="SLJ696" s="126"/>
      <c r="SLK696" s="126"/>
      <c r="SLL696" s="126"/>
      <c r="SLM696" s="126"/>
      <c r="SLN696" s="126"/>
      <c r="SLO696" s="126"/>
      <c r="SLP696" s="126"/>
      <c r="SLQ696" s="126"/>
      <c r="SLR696" s="126"/>
      <c r="SLS696" s="126"/>
      <c r="SLT696" s="126"/>
      <c r="SLU696" s="126"/>
      <c r="SLV696" s="126"/>
      <c r="SLW696" s="126"/>
      <c r="SLX696" s="126"/>
      <c r="SLY696" s="126"/>
      <c r="SLZ696" s="126"/>
      <c r="SMA696" s="126"/>
      <c r="SMB696" s="126"/>
      <c r="SMC696" s="126"/>
      <c r="SMD696" s="126"/>
      <c r="SME696" s="126"/>
      <c r="SMF696" s="126"/>
      <c r="SMG696" s="126"/>
      <c r="SMH696" s="126"/>
      <c r="SMI696" s="126"/>
      <c r="SMJ696" s="126"/>
      <c r="SMK696" s="126"/>
      <c r="SML696" s="126"/>
      <c r="SMM696" s="126"/>
      <c r="SMN696" s="126"/>
      <c r="SMO696" s="126"/>
      <c r="SMP696" s="126"/>
      <c r="SMQ696" s="126"/>
      <c r="SMR696" s="126"/>
      <c r="SMS696" s="126"/>
      <c r="SMT696" s="126"/>
      <c r="SMU696" s="126"/>
      <c r="SMV696" s="126"/>
      <c r="SMW696" s="126"/>
      <c r="SMX696" s="126"/>
      <c r="SMY696" s="126"/>
      <c r="SMZ696" s="126"/>
      <c r="SNA696" s="126"/>
      <c r="SNB696" s="126"/>
      <c r="SNC696" s="126"/>
      <c r="SND696" s="126"/>
      <c r="SNE696" s="126"/>
      <c r="SNF696" s="126"/>
      <c r="SNG696" s="126"/>
      <c r="SNH696" s="126"/>
      <c r="SNI696" s="126"/>
      <c r="SNJ696" s="126"/>
      <c r="SNK696" s="126"/>
      <c r="SNL696" s="126"/>
      <c r="SNM696" s="126"/>
      <c r="SNN696" s="126"/>
      <c r="SNO696" s="126"/>
      <c r="SNP696" s="126"/>
      <c r="SNQ696" s="126"/>
      <c r="SNR696" s="126"/>
      <c r="SNS696" s="126"/>
      <c r="SNT696" s="126"/>
      <c r="SNU696" s="126"/>
      <c r="SNV696" s="126"/>
      <c r="SNW696" s="126"/>
      <c r="SNX696" s="126"/>
      <c r="SNY696" s="126"/>
      <c r="SNZ696" s="126"/>
      <c r="SOA696" s="126"/>
      <c r="SOB696" s="126"/>
      <c r="SOC696" s="126"/>
      <c r="SOD696" s="126"/>
      <c r="SOE696" s="126"/>
      <c r="SOF696" s="126"/>
      <c r="SOG696" s="126"/>
      <c r="SOH696" s="126"/>
      <c r="SOI696" s="126"/>
      <c r="SOJ696" s="126"/>
      <c r="SOK696" s="126"/>
      <c r="SOL696" s="126"/>
      <c r="SOM696" s="126"/>
      <c r="SON696" s="126"/>
      <c r="SOO696" s="126"/>
      <c r="SOP696" s="126"/>
      <c r="SOQ696" s="126"/>
      <c r="SOR696" s="126"/>
      <c r="SOS696" s="126"/>
      <c r="SOT696" s="126"/>
      <c r="SOU696" s="126"/>
      <c r="SOV696" s="126"/>
      <c r="SOW696" s="126"/>
      <c r="SOX696" s="126"/>
      <c r="SOY696" s="126"/>
      <c r="SOZ696" s="126"/>
      <c r="SPA696" s="126"/>
      <c r="SPB696" s="126"/>
      <c r="SPC696" s="126"/>
      <c r="SPD696" s="126"/>
      <c r="SPE696" s="126"/>
      <c r="SPF696" s="126"/>
      <c r="SPG696" s="126"/>
      <c r="SPH696" s="126"/>
      <c r="SPI696" s="126"/>
      <c r="SPJ696" s="126"/>
      <c r="SPK696" s="126"/>
      <c r="SPL696" s="126"/>
      <c r="SPM696" s="126"/>
      <c r="SPN696" s="126"/>
      <c r="SPO696" s="126"/>
      <c r="SPP696" s="126"/>
      <c r="SPQ696" s="126"/>
      <c r="SPR696" s="126"/>
      <c r="SPS696" s="126"/>
      <c r="SPT696" s="126"/>
      <c r="SPU696" s="126"/>
      <c r="SPV696" s="126"/>
      <c r="SPW696" s="126"/>
      <c r="SPX696" s="126"/>
      <c r="SPY696" s="126"/>
      <c r="SPZ696" s="126"/>
      <c r="SQA696" s="126"/>
      <c r="SQB696" s="126"/>
      <c r="SQC696" s="126"/>
      <c r="SQD696" s="126"/>
      <c r="SQE696" s="126"/>
      <c r="SQF696" s="126"/>
      <c r="SQG696" s="126"/>
      <c r="SQH696" s="126"/>
      <c r="SQI696" s="126"/>
      <c r="SQJ696" s="126"/>
      <c r="SQK696" s="126"/>
      <c r="SQL696" s="126"/>
      <c r="SQM696" s="126"/>
      <c r="SQN696" s="126"/>
      <c r="SQO696" s="126"/>
      <c r="SQP696" s="126"/>
      <c r="SQQ696" s="126"/>
      <c r="SQR696" s="126"/>
      <c r="SQS696" s="126"/>
      <c r="SQT696" s="126"/>
      <c r="SQU696" s="126"/>
      <c r="SQV696" s="126"/>
      <c r="SQW696" s="126"/>
      <c r="SQX696" s="126"/>
      <c r="SQY696" s="126"/>
      <c r="SQZ696" s="126"/>
      <c r="SRA696" s="126"/>
      <c r="SRB696" s="126"/>
      <c r="SRC696" s="126"/>
      <c r="SRD696" s="126"/>
      <c r="SRE696" s="126"/>
      <c r="SRF696" s="126"/>
      <c r="SRG696" s="126"/>
      <c r="SRH696" s="126"/>
      <c r="SRI696" s="126"/>
      <c r="SRJ696" s="126"/>
      <c r="SRK696" s="126"/>
      <c r="SRL696" s="126"/>
      <c r="SRM696" s="126"/>
      <c r="SRN696" s="126"/>
      <c r="SRO696" s="126"/>
      <c r="SRP696" s="126"/>
      <c r="SRQ696" s="126"/>
      <c r="SRR696" s="126"/>
      <c r="SRS696" s="126"/>
      <c r="SRT696" s="126"/>
      <c r="SRU696" s="126"/>
      <c r="SRV696" s="126"/>
      <c r="SRW696" s="126"/>
      <c r="SRX696" s="126"/>
      <c r="SRY696" s="126"/>
      <c r="SRZ696" s="126"/>
      <c r="SSA696" s="126"/>
      <c r="SSB696" s="126"/>
      <c r="SSC696" s="126"/>
      <c r="SSD696" s="126"/>
      <c r="SSE696" s="126"/>
      <c r="SSF696" s="126"/>
      <c r="SSG696" s="126"/>
      <c r="SSH696" s="126"/>
      <c r="SSI696" s="126"/>
      <c r="SSJ696" s="126"/>
      <c r="SSK696" s="126"/>
      <c r="SSL696" s="126"/>
      <c r="SSM696" s="126"/>
      <c r="SSN696" s="126"/>
      <c r="SSO696" s="126"/>
      <c r="SSP696" s="126"/>
      <c r="SSQ696" s="126"/>
      <c r="SSR696" s="126"/>
      <c r="SSS696" s="126"/>
      <c r="SST696" s="126"/>
      <c r="SSU696" s="126"/>
      <c r="SSV696" s="126"/>
      <c r="SSW696" s="126"/>
      <c r="SSX696" s="126"/>
      <c r="SSY696" s="126"/>
      <c r="SSZ696" s="126"/>
      <c r="STA696" s="126"/>
      <c r="STB696" s="126"/>
      <c r="STC696" s="126"/>
      <c r="STD696" s="126"/>
      <c r="STE696" s="126"/>
      <c r="STF696" s="126"/>
      <c r="STG696" s="126"/>
      <c r="STH696" s="126"/>
      <c r="STI696" s="126"/>
      <c r="STJ696" s="126"/>
      <c r="STK696" s="126"/>
      <c r="STL696" s="126"/>
      <c r="STM696" s="126"/>
      <c r="STN696" s="126"/>
      <c r="STO696" s="126"/>
      <c r="STP696" s="126"/>
      <c r="STQ696" s="126"/>
      <c r="STR696" s="126"/>
      <c r="STS696" s="126"/>
      <c r="STT696" s="126"/>
      <c r="STU696" s="126"/>
      <c r="STV696" s="126"/>
      <c r="STW696" s="126"/>
      <c r="STX696" s="126"/>
      <c r="STY696" s="126"/>
      <c r="STZ696" s="126"/>
      <c r="SUA696" s="126"/>
      <c r="SUB696" s="126"/>
      <c r="SUC696" s="126"/>
      <c r="SUD696" s="126"/>
      <c r="SUE696" s="126"/>
      <c r="SUF696" s="126"/>
      <c r="SUG696" s="126"/>
      <c r="SUH696" s="126"/>
      <c r="SUI696" s="126"/>
      <c r="SUJ696" s="126"/>
      <c r="SUK696" s="126"/>
      <c r="SUL696" s="126"/>
      <c r="SUM696" s="126"/>
      <c r="SUN696" s="126"/>
      <c r="SUO696" s="126"/>
      <c r="SUP696" s="126"/>
      <c r="SUQ696" s="126"/>
      <c r="SUR696" s="126"/>
      <c r="SUS696" s="126"/>
      <c r="SUT696" s="126"/>
      <c r="SUU696" s="126"/>
      <c r="SUV696" s="126"/>
      <c r="SUW696" s="126"/>
      <c r="SUX696" s="126"/>
      <c r="SUY696" s="126"/>
      <c r="SUZ696" s="126"/>
      <c r="SVA696" s="126"/>
      <c r="SVB696" s="126"/>
      <c r="SVC696" s="126"/>
      <c r="SVD696" s="126"/>
      <c r="SVE696" s="126"/>
      <c r="SVF696" s="126"/>
      <c r="SVG696" s="126"/>
      <c r="SVH696" s="126"/>
      <c r="SVI696" s="126"/>
      <c r="SVJ696" s="126"/>
      <c r="SVK696" s="126"/>
      <c r="SVL696" s="126"/>
      <c r="SVM696" s="126"/>
      <c r="SVN696" s="126"/>
      <c r="SVO696" s="126"/>
      <c r="SVP696" s="126"/>
      <c r="SVQ696" s="126"/>
      <c r="SVR696" s="126"/>
      <c r="SVS696" s="126"/>
      <c r="SVT696" s="126"/>
      <c r="SVU696" s="126"/>
      <c r="SVV696" s="126"/>
      <c r="SVW696" s="126"/>
      <c r="SVX696" s="126"/>
      <c r="SVY696" s="126"/>
      <c r="SVZ696" s="126"/>
      <c r="SWA696" s="126"/>
      <c r="SWB696" s="126"/>
      <c r="SWC696" s="126"/>
      <c r="SWD696" s="126"/>
      <c r="SWE696" s="126"/>
      <c r="SWF696" s="126"/>
      <c r="SWG696" s="126"/>
      <c r="SWH696" s="126"/>
      <c r="SWI696" s="126"/>
      <c r="SWJ696" s="126"/>
      <c r="SWK696" s="126"/>
      <c r="SWL696" s="126"/>
      <c r="SWM696" s="126"/>
      <c r="SWN696" s="126"/>
      <c r="SWO696" s="126"/>
      <c r="SWP696" s="126"/>
      <c r="SWQ696" s="126"/>
      <c r="SWR696" s="126"/>
      <c r="SWS696" s="126"/>
      <c r="SWT696" s="126"/>
      <c r="SWU696" s="126"/>
      <c r="SWV696" s="126"/>
      <c r="SWW696" s="126"/>
      <c r="SWX696" s="126"/>
      <c r="SWY696" s="126"/>
      <c r="SWZ696" s="126"/>
      <c r="SXA696" s="126"/>
      <c r="SXB696" s="126"/>
      <c r="SXC696" s="126"/>
      <c r="SXD696" s="126"/>
      <c r="SXE696" s="126"/>
      <c r="SXF696" s="126"/>
      <c r="SXG696" s="126"/>
      <c r="SXH696" s="126"/>
      <c r="SXI696" s="126"/>
      <c r="SXJ696" s="126"/>
      <c r="SXK696" s="126"/>
      <c r="SXL696" s="126"/>
      <c r="SXM696" s="126"/>
      <c r="SXN696" s="126"/>
      <c r="SXO696" s="126"/>
      <c r="SXP696" s="126"/>
      <c r="SXQ696" s="126"/>
      <c r="SXR696" s="126"/>
      <c r="SXS696" s="126"/>
      <c r="SXT696" s="126"/>
      <c r="SXU696" s="126"/>
      <c r="SXV696" s="126"/>
      <c r="SXW696" s="126"/>
      <c r="SXX696" s="126"/>
      <c r="SXY696" s="126"/>
      <c r="SXZ696" s="126"/>
      <c r="SYA696" s="126"/>
      <c r="SYB696" s="126"/>
      <c r="SYC696" s="126"/>
      <c r="SYD696" s="126"/>
      <c r="SYE696" s="126"/>
      <c r="SYF696" s="126"/>
      <c r="SYG696" s="126"/>
      <c r="SYH696" s="126"/>
      <c r="SYI696" s="126"/>
      <c r="SYJ696" s="126"/>
      <c r="SYK696" s="126"/>
      <c r="SYL696" s="126"/>
      <c r="SYM696" s="126"/>
      <c r="SYN696" s="126"/>
      <c r="SYO696" s="126"/>
      <c r="SYP696" s="126"/>
      <c r="SYQ696" s="126"/>
      <c r="SYR696" s="126"/>
      <c r="SYS696" s="126"/>
      <c r="SYT696" s="126"/>
      <c r="SYU696" s="126"/>
      <c r="SYV696" s="126"/>
      <c r="SYW696" s="126"/>
      <c r="SYX696" s="126"/>
      <c r="SYY696" s="126"/>
      <c r="SYZ696" s="126"/>
      <c r="SZA696" s="126"/>
      <c r="SZB696" s="126"/>
      <c r="SZC696" s="126"/>
      <c r="SZD696" s="126"/>
      <c r="SZE696" s="126"/>
      <c r="SZF696" s="126"/>
      <c r="SZG696" s="126"/>
      <c r="SZH696" s="126"/>
      <c r="SZI696" s="126"/>
      <c r="SZJ696" s="126"/>
      <c r="SZK696" s="126"/>
      <c r="SZL696" s="126"/>
      <c r="SZM696" s="126"/>
      <c r="SZN696" s="126"/>
      <c r="SZO696" s="126"/>
      <c r="SZP696" s="126"/>
      <c r="SZQ696" s="126"/>
      <c r="SZR696" s="126"/>
      <c r="SZS696" s="126"/>
      <c r="SZT696" s="126"/>
      <c r="SZU696" s="126"/>
      <c r="SZV696" s="126"/>
      <c r="SZW696" s="126"/>
      <c r="SZX696" s="126"/>
      <c r="SZY696" s="126"/>
      <c r="SZZ696" s="126"/>
      <c r="TAA696" s="126"/>
      <c r="TAB696" s="126"/>
      <c r="TAC696" s="126"/>
      <c r="TAD696" s="126"/>
      <c r="TAE696" s="126"/>
      <c r="TAF696" s="126"/>
      <c r="TAG696" s="126"/>
      <c r="TAH696" s="126"/>
      <c r="TAI696" s="126"/>
      <c r="TAJ696" s="126"/>
      <c r="TAK696" s="126"/>
      <c r="TAL696" s="126"/>
      <c r="TAM696" s="126"/>
      <c r="TAN696" s="126"/>
      <c r="TAO696" s="126"/>
      <c r="TAP696" s="126"/>
      <c r="TAQ696" s="126"/>
      <c r="TAR696" s="126"/>
      <c r="TAS696" s="126"/>
      <c r="TAT696" s="126"/>
      <c r="TAU696" s="126"/>
      <c r="TAV696" s="126"/>
      <c r="TAW696" s="126"/>
      <c r="TAX696" s="126"/>
      <c r="TAY696" s="126"/>
      <c r="TAZ696" s="126"/>
      <c r="TBA696" s="126"/>
      <c r="TBB696" s="126"/>
      <c r="TBC696" s="126"/>
      <c r="TBD696" s="126"/>
      <c r="TBE696" s="126"/>
      <c r="TBF696" s="126"/>
      <c r="TBG696" s="126"/>
      <c r="TBH696" s="126"/>
      <c r="TBI696" s="126"/>
      <c r="TBJ696" s="126"/>
      <c r="TBK696" s="126"/>
      <c r="TBL696" s="126"/>
      <c r="TBM696" s="126"/>
      <c r="TBN696" s="126"/>
      <c r="TBO696" s="126"/>
      <c r="TBP696" s="126"/>
      <c r="TBQ696" s="126"/>
      <c r="TBR696" s="126"/>
      <c r="TBS696" s="126"/>
      <c r="TBT696" s="126"/>
      <c r="TBU696" s="126"/>
      <c r="TBV696" s="126"/>
      <c r="TBW696" s="126"/>
      <c r="TBX696" s="126"/>
      <c r="TBY696" s="126"/>
      <c r="TBZ696" s="126"/>
      <c r="TCA696" s="126"/>
      <c r="TCB696" s="126"/>
      <c r="TCC696" s="126"/>
      <c r="TCD696" s="126"/>
      <c r="TCE696" s="126"/>
      <c r="TCF696" s="126"/>
      <c r="TCG696" s="126"/>
      <c r="TCH696" s="126"/>
      <c r="TCI696" s="126"/>
      <c r="TCJ696" s="126"/>
      <c r="TCK696" s="126"/>
      <c r="TCL696" s="126"/>
      <c r="TCM696" s="126"/>
      <c r="TCN696" s="126"/>
      <c r="TCO696" s="126"/>
      <c r="TCP696" s="126"/>
      <c r="TCQ696" s="126"/>
      <c r="TCR696" s="126"/>
      <c r="TCS696" s="126"/>
      <c r="TCT696" s="126"/>
      <c r="TCU696" s="126"/>
      <c r="TCV696" s="126"/>
      <c r="TCW696" s="126"/>
      <c r="TCX696" s="126"/>
      <c r="TCY696" s="126"/>
      <c r="TCZ696" s="126"/>
      <c r="TDA696" s="126"/>
      <c r="TDB696" s="126"/>
      <c r="TDC696" s="126"/>
      <c r="TDD696" s="126"/>
      <c r="TDE696" s="126"/>
      <c r="TDF696" s="126"/>
      <c r="TDG696" s="126"/>
      <c r="TDH696" s="126"/>
      <c r="TDI696" s="126"/>
      <c r="TDJ696" s="126"/>
      <c r="TDK696" s="126"/>
      <c r="TDL696" s="126"/>
      <c r="TDM696" s="126"/>
      <c r="TDN696" s="126"/>
      <c r="TDO696" s="126"/>
      <c r="TDP696" s="126"/>
      <c r="TDQ696" s="126"/>
      <c r="TDR696" s="126"/>
      <c r="TDS696" s="126"/>
      <c r="TDT696" s="126"/>
      <c r="TDU696" s="126"/>
      <c r="TDV696" s="126"/>
      <c r="TDW696" s="126"/>
      <c r="TDX696" s="126"/>
      <c r="TDY696" s="126"/>
      <c r="TDZ696" s="126"/>
      <c r="TEA696" s="126"/>
      <c r="TEB696" s="126"/>
      <c r="TEC696" s="126"/>
      <c r="TED696" s="126"/>
      <c r="TEE696" s="126"/>
      <c r="TEF696" s="126"/>
      <c r="TEG696" s="126"/>
      <c r="TEH696" s="126"/>
      <c r="TEI696" s="126"/>
      <c r="TEJ696" s="126"/>
      <c r="TEK696" s="126"/>
      <c r="TEL696" s="126"/>
      <c r="TEM696" s="126"/>
      <c r="TEN696" s="126"/>
      <c r="TEO696" s="126"/>
      <c r="TEP696" s="126"/>
      <c r="TEQ696" s="126"/>
      <c r="TER696" s="126"/>
      <c r="TES696" s="126"/>
      <c r="TET696" s="126"/>
      <c r="TEU696" s="126"/>
      <c r="TEV696" s="126"/>
      <c r="TEW696" s="126"/>
      <c r="TEX696" s="126"/>
      <c r="TEY696" s="126"/>
      <c r="TEZ696" s="126"/>
      <c r="TFA696" s="126"/>
      <c r="TFB696" s="126"/>
      <c r="TFC696" s="126"/>
      <c r="TFD696" s="126"/>
      <c r="TFE696" s="126"/>
      <c r="TFF696" s="126"/>
      <c r="TFG696" s="126"/>
      <c r="TFH696" s="126"/>
      <c r="TFI696" s="126"/>
      <c r="TFJ696" s="126"/>
      <c r="TFK696" s="126"/>
      <c r="TFL696" s="126"/>
      <c r="TFM696" s="126"/>
      <c r="TFN696" s="126"/>
      <c r="TFO696" s="126"/>
      <c r="TFP696" s="126"/>
      <c r="TFQ696" s="126"/>
      <c r="TFR696" s="126"/>
      <c r="TFS696" s="126"/>
      <c r="TFT696" s="126"/>
      <c r="TFU696" s="126"/>
      <c r="TFV696" s="126"/>
      <c r="TFW696" s="126"/>
      <c r="TFX696" s="126"/>
      <c r="TFY696" s="126"/>
      <c r="TFZ696" s="126"/>
      <c r="TGA696" s="126"/>
      <c r="TGB696" s="126"/>
      <c r="TGC696" s="126"/>
      <c r="TGD696" s="126"/>
      <c r="TGE696" s="126"/>
      <c r="TGF696" s="126"/>
      <c r="TGG696" s="126"/>
      <c r="TGH696" s="126"/>
      <c r="TGI696" s="126"/>
      <c r="TGJ696" s="126"/>
      <c r="TGK696" s="126"/>
      <c r="TGL696" s="126"/>
      <c r="TGM696" s="126"/>
      <c r="TGN696" s="126"/>
      <c r="TGO696" s="126"/>
      <c r="TGP696" s="126"/>
      <c r="TGQ696" s="126"/>
      <c r="TGR696" s="126"/>
      <c r="TGS696" s="126"/>
      <c r="TGT696" s="126"/>
      <c r="TGU696" s="126"/>
      <c r="TGV696" s="126"/>
      <c r="TGW696" s="126"/>
      <c r="TGX696" s="126"/>
      <c r="TGY696" s="126"/>
      <c r="TGZ696" s="126"/>
      <c r="THA696" s="126"/>
      <c r="THB696" s="126"/>
      <c r="THC696" s="126"/>
      <c r="THD696" s="126"/>
      <c r="THE696" s="126"/>
      <c r="THF696" s="126"/>
      <c r="THG696" s="126"/>
      <c r="THH696" s="126"/>
      <c r="THI696" s="126"/>
      <c r="THJ696" s="126"/>
      <c r="THK696" s="126"/>
      <c r="THL696" s="126"/>
      <c r="THM696" s="126"/>
      <c r="THN696" s="126"/>
      <c r="THO696" s="126"/>
      <c r="THP696" s="126"/>
      <c r="THQ696" s="126"/>
      <c r="THR696" s="126"/>
      <c r="THS696" s="126"/>
      <c r="THT696" s="126"/>
      <c r="THU696" s="126"/>
      <c r="THV696" s="126"/>
      <c r="THW696" s="126"/>
      <c r="THX696" s="126"/>
      <c r="THY696" s="126"/>
      <c r="THZ696" s="126"/>
      <c r="TIA696" s="126"/>
      <c r="TIB696" s="126"/>
      <c r="TIC696" s="126"/>
      <c r="TID696" s="126"/>
      <c r="TIE696" s="126"/>
      <c r="TIF696" s="126"/>
      <c r="TIG696" s="126"/>
      <c r="TIH696" s="126"/>
      <c r="TII696" s="126"/>
      <c r="TIJ696" s="126"/>
      <c r="TIK696" s="126"/>
      <c r="TIL696" s="126"/>
      <c r="TIM696" s="126"/>
      <c r="TIN696" s="126"/>
      <c r="TIO696" s="126"/>
      <c r="TIP696" s="126"/>
      <c r="TIQ696" s="126"/>
      <c r="TIR696" s="126"/>
      <c r="TIS696" s="126"/>
      <c r="TIT696" s="126"/>
      <c r="TIU696" s="126"/>
      <c r="TIV696" s="126"/>
      <c r="TIW696" s="126"/>
      <c r="TIX696" s="126"/>
      <c r="TIY696" s="126"/>
      <c r="TIZ696" s="126"/>
      <c r="TJA696" s="126"/>
      <c r="TJB696" s="126"/>
      <c r="TJC696" s="126"/>
      <c r="TJD696" s="126"/>
      <c r="TJE696" s="126"/>
      <c r="TJF696" s="126"/>
      <c r="TJG696" s="126"/>
      <c r="TJH696" s="126"/>
      <c r="TJI696" s="126"/>
      <c r="TJJ696" s="126"/>
      <c r="TJK696" s="126"/>
      <c r="TJL696" s="126"/>
      <c r="TJM696" s="126"/>
      <c r="TJN696" s="126"/>
      <c r="TJO696" s="126"/>
      <c r="TJP696" s="126"/>
      <c r="TJQ696" s="126"/>
      <c r="TJR696" s="126"/>
      <c r="TJS696" s="126"/>
      <c r="TJT696" s="126"/>
      <c r="TJU696" s="126"/>
      <c r="TJV696" s="126"/>
      <c r="TJW696" s="126"/>
      <c r="TJX696" s="126"/>
      <c r="TJY696" s="126"/>
      <c r="TJZ696" s="126"/>
      <c r="TKA696" s="126"/>
      <c r="TKB696" s="126"/>
      <c r="TKC696" s="126"/>
      <c r="TKD696" s="126"/>
      <c r="TKE696" s="126"/>
      <c r="TKF696" s="126"/>
      <c r="TKG696" s="126"/>
      <c r="TKH696" s="126"/>
      <c r="TKI696" s="126"/>
      <c r="TKJ696" s="126"/>
      <c r="TKK696" s="126"/>
      <c r="TKL696" s="126"/>
      <c r="TKM696" s="126"/>
      <c r="TKN696" s="126"/>
      <c r="TKO696" s="126"/>
      <c r="TKP696" s="126"/>
      <c r="TKQ696" s="126"/>
      <c r="TKR696" s="126"/>
      <c r="TKS696" s="126"/>
      <c r="TKT696" s="126"/>
      <c r="TKU696" s="126"/>
      <c r="TKV696" s="126"/>
      <c r="TKW696" s="126"/>
      <c r="TKX696" s="126"/>
      <c r="TKY696" s="126"/>
      <c r="TKZ696" s="126"/>
      <c r="TLA696" s="126"/>
      <c r="TLB696" s="126"/>
      <c r="TLC696" s="126"/>
      <c r="TLD696" s="126"/>
      <c r="TLE696" s="126"/>
      <c r="TLF696" s="126"/>
      <c r="TLG696" s="126"/>
      <c r="TLH696" s="126"/>
      <c r="TLI696" s="126"/>
      <c r="TLJ696" s="126"/>
      <c r="TLK696" s="126"/>
      <c r="TLL696" s="126"/>
      <c r="TLM696" s="126"/>
      <c r="TLN696" s="126"/>
      <c r="TLO696" s="126"/>
      <c r="TLP696" s="126"/>
      <c r="TLQ696" s="126"/>
      <c r="TLR696" s="126"/>
      <c r="TLS696" s="126"/>
      <c r="TLT696" s="126"/>
      <c r="TLU696" s="126"/>
      <c r="TLV696" s="126"/>
      <c r="TLW696" s="126"/>
      <c r="TLX696" s="126"/>
      <c r="TLY696" s="126"/>
      <c r="TLZ696" s="126"/>
      <c r="TMA696" s="126"/>
      <c r="TMB696" s="126"/>
      <c r="TMC696" s="126"/>
      <c r="TMD696" s="126"/>
      <c r="TME696" s="126"/>
      <c r="TMF696" s="126"/>
      <c r="TMG696" s="126"/>
      <c r="TMH696" s="126"/>
      <c r="TMI696" s="126"/>
      <c r="TMJ696" s="126"/>
      <c r="TMK696" s="126"/>
      <c r="TML696" s="126"/>
      <c r="TMM696" s="126"/>
      <c r="TMN696" s="126"/>
      <c r="TMO696" s="126"/>
      <c r="TMP696" s="126"/>
      <c r="TMQ696" s="126"/>
      <c r="TMR696" s="126"/>
      <c r="TMS696" s="126"/>
      <c r="TMT696" s="126"/>
      <c r="TMU696" s="126"/>
      <c r="TMV696" s="126"/>
      <c r="TMW696" s="126"/>
      <c r="TMX696" s="126"/>
      <c r="TMY696" s="126"/>
      <c r="TMZ696" s="126"/>
      <c r="TNA696" s="126"/>
      <c r="TNB696" s="126"/>
      <c r="TNC696" s="126"/>
      <c r="TND696" s="126"/>
      <c r="TNE696" s="126"/>
      <c r="TNF696" s="126"/>
      <c r="TNG696" s="126"/>
      <c r="TNH696" s="126"/>
      <c r="TNI696" s="126"/>
      <c r="TNJ696" s="126"/>
      <c r="TNK696" s="126"/>
      <c r="TNL696" s="126"/>
      <c r="TNM696" s="126"/>
      <c r="TNN696" s="126"/>
      <c r="TNO696" s="126"/>
      <c r="TNP696" s="126"/>
      <c r="TNQ696" s="126"/>
      <c r="TNR696" s="126"/>
      <c r="TNS696" s="126"/>
      <c r="TNT696" s="126"/>
      <c r="TNU696" s="126"/>
      <c r="TNV696" s="126"/>
      <c r="TNW696" s="126"/>
      <c r="TNX696" s="126"/>
      <c r="TNY696" s="126"/>
      <c r="TNZ696" s="126"/>
      <c r="TOA696" s="126"/>
      <c r="TOB696" s="126"/>
      <c r="TOC696" s="126"/>
      <c r="TOD696" s="126"/>
      <c r="TOE696" s="126"/>
      <c r="TOF696" s="126"/>
      <c r="TOG696" s="126"/>
      <c r="TOH696" s="126"/>
      <c r="TOI696" s="126"/>
      <c r="TOJ696" s="126"/>
      <c r="TOK696" s="126"/>
      <c r="TOL696" s="126"/>
      <c r="TOM696" s="126"/>
      <c r="TON696" s="126"/>
      <c r="TOO696" s="126"/>
      <c r="TOP696" s="126"/>
      <c r="TOQ696" s="126"/>
      <c r="TOR696" s="126"/>
      <c r="TOS696" s="126"/>
      <c r="TOT696" s="126"/>
      <c r="TOU696" s="126"/>
      <c r="TOV696" s="126"/>
      <c r="TOW696" s="126"/>
      <c r="TOX696" s="126"/>
      <c r="TOY696" s="126"/>
      <c r="TOZ696" s="126"/>
      <c r="TPA696" s="126"/>
      <c r="TPB696" s="126"/>
      <c r="TPC696" s="126"/>
      <c r="TPD696" s="126"/>
      <c r="TPE696" s="126"/>
      <c r="TPF696" s="126"/>
      <c r="TPG696" s="126"/>
      <c r="TPH696" s="126"/>
      <c r="TPI696" s="126"/>
      <c r="TPJ696" s="126"/>
      <c r="TPK696" s="126"/>
      <c r="TPL696" s="126"/>
      <c r="TPM696" s="126"/>
      <c r="TPN696" s="126"/>
      <c r="TPO696" s="126"/>
      <c r="TPP696" s="126"/>
      <c r="TPQ696" s="126"/>
      <c r="TPR696" s="126"/>
      <c r="TPS696" s="126"/>
      <c r="TPT696" s="126"/>
      <c r="TPU696" s="126"/>
      <c r="TPV696" s="126"/>
      <c r="TPW696" s="126"/>
      <c r="TPX696" s="126"/>
      <c r="TPY696" s="126"/>
      <c r="TPZ696" s="126"/>
      <c r="TQA696" s="126"/>
      <c r="TQB696" s="126"/>
      <c r="TQC696" s="126"/>
      <c r="TQD696" s="126"/>
      <c r="TQE696" s="126"/>
      <c r="TQF696" s="126"/>
      <c r="TQG696" s="126"/>
      <c r="TQH696" s="126"/>
      <c r="TQI696" s="126"/>
      <c r="TQJ696" s="126"/>
      <c r="TQK696" s="126"/>
      <c r="TQL696" s="126"/>
      <c r="TQM696" s="126"/>
      <c r="TQN696" s="126"/>
      <c r="TQO696" s="126"/>
      <c r="TQP696" s="126"/>
      <c r="TQQ696" s="126"/>
      <c r="TQR696" s="126"/>
      <c r="TQS696" s="126"/>
      <c r="TQT696" s="126"/>
      <c r="TQU696" s="126"/>
      <c r="TQV696" s="126"/>
      <c r="TQW696" s="126"/>
      <c r="TQX696" s="126"/>
      <c r="TQY696" s="126"/>
      <c r="TQZ696" s="126"/>
      <c r="TRA696" s="126"/>
      <c r="TRB696" s="126"/>
      <c r="TRC696" s="126"/>
      <c r="TRD696" s="126"/>
      <c r="TRE696" s="126"/>
      <c r="TRF696" s="126"/>
      <c r="TRG696" s="126"/>
      <c r="TRH696" s="126"/>
      <c r="TRI696" s="126"/>
      <c r="TRJ696" s="126"/>
      <c r="TRK696" s="126"/>
      <c r="TRL696" s="126"/>
      <c r="TRM696" s="126"/>
      <c r="TRN696" s="126"/>
      <c r="TRO696" s="126"/>
      <c r="TRP696" s="126"/>
      <c r="TRQ696" s="126"/>
      <c r="TRR696" s="126"/>
      <c r="TRS696" s="126"/>
      <c r="TRT696" s="126"/>
      <c r="TRU696" s="126"/>
      <c r="TRV696" s="126"/>
      <c r="TRW696" s="126"/>
      <c r="TRX696" s="126"/>
      <c r="TRY696" s="126"/>
      <c r="TRZ696" s="126"/>
      <c r="TSA696" s="126"/>
      <c r="TSB696" s="126"/>
      <c r="TSC696" s="126"/>
      <c r="TSD696" s="126"/>
      <c r="TSE696" s="126"/>
      <c r="TSF696" s="126"/>
      <c r="TSG696" s="126"/>
      <c r="TSH696" s="126"/>
      <c r="TSI696" s="126"/>
      <c r="TSJ696" s="126"/>
      <c r="TSK696" s="126"/>
      <c r="TSL696" s="126"/>
      <c r="TSM696" s="126"/>
      <c r="TSN696" s="126"/>
      <c r="TSO696" s="126"/>
      <c r="TSP696" s="126"/>
      <c r="TSQ696" s="126"/>
      <c r="TSR696" s="126"/>
      <c r="TSS696" s="126"/>
      <c r="TST696" s="126"/>
      <c r="TSU696" s="126"/>
      <c r="TSV696" s="126"/>
      <c r="TSW696" s="126"/>
      <c r="TSX696" s="126"/>
      <c r="TSY696" s="126"/>
      <c r="TSZ696" s="126"/>
      <c r="TTA696" s="126"/>
      <c r="TTB696" s="126"/>
      <c r="TTC696" s="126"/>
      <c r="TTD696" s="126"/>
      <c r="TTE696" s="126"/>
      <c r="TTF696" s="126"/>
      <c r="TTG696" s="126"/>
      <c r="TTH696" s="126"/>
      <c r="TTI696" s="126"/>
      <c r="TTJ696" s="126"/>
      <c r="TTK696" s="126"/>
      <c r="TTL696" s="126"/>
      <c r="TTM696" s="126"/>
      <c r="TTN696" s="126"/>
      <c r="TTO696" s="126"/>
      <c r="TTP696" s="126"/>
      <c r="TTQ696" s="126"/>
      <c r="TTR696" s="126"/>
      <c r="TTS696" s="126"/>
      <c r="TTT696" s="126"/>
      <c r="TTU696" s="126"/>
      <c r="TTV696" s="126"/>
      <c r="TTW696" s="126"/>
      <c r="TTX696" s="126"/>
      <c r="TTY696" s="126"/>
      <c r="TTZ696" s="126"/>
      <c r="TUA696" s="126"/>
      <c r="TUB696" s="126"/>
      <c r="TUC696" s="126"/>
      <c r="TUD696" s="126"/>
      <c r="TUE696" s="126"/>
      <c r="TUF696" s="126"/>
      <c r="TUG696" s="126"/>
      <c r="TUH696" s="126"/>
      <c r="TUI696" s="126"/>
      <c r="TUJ696" s="126"/>
      <c r="TUK696" s="126"/>
      <c r="TUL696" s="126"/>
      <c r="TUM696" s="126"/>
      <c r="TUN696" s="126"/>
      <c r="TUO696" s="126"/>
      <c r="TUP696" s="126"/>
      <c r="TUQ696" s="126"/>
      <c r="TUR696" s="126"/>
      <c r="TUS696" s="126"/>
      <c r="TUT696" s="126"/>
      <c r="TUU696" s="126"/>
      <c r="TUV696" s="126"/>
      <c r="TUW696" s="126"/>
      <c r="TUX696" s="126"/>
      <c r="TUY696" s="126"/>
      <c r="TUZ696" s="126"/>
      <c r="TVA696" s="126"/>
      <c r="TVB696" s="126"/>
      <c r="TVC696" s="126"/>
      <c r="TVD696" s="126"/>
      <c r="TVE696" s="126"/>
      <c r="TVF696" s="126"/>
      <c r="TVG696" s="126"/>
      <c r="TVH696" s="126"/>
      <c r="TVI696" s="126"/>
      <c r="TVJ696" s="126"/>
      <c r="TVK696" s="126"/>
      <c r="TVL696" s="126"/>
      <c r="TVM696" s="126"/>
      <c r="TVN696" s="126"/>
      <c r="TVO696" s="126"/>
      <c r="TVP696" s="126"/>
      <c r="TVQ696" s="126"/>
      <c r="TVR696" s="126"/>
      <c r="TVS696" s="126"/>
      <c r="TVT696" s="126"/>
      <c r="TVU696" s="126"/>
      <c r="TVV696" s="126"/>
      <c r="TVW696" s="126"/>
      <c r="TVX696" s="126"/>
      <c r="TVY696" s="126"/>
      <c r="TVZ696" s="126"/>
      <c r="TWA696" s="126"/>
      <c r="TWB696" s="126"/>
      <c r="TWC696" s="126"/>
      <c r="TWD696" s="126"/>
      <c r="TWE696" s="126"/>
      <c r="TWF696" s="126"/>
      <c r="TWG696" s="126"/>
      <c r="TWH696" s="126"/>
      <c r="TWI696" s="126"/>
      <c r="TWJ696" s="126"/>
      <c r="TWK696" s="126"/>
      <c r="TWL696" s="126"/>
      <c r="TWM696" s="126"/>
      <c r="TWN696" s="126"/>
      <c r="TWO696" s="126"/>
      <c r="TWP696" s="126"/>
      <c r="TWQ696" s="126"/>
      <c r="TWR696" s="126"/>
      <c r="TWS696" s="126"/>
      <c r="TWT696" s="126"/>
      <c r="TWU696" s="126"/>
      <c r="TWV696" s="126"/>
      <c r="TWW696" s="126"/>
      <c r="TWX696" s="126"/>
      <c r="TWY696" s="126"/>
      <c r="TWZ696" s="126"/>
      <c r="TXA696" s="126"/>
      <c r="TXB696" s="126"/>
      <c r="TXC696" s="126"/>
      <c r="TXD696" s="126"/>
      <c r="TXE696" s="126"/>
      <c r="TXF696" s="126"/>
      <c r="TXG696" s="126"/>
      <c r="TXH696" s="126"/>
      <c r="TXI696" s="126"/>
      <c r="TXJ696" s="126"/>
      <c r="TXK696" s="126"/>
      <c r="TXL696" s="126"/>
      <c r="TXM696" s="126"/>
      <c r="TXN696" s="126"/>
      <c r="TXO696" s="126"/>
      <c r="TXP696" s="126"/>
      <c r="TXQ696" s="126"/>
      <c r="TXR696" s="126"/>
      <c r="TXS696" s="126"/>
      <c r="TXT696" s="126"/>
      <c r="TXU696" s="126"/>
      <c r="TXV696" s="126"/>
      <c r="TXW696" s="126"/>
      <c r="TXX696" s="126"/>
      <c r="TXY696" s="126"/>
      <c r="TXZ696" s="126"/>
      <c r="TYA696" s="126"/>
      <c r="TYB696" s="126"/>
      <c r="TYC696" s="126"/>
      <c r="TYD696" s="126"/>
      <c r="TYE696" s="126"/>
      <c r="TYF696" s="126"/>
      <c r="TYG696" s="126"/>
      <c r="TYH696" s="126"/>
      <c r="TYI696" s="126"/>
      <c r="TYJ696" s="126"/>
      <c r="TYK696" s="126"/>
      <c r="TYL696" s="126"/>
      <c r="TYM696" s="126"/>
      <c r="TYN696" s="126"/>
      <c r="TYO696" s="126"/>
      <c r="TYP696" s="126"/>
      <c r="TYQ696" s="126"/>
      <c r="TYR696" s="126"/>
      <c r="TYS696" s="126"/>
      <c r="TYT696" s="126"/>
      <c r="TYU696" s="126"/>
      <c r="TYV696" s="126"/>
      <c r="TYW696" s="126"/>
      <c r="TYX696" s="126"/>
      <c r="TYY696" s="126"/>
      <c r="TYZ696" s="126"/>
      <c r="TZA696" s="126"/>
      <c r="TZB696" s="126"/>
      <c r="TZC696" s="126"/>
      <c r="TZD696" s="126"/>
      <c r="TZE696" s="126"/>
      <c r="TZF696" s="126"/>
      <c r="TZG696" s="126"/>
      <c r="TZH696" s="126"/>
      <c r="TZI696" s="126"/>
      <c r="TZJ696" s="126"/>
      <c r="TZK696" s="126"/>
      <c r="TZL696" s="126"/>
      <c r="TZM696" s="126"/>
      <c r="TZN696" s="126"/>
      <c r="TZO696" s="126"/>
      <c r="TZP696" s="126"/>
      <c r="TZQ696" s="126"/>
      <c r="TZR696" s="126"/>
      <c r="TZS696" s="126"/>
      <c r="TZT696" s="126"/>
      <c r="TZU696" s="126"/>
      <c r="TZV696" s="126"/>
      <c r="TZW696" s="126"/>
      <c r="TZX696" s="126"/>
      <c r="TZY696" s="126"/>
      <c r="TZZ696" s="126"/>
      <c r="UAA696" s="126"/>
      <c r="UAB696" s="126"/>
      <c r="UAC696" s="126"/>
      <c r="UAD696" s="126"/>
      <c r="UAE696" s="126"/>
      <c r="UAF696" s="126"/>
      <c r="UAG696" s="126"/>
      <c r="UAH696" s="126"/>
      <c r="UAI696" s="126"/>
      <c r="UAJ696" s="126"/>
      <c r="UAK696" s="126"/>
      <c r="UAL696" s="126"/>
      <c r="UAM696" s="126"/>
      <c r="UAN696" s="126"/>
      <c r="UAO696" s="126"/>
      <c r="UAP696" s="126"/>
      <c r="UAQ696" s="126"/>
      <c r="UAR696" s="126"/>
      <c r="UAS696" s="126"/>
      <c r="UAT696" s="126"/>
      <c r="UAU696" s="126"/>
      <c r="UAV696" s="126"/>
      <c r="UAW696" s="126"/>
      <c r="UAX696" s="126"/>
      <c r="UAY696" s="126"/>
      <c r="UAZ696" s="126"/>
      <c r="UBA696" s="126"/>
      <c r="UBB696" s="126"/>
      <c r="UBC696" s="126"/>
      <c r="UBD696" s="126"/>
      <c r="UBE696" s="126"/>
      <c r="UBF696" s="126"/>
      <c r="UBG696" s="126"/>
      <c r="UBH696" s="126"/>
      <c r="UBI696" s="126"/>
      <c r="UBJ696" s="126"/>
      <c r="UBK696" s="126"/>
      <c r="UBL696" s="126"/>
      <c r="UBM696" s="126"/>
      <c r="UBN696" s="126"/>
      <c r="UBO696" s="126"/>
      <c r="UBP696" s="126"/>
      <c r="UBQ696" s="126"/>
      <c r="UBR696" s="126"/>
      <c r="UBS696" s="126"/>
      <c r="UBT696" s="126"/>
      <c r="UBU696" s="126"/>
      <c r="UBV696" s="126"/>
      <c r="UBW696" s="126"/>
      <c r="UBX696" s="126"/>
      <c r="UBY696" s="126"/>
      <c r="UBZ696" s="126"/>
      <c r="UCA696" s="126"/>
      <c r="UCB696" s="126"/>
      <c r="UCC696" s="126"/>
      <c r="UCD696" s="126"/>
      <c r="UCE696" s="126"/>
      <c r="UCF696" s="126"/>
      <c r="UCG696" s="126"/>
      <c r="UCH696" s="126"/>
      <c r="UCI696" s="126"/>
      <c r="UCJ696" s="126"/>
      <c r="UCK696" s="126"/>
      <c r="UCL696" s="126"/>
      <c r="UCM696" s="126"/>
      <c r="UCN696" s="126"/>
      <c r="UCO696" s="126"/>
      <c r="UCP696" s="126"/>
      <c r="UCQ696" s="126"/>
      <c r="UCR696" s="126"/>
      <c r="UCS696" s="126"/>
      <c r="UCT696" s="126"/>
      <c r="UCU696" s="126"/>
      <c r="UCV696" s="126"/>
      <c r="UCW696" s="126"/>
      <c r="UCX696" s="126"/>
      <c r="UCY696" s="126"/>
      <c r="UCZ696" s="126"/>
      <c r="UDA696" s="126"/>
      <c r="UDB696" s="126"/>
      <c r="UDC696" s="126"/>
      <c r="UDD696" s="126"/>
      <c r="UDE696" s="126"/>
      <c r="UDF696" s="126"/>
      <c r="UDG696" s="126"/>
      <c r="UDH696" s="126"/>
      <c r="UDI696" s="126"/>
      <c r="UDJ696" s="126"/>
      <c r="UDK696" s="126"/>
      <c r="UDL696" s="126"/>
      <c r="UDM696" s="126"/>
      <c r="UDN696" s="126"/>
      <c r="UDO696" s="126"/>
      <c r="UDP696" s="126"/>
      <c r="UDQ696" s="126"/>
      <c r="UDR696" s="126"/>
      <c r="UDS696" s="126"/>
      <c r="UDT696" s="126"/>
      <c r="UDU696" s="126"/>
      <c r="UDV696" s="126"/>
      <c r="UDW696" s="126"/>
      <c r="UDX696" s="126"/>
      <c r="UDY696" s="126"/>
      <c r="UDZ696" s="126"/>
      <c r="UEA696" s="126"/>
      <c r="UEB696" s="126"/>
      <c r="UEC696" s="126"/>
      <c r="UED696" s="126"/>
      <c r="UEE696" s="126"/>
      <c r="UEF696" s="126"/>
      <c r="UEG696" s="126"/>
      <c r="UEH696" s="126"/>
      <c r="UEI696" s="126"/>
      <c r="UEJ696" s="126"/>
      <c r="UEK696" s="126"/>
      <c r="UEL696" s="126"/>
      <c r="UEM696" s="126"/>
      <c r="UEN696" s="126"/>
      <c r="UEO696" s="126"/>
      <c r="UEP696" s="126"/>
      <c r="UEQ696" s="126"/>
      <c r="UER696" s="126"/>
      <c r="UES696" s="126"/>
      <c r="UET696" s="126"/>
      <c r="UEU696" s="126"/>
      <c r="UEV696" s="126"/>
      <c r="UEW696" s="126"/>
      <c r="UEX696" s="126"/>
      <c r="UEY696" s="126"/>
      <c r="UEZ696" s="126"/>
      <c r="UFA696" s="126"/>
      <c r="UFB696" s="126"/>
      <c r="UFC696" s="126"/>
      <c r="UFD696" s="126"/>
      <c r="UFE696" s="126"/>
      <c r="UFF696" s="126"/>
      <c r="UFG696" s="126"/>
      <c r="UFH696" s="126"/>
      <c r="UFI696" s="126"/>
      <c r="UFJ696" s="126"/>
      <c r="UFK696" s="126"/>
      <c r="UFL696" s="126"/>
      <c r="UFM696" s="126"/>
      <c r="UFN696" s="126"/>
      <c r="UFO696" s="126"/>
      <c r="UFP696" s="126"/>
      <c r="UFQ696" s="126"/>
      <c r="UFR696" s="126"/>
      <c r="UFS696" s="126"/>
      <c r="UFT696" s="126"/>
      <c r="UFU696" s="126"/>
      <c r="UFV696" s="126"/>
      <c r="UFW696" s="126"/>
      <c r="UFX696" s="126"/>
      <c r="UFY696" s="126"/>
      <c r="UFZ696" s="126"/>
      <c r="UGA696" s="126"/>
      <c r="UGB696" s="126"/>
      <c r="UGC696" s="126"/>
      <c r="UGD696" s="126"/>
      <c r="UGE696" s="126"/>
      <c r="UGF696" s="126"/>
      <c r="UGG696" s="126"/>
      <c r="UGH696" s="126"/>
      <c r="UGI696" s="126"/>
      <c r="UGJ696" s="126"/>
      <c r="UGK696" s="126"/>
      <c r="UGL696" s="126"/>
      <c r="UGM696" s="126"/>
      <c r="UGN696" s="126"/>
      <c r="UGO696" s="126"/>
      <c r="UGP696" s="126"/>
      <c r="UGQ696" s="126"/>
      <c r="UGR696" s="126"/>
      <c r="UGS696" s="126"/>
      <c r="UGT696" s="126"/>
      <c r="UGU696" s="126"/>
      <c r="UGV696" s="126"/>
      <c r="UGW696" s="126"/>
      <c r="UGX696" s="126"/>
      <c r="UGY696" s="126"/>
      <c r="UGZ696" s="126"/>
      <c r="UHA696" s="126"/>
      <c r="UHB696" s="126"/>
      <c r="UHC696" s="126"/>
      <c r="UHD696" s="126"/>
      <c r="UHE696" s="126"/>
      <c r="UHF696" s="126"/>
      <c r="UHG696" s="126"/>
      <c r="UHH696" s="126"/>
      <c r="UHI696" s="126"/>
      <c r="UHJ696" s="126"/>
      <c r="UHK696" s="126"/>
      <c r="UHL696" s="126"/>
      <c r="UHM696" s="126"/>
      <c r="UHN696" s="126"/>
      <c r="UHO696" s="126"/>
      <c r="UHP696" s="126"/>
      <c r="UHQ696" s="126"/>
      <c r="UHR696" s="126"/>
      <c r="UHS696" s="126"/>
      <c r="UHT696" s="126"/>
      <c r="UHU696" s="126"/>
      <c r="UHV696" s="126"/>
      <c r="UHW696" s="126"/>
      <c r="UHX696" s="126"/>
      <c r="UHY696" s="126"/>
      <c r="UHZ696" s="126"/>
      <c r="UIA696" s="126"/>
      <c r="UIB696" s="126"/>
      <c r="UIC696" s="126"/>
      <c r="UID696" s="126"/>
      <c r="UIE696" s="126"/>
      <c r="UIF696" s="126"/>
      <c r="UIG696" s="126"/>
      <c r="UIH696" s="126"/>
      <c r="UII696" s="126"/>
      <c r="UIJ696" s="126"/>
      <c r="UIK696" s="126"/>
      <c r="UIL696" s="126"/>
      <c r="UIM696" s="126"/>
      <c r="UIN696" s="126"/>
      <c r="UIO696" s="126"/>
      <c r="UIP696" s="126"/>
      <c r="UIQ696" s="126"/>
      <c r="UIR696" s="126"/>
      <c r="UIS696" s="126"/>
      <c r="UIT696" s="126"/>
      <c r="UIU696" s="126"/>
      <c r="UIV696" s="126"/>
      <c r="UIW696" s="126"/>
      <c r="UIX696" s="126"/>
      <c r="UIY696" s="126"/>
      <c r="UIZ696" s="126"/>
      <c r="UJA696" s="126"/>
      <c r="UJB696" s="126"/>
      <c r="UJC696" s="126"/>
      <c r="UJD696" s="126"/>
      <c r="UJE696" s="126"/>
      <c r="UJF696" s="126"/>
      <c r="UJG696" s="126"/>
      <c r="UJH696" s="126"/>
      <c r="UJI696" s="126"/>
      <c r="UJJ696" s="126"/>
      <c r="UJK696" s="126"/>
      <c r="UJL696" s="126"/>
      <c r="UJM696" s="126"/>
      <c r="UJN696" s="126"/>
      <c r="UJO696" s="126"/>
      <c r="UJP696" s="126"/>
      <c r="UJQ696" s="126"/>
      <c r="UJR696" s="126"/>
      <c r="UJS696" s="126"/>
      <c r="UJT696" s="126"/>
      <c r="UJU696" s="126"/>
      <c r="UJV696" s="126"/>
      <c r="UJW696" s="126"/>
      <c r="UJX696" s="126"/>
      <c r="UJY696" s="126"/>
      <c r="UJZ696" s="126"/>
      <c r="UKA696" s="126"/>
      <c r="UKB696" s="126"/>
      <c r="UKC696" s="126"/>
      <c r="UKD696" s="126"/>
      <c r="UKE696" s="126"/>
      <c r="UKF696" s="126"/>
      <c r="UKG696" s="126"/>
      <c r="UKH696" s="126"/>
      <c r="UKI696" s="126"/>
      <c r="UKJ696" s="126"/>
      <c r="UKK696" s="126"/>
      <c r="UKL696" s="126"/>
      <c r="UKM696" s="126"/>
      <c r="UKN696" s="126"/>
      <c r="UKO696" s="126"/>
      <c r="UKP696" s="126"/>
      <c r="UKQ696" s="126"/>
      <c r="UKR696" s="126"/>
      <c r="UKS696" s="126"/>
      <c r="UKT696" s="126"/>
      <c r="UKU696" s="126"/>
      <c r="UKV696" s="126"/>
      <c r="UKW696" s="126"/>
      <c r="UKX696" s="126"/>
      <c r="UKY696" s="126"/>
      <c r="UKZ696" s="126"/>
      <c r="ULA696" s="126"/>
      <c r="ULB696" s="126"/>
      <c r="ULC696" s="126"/>
      <c r="ULD696" s="126"/>
      <c r="ULE696" s="126"/>
      <c r="ULF696" s="126"/>
      <c r="ULG696" s="126"/>
      <c r="ULH696" s="126"/>
      <c r="ULI696" s="126"/>
      <c r="ULJ696" s="126"/>
      <c r="ULK696" s="126"/>
      <c r="ULL696" s="126"/>
      <c r="ULM696" s="126"/>
      <c r="ULN696" s="126"/>
      <c r="ULO696" s="126"/>
      <c r="ULP696" s="126"/>
      <c r="ULQ696" s="126"/>
      <c r="ULR696" s="126"/>
      <c r="ULS696" s="126"/>
      <c r="ULT696" s="126"/>
      <c r="ULU696" s="126"/>
      <c r="ULV696" s="126"/>
      <c r="ULW696" s="126"/>
      <c r="ULX696" s="126"/>
      <c r="ULY696" s="126"/>
      <c r="ULZ696" s="126"/>
      <c r="UMA696" s="126"/>
      <c r="UMB696" s="126"/>
      <c r="UMC696" s="126"/>
      <c r="UMD696" s="126"/>
      <c r="UME696" s="126"/>
      <c r="UMF696" s="126"/>
      <c r="UMG696" s="126"/>
      <c r="UMH696" s="126"/>
      <c r="UMI696" s="126"/>
      <c r="UMJ696" s="126"/>
      <c r="UMK696" s="126"/>
      <c r="UML696" s="126"/>
      <c r="UMM696" s="126"/>
      <c r="UMN696" s="126"/>
      <c r="UMO696" s="126"/>
      <c r="UMP696" s="126"/>
      <c r="UMQ696" s="126"/>
      <c r="UMR696" s="126"/>
      <c r="UMS696" s="126"/>
      <c r="UMT696" s="126"/>
      <c r="UMU696" s="126"/>
      <c r="UMV696" s="126"/>
      <c r="UMW696" s="126"/>
      <c r="UMX696" s="126"/>
      <c r="UMY696" s="126"/>
      <c r="UMZ696" s="126"/>
      <c r="UNA696" s="126"/>
      <c r="UNB696" s="126"/>
      <c r="UNC696" s="126"/>
      <c r="UND696" s="126"/>
      <c r="UNE696" s="126"/>
      <c r="UNF696" s="126"/>
      <c r="UNG696" s="126"/>
      <c r="UNH696" s="126"/>
      <c r="UNI696" s="126"/>
      <c r="UNJ696" s="126"/>
      <c r="UNK696" s="126"/>
      <c r="UNL696" s="126"/>
      <c r="UNM696" s="126"/>
      <c r="UNN696" s="126"/>
      <c r="UNO696" s="126"/>
      <c r="UNP696" s="126"/>
      <c r="UNQ696" s="126"/>
      <c r="UNR696" s="126"/>
      <c r="UNS696" s="126"/>
      <c r="UNT696" s="126"/>
      <c r="UNU696" s="126"/>
      <c r="UNV696" s="126"/>
      <c r="UNW696" s="126"/>
      <c r="UNX696" s="126"/>
      <c r="UNY696" s="126"/>
      <c r="UNZ696" s="126"/>
      <c r="UOA696" s="126"/>
      <c r="UOB696" s="126"/>
      <c r="UOC696" s="126"/>
      <c r="UOD696" s="126"/>
      <c r="UOE696" s="126"/>
      <c r="UOF696" s="126"/>
      <c r="UOG696" s="126"/>
      <c r="UOH696" s="126"/>
      <c r="UOI696" s="126"/>
      <c r="UOJ696" s="126"/>
      <c r="UOK696" s="126"/>
      <c r="UOL696" s="126"/>
      <c r="UOM696" s="126"/>
      <c r="UON696" s="126"/>
      <c r="UOO696" s="126"/>
      <c r="UOP696" s="126"/>
      <c r="UOQ696" s="126"/>
      <c r="UOR696" s="126"/>
      <c r="UOS696" s="126"/>
      <c r="UOT696" s="126"/>
      <c r="UOU696" s="126"/>
      <c r="UOV696" s="126"/>
      <c r="UOW696" s="126"/>
      <c r="UOX696" s="126"/>
      <c r="UOY696" s="126"/>
      <c r="UOZ696" s="126"/>
      <c r="UPA696" s="126"/>
      <c r="UPB696" s="126"/>
      <c r="UPC696" s="126"/>
      <c r="UPD696" s="126"/>
      <c r="UPE696" s="126"/>
      <c r="UPF696" s="126"/>
      <c r="UPG696" s="126"/>
      <c r="UPH696" s="126"/>
      <c r="UPI696" s="126"/>
      <c r="UPJ696" s="126"/>
      <c r="UPK696" s="126"/>
      <c r="UPL696" s="126"/>
      <c r="UPM696" s="126"/>
      <c r="UPN696" s="126"/>
      <c r="UPO696" s="126"/>
      <c r="UPP696" s="126"/>
      <c r="UPQ696" s="126"/>
      <c r="UPR696" s="126"/>
      <c r="UPS696" s="126"/>
      <c r="UPT696" s="126"/>
      <c r="UPU696" s="126"/>
      <c r="UPV696" s="126"/>
      <c r="UPW696" s="126"/>
      <c r="UPX696" s="126"/>
      <c r="UPY696" s="126"/>
      <c r="UPZ696" s="126"/>
      <c r="UQA696" s="126"/>
      <c r="UQB696" s="126"/>
      <c r="UQC696" s="126"/>
      <c r="UQD696" s="126"/>
      <c r="UQE696" s="126"/>
      <c r="UQF696" s="126"/>
      <c r="UQG696" s="126"/>
      <c r="UQH696" s="126"/>
      <c r="UQI696" s="126"/>
      <c r="UQJ696" s="126"/>
      <c r="UQK696" s="126"/>
      <c r="UQL696" s="126"/>
      <c r="UQM696" s="126"/>
      <c r="UQN696" s="126"/>
      <c r="UQO696" s="126"/>
      <c r="UQP696" s="126"/>
      <c r="UQQ696" s="126"/>
      <c r="UQR696" s="126"/>
      <c r="UQS696" s="126"/>
      <c r="UQT696" s="126"/>
      <c r="UQU696" s="126"/>
      <c r="UQV696" s="126"/>
      <c r="UQW696" s="126"/>
      <c r="UQX696" s="126"/>
      <c r="UQY696" s="126"/>
      <c r="UQZ696" s="126"/>
      <c r="URA696" s="126"/>
      <c r="URB696" s="126"/>
      <c r="URC696" s="126"/>
      <c r="URD696" s="126"/>
      <c r="URE696" s="126"/>
      <c r="URF696" s="126"/>
      <c r="URG696" s="126"/>
      <c r="URH696" s="126"/>
      <c r="URI696" s="126"/>
      <c r="URJ696" s="126"/>
      <c r="URK696" s="126"/>
      <c r="URL696" s="126"/>
      <c r="URM696" s="126"/>
      <c r="URN696" s="126"/>
      <c r="URO696" s="126"/>
      <c r="URP696" s="126"/>
      <c r="URQ696" s="126"/>
      <c r="URR696" s="126"/>
      <c r="URS696" s="126"/>
      <c r="URT696" s="126"/>
      <c r="URU696" s="126"/>
      <c r="URV696" s="126"/>
      <c r="URW696" s="126"/>
      <c r="URX696" s="126"/>
      <c r="URY696" s="126"/>
      <c r="URZ696" s="126"/>
      <c r="USA696" s="126"/>
      <c r="USB696" s="126"/>
      <c r="USC696" s="126"/>
      <c r="USD696" s="126"/>
      <c r="USE696" s="126"/>
      <c r="USF696" s="126"/>
      <c r="USG696" s="126"/>
      <c r="USH696" s="126"/>
      <c r="USI696" s="126"/>
      <c r="USJ696" s="126"/>
      <c r="USK696" s="126"/>
      <c r="USL696" s="126"/>
      <c r="USM696" s="126"/>
      <c r="USN696" s="126"/>
      <c r="USO696" s="126"/>
      <c r="USP696" s="126"/>
      <c r="USQ696" s="126"/>
      <c r="USR696" s="126"/>
      <c r="USS696" s="126"/>
      <c r="UST696" s="126"/>
      <c r="USU696" s="126"/>
      <c r="USV696" s="126"/>
      <c r="USW696" s="126"/>
      <c r="USX696" s="126"/>
      <c r="USY696" s="126"/>
      <c r="USZ696" s="126"/>
      <c r="UTA696" s="126"/>
      <c r="UTB696" s="126"/>
      <c r="UTC696" s="126"/>
      <c r="UTD696" s="126"/>
      <c r="UTE696" s="126"/>
      <c r="UTF696" s="126"/>
      <c r="UTG696" s="126"/>
      <c r="UTH696" s="126"/>
      <c r="UTI696" s="126"/>
      <c r="UTJ696" s="126"/>
      <c r="UTK696" s="126"/>
      <c r="UTL696" s="126"/>
      <c r="UTM696" s="126"/>
      <c r="UTN696" s="126"/>
      <c r="UTO696" s="126"/>
      <c r="UTP696" s="126"/>
      <c r="UTQ696" s="126"/>
      <c r="UTR696" s="126"/>
      <c r="UTS696" s="126"/>
      <c r="UTT696" s="126"/>
      <c r="UTU696" s="126"/>
      <c r="UTV696" s="126"/>
      <c r="UTW696" s="126"/>
      <c r="UTX696" s="126"/>
      <c r="UTY696" s="126"/>
      <c r="UTZ696" s="126"/>
      <c r="UUA696" s="126"/>
      <c r="UUB696" s="126"/>
      <c r="UUC696" s="126"/>
      <c r="UUD696" s="126"/>
      <c r="UUE696" s="126"/>
      <c r="UUF696" s="126"/>
      <c r="UUG696" s="126"/>
      <c r="UUH696" s="126"/>
      <c r="UUI696" s="126"/>
      <c r="UUJ696" s="126"/>
      <c r="UUK696" s="126"/>
      <c r="UUL696" s="126"/>
      <c r="UUM696" s="126"/>
      <c r="UUN696" s="126"/>
      <c r="UUO696" s="126"/>
      <c r="UUP696" s="126"/>
      <c r="UUQ696" s="126"/>
      <c r="UUR696" s="126"/>
      <c r="UUS696" s="126"/>
      <c r="UUT696" s="126"/>
      <c r="UUU696" s="126"/>
      <c r="UUV696" s="126"/>
      <c r="UUW696" s="126"/>
      <c r="UUX696" s="126"/>
      <c r="UUY696" s="126"/>
      <c r="UUZ696" s="126"/>
      <c r="UVA696" s="126"/>
      <c r="UVB696" s="126"/>
      <c r="UVC696" s="126"/>
      <c r="UVD696" s="126"/>
      <c r="UVE696" s="126"/>
      <c r="UVF696" s="126"/>
      <c r="UVG696" s="126"/>
      <c r="UVH696" s="126"/>
      <c r="UVI696" s="126"/>
      <c r="UVJ696" s="126"/>
      <c r="UVK696" s="126"/>
      <c r="UVL696" s="126"/>
      <c r="UVM696" s="126"/>
      <c r="UVN696" s="126"/>
      <c r="UVO696" s="126"/>
      <c r="UVP696" s="126"/>
      <c r="UVQ696" s="126"/>
      <c r="UVR696" s="126"/>
      <c r="UVS696" s="126"/>
      <c r="UVT696" s="126"/>
      <c r="UVU696" s="126"/>
      <c r="UVV696" s="126"/>
      <c r="UVW696" s="126"/>
      <c r="UVX696" s="126"/>
      <c r="UVY696" s="126"/>
      <c r="UVZ696" s="126"/>
      <c r="UWA696" s="126"/>
      <c r="UWB696" s="126"/>
      <c r="UWC696" s="126"/>
      <c r="UWD696" s="126"/>
      <c r="UWE696" s="126"/>
      <c r="UWF696" s="126"/>
      <c r="UWG696" s="126"/>
      <c r="UWH696" s="126"/>
      <c r="UWI696" s="126"/>
      <c r="UWJ696" s="126"/>
      <c r="UWK696" s="126"/>
      <c r="UWL696" s="126"/>
      <c r="UWM696" s="126"/>
      <c r="UWN696" s="126"/>
      <c r="UWO696" s="126"/>
      <c r="UWP696" s="126"/>
      <c r="UWQ696" s="126"/>
      <c r="UWR696" s="126"/>
      <c r="UWS696" s="126"/>
      <c r="UWT696" s="126"/>
      <c r="UWU696" s="126"/>
      <c r="UWV696" s="126"/>
      <c r="UWW696" s="126"/>
      <c r="UWX696" s="126"/>
      <c r="UWY696" s="126"/>
      <c r="UWZ696" s="126"/>
      <c r="UXA696" s="126"/>
      <c r="UXB696" s="126"/>
      <c r="UXC696" s="126"/>
      <c r="UXD696" s="126"/>
      <c r="UXE696" s="126"/>
      <c r="UXF696" s="126"/>
      <c r="UXG696" s="126"/>
      <c r="UXH696" s="126"/>
      <c r="UXI696" s="126"/>
      <c r="UXJ696" s="126"/>
      <c r="UXK696" s="126"/>
      <c r="UXL696" s="126"/>
      <c r="UXM696" s="126"/>
      <c r="UXN696" s="126"/>
      <c r="UXO696" s="126"/>
      <c r="UXP696" s="126"/>
      <c r="UXQ696" s="126"/>
      <c r="UXR696" s="126"/>
      <c r="UXS696" s="126"/>
      <c r="UXT696" s="126"/>
      <c r="UXU696" s="126"/>
      <c r="UXV696" s="126"/>
      <c r="UXW696" s="126"/>
      <c r="UXX696" s="126"/>
      <c r="UXY696" s="126"/>
      <c r="UXZ696" s="126"/>
      <c r="UYA696" s="126"/>
      <c r="UYB696" s="126"/>
      <c r="UYC696" s="126"/>
      <c r="UYD696" s="126"/>
      <c r="UYE696" s="126"/>
      <c r="UYF696" s="126"/>
      <c r="UYG696" s="126"/>
      <c r="UYH696" s="126"/>
      <c r="UYI696" s="126"/>
      <c r="UYJ696" s="126"/>
      <c r="UYK696" s="126"/>
      <c r="UYL696" s="126"/>
      <c r="UYM696" s="126"/>
      <c r="UYN696" s="126"/>
      <c r="UYO696" s="126"/>
      <c r="UYP696" s="126"/>
      <c r="UYQ696" s="126"/>
      <c r="UYR696" s="126"/>
      <c r="UYS696" s="126"/>
      <c r="UYT696" s="126"/>
      <c r="UYU696" s="126"/>
      <c r="UYV696" s="126"/>
      <c r="UYW696" s="126"/>
      <c r="UYX696" s="126"/>
      <c r="UYY696" s="126"/>
      <c r="UYZ696" s="126"/>
      <c r="UZA696" s="126"/>
      <c r="UZB696" s="126"/>
      <c r="UZC696" s="126"/>
      <c r="UZD696" s="126"/>
      <c r="UZE696" s="126"/>
      <c r="UZF696" s="126"/>
      <c r="UZG696" s="126"/>
      <c r="UZH696" s="126"/>
      <c r="UZI696" s="126"/>
      <c r="UZJ696" s="126"/>
      <c r="UZK696" s="126"/>
      <c r="UZL696" s="126"/>
      <c r="UZM696" s="126"/>
      <c r="UZN696" s="126"/>
      <c r="UZO696" s="126"/>
      <c r="UZP696" s="126"/>
      <c r="UZQ696" s="126"/>
      <c r="UZR696" s="126"/>
      <c r="UZS696" s="126"/>
      <c r="UZT696" s="126"/>
      <c r="UZU696" s="126"/>
      <c r="UZV696" s="126"/>
      <c r="UZW696" s="126"/>
      <c r="UZX696" s="126"/>
      <c r="UZY696" s="126"/>
      <c r="UZZ696" s="126"/>
      <c r="VAA696" s="126"/>
      <c r="VAB696" s="126"/>
      <c r="VAC696" s="126"/>
      <c r="VAD696" s="126"/>
      <c r="VAE696" s="126"/>
      <c r="VAF696" s="126"/>
      <c r="VAG696" s="126"/>
      <c r="VAH696" s="126"/>
      <c r="VAI696" s="126"/>
      <c r="VAJ696" s="126"/>
      <c r="VAK696" s="126"/>
      <c r="VAL696" s="126"/>
      <c r="VAM696" s="126"/>
      <c r="VAN696" s="126"/>
      <c r="VAO696" s="126"/>
      <c r="VAP696" s="126"/>
      <c r="VAQ696" s="126"/>
      <c r="VAR696" s="126"/>
      <c r="VAS696" s="126"/>
      <c r="VAT696" s="126"/>
      <c r="VAU696" s="126"/>
      <c r="VAV696" s="126"/>
      <c r="VAW696" s="126"/>
      <c r="VAX696" s="126"/>
      <c r="VAY696" s="126"/>
      <c r="VAZ696" s="126"/>
      <c r="VBA696" s="126"/>
      <c r="VBB696" s="126"/>
      <c r="VBC696" s="126"/>
      <c r="VBD696" s="126"/>
      <c r="VBE696" s="126"/>
      <c r="VBF696" s="126"/>
      <c r="VBG696" s="126"/>
      <c r="VBH696" s="126"/>
      <c r="VBI696" s="126"/>
      <c r="VBJ696" s="126"/>
      <c r="VBK696" s="126"/>
      <c r="VBL696" s="126"/>
      <c r="VBM696" s="126"/>
      <c r="VBN696" s="126"/>
      <c r="VBO696" s="126"/>
      <c r="VBP696" s="126"/>
      <c r="VBQ696" s="126"/>
      <c r="VBR696" s="126"/>
      <c r="VBS696" s="126"/>
      <c r="VBT696" s="126"/>
      <c r="VBU696" s="126"/>
      <c r="VBV696" s="126"/>
      <c r="VBW696" s="126"/>
      <c r="VBX696" s="126"/>
      <c r="VBY696" s="126"/>
      <c r="VBZ696" s="126"/>
      <c r="VCA696" s="126"/>
      <c r="VCB696" s="126"/>
      <c r="VCC696" s="126"/>
      <c r="VCD696" s="126"/>
      <c r="VCE696" s="126"/>
      <c r="VCF696" s="126"/>
      <c r="VCG696" s="126"/>
      <c r="VCH696" s="126"/>
      <c r="VCI696" s="126"/>
      <c r="VCJ696" s="126"/>
      <c r="VCK696" s="126"/>
      <c r="VCL696" s="126"/>
      <c r="VCM696" s="126"/>
      <c r="VCN696" s="126"/>
      <c r="VCO696" s="126"/>
      <c r="VCP696" s="126"/>
      <c r="VCQ696" s="126"/>
      <c r="VCR696" s="126"/>
      <c r="VCS696" s="126"/>
      <c r="VCT696" s="126"/>
      <c r="VCU696" s="126"/>
      <c r="VCV696" s="126"/>
      <c r="VCW696" s="126"/>
      <c r="VCX696" s="126"/>
      <c r="VCY696" s="126"/>
      <c r="VCZ696" s="126"/>
      <c r="VDA696" s="126"/>
      <c r="VDB696" s="126"/>
      <c r="VDC696" s="126"/>
      <c r="VDD696" s="126"/>
      <c r="VDE696" s="126"/>
      <c r="VDF696" s="126"/>
      <c r="VDG696" s="126"/>
      <c r="VDH696" s="126"/>
      <c r="VDI696" s="126"/>
      <c r="VDJ696" s="126"/>
      <c r="VDK696" s="126"/>
      <c r="VDL696" s="126"/>
      <c r="VDM696" s="126"/>
      <c r="VDN696" s="126"/>
      <c r="VDO696" s="126"/>
      <c r="VDP696" s="126"/>
      <c r="VDQ696" s="126"/>
      <c r="VDR696" s="126"/>
      <c r="VDS696" s="126"/>
      <c r="VDT696" s="126"/>
      <c r="VDU696" s="126"/>
      <c r="VDV696" s="126"/>
      <c r="VDW696" s="126"/>
      <c r="VDX696" s="126"/>
      <c r="VDY696" s="126"/>
      <c r="VDZ696" s="126"/>
      <c r="VEA696" s="126"/>
      <c r="VEB696" s="126"/>
      <c r="VEC696" s="126"/>
      <c r="VED696" s="126"/>
      <c r="VEE696" s="126"/>
      <c r="VEF696" s="126"/>
      <c r="VEG696" s="126"/>
      <c r="VEH696" s="126"/>
      <c r="VEI696" s="126"/>
      <c r="VEJ696" s="126"/>
      <c r="VEK696" s="126"/>
      <c r="VEL696" s="126"/>
      <c r="VEM696" s="126"/>
      <c r="VEN696" s="126"/>
      <c r="VEO696" s="126"/>
      <c r="VEP696" s="126"/>
      <c r="VEQ696" s="126"/>
      <c r="VER696" s="126"/>
      <c r="VES696" s="126"/>
      <c r="VET696" s="126"/>
      <c r="VEU696" s="126"/>
      <c r="VEV696" s="126"/>
      <c r="VEW696" s="126"/>
      <c r="VEX696" s="126"/>
      <c r="VEY696" s="126"/>
      <c r="VEZ696" s="126"/>
      <c r="VFA696" s="126"/>
      <c r="VFB696" s="126"/>
      <c r="VFC696" s="126"/>
      <c r="VFD696" s="126"/>
      <c r="VFE696" s="126"/>
      <c r="VFF696" s="126"/>
      <c r="VFG696" s="126"/>
      <c r="VFH696" s="126"/>
      <c r="VFI696" s="126"/>
      <c r="VFJ696" s="126"/>
      <c r="VFK696" s="126"/>
      <c r="VFL696" s="126"/>
      <c r="VFM696" s="126"/>
      <c r="VFN696" s="126"/>
      <c r="VFO696" s="126"/>
      <c r="VFP696" s="126"/>
      <c r="VFQ696" s="126"/>
      <c r="VFR696" s="126"/>
      <c r="VFS696" s="126"/>
      <c r="VFT696" s="126"/>
      <c r="VFU696" s="126"/>
      <c r="VFV696" s="126"/>
      <c r="VFW696" s="126"/>
      <c r="VFX696" s="126"/>
      <c r="VFY696" s="126"/>
      <c r="VFZ696" s="126"/>
      <c r="VGA696" s="126"/>
      <c r="VGB696" s="126"/>
      <c r="VGC696" s="126"/>
      <c r="VGD696" s="126"/>
      <c r="VGE696" s="126"/>
      <c r="VGF696" s="126"/>
      <c r="VGG696" s="126"/>
      <c r="VGH696" s="126"/>
      <c r="VGI696" s="126"/>
      <c r="VGJ696" s="126"/>
      <c r="VGK696" s="126"/>
      <c r="VGL696" s="126"/>
      <c r="VGM696" s="126"/>
      <c r="VGN696" s="126"/>
      <c r="VGO696" s="126"/>
      <c r="VGP696" s="126"/>
      <c r="VGQ696" s="126"/>
      <c r="VGR696" s="126"/>
      <c r="VGS696" s="126"/>
      <c r="VGT696" s="126"/>
      <c r="VGU696" s="126"/>
      <c r="VGV696" s="126"/>
      <c r="VGW696" s="126"/>
      <c r="VGX696" s="126"/>
      <c r="VGY696" s="126"/>
      <c r="VGZ696" s="126"/>
      <c r="VHA696" s="126"/>
      <c r="VHB696" s="126"/>
      <c r="VHC696" s="126"/>
      <c r="VHD696" s="126"/>
      <c r="VHE696" s="126"/>
      <c r="VHF696" s="126"/>
      <c r="VHG696" s="126"/>
      <c r="VHH696" s="126"/>
      <c r="VHI696" s="126"/>
      <c r="VHJ696" s="126"/>
      <c r="VHK696" s="126"/>
      <c r="VHL696" s="126"/>
      <c r="VHM696" s="126"/>
      <c r="VHN696" s="126"/>
      <c r="VHO696" s="126"/>
      <c r="VHP696" s="126"/>
      <c r="VHQ696" s="126"/>
      <c r="VHR696" s="126"/>
      <c r="VHS696" s="126"/>
      <c r="VHT696" s="126"/>
      <c r="VHU696" s="126"/>
      <c r="VHV696" s="126"/>
      <c r="VHW696" s="126"/>
      <c r="VHX696" s="126"/>
      <c r="VHY696" s="126"/>
      <c r="VHZ696" s="126"/>
      <c r="VIA696" s="126"/>
      <c r="VIB696" s="126"/>
      <c r="VIC696" s="126"/>
      <c r="VID696" s="126"/>
      <c r="VIE696" s="126"/>
      <c r="VIF696" s="126"/>
      <c r="VIG696" s="126"/>
      <c r="VIH696" s="126"/>
      <c r="VII696" s="126"/>
      <c r="VIJ696" s="126"/>
      <c r="VIK696" s="126"/>
      <c r="VIL696" s="126"/>
      <c r="VIM696" s="126"/>
      <c r="VIN696" s="126"/>
      <c r="VIO696" s="126"/>
      <c r="VIP696" s="126"/>
      <c r="VIQ696" s="126"/>
      <c r="VIR696" s="126"/>
      <c r="VIS696" s="126"/>
      <c r="VIT696" s="126"/>
      <c r="VIU696" s="126"/>
      <c r="VIV696" s="126"/>
      <c r="VIW696" s="126"/>
      <c r="VIX696" s="126"/>
      <c r="VIY696" s="126"/>
      <c r="VIZ696" s="126"/>
      <c r="VJA696" s="126"/>
      <c r="VJB696" s="126"/>
      <c r="VJC696" s="126"/>
      <c r="VJD696" s="126"/>
      <c r="VJE696" s="126"/>
      <c r="VJF696" s="126"/>
      <c r="VJG696" s="126"/>
      <c r="VJH696" s="126"/>
      <c r="VJI696" s="126"/>
      <c r="VJJ696" s="126"/>
      <c r="VJK696" s="126"/>
      <c r="VJL696" s="126"/>
      <c r="VJM696" s="126"/>
      <c r="VJN696" s="126"/>
      <c r="VJO696" s="126"/>
      <c r="VJP696" s="126"/>
      <c r="VJQ696" s="126"/>
      <c r="VJR696" s="126"/>
      <c r="VJS696" s="126"/>
      <c r="VJT696" s="126"/>
      <c r="VJU696" s="126"/>
      <c r="VJV696" s="126"/>
      <c r="VJW696" s="126"/>
      <c r="VJX696" s="126"/>
      <c r="VJY696" s="126"/>
      <c r="VJZ696" s="126"/>
      <c r="VKA696" s="126"/>
      <c r="VKB696" s="126"/>
      <c r="VKC696" s="126"/>
      <c r="VKD696" s="126"/>
      <c r="VKE696" s="126"/>
      <c r="VKF696" s="126"/>
      <c r="VKG696" s="126"/>
      <c r="VKH696" s="126"/>
      <c r="VKI696" s="126"/>
      <c r="VKJ696" s="126"/>
      <c r="VKK696" s="126"/>
      <c r="VKL696" s="126"/>
      <c r="VKM696" s="126"/>
      <c r="VKN696" s="126"/>
      <c r="VKO696" s="126"/>
      <c r="VKP696" s="126"/>
      <c r="VKQ696" s="126"/>
      <c r="VKR696" s="126"/>
      <c r="VKS696" s="126"/>
      <c r="VKT696" s="126"/>
      <c r="VKU696" s="126"/>
      <c r="VKV696" s="126"/>
      <c r="VKW696" s="126"/>
      <c r="VKX696" s="126"/>
      <c r="VKY696" s="126"/>
      <c r="VKZ696" s="126"/>
      <c r="VLA696" s="126"/>
      <c r="VLB696" s="126"/>
      <c r="VLC696" s="126"/>
      <c r="VLD696" s="126"/>
      <c r="VLE696" s="126"/>
      <c r="VLF696" s="126"/>
      <c r="VLG696" s="126"/>
      <c r="VLH696" s="126"/>
      <c r="VLI696" s="126"/>
      <c r="VLJ696" s="126"/>
      <c r="VLK696" s="126"/>
      <c r="VLL696" s="126"/>
      <c r="VLM696" s="126"/>
      <c r="VLN696" s="126"/>
      <c r="VLO696" s="126"/>
      <c r="VLP696" s="126"/>
      <c r="VLQ696" s="126"/>
      <c r="VLR696" s="126"/>
      <c r="VLS696" s="126"/>
      <c r="VLT696" s="126"/>
      <c r="VLU696" s="126"/>
      <c r="VLV696" s="126"/>
      <c r="VLW696" s="126"/>
      <c r="VLX696" s="126"/>
      <c r="VLY696" s="126"/>
      <c r="VLZ696" s="126"/>
      <c r="VMA696" s="126"/>
      <c r="VMB696" s="126"/>
      <c r="VMC696" s="126"/>
      <c r="VMD696" s="126"/>
      <c r="VME696" s="126"/>
      <c r="VMF696" s="126"/>
      <c r="VMG696" s="126"/>
      <c r="VMH696" s="126"/>
      <c r="VMI696" s="126"/>
      <c r="VMJ696" s="126"/>
      <c r="VMK696" s="126"/>
      <c r="VML696" s="126"/>
      <c r="VMM696" s="126"/>
      <c r="VMN696" s="126"/>
      <c r="VMO696" s="126"/>
      <c r="VMP696" s="126"/>
      <c r="VMQ696" s="126"/>
      <c r="VMR696" s="126"/>
      <c r="VMS696" s="126"/>
      <c r="VMT696" s="126"/>
      <c r="VMU696" s="126"/>
      <c r="VMV696" s="126"/>
      <c r="VMW696" s="126"/>
      <c r="VMX696" s="126"/>
      <c r="VMY696" s="126"/>
      <c r="VMZ696" s="126"/>
      <c r="VNA696" s="126"/>
      <c r="VNB696" s="126"/>
      <c r="VNC696" s="126"/>
      <c r="VND696" s="126"/>
      <c r="VNE696" s="126"/>
      <c r="VNF696" s="126"/>
      <c r="VNG696" s="126"/>
      <c r="VNH696" s="126"/>
      <c r="VNI696" s="126"/>
      <c r="VNJ696" s="126"/>
      <c r="VNK696" s="126"/>
      <c r="VNL696" s="126"/>
      <c r="VNM696" s="126"/>
      <c r="VNN696" s="126"/>
      <c r="VNO696" s="126"/>
      <c r="VNP696" s="126"/>
      <c r="VNQ696" s="126"/>
      <c r="VNR696" s="126"/>
      <c r="VNS696" s="126"/>
      <c r="VNT696" s="126"/>
      <c r="VNU696" s="126"/>
      <c r="VNV696" s="126"/>
      <c r="VNW696" s="126"/>
      <c r="VNX696" s="126"/>
      <c r="VNY696" s="126"/>
      <c r="VNZ696" s="126"/>
      <c r="VOA696" s="126"/>
      <c r="VOB696" s="126"/>
      <c r="VOC696" s="126"/>
      <c r="VOD696" s="126"/>
      <c r="VOE696" s="126"/>
      <c r="VOF696" s="126"/>
      <c r="VOG696" s="126"/>
      <c r="VOH696" s="126"/>
      <c r="VOI696" s="126"/>
      <c r="VOJ696" s="126"/>
      <c r="VOK696" s="126"/>
      <c r="VOL696" s="126"/>
      <c r="VOM696" s="126"/>
      <c r="VON696" s="126"/>
      <c r="VOO696" s="126"/>
      <c r="VOP696" s="126"/>
      <c r="VOQ696" s="126"/>
      <c r="VOR696" s="126"/>
      <c r="VOS696" s="126"/>
      <c r="VOT696" s="126"/>
      <c r="VOU696" s="126"/>
      <c r="VOV696" s="126"/>
      <c r="VOW696" s="126"/>
      <c r="VOX696" s="126"/>
      <c r="VOY696" s="126"/>
      <c r="VOZ696" s="126"/>
      <c r="VPA696" s="126"/>
      <c r="VPB696" s="126"/>
      <c r="VPC696" s="126"/>
      <c r="VPD696" s="126"/>
      <c r="VPE696" s="126"/>
      <c r="VPF696" s="126"/>
      <c r="VPG696" s="126"/>
      <c r="VPH696" s="126"/>
      <c r="VPI696" s="126"/>
      <c r="VPJ696" s="126"/>
      <c r="VPK696" s="126"/>
      <c r="VPL696" s="126"/>
      <c r="VPM696" s="126"/>
      <c r="VPN696" s="126"/>
      <c r="VPO696" s="126"/>
      <c r="VPP696" s="126"/>
      <c r="VPQ696" s="126"/>
      <c r="VPR696" s="126"/>
      <c r="VPS696" s="126"/>
      <c r="VPT696" s="126"/>
      <c r="VPU696" s="126"/>
      <c r="VPV696" s="126"/>
      <c r="VPW696" s="126"/>
      <c r="VPX696" s="126"/>
      <c r="VPY696" s="126"/>
      <c r="VPZ696" s="126"/>
      <c r="VQA696" s="126"/>
      <c r="VQB696" s="126"/>
      <c r="VQC696" s="126"/>
      <c r="VQD696" s="126"/>
      <c r="VQE696" s="126"/>
      <c r="VQF696" s="126"/>
      <c r="VQG696" s="126"/>
      <c r="VQH696" s="126"/>
      <c r="VQI696" s="126"/>
      <c r="VQJ696" s="126"/>
      <c r="VQK696" s="126"/>
      <c r="VQL696" s="126"/>
      <c r="VQM696" s="126"/>
      <c r="VQN696" s="126"/>
      <c r="VQO696" s="126"/>
      <c r="VQP696" s="126"/>
      <c r="VQQ696" s="126"/>
      <c r="VQR696" s="126"/>
      <c r="VQS696" s="126"/>
      <c r="VQT696" s="126"/>
      <c r="VQU696" s="126"/>
      <c r="VQV696" s="126"/>
      <c r="VQW696" s="126"/>
      <c r="VQX696" s="126"/>
      <c r="VQY696" s="126"/>
      <c r="VQZ696" s="126"/>
      <c r="VRA696" s="126"/>
      <c r="VRB696" s="126"/>
      <c r="VRC696" s="126"/>
      <c r="VRD696" s="126"/>
      <c r="VRE696" s="126"/>
      <c r="VRF696" s="126"/>
      <c r="VRG696" s="126"/>
      <c r="VRH696" s="126"/>
      <c r="VRI696" s="126"/>
      <c r="VRJ696" s="126"/>
      <c r="VRK696" s="126"/>
      <c r="VRL696" s="126"/>
      <c r="VRM696" s="126"/>
      <c r="VRN696" s="126"/>
      <c r="VRO696" s="126"/>
      <c r="VRP696" s="126"/>
      <c r="VRQ696" s="126"/>
      <c r="VRR696" s="126"/>
      <c r="VRS696" s="126"/>
      <c r="VRT696" s="126"/>
      <c r="VRU696" s="126"/>
      <c r="VRV696" s="126"/>
      <c r="VRW696" s="126"/>
      <c r="VRX696" s="126"/>
      <c r="VRY696" s="126"/>
      <c r="VRZ696" s="126"/>
      <c r="VSA696" s="126"/>
      <c r="VSB696" s="126"/>
      <c r="VSC696" s="126"/>
      <c r="VSD696" s="126"/>
      <c r="VSE696" s="126"/>
      <c r="VSF696" s="126"/>
      <c r="VSG696" s="126"/>
      <c r="VSH696" s="126"/>
      <c r="VSI696" s="126"/>
      <c r="VSJ696" s="126"/>
      <c r="VSK696" s="126"/>
      <c r="VSL696" s="126"/>
      <c r="VSM696" s="126"/>
      <c r="VSN696" s="126"/>
      <c r="VSO696" s="126"/>
      <c r="VSP696" s="126"/>
      <c r="VSQ696" s="126"/>
      <c r="VSR696" s="126"/>
      <c r="VSS696" s="126"/>
      <c r="VST696" s="126"/>
      <c r="VSU696" s="126"/>
      <c r="VSV696" s="126"/>
      <c r="VSW696" s="126"/>
      <c r="VSX696" s="126"/>
      <c r="VSY696" s="126"/>
      <c r="VSZ696" s="126"/>
      <c r="VTA696" s="126"/>
      <c r="VTB696" s="126"/>
      <c r="VTC696" s="126"/>
      <c r="VTD696" s="126"/>
      <c r="VTE696" s="126"/>
      <c r="VTF696" s="126"/>
      <c r="VTG696" s="126"/>
      <c r="VTH696" s="126"/>
      <c r="VTI696" s="126"/>
      <c r="VTJ696" s="126"/>
      <c r="VTK696" s="126"/>
      <c r="VTL696" s="126"/>
      <c r="VTM696" s="126"/>
      <c r="VTN696" s="126"/>
      <c r="VTO696" s="126"/>
      <c r="VTP696" s="126"/>
      <c r="VTQ696" s="126"/>
      <c r="VTR696" s="126"/>
      <c r="VTS696" s="126"/>
      <c r="VTT696" s="126"/>
      <c r="VTU696" s="126"/>
      <c r="VTV696" s="126"/>
      <c r="VTW696" s="126"/>
      <c r="VTX696" s="126"/>
      <c r="VTY696" s="126"/>
      <c r="VTZ696" s="126"/>
      <c r="VUA696" s="126"/>
      <c r="VUB696" s="126"/>
      <c r="VUC696" s="126"/>
      <c r="VUD696" s="126"/>
      <c r="VUE696" s="126"/>
      <c r="VUF696" s="126"/>
      <c r="VUG696" s="126"/>
      <c r="VUH696" s="126"/>
      <c r="VUI696" s="126"/>
      <c r="VUJ696" s="126"/>
      <c r="VUK696" s="126"/>
      <c r="VUL696" s="126"/>
      <c r="VUM696" s="126"/>
      <c r="VUN696" s="126"/>
      <c r="VUO696" s="126"/>
      <c r="VUP696" s="126"/>
      <c r="VUQ696" s="126"/>
      <c r="VUR696" s="126"/>
      <c r="VUS696" s="126"/>
      <c r="VUT696" s="126"/>
      <c r="VUU696" s="126"/>
      <c r="VUV696" s="126"/>
      <c r="VUW696" s="126"/>
      <c r="VUX696" s="126"/>
      <c r="VUY696" s="126"/>
      <c r="VUZ696" s="126"/>
      <c r="VVA696" s="126"/>
      <c r="VVB696" s="126"/>
      <c r="VVC696" s="126"/>
      <c r="VVD696" s="126"/>
      <c r="VVE696" s="126"/>
      <c r="VVF696" s="126"/>
      <c r="VVG696" s="126"/>
      <c r="VVH696" s="126"/>
      <c r="VVI696" s="126"/>
      <c r="VVJ696" s="126"/>
      <c r="VVK696" s="126"/>
      <c r="VVL696" s="126"/>
      <c r="VVM696" s="126"/>
      <c r="VVN696" s="126"/>
      <c r="VVO696" s="126"/>
      <c r="VVP696" s="126"/>
      <c r="VVQ696" s="126"/>
      <c r="VVR696" s="126"/>
      <c r="VVS696" s="126"/>
      <c r="VVT696" s="126"/>
      <c r="VVU696" s="126"/>
      <c r="VVV696" s="126"/>
      <c r="VVW696" s="126"/>
      <c r="VVX696" s="126"/>
      <c r="VVY696" s="126"/>
      <c r="VVZ696" s="126"/>
      <c r="VWA696" s="126"/>
      <c r="VWB696" s="126"/>
      <c r="VWC696" s="126"/>
      <c r="VWD696" s="126"/>
      <c r="VWE696" s="126"/>
      <c r="VWF696" s="126"/>
      <c r="VWG696" s="126"/>
      <c r="VWH696" s="126"/>
      <c r="VWI696" s="126"/>
      <c r="VWJ696" s="126"/>
      <c r="VWK696" s="126"/>
      <c r="VWL696" s="126"/>
      <c r="VWM696" s="126"/>
      <c r="VWN696" s="126"/>
      <c r="VWO696" s="126"/>
      <c r="VWP696" s="126"/>
      <c r="VWQ696" s="126"/>
      <c r="VWR696" s="126"/>
      <c r="VWS696" s="126"/>
      <c r="VWT696" s="126"/>
      <c r="VWU696" s="126"/>
      <c r="VWV696" s="126"/>
      <c r="VWW696" s="126"/>
      <c r="VWX696" s="126"/>
      <c r="VWY696" s="126"/>
      <c r="VWZ696" s="126"/>
      <c r="VXA696" s="126"/>
      <c r="VXB696" s="126"/>
      <c r="VXC696" s="126"/>
      <c r="VXD696" s="126"/>
      <c r="VXE696" s="126"/>
      <c r="VXF696" s="126"/>
      <c r="VXG696" s="126"/>
      <c r="VXH696" s="126"/>
      <c r="VXI696" s="126"/>
      <c r="VXJ696" s="126"/>
      <c r="VXK696" s="126"/>
      <c r="VXL696" s="126"/>
      <c r="VXM696" s="126"/>
      <c r="VXN696" s="126"/>
      <c r="VXO696" s="126"/>
      <c r="VXP696" s="126"/>
      <c r="VXQ696" s="126"/>
      <c r="VXR696" s="126"/>
      <c r="VXS696" s="126"/>
      <c r="VXT696" s="126"/>
      <c r="VXU696" s="126"/>
      <c r="VXV696" s="126"/>
      <c r="VXW696" s="126"/>
      <c r="VXX696" s="126"/>
      <c r="VXY696" s="126"/>
      <c r="VXZ696" s="126"/>
      <c r="VYA696" s="126"/>
      <c r="VYB696" s="126"/>
      <c r="VYC696" s="126"/>
      <c r="VYD696" s="126"/>
      <c r="VYE696" s="126"/>
      <c r="VYF696" s="126"/>
      <c r="VYG696" s="126"/>
      <c r="VYH696" s="126"/>
      <c r="VYI696" s="126"/>
      <c r="VYJ696" s="126"/>
      <c r="VYK696" s="126"/>
      <c r="VYL696" s="126"/>
      <c r="VYM696" s="126"/>
      <c r="VYN696" s="126"/>
      <c r="VYO696" s="126"/>
      <c r="VYP696" s="126"/>
      <c r="VYQ696" s="126"/>
      <c r="VYR696" s="126"/>
      <c r="VYS696" s="126"/>
      <c r="VYT696" s="126"/>
      <c r="VYU696" s="126"/>
      <c r="VYV696" s="126"/>
      <c r="VYW696" s="126"/>
      <c r="VYX696" s="126"/>
      <c r="VYY696" s="126"/>
      <c r="VYZ696" s="126"/>
      <c r="VZA696" s="126"/>
      <c r="VZB696" s="126"/>
      <c r="VZC696" s="126"/>
      <c r="VZD696" s="126"/>
      <c r="VZE696" s="126"/>
      <c r="VZF696" s="126"/>
      <c r="VZG696" s="126"/>
      <c r="VZH696" s="126"/>
      <c r="VZI696" s="126"/>
      <c r="VZJ696" s="126"/>
      <c r="VZK696" s="126"/>
      <c r="VZL696" s="126"/>
      <c r="VZM696" s="126"/>
      <c r="VZN696" s="126"/>
      <c r="VZO696" s="126"/>
      <c r="VZP696" s="126"/>
      <c r="VZQ696" s="126"/>
      <c r="VZR696" s="126"/>
      <c r="VZS696" s="126"/>
      <c r="VZT696" s="126"/>
      <c r="VZU696" s="126"/>
      <c r="VZV696" s="126"/>
      <c r="VZW696" s="126"/>
      <c r="VZX696" s="126"/>
      <c r="VZY696" s="126"/>
      <c r="VZZ696" s="126"/>
      <c r="WAA696" s="126"/>
      <c r="WAB696" s="126"/>
      <c r="WAC696" s="126"/>
      <c r="WAD696" s="126"/>
      <c r="WAE696" s="126"/>
      <c r="WAF696" s="126"/>
      <c r="WAG696" s="126"/>
      <c r="WAH696" s="126"/>
      <c r="WAI696" s="126"/>
      <c r="WAJ696" s="126"/>
      <c r="WAK696" s="126"/>
      <c r="WAL696" s="126"/>
      <c r="WAM696" s="126"/>
      <c r="WAN696" s="126"/>
      <c r="WAO696" s="126"/>
      <c r="WAP696" s="126"/>
      <c r="WAQ696" s="126"/>
      <c r="WAR696" s="126"/>
      <c r="WAS696" s="126"/>
      <c r="WAT696" s="126"/>
      <c r="WAU696" s="126"/>
      <c r="WAV696" s="126"/>
      <c r="WAW696" s="126"/>
      <c r="WAX696" s="126"/>
      <c r="WAY696" s="126"/>
      <c r="WAZ696" s="126"/>
      <c r="WBA696" s="126"/>
      <c r="WBB696" s="126"/>
      <c r="WBC696" s="126"/>
      <c r="WBD696" s="126"/>
      <c r="WBE696" s="126"/>
      <c r="WBF696" s="126"/>
      <c r="WBG696" s="126"/>
      <c r="WBH696" s="126"/>
      <c r="WBI696" s="126"/>
      <c r="WBJ696" s="126"/>
      <c r="WBK696" s="126"/>
      <c r="WBL696" s="126"/>
      <c r="WBM696" s="126"/>
      <c r="WBN696" s="126"/>
      <c r="WBO696" s="126"/>
      <c r="WBP696" s="126"/>
      <c r="WBQ696" s="126"/>
      <c r="WBR696" s="126"/>
      <c r="WBS696" s="126"/>
      <c r="WBT696" s="126"/>
      <c r="WBU696" s="126"/>
      <c r="WBV696" s="126"/>
      <c r="WBW696" s="126"/>
      <c r="WBX696" s="126"/>
      <c r="WBY696" s="126"/>
      <c r="WBZ696" s="126"/>
      <c r="WCA696" s="126"/>
      <c r="WCB696" s="126"/>
      <c r="WCC696" s="126"/>
      <c r="WCD696" s="126"/>
      <c r="WCE696" s="126"/>
      <c r="WCF696" s="126"/>
      <c r="WCG696" s="126"/>
      <c r="WCH696" s="126"/>
      <c r="WCI696" s="126"/>
      <c r="WCJ696" s="126"/>
      <c r="WCK696" s="126"/>
      <c r="WCL696" s="126"/>
      <c r="WCM696" s="126"/>
      <c r="WCN696" s="126"/>
      <c r="WCO696" s="126"/>
      <c r="WCP696" s="126"/>
      <c r="WCQ696" s="126"/>
      <c r="WCR696" s="126"/>
      <c r="WCS696" s="126"/>
      <c r="WCT696" s="126"/>
      <c r="WCU696" s="126"/>
      <c r="WCV696" s="126"/>
      <c r="WCW696" s="126"/>
      <c r="WCX696" s="126"/>
      <c r="WCY696" s="126"/>
      <c r="WCZ696" s="126"/>
      <c r="WDA696" s="126"/>
      <c r="WDB696" s="126"/>
      <c r="WDC696" s="126"/>
      <c r="WDD696" s="126"/>
      <c r="WDE696" s="126"/>
      <c r="WDF696" s="126"/>
      <c r="WDG696" s="126"/>
      <c r="WDH696" s="126"/>
      <c r="WDI696" s="126"/>
      <c r="WDJ696" s="126"/>
      <c r="WDK696" s="126"/>
      <c r="WDL696" s="126"/>
      <c r="WDM696" s="126"/>
      <c r="WDN696" s="126"/>
      <c r="WDO696" s="126"/>
      <c r="WDP696" s="126"/>
      <c r="WDQ696" s="126"/>
      <c r="WDR696" s="126"/>
      <c r="WDS696" s="126"/>
      <c r="WDT696" s="126"/>
      <c r="WDU696" s="126"/>
      <c r="WDV696" s="126"/>
      <c r="WDW696" s="126"/>
      <c r="WDX696" s="126"/>
      <c r="WDY696" s="126"/>
      <c r="WDZ696" s="126"/>
      <c r="WEA696" s="126"/>
      <c r="WEB696" s="126"/>
      <c r="WEC696" s="126"/>
      <c r="WED696" s="126"/>
      <c r="WEE696" s="126"/>
      <c r="WEF696" s="126"/>
      <c r="WEG696" s="126"/>
      <c r="WEH696" s="126"/>
      <c r="WEI696" s="126"/>
      <c r="WEJ696" s="126"/>
      <c r="WEK696" s="126"/>
      <c r="WEL696" s="126"/>
      <c r="WEM696" s="126"/>
      <c r="WEN696" s="126"/>
      <c r="WEO696" s="126"/>
      <c r="WEP696" s="126"/>
      <c r="WEQ696" s="126"/>
      <c r="WER696" s="126"/>
      <c r="WES696" s="126"/>
      <c r="WET696" s="126"/>
      <c r="WEU696" s="126"/>
      <c r="WEV696" s="126"/>
      <c r="WEW696" s="126"/>
      <c r="WEX696" s="126"/>
      <c r="WEY696" s="126"/>
      <c r="WEZ696" s="126"/>
      <c r="WFA696" s="126"/>
      <c r="WFB696" s="126"/>
      <c r="WFC696" s="126"/>
      <c r="WFD696" s="126"/>
      <c r="WFE696" s="126"/>
      <c r="WFF696" s="126"/>
      <c r="WFG696" s="126"/>
      <c r="WFH696" s="126"/>
      <c r="WFI696" s="126"/>
      <c r="WFJ696" s="126"/>
      <c r="WFK696" s="126"/>
      <c r="WFL696" s="126"/>
      <c r="WFM696" s="126"/>
      <c r="WFN696" s="126"/>
      <c r="WFO696" s="126"/>
      <c r="WFP696" s="126"/>
      <c r="WFQ696" s="126"/>
      <c r="WFR696" s="126"/>
      <c r="WFS696" s="126"/>
      <c r="WFT696" s="126"/>
      <c r="WFU696" s="126"/>
      <c r="WFV696" s="126"/>
      <c r="WFW696" s="126"/>
      <c r="WFX696" s="126"/>
      <c r="WFY696" s="126"/>
      <c r="WFZ696" s="126"/>
      <c r="WGA696" s="126"/>
      <c r="WGB696" s="126"/>
      <c r="WGC696" s="126"/>
      <c r="WGD696" s="126"/>
      <c r="WGE696" s="126"/>
      <c r="WGF696" s="126"/>
      <c r="WGG696" s="126"/>
      <c r="WGH696" s="126"/>
      <c r="WGI696" s="126"/>
      <c r="WGJ696" s="126"/>
      <c r="WGK696" s="126"/>
      <c r="WGL696" s="126"/>
      <c r="WGM696" s="126"/>
      <c r="WGN696" s="126"/>
      <c r="WGO696" s="126"/>
      <c r="WGP696" s="126"/>
      <c r="WGQ696" s="126"/>
      <c r="WGR696" s="126"/>
      <c r="WGS696" s="126"/>
      <c r="WGT696" s="126"/>
      <c r="WGU696" s="126"/>
      <c r="WGV696" s="126"/>
      <c r="WGW696" s="126"/>
      <c r="WGX696" s="126"/>
      <c r="WGY696" s="126"/>
      <c r="WGZ696" s="126"/>
      <c r="WHA696" s="126"/>
      <c r="WHB696" s="126"/>
      <c r="WHC696" s="126"/>
      <c r="WHD696" s="126"/>
      <c r="WHE696" s="126"/>
      <c r="WHF696" s="126"/>
      <c r="WHG696" s="126"/>
      <c r="WHH696" s="126"/>
      <c r="WHI696" s="126"/>
      <c r="WHJ696" s="126"/>
      <c r="WHK696" s="126"/>
      <c r="WHL696" s="126"/>
      <c r="WHM696" s="126"/>
      <c r="WHN696" s="126"/>
      <c r="WHO696" s="126"/>
      <c r="WHP696" s="126"/>
      <c r="WHQ696" s="126"/>
      <c r="WHR696" s="126"/>
      <c r="WHS696" s="126"/>
      <c r="WHT696" s="126"/>
      <c r="WHU696" s="126"/>
      <c r="WHV696" s="126"/>
      <c r="WHW696" s="126"/>
      <c r="WHX696" s="126"/>
      <c r="WHY696" s="126"/>
      <c r="WHZ696" s="126"/>
      <c r="WIA696" s="126"/>
      <c r="WIB696" s="126"/>
      <c r="WIC696" s="126"/>
      <c r="WID696" s="126"/>
      <c r="WIE696" s="126"/>
      <c r="WIF696" s="126"/>
      <c r="WIG696" s="126"/>
      <c r="WIH696" s="126"/>
      <c r="WII696" s="126"/>
      <c r="WIJ696" s="126"/>
      <c r="WIK696" s="126"/>
      <c r="WIL696" s="126"/>
      <c r="WIM696" s="126"/>
      <c r="WIN696" s="126"/>
      <c r="WIO696" s="126"/>
      <c r="WIP696" s="126"/>
      <c r="WIQ696" s="126"/>
      <c r="WIR696" s="126"/>
      <c r="WIS696" s="126"/>
      <c r="WIT696" s="126"/>
      <c r="WIU696" s="126"/>
      <c r="WIV696" s="126"/>
      <c r="WIW696" s="126"/>
      <c r="WIX696" s="126"/>
      <c r="WIY696" s="126"/>
      <c r="WIZ696" s="126"/>
      <c r="WJA696" s="126"/>
      <c r="WJB696" s="126"/>
      <c r="WJC696" s="126"/>
      <c r="WJD696" s="126"/>
      <c r="WJE696" s="126"/>
      <c r="WJF696" s="126"/>
      <c r="WJG696" s="126"/>
      <c r="WJH696" s="126"/>
      <c r="WJI696" s="126"/>
      <c r="WJJ696" s="126"/>
      <c r="WJK696" s="126"/>
      <c r="WJL696" s="126"/>
      <c r="WJM696" s="126"/>
      <c r="WJN696" s="126"/>
      <c r="WJO696" s="126"/>
      <c r="WJP696" s="126"/>
      <c r="WJQ696" s="126"/>
      <c r="WJR696" s="126"/>
      <c r="WJS696" s="126"/>
      <c r="WJT696" s="126"/>
      <c r="WJU696" s="126"/>
      <c r="WJV696" s="126"/>
      <c r="WJW696" s="126"/>
      <c r="WJX696" s="126"/>
      <c r="WJY696" s="126"/>
      <c r="WJZ696" s="126"/>
      <c r="WKA696" s="126"/>
      <c r="WKB696" s="126"/>
      <c r="WKC696" s="126"/>
      <c r="WKD696" s="126"/>
      <c r="WKE696" s="126"/>
      <c r="WKF696" s="126"/>
      <c r="WKG696" s="126"/>
      <c r="WKH696" s="126"/>
      <c r="WKI696" s="126"/>
      <c r="WKJ696" s="126"/>
      <c r="WKK696" s="126"/>
      <c r="WKL696" s="126"/>
      <c r="WKM696" s="126"/>
      <c r="WKN696" s="126"/>
      <c r="WKO696" s="126"/>
      <c r="WKP696" s="126"/>
      <c r="WKQ696" s="126"/>
      <c r="WKR696" s="126"/>
      <c r="WKS696" s="126"/>
      <c r="WKT696" s="126"/>
      <c r="WKU696" s="126"/>
      <c r="WKV696" s="126"/>
      <c r="WKW696" s="126"/>
      <c r="WKX696" s="126"/>
      <c r="WKY696" s="126"/>
      <c r="WKZ696" s="126"/>
      <c r="WLA696" s="126"/>
      <c r="WLB696" s="126"/>
      <c r="WLC696" s="126"/>
      <c r="WLD696" s="126"/>
      <c r="WLE696" s="126"/>
      <c r="WLF696" s="126"/>
      <c r="WLG696" s="126"/>
      <c r="WLH696" s="126"/>
      <c r="WLI696" s="126"/>
      <c r="WLJ696" s="126"/>
      <c r="WLK696" s="126"/>
      <c r="WLL696" s="126"/>
      <c r="WLM696" s="126"/>
      <c r="WLN696" s="126"/>
      <c r="WLO696" s="126"/>
      <c r="WLP696" s="126"/>
      <c r="WLQ696" s="126"/>
      <c r="WLR696" s="126"/>
      <c r="WLS696" s="126"/>
      <c r="WLT696" s="126"/>
      <c r="WLU696" s="126"/>
      <c r="WLV696" s="126"/>
      <c r="WLW696" s="126"/>
      <c r="WLX696" s="126"/>
      <c r="WLY696" s="126"/>
      <c r="WLZ696" s="126"/>
      <c r="WMA696" s="126"/>
      <c r="WMB696" s="126"/>
      <c r="WMC696" s="126"/>
      <c r="WMD696" s="126"/>
      <c r="WME696" s="126"/>
      <c r="WMF696" s="126"/>
      <c r="WMG696" s="126"/>
      <c r="WMH696" s="126"/>
      <c r="WMI696" s="126"/>
      <c r="WMJ696" s="126"/>
      <c r="WMK696" s="126"/>
      <c r="WML696" s="126"/>
      <c r="WMM696" s="126"/>
      <c r="WMN696" s="126"/>
      <c r="WMO696" s="126"/>
      <c r="WMP696" s="126"/>
      <c r="WMQ696" s="126"/>
      <c r="WMR696" s="126"/>
      <c r="WMS696" s="126"/>
      <c r="WMT696" s="126"/>
      <c r="WMU696" s="126"/>
      <c r="WMV696" s="126"/>
      <c r="WMW696" s="126"/>
      <c r="WMX696" s="126"/>
      <c r="WMY696" s="126"/>
      <c r="WMZ696" s="126"/>
      <c r="WNA696" s="126"/>
      <c r="WNB696" s="126"/>
      <c r="WNC696" s="126"/>
      <c r="WND696" s="126"/>
      <c r="WNE696" s="126"/>
      <c r="WNF696" s="126"/>
      <c r="WNG696" s="126"/>
      <c r="WNH696" s="126"/>
      <c r="WNI696" s="126"/>
      <c r="WNJ696" s="126"/>
      <c r="WNK696" s="126"/>
      <c r="WNL696" s="126"/>
      <c r="WNM696" s="126"/>
      <c r="WNN696" s="126"/>
      <c r="WNO696" s="126"/>
      <c r="WNP696" s="126"/>
      <c r="WNQ696" s="126"/>
      <c r="WNR696" s="126"/>
      <c r="WNS696" s="126"/>
      <c r="WNT696" s="126"/>
      <c r="WNU696" s="126"/>
      <c r="WNV696" s="126"/>
      <c r="WNW696" s="126"/>
      <c r="WNX696" s="126"/>
      <c r="WNY696" s="126"/>
      <c r="WNZ696" s="126"/>
      <c r="WOA696" s="126"/>
      <c r="WOB696" s="126"/>
      <c r="WOC696" s="126"/>
      <c r="WOD696" s="126"/>
      <c r="WOE696" s="126"/>
      <c r="WOF696" s="126"/>
      <c r="WOG696" s="126"/>
      <c r="WOH696" s="126"/>
      <c r="WOI696" s="126"/>
      <c r="WOJ696" s="126"/>
      <c r="WOK696" s="126"/>
      <c r="WOL696" s="126"/>
      <c r="WOM696" s="126"/>
      <c r="WON696" s="126"/>
      <c r="WOO696" s="126"/>
      <c r="WOP696" s="126"/>
      <c r="WOQ696" s="126"/>
      <c r="WOR696" s="126"/>
      <c r="WOS696" s="126"/>
      <c r="WOT696" s="126"/>
      <c r="WOU696" s="126"/>
      <c r="WOV696" s="126"/>
      <c r="WOW696" s="126"/>
      <c r="WOX696" s="126"/>
      <c r="WOY696" s="126"/>
      <c r="WOZ696" s="126"/>
      <c r="WPA696" s="126"/>
      <c r="WPB696" s="126"/>
      <c r="WPC696" s="126"/>
      <c r="WPD696" s="126"/>
      <c r="WPE696" s="126"/>
      <c r="WPF696" s="126"/>
      <c r="WPG696" s="126"/>
      <c r="WPH696" s="126"/>
      <c r="WPI696" s="126"/>
      <c r="WPJ696" s="126"/>
      <c r="WPK696" s="126"/>
      <c r="WPL696" s="126"/>
      <c r="WPM696" s="126"/>
      <c r="WPN696" s="126"/>
      <c r="WPO696" s="126"/>
      <c r="WPP696" s="126"/>
      <c r="WPQ696" s="126"/>
      <c r="WPR696" s="126"/>
      <c r="WPS696" s="126"/>
      <c r="WPT696" s="126"/>
      <c r="WPU696" s="126"/>
      <c r="WPV696" s="126"/>
      <c r="WPW696" s="126"/>
      <c r="WPX696" s="126"/>
      <c r="WPY696" s="126"/>
      <c r="WPZ696" s="126"/>
      <c r="WQA696" s="126"/>
      <c r="WQB696" s="126"/>
      <c r="WQC696" s="126"/>
      <c r="WQD696" s="126"/>
      <c r="WQE696" s="126"/>
      <c r="WQF696" s="126"/>
      <c r="WQG696" s="126"/>
      <c r="WQH696" s="126"/>
      <c r="WQI696" s="126"/>
      <c r="WQJ696" s="126"/>
      <c r="WQK696" s="126"/>
      <c r="WQL696" s="126"/>
      <c r="WQM696" s="126"/>
      <c r="WQN696" s="126"/>
      <c r="WQO696" s="126"/>
      <c r="WQP696" s="126"/>
      <c r="WQQ696" s="126"/>
      <c r="WQR696" s="126"/>
      <c r="WQS696" s="126"/>
      <c r="WQT696" s="126"/>
      <c r="WQU696" s="126"/>
      <c r="WQV696" s="126"/>
      <c r="WQW696" s="126"/>
      <c r="WQX696" s="126"/>
      <c r="WQY696" s="126"/>
      <c r="WQZ696" s="126"/>
      <c r="WRA696" s="126"/>
      <c r="WRB696" s="126"/>
      <c r="WRC696" s="126"/>
      <c r="WRD696" s="126"/>
      <c r="WRE696" s="126"/>
      <c r="WRF696" s="126"/>
      <c r="WRG696" s="126"/>
      <c r="WRH696" s="126"/>
      <c r="WRI696" s="126"/>
      <c r="WRJ696" s="126"/>
      <c r="WRK696" s="126"/>
      <c r="WRL696" s="126"/>
      <c r="WRM696" s="126"/>
      <c r="WRN696" s="126"/>
      <c r="WRO696" s="126"/>
      <c r="WRP696" s="126"/>
      <c r="WRQ696" s="126"/>
      <c r="WRR696" s="126"/>
      <c r="WRS696" s="126"/>
      <c r="WRT696" s="126"/>
      <c r="WRU696" s="126"/>
      <c r="WRV696" s="126"/>
      <c r="WRW696" s="126"/>
      <c r="WRX696" s="126"/>
      <c r="WRY696" s="126"/>
      <c r="WRZ696" s="126"/>
      <c r="WSA696" s="126"/>
      <c r="WSB696" s="126"/>
      <c r="WSC696" s="126"/>
      <c r="WSD696" s="126"/>
      <c r="WSE696" s="126"/>
      <c r="WSF696" s="126"/>
      <c r="WSG696" s="126"/>
      <c r="WSH696" s="126"/>
      <c r="WSI696" s="126"/>
      <c r="WSJ696" s="126"/>
      <c r="WSK696" s="126"/>
      <c r="WSL696" s="126"/>
      <c r="WSM696" s="126"/>
      <c r="WSN696" s="126"/>
      <c r="WSO696" s="126"/>
      <c r="WSP696" s="126"/>
      <c r="WSQ696" s="126"/>
      <c r="WSR696" s="126"/>
      <c r="WSS696" s="126"/>
      <c r="WST696" s="126"/>
      <c r="WSU696" s="126"/>
      <c r="WSV696" s="126"/>
      <c r="WSW696" s="126"/>
      <c r="WSX696" s="126"/>
      <c r="WSY696" s="126"/>
      <c r="WSZ696" s="126"/>
      <c r="WTA696" s="126"/>
      <c r="WTB696" s="126"/>
      <c r="WTC696" s="126"/>
      <c r="WTD696" s="126"/>
      <c r="WTE696" s="126"/>
      <c r="WTF696" s="126"/>
      <c r="WTG696" s="126"/>
      <c r="WTH696" s="126"/>
      <c r="WTI696" s="126"/>
      <c r="WTJ696" s="126"/>
      <c r="WTK696" s="126"/>
      <c r="WTL696" s="126"/>
      <c r="WTM696" s="126"/>
      <c r="WTN696" s="126"/>
      <c r="WTO696" s="126"/>
      <c r="WTP696" s="126"/>
      <c r="WTQ696" s="126"/>
      <c r="WTR696" s="126"/>
      <c r="WTS696" s="126"/>
      <c r="WTT696" s="126"/>
      <c r="WTU696" s="126"/>
      <c r="WTV696" s="126"/>
      <c r="WTW696" s="126"/>
      <c r="WTX696" s="126"/>
      <c r="WTY696" s="126"/>
      <c r="WTZ696" s="126"/>
      <c r="WUA696" s="126"/>
      <c r="WUB696" s="126"/>
      <c r="WUC696" s="126"/>
      <c r="WUD696" s="126"/>
      <c r="WUE696" s="126"/>
      <c r="WUF696" s="126"/>
      <c r="WUG696" s="126"/>
      <c r="WUH696" s="126"/>
      <c r="WUI696" s="126"/>
      <c r="WUJ696" s="126"/>
      <c r="WUK696" s="126"/>
      <c r="WUL696" s="126"/>
      <c r="WUM696" s="126"/>
      <c r="WUN696" s="126"/>
      <c r="WUO696" s="126"/>
      <c r="WUP696" s="126"/>
      <c r="WUQ696" s="126"/>
      <c r="WUR696" s="126"/>
      <c r="WUS696" s="126"/>
      <c r="WUT696" s="126"/>
      <c r="WUU696" s="126"/>
      <c r="WUV696" s="126"/>
      <c r="WUW696" s="126"/>
      <c r="WUX696" s="126"/>
      <c r="WUY696" s="126"/>
      <c r="WUZ696" s="126"/>
      <c r="WVA696" s="126"/>
      <c r="WVB696" s="126"/>
      <c r="WVC696" s="126"/>
      <c r="WVD696" s="126"/>
      <c r="WVE696" s="126"/>
      <c r="WVF696" s="126"/>
      <c r="WVG696" s="126"/>
      <c r="WVH696" s="126"/>
      <c r="WVI696" s="126"/>
      <c r="WVJ696" s="126"/>
      <c r="WVK696" s="126"/>
      <c r="WVL696" s="126"/>
      <c r="WVM696" s="126"/>
      <c r="WVN696" s="126"/>
      <c r="WVO696" s="126"/>
      <c r="WVP696" s="126"/>
      <c r="WVQ696" s="126"/>
      <c r="WVR696" s="126"/>
      <c r="WVS696" s="126"/>
      <c r="WVT696" s="126"/>
      <c r="WVU696" s="126"/>
      <c r="WVV696" s="126"/>
      <c r="WVW696" s="126"/>
      <c r="WVX696" s="126"/>
      <c r="WVY696" s="126"/>
      <c r="WVZ696" s="126"/>
      <c r="WWA696" s="126"/>
      <c r="WWB696" s="126"/>
      <c r="WWC696" s="126"/>
      <c r="WWD696" s="126"/>
      <c r="WWE696" s="126"/>
      <c r="WWF696" s="126"/>
      <c r="WWG696" s="126"/>
      <c r="WWH696" s="126"/>
      <c r="WWI696" s="126"/>
      <c r="WWJ696" s="126"/>
      <c r="WWK696" s="126"/>
      <c r="WWL696" s="126"/>
      <c r="WWM696" s="126"/>
      <c r="WWN696" s="126"/>
      <c r="WWO696" s="126"/>
      <c r="WWP696" s="126"/>
      <c r="WWQ696" s="126"/>
      <c r="WWR696" s="126"/>
      <c r="WWS696" s="126"/>
      <c r="WWT696" s="126"/>
      <c r="WWU696" s="126"/>
      <c r="WWV696" s="126"/>
      <c r="WWW696" s="126"/>
      <c r="WWX696" s="126"/>
      <c r="WWY696" s="126"/>
      <c r="WWZ696" s="126"/>
      <c r="WXA696" s="126"/>
      <c r="WXB696" s="126"/>
      <c r="WXC696" s="126"/>
      <c r="WXD696" s="126"/>
      <c r="WXE696" s="126"/>
      <c r="WXF696" s="126"/>
      <c r="WXG696" s="126"/>
      <c r="WXH696" s="126"/>
      <c r="WXI696" s="126"/>
      <c r="WXJ696" s="126"/>
      <c r="WXK696" s="126"/>
      <c r="WXL696" s="126"/>
      <c r="WXM696" s="126"/>
      <c r="WXN696" s="126"/>
      <c r="WXO696" s="126"/>
      <c r="WXP696" s="126"/>
      <c r="WXQ696" s="126"/>
      <c r="WXR696" s="126"/>
      <c r="WXS696" s="126"/>
      <c r="WXT696" s="126"/>
      <c r="WXU696" s="126"/>
      <c r="WXV696" s="126"/>
      <c r="WXW696" s="126"/>
      <c r="WXX696" s="126"/>
      <c r="WXY696" s="126"/>
      <c r="WXZ696" s="126"/>
      <c r="WYA696" s="126"/>
      <c r="WYB696" s="126"/>
      <c r="WYC696" s="126"/>
      <c r="WYD696" s="126"/>
      <c r="WYE696" s="126"/>
      <c r="WYF696" s="126"/>
      <c r="WYG696" s="126"/>
      <c r="WYH696" s="126"/>
      <c r="WYI696" s="126"/>
      <c r="WYJ696" s="126"/>
      <c r="WYK696" s="126"/>
      <c r="WYL696" s="126"/>
      <c r="WYM696" s="126"/>
      <c r="WYN696" s="126"/>
      <c r="WYO696" s="126"/>
      <c r="WYP696" s="126"/>
      <c r="WYQ696" s="126"/>
      <c r="WYR696" s="126"/>
      <c r="WYS696" s="126"/>
      <c r="WYT696" s="126"/>
      <c r="WYU696" s="126"/>
      <c r="WYV696" s="126"/>
      <c r="WYW696" s="126"/>
      <c r="WYX696" s="126"/>
      <c r="WYY696" s="126"/>
      <c r="WYZ696" s="126"/>
      <c r="WZA696" s="126"/>
      <c r="WZB696" s="126"/>
      <c r="WZC696" s="126"/>
      <c r="WZD696" s="126"/>
      <c r="WZE696" s="126"/>
      <c r="WZF696" s="126"/>
      <c r="WZG696" s="126"/>
      <c r="WZH696" s="126"/>
      <c r="WZI696" s="126"/>
      <c r="WZJ696" s="126"/>
      <c r="WZK696" s="126"/>
      <c r="WZL696" s="126"/>
      <c r="WZM696" s="126"/>
      <c r="WZN696" s="126"/>
      <c r="WZO696" s="126"/>
      <c r="WZP696" s="126"/>
      <c r="WZQ696" s="126"/>
      <c r="WZR696" s="126"/>
      <c r="WZS696" s="126"/>
      <c r="WZT696" s="126"/>
      <c r="WZU696" s="126"/>
      <c r="WZV696" s="126"/>
      <c r="WZW696" s="126"/>
      <c r="WZX696" s="126"/>
      <c r="WZY696" s="126"/>
      <c r="WZZ696" s="126"/>
      <c r="XAA696" s="126"/>
      <c r="XAB696" s="126"/>
      <c r="XAC696" s="126"/>
      <c r="XAD696" s="126"/>
      <c r="XAE696" s="126"/>
      <c r="XAF696" s="126"/>
      <c r="XAG696" s="126"/>
      <c r="XAH696" s="126"/>
      <c r="XAI696" s="126"/>
      <c r="XAJ696" s="126"/>
      <c r="XAK696" s="126"/>
      <c r="XAL696" s="126"/>
      <c r="XAM696" s="126"/>
      <c r="XAN696" s="126"/>
      <c r="XAO696" s="126"/>
      <c r="XAP696" s="126"/>
      <c r="XAQ696" s="126"/>
      <c r="XAR696" s="126"/>
      <c r="XAS696" s="126"/>
      <c r="XAT696" s="126"/>
      <c r="XAU696" s="126"/>
      <c r="XAV696" s="126"/>
      <c r="XAW696" s="126"/>
      <c r="XAX696" s="126"/>
      <c r="XAY696" s="126"/>
      <c r="XAZ696" s="126"/>
      <c r="XBA696" s="126"/>
      <c r="XBB696" s="126"/>
      <c r="XBC696" s="126"/>
      <c r="XBD696" s="126"/>
      <c r="XBE696" s="126"/>
      <c r="XBF696" s="126"/>
      <c r="XBG696" s="126"/>
      <c r="XBH696" s="126"/>
      <c r="XBI696" s="126"/>
      <c r="XBJ696" s="126"/>
      <c r="XBK696" s="126"/>
      <c r="XBL696" s="126"/>
      <c r="XBM696" s="126"/>
      <c r="XBN696" s="126"/>
      <c r="XBO696" s="126"/>
      <c r="XBP696" s="126"/>
      <c r="XBQ696" s="126"/>
      <c r="XBR696" s="126"/>
      <c r="XBS696" s="126"/>
      <c r="XBT696" s="126"/>
      <c r="XBU696" s="126"/>
      <c r="XBV696" s="126"/>
      <c r="XBW696" s="126"/>
      <c r="XBX696" s="126"/>
      <c r="XBY696" s="126"/>
      <c r="XBZ696" s="126"/>
      <c r="XCA696" s="126"/>
      <c r="XCB696" s="126"/>
      <c r="XCC696" s="126"/>
      <c r="XCD696" s="126"/>
      <c r="XCE696" s="126"/>
      <c r="XCF696" s="126"/>
      <c r="XCG696" s="126"/>
      <c r="XCH696" s="126"/>
      <c r="XCI696" s="126"/>
      <c r="XCJ696" s="126"/>
      <c r="XCK696" s="126"/>
      <c r="XCL696" s="126"/>
      <c r="XCM696" s="126"/>
      <c r="XCN696" s="126"/>
      <c r="XCO696" s="126"/>
    </row>
    <row r="697" spans="1:16317" s="158" customFormat="1" ht="15" customHeight="1" x14ac:dyDescent="0.2">
      <c r="A697" s="4">
        <v>5212</v>
      </c>
      <c r="B697" s="4">
        <v>5133</v>
      </c>
      <c r="C697" s="291"/>
      <c r="D697" s="47"/>
      <c r="E697" s="61"/>
      <c r="F697" s="5" t="s">
        <v>199</v>
      </c>
      <c r="G697" s="76">
        <v>10</v>
      </c>
      <c r="H697" s="76">
        <v>10</v>
      </c>
      <c r="I697" s="76">
        <v>0</v>
      </c>
      <c r="J697" s="430">
        <f>Tabulka5424[[#This Row],[Skutečnost v tis. Kč]]/Tabulka5424[[#This Row],[Upravený rozpočet v tis. Kč]]*100</f>
        <v>0</v>
      </c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  <c r="AA697" s="126"/>
      <c r="AB697" s="126"/>
      <c r="AC697" s="126"/>
      <c r="AD697" s="126"/>
      <c r="AE697" s="126"/>
      <c r="AF697" s="126"/>
      <c r="AG697" s="126"/>
      <c r="AH697" s="126"/>
      <c r="AI697" s="126"/>
      <c r="AJ697" s="126"/>
      <c r="AK697" s="126"/>
      <c r="AL697" s="126"/>
      <c r="AM697" s="126"/>
      <c r="AN697" s="126"/>
      <c r="AO697" s="126"/>
      <c r="AP697" s="126"/>
      <c r="AQ697" s="126"/>
      <c r="AR697" s="126"/>
      <c r="AS697" s="126"/>
      <c r="AT697" s="126"/>
      <c r="AU697" s="126"/>
      <c r="AV697" s="126"/>
      <c r="AW697" s="126"/>
      <c r="AX697" s="126"/>
      <c r="AY697" s="126"/>
      <c r="AZ697" s="126"/>
      <c r="BA697" s="126"/>
      <c r="BB697" s="126"/>
      <c r="BC697" s="126"/>
      <c r="BD697" s="126"/>
      <c r="BE697" s="126"/>
      <c r="BF697" s="126"/>
      <c r="BG697" s="126"/>
      <c r="BH697" s="126"/>
      <c r="BI697" s="126"/>
      <c r="BJ697" s="126"/>
      <c r="BK697" s="126"/>
      <c r="BL697" s="126"/>
      <c r="BM697" s="126"/>
      <c r="BN697" s="126"/>
      <c r="BO697" s="126"/>
      <c r="BP697" s="126"/>
      <c r="BQ697" s="126"/>
      <c r="BR697" s="126"/>
      <c r="BS697" s="126"/>
      <c r="BT697" s="126"/>
      <c r="BU697" s="126"/>
      <c r="BV697" s="126"/>
      <c r="BW697" s="126"/>
      <c r="BX697" s="126"/>
      <c r="BY697" s="126"/>
      <c r="BZ697" s="126"/>
      <c r="CA697" s="126"/>
      <c r="CB697" s="126"/>
      <c r="CC697" s="126"/>
      <c r="CD697" s="126"/>
      <c r="CE697" s="126"/>
      <c r="CF697" s="126"/>
      <c r="CG697" s="126"/>
      <c r="CH697" s="126"/>
      <c r="CI697" s="126"/>
      <c r="CJ697" s="126"/>
      <c r="CK697" s="126"/>
      <c r="CL697" s="126"/>
      <c r="CM697" s="126"/>
      <c r="CN697" s="126"/>
      <c r="CO697" s="126"/>
      <c r="CP697" s="126"/>
      <c r="CQ697" s="126"/>
      <c r="CR697" s="126"/>
      <c r="CS697" s="126"/>
      <c r="CT697" s="126"/>
      <c r="CU697" s="126"/>
      <c r="CV697" s="126"/>
      <c r="CW697" s="126"/>
      <c r="CX697" s="126"/>
      <c r="CY697" s="126"/>
      <c r="CZ697" s="126"/>
      <c r="DA697" s="126"/>
      <c r="DB697" s="126"/>
      <c r="DC697" s="126"/>
      <c r="DD697" s="126"/>
      <c r="DE697" s="126"/>
      <c r="DF697" s="126"/>
      <c r="DG697" s="126"/>
      <c r="DH697" s="126"/>
      <c r="DI697" s="126"/>
      <c r="DJ697" s="126"/>
      <c r="DK697" s="126"/>
      <c r="DL697" s="126"/>
      <c r="DM697" s="126"/>
      <c r="DN697" s="126"/>
      <c r="DO697" s="126"/>
      <c r="DP697" s="126"/>
      <c r="DQ697" s="126"/>
      <c r="DR697" s="126"/>
      <c r="DS697" s="126"/>
      <c r="DT697" s="126"/>
      <c r="DU697" s="126"/>
      <c r="DV697" s="126"/>
      <c r="DW697" s="126"/>
      <c r="DX697" s="126"/>
      <c r="DY697" s="126"/>
      <c r="DZ697" s="126"/>
      <c r="EA697" s="126"/>
      <c r="EB697" s="126"/>
      <c r="EC697" s="126"/>
      <c r="ED697" s="126"/>
      <c r="EE697" s="126"/>
      <c r="EF697" s="126"/>
      <c r="EG697" s="126"/>
      <c r="EH697" s="126"/>
      <c r="EI697" s="126"/>
      <c r="EJ697" s="126"/>
      <c r="EK697" s="126"/>
      <c r="EL697" s="126"/>
      <c r="EM697" s="126"/>
      <c r="EN697" s="126"/>
      <c r="EO697" s="126"/>
      <c r="EP697" s="126"/>
      <c r="EQ697" s="126"/>
      <c r="ER697" s="126"/>
      <c r="ES697" s="126"/>
      <c r="ET697" s="126"/>
      <c r="EU697" s="126"/>
      <c r="EV697" s="126"/>
      <c r="EW697" s="126"/>
      <c r="EX697" s="126"/>
      <c r="EY697" s="126"/>
      <c r="EZ697" s="126"/>
      <c r="FA697" s="126"/>
      <c r="FB697" s="126"/>
      <c r="FC697" s="126"/>
      <c r="FD697" s="126"/>
      <c r="FE697" s="126"/>
      <c r="FF697" s="126"/>
      <c r="FG697" s="126"/>
      <c r="FH697" s="126"/>
      <c r="FI697" s="126"/>
      <c r="FJ697" s="126"/>
      <c r="FK697" s="126"/>
      <c r="FL697" s="126"/>
      <c r="FM697" s="126"/>
      <c r="FN697" s="126"/>
      <c r="FO697" s="126"/>
      <c r="FP697" s="126"/>
      <c r="FQ697" s="126"/>
      <c r="FR697" s="126"/>
      <c r="FS697" s="126"/>
      <c r="FT697" s="126"/>
      <c r="FU697" s="126"/>
      <c r="FV697" s="126"/>
      <c r="FW697" s="126"/>
      <c r="FX697" s="126"/>
      <c r="FY697" s="126"/>
      <c r="FZ697" s="126"/>
      <c r="GA697" s="126"/>
      <c r="GB697" s="126"/>
      <c r="GC697" s="126"/>
      <c r="GD697" s="126"/>
      <c r="GE697" s="126"/>
      <c r="GF697" s="126"/>
      <c r="GG697" s="126"/>
      <c r="GH697" s="126"/>
      <c r="GI697" s="126"/>
      <c r="GJ697" s="126"/>
      <c r="GK697" s="126"/>
      <c r="GL697" s="126"/>
      <c r="GM697" s="126"/>
      <c r="GN697" s="126"/>
      <c r="GO697" s="126"/>
      <c r="GP697" s="126"/>
      <c r="GQ697" s="126"/>
      <c r="GR697" s="126"/>
      <c r="GS697" s="126"/>
      <c r="GT697" s="126"/>
      <c r="GU697" s="126"/>
      <c r="GV697" s="126"/>
      <c r="GW697" s="126"/>
      <c r="GX697" s="126"/>
      <c r="GY697" s="126"/>
      <c r="GZ697" s="126"/>
      <c r="HA697" s="126"/>
      <c r="HB697" s="126"/>
      <c r="HC697" s="126"/>
      <c r="HD697" s="126"/>
      <c r="HE697" s="126"/>
      <c r="HF697" s="126"/>
      <c r="HG697" s="126"/>
      <c r="HH697" s="126"/>
      <c r="HI697" s="126"/>
      <c r="HJ697" s="126"/>
      <c r="HK697" s="126"/>
      <c r="HL697" s="126"/>
      <c r="HM697" s="126"/>
      <c r="HN697" s="126"/>
      <c r="HO697" s="126"/>
      <c r="HP697" s="126"/>
      <c r="HQ697" s="126"/>
      <c r="HR697" s="126"/>
      <c r="HS697" s="126"/>
      <c r="HT697" s="126"/>
      <c r="HU697" s="126"/>
      <c r="HV697" s="126"/>
      <c r="HW697" s="126"/>
      <c r="HX697" s="126"/>
      <c r="HY697" s="126"/>
      <c r="HZ697" s="126"/>
      <c r="IA697" s="126"/>
      <c r="IB697" s="126"/>
      <c r="IC697" s="126"/>
      <c r="ID697" s="126"/>
      <c r="IE697" s="126"/>
      <c r="IF697" s="126"/>
      <c r="IG697" s="126"/>
      <c r="IH697" s="126"/>
      <c r="II697" s="126"/>
      <c r="IJ697" s="126"/>
      <c r="IK697" s="126"/>
      <c r="IL697" s="126"/>
      <c r="IM697" s="126"/>
      <c r="IN697" s="126"/>
      <c r="IO697" s="126"/>
      <c r="IP697" s="126"/>
      <c r="IQ697" s="126"/>
      <c r="IR697" s="126"/>
      <c r="IS697" s="126"/>
      <c r="IT697" s="126"/>
      <c r="IU697" s="126"/>
      <c r="IV697" s="126"/>
      <c r="IW697" s="126"/>
      <c r="IX697" s="126"/>
      <c r="IY697" s="126"/>
      <c r="IZ697" s="126"/>
      <c r="JA697" s="126"/>
      <c r="JB697" s="126"/>
      <c r="JC697" s="126"/>
      <c r="JD697" s="126"/>
      <c r="JE697" s="126"/>
      <c r="JF697" s="126"/>
      <c r="JG697" s="126"/>
      <c r="JH697" s="126"/>
      <c r="JI697" s="126"/>
      <c r="JJ697" s="126"/>
      <c r="JK697" s="126"/>
      <c r="JL697" s="126"/>
      <c r="JM697" s="126"/>
      <c r="JN697" s="126"/>
      <c r="JO697" s="126"/>
      <c r="JP697" s="126"/>
      <c r="JQ697" s="126"/>
      <c r="JR697" s="126"/>
      <c r="JS697" s="126"/>
      <c r="JT697" s="126"/>
      <c r="JU697" s="126"/>
      <c r="JV697" s="126"/>
      <c r="JW697" s="126"/>
      <c r="JX697" s="126"/>
      <c r="JY697" s="126"/>
      <c r="JZ697" s="126"/>
      <c r="KA697" s="126"/>
      <c r="KB697" s="126"/>
      <c r="KC697" s="126"/>
      <c r="KD697" s="126"/>
      <c r="KE697" s="126"/>
      <c r="KF697" s="126"/>
      <c r="KG697" s="126"/>
      <c r="KH697" s="126"/>
      <c r="KI697" s="126"/>
      <c r="KJ697" s="126"/>
      <c r="KK697" s="126"/>
      <c r="KL697" s="126"/>
      <c r="KM697" s="126"/>
      <c r="KN697" s="126"/>
      <c r="KO697" s="126"/>
      <c r="KP697" s="126"/>
      <c r="KQ697" s="126"/>
      <c r="KR697" s="126"/>
      <c r="KS697" s="126"/>
      <c r="KT697" s="126"/>
      <c r="KU697" s="126"/>
      <c r="KV697" s="126"/>
      <c r="KW697" s="126"/>
      <c r="KX697" s="126"/>
      <c r="KY697" s="126"/>
      <c r="KZ697" s="126"/>
      <c r="LA697" s="126"/>
      <c r="LB697" s="126"/>
      <c r="LC697" s="126"/>
      <c r="LD697" s="126"/>
      <c r="LE697" s="126"/>
      <c r="LF697" s="126"/>
      <c r="LG697" s="126"/>
      <c r="LH697" s="126"/>
      <c r="LI697" s="126"/>
      <c r="LJ697" s="126"/>
      <c r="LK697" s="126"/>
      <c r="LL697" s="126"/>
      <c r="LM697" s="126"/>
      <c r="LN697" s="126"/>
      <c r="LO697" s="126"/>
      <c r="LP697" s="126"/>
      <c r="LQ697" s="126"/>
      <c r="LR697" s="126"/>
      <c r="LS697" s="126"/>
      <c r="LT697" s="126"/>
      <c r="LU697" s="126"/>
      <c r="LV697" s="126"/>
      <c r="LW697" s="126"/>
      <c r="LX697" s="126"/>
      <c r="LY697" s="126"/>
      <c r="LZ697" s="126"/>
      <c r="MA697" s="126"/>
      <c r="MB697" s="126"/>
      <c r="MC697" s="126"/>
      <c r="MD697" s="126"/>
      <c r="ME697" s="126"/>
      <c r="MF697" s="126"/>
      <c r="MG697" s="126"/>
      <c r="MH697" s="126"/>
      <c r="MI697" s="126"/>
      <c r="MJ697" s="126"/>
      <c r="MK697" s="126"/>
      <c r="ML697" s="126"/>
      <c r="MM697" s="126"/>
      <c r="MN697" s="126"/>
      <c r="MO697" s="126"/>
      <c r="MP697" s="126"/>
      <c r="MQ697" s="126"/>
      <c r="MR697" s="126"/>
      <c r="MS697" s="126"/>
      <c r="MT697" s="126"/>
      <c r="MU697" s="126"/>
      <c r="MV697" s="126"/>
      <c r="MW697" s="126"/>
      <c r="MX697" s="126"/>
      <c r="MY697" s="126"/>
      <c r="MZ697" s="126"/>
      <c r="NA697" s="126"/>
      <c r="NB697" s="126"/>
      <c r="NC697" s="126"/>
      <c r="ND697" s="126"/>
      <c r="NE697" s="126"/>
      <c r="NF697" s="126"/>
      <c r="NG697" s="126"/>
      <c r="NH697" s="126"/>
      <c r="NI697" s="126"/>
      <c r="NJ697" s="126"/>
      <c r="NK697" s="126"/>
      <c r="NL697" s="126"/>
      <c r="NM697" s="126"/>
      <c r="NN697" s="126"/>
      <c r="NO697" s="126"/>
      <c r="NP697" s="126"/>
      <c r="NQ697" s="126"/>
      <c r="NR697" s="126"/>
      <c r="NS697" s="126"/>
      <c r="NT697" s="126"/>
      <c r="NU697" s="126"/>
      <c r="NV697" s="126"/>
      <c r="NW697" s="126"/>
      <c r="NX697" s="126"/>
      <c r="NY697" s="126"/>
      <c r="NZ697" s="126"/>
      <c r="OA697" s="126"/>
      <c r="OB697" s="126"/>
      <c r="OC697" s="126"/>
      <c r="OD697" s="126"/>
      <c r="OE697" s="126"/>
      <c r="OF697" s="126"/>
      <c r="OG697" s="126"/>
      <c r="OH697" s="126"/>
      <c r="OI697" s="126"/>
      <c r="OJ697" s="126"/>
      <c r="OK697" s="126"/>
      <c r="OL697" s="126"/>
      <c r="OM697" s="126"/>
      <c r="ON697" s="126"/>
      <c r="OO697" s="126"/>
      <c r="OP697" s="126"/>
      <c r="OQ697" s="126"/>
      <c r="OR697" s="126"/>
      <c r="OS697" s="126"/>
      <c r="OT697" s="126"/>
      <c r="OU697" s="126"/>
      <c r="OV697" s="126"/>
      <c r="OW697" s="126"/>
      <c r="OX697" s="126"/>
      <c r="OY697" s="126"/>
      <c r="OZ697" s="126"/>
      <c r="PA697" s="126"/>
      <c r="PB697" s="126"/>
      <c r="PC697" s="126"/>
      <c r="PD697" s="126"/>
      <c r="PE697" s="126"/>
      <c r="PF697" s="126"/>
      <c r="PG697" s="126"/>
      <c r="PH697" s="126"/>
      <c r="PI697" s="126"/>
      <c r="PJ697" s="126"/>
      <c r="PK697" s="126"/>
      <c r="PL697" s="126"/>
      <c r="PM697" s="126"/>
      <c r="PN697" s="126"/>
      <c r="PO697" s="126"/>
      <c r="PP697" s="126"/>
      <c r="PQ697" s="126"/>
      <c r="PR697" s="126"/>
      <c r="PS697" s="126"/>
      <c r="PT697" s="126"/>
      <c r="PU697" s="126"/>
      <c r="PV697" s="126"/>
      <c r="PW697" s="126"/>
      <c r="PX697" s="126"/>
      <c r="PY697" s="126"/>
      <c r="PZ697" s="126"/>
      <c r="QA697" s="126"/>
      <c r="QB697" s="126"/>
      <c r="QC697" s="126"/>
      <c r="QD697" s="126"/>
      <c r="QE697" s="126"/>
      <c r="QF697" s="126"/>
      <c r="QG697" s="126"/>
      <c r="QH697" s="126"/>
      <c r="QI697" s="126"/>
      <c r="QJ697" s="126"/>
      <c r="QK697" s="126"/>
      <c r="QL697" s="126"/>
      <c r="QM697" s="126"/>
      <c r="QN697" s="126"/>
      <c r="QO697" s="126"/>
      <c r="QP697" s="126"/>
      <c r="QQ697" s="126"/>
      <c r="QR697" s="126"/>
      <c r="QS697" s="126"/>
      <c r="QT697" s="126"/>
      <c r="QU697" s="126"/>
      <c r="QV697" s="126"/>
      <c r="QW697" s="126"/>
      <c r="QX697" s="126"/>
      <c r="QY697" s="126"/>
      <c r="QZ697" s="126"/>
      <c r="RA697" s="126"/>
      <c r="RB697" s="126"/>
      <c r="RC697" s="126"/>
      <c r="RD697" s="126"/>
      <c r="RE697" s="126"/>
      <c r="RF697" s="126"/>
      <c r="RG697" s="126"/>
      <c r="RH697" s="126"/>
      <c r="RI697" s="126"/>
      <c r="RJ697" s="126"/>
      <c r="RK697" s="126"/>
      <c r="RL697" s="126"/>
      <c r="RM697" s="126"/>
      <c r="RN697" s="126"/>
      <c r="RO697" s="126"/>
      <c r="RP697" s="126"/>
      <c r="RQ697" s="126"/>
      <c r="RR697" s="126"/>
      <c r="RS697" s="126"/>
      <c r="RT697" s="126"/>
      <c r="RU697" s="126"/>
      <c r="RV697" s="126"/>
      <c r="RW697" s="126"/>
      <c r="RX697" s="126"/>
      <c r="RY697" s="126"/>
      <c r="RZ697" s="126"/>
      <c r="SA697" s="126"/>
      <c r="SB697" s="126"/>
      <c r="SC697" s="126"/>
      <c r="SD697" s="126"/>
      <c r="SE697" s="126"/>
      <c r="SF697" s="126"/>
      <c r="SG697" s="126"/>
      <c r="SH697" s="126"/>
      <c r="SI697" s="126"/>
      <c r="SJ697" s="126"/>
      <c r="SK697" s="126"/>
      <c r="SL697" s="126"/>
      <c r="SM697" s="126"/>
      <c r="SN697" s="126"/>
      <c r="SO697" s="126"/>
      <c r="SP697" s="126"/>
      <c r="SQ697" s="126"/>
      <c r="SR697" s="126"/>
      <c r="SS697" s="126"/>
      <c r="ST697" s="126"/>
      <c r="SU697" s="126"/>
      <c r="SV697" s="126"/>
      <c r="SW697" s="126"/>
      <c r="SX697" s="126"/>
      <c r="SY697" s="126"/>
      <c r="SZ697" s="126"/>
      <c r="TA697" s="126"/>
      <c r="TB697" s="126"/>
      <c r="TC697" s="126"/>
      <c r="TD697" s="126"/>
      <c r="TE697" s="126"/>
      <c r="TF697" s="126"/>
      <c r="TG697" s="126"/>
      <c r="TH697" s="126"/>
      <c r="TI697" s="126"/>
      <c r="TJ697" s="126"/>
      <c r="TK697" s="126"/>
      <c r="TL697" s="126"/>
      <c r="TM697" s="126"/>
      <c r="TN697" s="126"/>
      <c r="TO697" s="126"/>
      <c r="TP697" s="126"/>
      <c r="TQ697" s="126"/>
      <c r="TR697" s="126"/>
      <c r="TS697" s="126"/>
      <c r="TT697" s="126"/>
      <c r="TU697" s="126"/>
      <c r="TV697" s="126"/>
      <c r="TW697" s="126"/>
      <c r="TX697" s="126"/>
      <c r="TY697" s="126"/>
      <c r="TZ697" s="126"/>
      <c r="UA697" s="126"/>
      <c r="UB697" s="126"/>
      <c r="UC697" s="126"/>
      <c r="UD697" s="126"/>
      <c r="UE697" s="126"/>
      <c r="UF697" s="126"/>
      <c r="UG697" s="126"/>
      <c r="UH697" s="126"/>
      <c r="UI697" s="126"/>
      <c r="UJ697" s="126"/>
      <c r="UK697" s="126"/>
      <c r="UL697" s="126"/>
      <c r="UM697" s="126"/>
      <c r="UN697" s="126"/>
      <c r="UO697" s="126"/>
      <c r="UP697" s="126"/>
      <c r="UQ697" s="126"/>
      <c r="UR697" s="126"/>
      <c r="US697" s="126"/>
      <c r="UT697" s="126"/>
      <c r="UU697" s="126"/>
      <c r="UV697" s="126"/>
      <c r="UW697" s="126"/>
      <c r="UX697" s="126"/>
      <c r="UY697" s="126"/>
      <c r="UZ697" s="126"/>
      <c r="VA697" s="126"/>
      <c r="VB697" s="126"/>
      <c r="VC697" s="126"/>
      <c r="VD697" s="126"/>
      <c r="VE697" s="126"/>
      <c r="VF697" s="126"/>
      <c r="VG697" s="126"/>
      <c r="VH697" s="126"/>
      <c r="VI697" s="126"/>
      <c r="VJ697" s="126"/>
      <c r="VK697" s="126"/>
      <c r="VL697" s="126"/>
      <c r="VM697" s="126"/>
      <c r="VN697" s="126"/>
      <c r="VO697" s="126"/>
      <c r="VP697" s="126"/>
      <c r="VQ697" s="126"/>
      <c r="VR697" s="126"/>
      <c r="VS697" s="126"/>
      <c r="VT697" s="126"/>
      <c r="VU697" s="126"/>
      <c r="VV697" s="126"/>
      <c r="VW697" s="126"/>
      <c r="VX697" s="126"/>
      <c r="VY697" s="126"/>
      <c r="VZ697" s="126"/>
      <c r="WA697" s="126"/>
      <c r="WB697" s="126"/>
      <c r="WC697" s="126"/>
      <c r="WD697" s="126"/>
      <c r="WE697" s="126"/>
      <c r="WF697" s="126"/>
      <c r="WG697" s="126"/>
      <c r="WH697" s="126"/>
      <c r="WI697" s="126"/>
      <c r="WJ697" s="126"/>
      <c r="WK697" s="126"/>
      <c r="WL697" s="126"/>
      <c r="WM697" s="126"/>
      <c r="WN697" s="126"/>
      <c r="WO697" s="126"/>
      <c r="WP697" s="126"/>
      <c r="WQ697" s="126"/>
      <c r="WR697" s="126"/>
      <c r="WS697" s="126"/>
      <c r="WT697" s="126"/>
      <c r="WU697" s="126"/>
      <c r="WV697" s="126"/>
      <c r="WW697" s="126"/>
      <c r="WX697" s="126"/>
      <c r="WY697" s="126"/>
      <c r="WZ697" s="126"/>
      <c r="XA697" s="126"/>
      <c r="XB697" s="126"/>
      <c r="XC697" s="126"/>
      <c r="XD697" s="126"/>
      <c r="XE697" s="126"/>
      <c r="XF697" s="126"/>
      <c r="XG697" s="126"/>
      <c r="XH697" s="126"/>
      <c r="XI697" s="126"/>
      <c r="XJ697" s="126"/>
      <c r="XK697" s="126"/>
      <c r="XL697" s="126"/>
      <c r="XM697" s="126"/>
      <c r="XN697" s="126"/>
      <c r="XO697" s="126"/>
      <c r="XP697" s="126"/>
      <c r="XQ697" s="126"/>
      <c r="XR697" s="126"/>
      <c r="XS697" s="126"/>
      <c r="XT697" s="126"/>
      <c r="XU697" s="126"/>
      <c r="XV697" s="126"/>
      <c r="XW697" s="126"/>
      <c r="XX697" s="126"/>
      <c r="XY697" s="126"/>
      <c r="XZ697" s="126"/>
      <c r="YA697" s="126"/>
      <c r="YB697" s="126"/>
      <c r="YC697" s="126"/>
      <c r="YD697" s="126"/>
      <c r="YE697" s="126"/>
      <c r="YF697" s="126"/>
      <c r="YG697" s="126"/>
      <c r="YH697" s="126"/>
      <c r="YI697" s="126"/>
      <c r="YJ697" s="126"/>
      <c r="YK697" s="126"/>
      <c r="YL697" s="126"/>
      <c r="YM697" s="126"/>
      <c r="YN697" s="126"/>
      <c r="YO697" s="126"/>
      <c r="YP697" s="126"/>
      <c r="YQ697" s="126"/>
      <c r="YR697" s="126"/>
      <c r="YS697" s="126"/>
      <c r="YT697" s="126"/>
      <c r="YU697" s="126"/>
      <c r="YV697" s="126"/>
      <c r="YW697" s="126"/>
      <c r="YX697" s="126"/>
      <c r="YY697" s="126"/>
      <c r="YZ697" s="126"/>
      <c r="ZA697" s="126"/>
      <c r="ZB697" s="126"/>
      <c r="ZC697" s="126"/>
      <c r="ZD697" s="126"/>
      <c r="ZE697" s="126"/>
      <c r="ZF697" s="126"/>
      <c r="ZG697" s="126"/>
      <c r="ZH697" s="126"/>
      <c r="ZI697" s="126"/>
      <c r="ZJ697" s="126"/>
      <c r="ZK697" s="126"/>
      <c r="ZL697" s="126"/>
      <c r="ZM697" s="126"/>
      <c r="ZN697" s="126"/>
      <c r="ZO697" s="126"/>
      <c r="ZP697" s="126"/>
      <c r="ZQ697" s="126"/>
      <c r="ZR697" s="126"/>
      <c r="ZS697" s="126"/>
      <c r="ZT697" s="126"/>
      <c r="ZU697" s="126"/>
      <c r="ZV697" s="126"/>
      <c r="ZW697" s="126"/>
      <c r="ZX697" s="126"/>
      <c r="ZY697" s="126"/>
      <c r="ZZ697" s="126"/>
      <c r="AAA697" s="126"/>
      <c r="AAB697" s="126"/>
      <c r="AAC697" s="126"/>
      <c r="AAD697" s="126"/>
      <c r="AAE697" s="126"/>
      <c r="AAF697" s="126"/>
      <c r="AAG697" s="126"/>
      <c r="AAH697" s="126"/>
      <c r="AAI697" s="126"/>
      <c r="AAJ697" s="126"/>
      <c r="AAK697" s="126"/>
      <c r="AAL697" s="126"/>
      <c r="AAM697" s="126"/>
      <c r="AAN697" s="126"/>
      <c r="AAO697" s="126"/>
      <c r="AAP697" s="126"/>
      <c r="AAQ697" s="126"/>
      <c r="AAR697" s="126"/>
      <c r="AAS697" s="126"/>
      <c r="AAT697" s="126"/>
      <c r="AAU697" s="126"/>
      <c r="AAV697" s="126"/>
      <c r="AAW697" s="126"/>
      <c r="AAX697" s="126"/>
      <c r="AAY697" s="126"/>
      <c r="AAZ697" s="126"/>
      <c r="ABA697" s="126"/>
      <c r="ABB697" s="126"/>
      <c r="ABC697" s="126"/>
      <c r="ABD697" s="126"/>
      <c r="ABE697" s="126"/>
      <c r="ABF697" s="126"/>
      <c r="ABG697" s="126"/>
      <c r="ABH697" s="126"/>
      <c r="ABI697" s="126"/>
      <c r="ABJ697" s="126"/>
      <c r="ABK697" s="126"/>
      <c r="ABL697" s="126"/>
      <c r="ABM697" s="126"/>
      <c r="ABN697" s="126"/>
      <c r="ABO697" s="126"/>
      <c r="ABP697" s="126"/>
      <c r="ABQ697" s="126"/>
      <c r="ABR697" s="126"/>
      <c r="ABS697" s="126"/>
      <c r="ABT697" s="126"/>
      <c r="ABU697" s="126"/>
      <c r="ABV697" s="126"/>
      <c r="ABW697" s="126"/>
      <c r="ABX697" s="126"/>
      <c r="ABY697" s="126"/>
      <c r="ABZ697" s="126"/>
      <c r="ACA697" s="126"/>
      <c r="ACB697" s="126"/>
      <c r="ACC697" s="126"/>
      <c r="ACD697" s="126"/>
      <c r="ACE697" s="126"/>
      <c r="ACF697" s="126"/>
      <c r="ACG697" s="126"/>
      <c r="ACH697" s="126"/>
      <c r="ACI697" s="126"/>
      <c r="ACJ697" s="126"/>
      <c r="ACK697" s="126"/>
      <c r="ACL697" s="126"/>
      <c r="ACM697" s="126"/>
      <c r="ACN697" s="126"/>
      <c r="ACO697" s="126"/>
      <c r="ACP697" s="126"/>
      <c r="ACQ697" s="126"/>
      <c r="ACR697" s="126"/>
      <c r="ACS697" s="126"/>
      <c r="ACT697" s="126"/>
      <c r="ACU697" s="126"/>
      <c r="ACV697" s="126"/>
      <c r="ACW697" s="126"/>
      <c r="ACX697" s="126"/>
      <c r="ACY697" s="126"/>
      <c r="ACZ697" s="126"/>
      <c r="ADA697" s="126"/>
      <c r="ADB697" s="126"/>
      <c r="ADC697" s="126"/>
      <c r="ADD697" s="126"/>
      <c r="ADE697" s="126"/>
      <c r="ADF697" s="126"/>
      <c r="ADG697" s="126"/>
      <c r="ADH697" s="126"/>
      <c r="ADI697" s="126"/>
      <c r="ADJ697" s="126"/>
      <c r="ADK697" s="126"/>
      <c r="ADL697" s="126"/>
      <c r="ADM697" s="126"/>
      <c r="ADN697" s="126"/>
      <c r="ADO697" s="126"/>
      <c r="ADP697" s="126"/>
      <c r="ADQ697" s="126"/>
      <c r="ADR697" s="126"/>
      <c r="ADS697" s="126"/>
      <c r="ADT697" s="126"/>
      <c r="ADU697" s="126"/>
      <c r="ADV697" s="126"/>
      <c r="ADW697" s="126"/>
      <c r="ADX697" s="126"/>
      <c r="ADY697" s="126"/>
      <c r="ADZ697" s="126"/>
      <c r="AEA697" s="126"/>
      <c r="AEB697" s="126"/>
      <c r="AEC697" s="126"/>
      <c r="AED697" s="126"/>
      <c r="AEE697" s="126"/>
      <c r="AEF697" s="126"/>
      <c r="AEG697" s="126"/>
      <c r="AEH697" s="126"/>
      <c r="AEI697" s="126"/>
      <c r="AEJ697" s="126"/>
      <c r="AEK697" s="126"/>
      <c r="AEL697" s="126"/>
      <c r="AEM697" s="126"/>
      <c r="AEN697" s="126"/>
      <c r="AEO697" s="126"/>
      <c r="AEP697" s="126"/>
      <c r="AEQ697" s="126"/>
      <c r="AER697" s="126"/>
      <c r="AES697" s="126"/>
      <c r="AET697" s="126"/>
      <c r="AEU697" s="126"/>
      <c r="AEV697" s="126"/>
      <c r="AEW697" s="126"/>
      <c r="AEX697" s="126"/>
      <c r="AEY697" s="126"/>
      <c r="AEZ697" s="126"/>
      <c r="AFA697" s="126"/>
      <c r="AFB697" s="126"/>
      <c r="AFC697" s="126"/>
      <c r="AFD697" s="126"/>
      <c r="AFE697" s="126"/>
      <c r="AFF697" s="126"/>
      <c r="AFG697" s="126"/>
      <c r="AFH697" s="126"/>
      <c r="AFI697" s="126"/>
      <c r="AFJ697" s="126"/>
      <c r="AFK697" s="126"/>
      <c r="AFL697" s="126"/>
      <c r="AFM697" s="126"/>
      <c r="AFN697" s="126"/>
      <c r="AFO697" s="126"/>
      <c r="AFP697" s="126"/>
      <c r="AFQ697" s="126"/>
      <c r="AFR697" s="126"/>
      <c r="AFS697" s="126"/>
      <c r="AFT697" s="126"/>
      <c r="AFU697" s="126"/>
      <c r="AFV697" s="126"/>
      <c r="AFW697" s="126"/>
      <c r="AFX697" s="126"/>
      <c r="AFY697" s="126"/>
      <c r="AFZ697" s="126"/>
      <c r="AGA697" s="126"/>
      <c r="AGB697" s="126"/>
      <c r="AGC697" s="126"/>
      <c r="AGD697" s="126"/>
      <c r="AGE697" s="126"/>
      <c r="AGF697" s="126"/>
      <c r="AGG697" s="126"/>
      <c r="AGH697" s="126"/>
      <c r="AGI697" s="126"/>
      <c r="AGJ697" s="126"/>
      <c r="AGK697" s="126"/>
      <c r="AGL697" s="126"/>
      <c r="AGM697" s="126"/>
      <c r="AGN697" s="126"/>
      <c r="AGO697" s="126"/>
      <c r="AGP697" s="126"/>
      <c r="AGQ697" s="126"/>
      <c r="AGR697" s="126"/>
      <c r="AGS697" s="126"/>
      <c r="AGT697" s="126"/>
      <c r="AGU697" s="126"/>
      <c r="AGV697" s="126"/>
      <c r="AGW697" s="126"/>
      <c r="AGX697" s="126"/>
      <c r="AGY697" s="126"/>
      <c r="AGZ697" s="126"/>
      <c r="AHA697" s="126"/>
      <c r="AHB697" s="126"/>
      <c r="AHC697" s="126"/>
      <c r="AHD697" s="126"/>
      <c r="AHE697" s="126"/>
      <c r="AHF697" s="126"/>
      <c r="AHG697" s="126"/>
      <c r="AHH697" s="126"/>
      <c r="AHI697" s="126"/>
      <c r="AHJ697" s="126"/>
      <c r="AHK697" s="126"/>
      <c r="AHL697" s="126"/>
      <c r="AHM697" s="126"/>
      <c r="AHN697" s="126"/>
      <c r="AHO697" s="126"/>
      <c r="AHP697" s="126"/>
      <c r="AHQ697" s="126"/>
      <c r="AHR697" s="126"/>
      <c r="AHS697" s="126"/>
      <c r="AHT697" s="126"/>
      <c r="AHU697" s="126"/>
      <c r="AHV697" s="126"/>
      <c r="AHW697" s="126"/>
      <c r="AHX697" s="126"/>
      <c r="AHY697" s="126"/>
      <c r="AHZ697" s="126"/>
      <c r="AIA697" s="126"/>
      <c r="AIB697" s="126"/>
      <c r="AIC697" s="126"/>
      <c r="AID697" s="126"/>
      <c r="AIE697" s="126"/>
      <c r="AIF697" s="126"/>
      <c r="AIG697" s="126"/>
      <c r="AIH697" s="126"/>
      <c r="AII697" s="126"/>
      <c r="AIJ697" s="126"/>
      <c r="AIK697" s="126"/>
      <c r="AIL697" s="126"/>
      <c r="AIM697" s="126"/>
      <c r="AIN697" s="126"/>
      <c r="AIO697" s="126"/>
      <c r="AIP697" s="126"/>
      <c r="AIQ697" s="126"/>
      <c r="AIR697" s="126"/>
      <c r="AIS697" s="126"/>
      <c r="AIT697" s="126"/>
      <c r="AIU697" s="126"/>
      <c r="AIV697" s="126"/>
      <c r="AIW697" s="126"/>
      <c r="AIX697" s="126"/>
      <c r="AIY697" s="126"/>
      <c r="AIZ697" s="126"/>
      <c r="AJA697" s="126"/>
      <c r="AJB697" s="126"/>
      <c r="AJC697" s="126"/>
      <c r="AJD697" s="126"/>
      <c r="AJE697" s="126"/>
      <c r="AJF697" s="126"/>
      <c r="AJG697" s="126"/>
      <c r="AJH697" s="126"/>
      <c r="AJI697" s="126"/>
      <c r="AJJ697" s="126"/>
      <c r="AJK697" s="126"/>
      <c r="AJL697" s="126"/>
      <c r="AJM697" s="126"/>
      <c r="AJN697" s="126"/>
      <c r="AJO697" s="126"/>
      <c r="AJP697" s="126"/>
      <c r="AJQ697" s="126"/>
      <c r="AJR697" s="126"/>
      <c r="AJS697" s="126"/>
      <c r="AJT697" s="126"/>
      <c r="AJU697" s="126"/>
      <c r="AJV697" s="126"/>
      <c r="AJW697" s="126"/>
      <c r="AJX697" s="126"/>
      <c r="AJY697" s="126"/>
      <c r="AJZ697" s="126"/>
      <c r="AKA697" s="126"/>
      <c r="AKB697" s="126"/>
      <c r="AKC697" s="126"/>
      <c r="AKD697" s="126"/>
      <c r="AKE697" s="126"/>
      <c r="AKF697" s="126"/>
      <c r="AKG697" s="126"/>
      <c r="AKH697" s="126"/>
      <c r="AKI697" s="126"/>
      <c r="AKJ697" s="126"/>
      <c r="AKK697" s="126"/>
      <c r="AKL697" s="126"/>
      <c r="AKM697" s="126"/>
      <c r="AKN697" s="126"/>
      <c r="AKO697" s="126"/>
      <c r="AKP697" s="126"/>
      <c r="AKQ697" s="126"/>
      <c r="AKR697" s="126"/>
      <c r="AKS697" s="126"/>
      <c r="AKT697" s="126"/>
      <c r="AKU697" s="126"/>
      <c r="AKV697" s="126"/>
      <c r="AKW697" s="126"/>
      <c r="AKX697" s="126"/>
      <c r="AKY697" s="126"/>
      <c r="AKZ697" s="126"/>
      <c r="ALA697" s="126"/>
      <c r="ALB697" s="126"/>
      <c r="ALC697" s="126"/>
      <c r="ALD697" s="126"/>
      <c r="ALE697" s="126"/>
      <c r="ALF697" s="126"/>
      <c r="ALG697" s="126"/>
      <c r="ALH697" s="126"/>
      <c r="ALI697" s="126"/>
      <c r="ALJ697" s="126"/>
      <c r="ALK697" s="126"/>
      <c r="ALL697" s="126"/>
      <c r="ALM697" s="126"/>
      <c r="ALN697" s="126"/>
      <c r="ALO697" s="126"/>
      <c r="ALP697" s="126"/>
      <c r="ALQ697" s="126"/>
      <c r="ALR697" s="126"/>
      <c r="ALS697" s="126"/>
      <c r="ALT697" s="126"/>
      <c r="ALU697" s="126"/>
      <c r="ALV697" s="126"/>
      <c r="ALW697" s="126"/>
      <c r="ALX697" s="126"/>
      <c r="ALY697" s="126"/>
      <c r="ALZ697" s="126"/>
      <c r="AMA697" s="126"/>
      <c r="AMB697" s="126"/>
      <c r="AMC697" s="126"/>
      <c r="AMD697" s="126"/>
      <c r="AME697" s="126"/>
      <c r="AMF697" s="126"/>
      <c r="AMG697" s="126"/>
      <c r="AMH697" s="126"/>
      <c r="AMI697" s="126"/>
      <c r="AMJ697" s="126"/>
      <c r="AMK697" s="126"/>
      <c r="AML697" s="126"/>
      <c r="AMM697" s="126"/>
      <c r="AMN697" s="126"/>
      <c r="AMO697" s="126"/>
      <c r="AMP697" s="126"/>
      <c r="AMQ697" s="126"/>
      <c r="AMR697" s="126"/>
      <c r="AMS697" s="126"/>
      <c r="AMT697" s="126"/>
      <c r="AMU697" s="126"/>
      <c r="AMV697" s="126"/>
      <c r="AMW697" s="126"/>
      <c r="AMX697" s="126"/>
      <c r="AMY697" s="126"/>
      <c r="AMZ697" s="126"/>
      <c r="ANA697" s="126"/>
      <c r="ANB697" s="126"/>
      <c r="ANC697" s="126"/>
      <c r="AND697" s="126"/>
      <c r="ANE697" s="126"/>
      <c r="ANF697" s="126"/>
      <c r="ANG697" s="126"/>
      <c r="ANH697" s="126"/>
      <c r="ANI697" s="126"/>
      <c r="ANJ697" s="126"/>
      <c r="ANK697" s="126"/>
      <c r="ANL697" s="126"/>
      <c r="ANM697" s="126"/>
      <c r="ANN697" s="126"/>
      <c r="ANO697" s="126"/>
      <c r="ANP697" s="126"/>
      <c r="ANQ697" s="126"/>
      <c r="ANR697" s="126"/>
      <c r="ANS697" s="126"/>
      <c r="ANT697" s="126"/>
      <c r="ANU697" s="126"/>
      <c r="ANV697" s="126"/>
      <c r="ANW697" s="126"/>
      <c r="ANX697" s="126"/>
      <c r="ANY697" s="126"/>
      <c r="ANZ697" s="126"/>
      <c r="AOA697" s="126"/>
      <c r="AOB697" s="126"/>
      <c r="AOC697" s="126"/>
      <c r="AOD697" s="126"/>
      <c r="AOE697" s="126"/>
      <c r="AOF697" s="126"/>
      <c r="AOG697" s="126"/>
      <c r="AOH697" s="126"/>
      <c r="AOI697" s="126"/>
      <c r="AOJ697" s="126"/>
      <c r="AOK697" s="126"/>
      <c r="AOL697" s="126"/>
      <c r="AOM697" s="126"/>
      <c r="AON697" s="126"/>
      <c r="AOO697" s="126"/>
      <c r="AOP697" s="126"/>
      <c r="AOQ697" s="126"/>
      <c r="AOR697" s="126"/>
      <c r="AOS697" s="126"/>
      <c r="AOT697" s="126"/>
      <c r="AOU697" s="126"/>
      <c r="AOV697" s="126"/>
      <c r="AOW697" s="126"/>
      <c r="AOX697" s="126"/>
      <c r="AOY697" s="126"/>
      <c r="AOZ697" s="126"/>
      <c r="APA697" s="126"/>
      <c r="APB697" s="126"/>
      <c r="APC697" s="126"/>
      <c r="APD697" s="126"/>
      <c r="APE697" s="126"/>
      <c r="APF697" s="126"/>
      <c r="APG697" s="126"/>
      <c r="APH697" s="126"/>
      <c r="API697" s="126"/>
      <c r="APJ697" s="126"/>
      <c r="APK697" s="126"/>
      <c r="APL697" s="126"/>
      <c r="APM697" s="126"/>
      <c r="APN697" s="126"/>
      <c r="APO697" s="126"/>
      <c r="APP697" s="126"/>
      <c r="APQ697" s="126"/>
      <c r="APR697" s="126"/>
      <c r="APS697" s="126"/>
      <c r="APT697" s="126"/>
      <c r="APU697" s="126"/>
      <c r="APV697" s="126"/>
      <c r="APW697" s="126"/>
      <c r="APX697" s="126"/>
      <c r="APY697" s="126"/>
      <c r="APZ697" s="126"/>
      <c r="AQA697" s="126"/>
      <c r="AQB697" s="126"/>
      <c r="AQC697" s="126"/>
      <c r="AQD697" s="126"/>
      <c r="AQE697" s="126"/>
      <c r="AQF697" s="126"/>
      <c r="AQG697" s="126"/>
      <c r="AQH697" s="126"/>
      <c r="AQI697" s="126"/>
      <c r="AQJ697" s="126"/>
      <c r="AQK697" s="126"/>
      <c r="AQL697" s="126"/>
      <c r="AQM697" s="126"/>
      <c r="AQN697" s="126"/>
      <c r="AQO697" s="126"/>
      <c r="AQP697" s="126"/>
      <c r="AQQ697" s="126"/>
      <c r="AQR697" s="126"/>
      <c r="AQS697" s="126"/>
      <c r="AQT697" s="126"/>
      <c r="AQU697" s="126"/>
      <c r="AQV697" s="126"/>
      <c r="AQW697" s="126"/>
      <c r="AQX697" s="126"/>
      <c r="AQY697" s="126"/>
      <c r="AQZ697" s="126"/>
      <c r="ARA697" s="126"/>
      <c r="ARB697" s="126"/>
      <c r="ARC697" s="126"/>
      <c r="ARD697" s="126"/>
      <c r="ARE697" s="126"/>
      <c r="ARF697" s="126"/>
      <c r="ARG697" s="126"/>
      <c r="ARH697" s="126"/>
      <c r="ARI697" s="126"/>
      <c r="ARJ697" s="126"/>
      <c r="ARK697" s="126"/>
      <c r="ARL697" s="126"/>
      <c r="ARM697" s="126"/>
      <c r="ARN697" s="126"/>
      <c r="ARO697" s="126"/>
      <c r="ARP697" s="126"/>
      <c r="ARQ697" s="126"/>
      <c r="ARR697" s="126"/>
      <c r="ARS697" s="126"/>
      <c r="ART697" s="126"/>
      <c r="ARU697" s="126"/>
      <c r="ARV697" s="126"/>
      <c r="ARW697" s="126"/>
      <c r="ARX697" s="126"/>
      <c r="ARY697" s="126"/>
      <c r="ARZ697" s="126"/>
      <c r="ASA697" s="126"/>
      <c r="ASB697" s="126"/>
      <c r="ASC697" s="126"/>
      <c r="ASD697" s="126"/>
      <c r="ASE697" s="126"/>
      <c r="ASF697" s="126"/>
      <c r="ASG697" s="126"/>
      <c r="ASH697" s="126"/>
      <c r="ASI697" s="126"/>
      <c r="ASJ697" s="126"/>
      <c r="ASK697" s="126"/>
      <c r="ASL697" s="126"/>
      <c r="ASM697" s="126"/>
      <c r="ASN697" s="126"/>
      <c r="ASO697" s="126"/>
      <c r="ASP697" s="126"/>
      <c r="ASQ697" s="126"/>
      <c r="ASR697" s="126"/>
      <c r="ASS697" s="126"/>
      <c r="AST697" s="126"/>
      <c r="ASU697" s="126"/>
      <c r="ASV697" s="126"/>
      <c r="ASW697" s="126"/>
      <c r="ASX697" s="126"/>
      <c r="ASY697" s="126"/>
      <c r="ASZ697" s="126"/>
      <c r="ATA697" s="126"/>
      <c r="ATB697" s="126"/>
      <c r="ATC697" s="126"/>
      <c r="ATD697" s="126"/>
      <c r="ATE697" s="126"/>
      <c r="ATF697" s="126"/>
      <c r="ATG697" s="126"/>
      <c r="ATH697" s="126"/>
      <c r="ATI697" s="126"/>
      <c r="ATJ697" s="126"/>
      <c r="ATK697" s="126"/>
      <c r="ATL697" s="126"/>
      <c r="ATM697" s="126"/>
      <c r="ATN697" s="126"/>
      <c r="ATO697" s="126"/>
      <c r="ATP697" s="126"/>
      <c r="ATQ697" s="126"/>
      <c r="ATR697" s="126"/>
      <c r="ATS697" s="126"/>
      <c r="ATT697" s="126"/>
      <c r="ATU697" s="126"/>
      <c r="ATV697" s="126"/>
      <c r="ATW697" s="126"/>
      <c r="ATX697" s="126"/>
      <c r="ATY697" s="126"/>
      <c r="ATZ697" s="126"/>
      <c r="AUA697" s="126"/>
      <c r="AUB697" s="126"/>
      <c r="AUC697" s="126"/>
      <c r="AUD697" s="126"/>
      <c r="AUE697" s="126"/>
      <c r="AUF697" s="126"/>
      <c r="AUG697" s="126"/>
      <c r="AUH697" s="126"/>
      <c r="AUI697" s="126"/>
      <c r="AUJ697" s="126"/>
      <c r="AUK697" s="126"/>
      <c r="AUL697" s="126"/>
      <c r="AUM697" s="126"/>
      <c r="AUN697" s="126"/>
      <c r="AUO697" s="126"/>
      <c r="AUP697" s="126"/>
      <c r="AUQ697" s="126"/>
      <c r="AUR697" s="126"/>
      <c r="AUS697" s="126"/>
      <c r="AUT697" s="126"/>
      <c r="AUU697" s="126"/>
      <c r="AUV697" s="126"/>
      <c r="AUW697" s="126"/>
      <c r="AUX697" s="126"/>
      <c r="AUY697" s="126"/>
      <c r="AUZ697" s="126"/>
      <c r="AVA697" s="126"/>
      <c r="AVB697" s="126"/>
      <c r="AVC697" s="126"/>
      <c r="AVD697" s="126"/>
      <c r="AVE697" s="126"/>
      <c r="AVF697" s="126"/>
      <c r="AVG697" s="126"/>
      <c r="AVH697" s="126"/>
      <c r="AVI697" s="126"/>
      <c r="AVJ697" s="126"/>
      <c r="AVK697" s="126"/>
      <c r="AVL697" s="126"/>
      <c r="AVM697" s="126"/>
      <c r="AVN697" s="126"/>
      <c r="AVO697" s="126"/>
      <c r="AVP697" s="126"/>
      <c r="AVQ697" s="126"/>
      <c r="AVR697" s="126"/>
      <c r="AVS697" s="126"/>
      <c r="AVT697" s="126"/>
      <c r="AVU697" s="126"/>
      <c r="AVV697" s="126"/>
      <c r="AVW697" s="126"/>
      <c r="AVX697" s="126"/>
      <c r="AVY697" s="126"/>
      <c r="AVZ697" s="126"/>
      <c r="AWA697" s="126"/>
      <c r="AWB697" s="126"/>
      <c r="AWC697" s="126"/>
      <c r="AWD697" s="126"/>
      <c r="AWE697" s="126"/>
      <c r="AWF697" s="126"/>
      <c r="AWG697" s="126"/>
      <c r="AWH697" s="126"/>
      <c r="AWI697" s="126"/>
      <c r="AWJ697" s="126"/>
      <c r="AWK697" s="126"/>
      <c r="AWL697" s="126"/>
      <c r="AWM697" s="126"/>
      <c r="AWN697" s="126"/>
      <c r="AWO697" s="126"/>
      <c r="AWP697" s="126"/>
      <c r="AWQ697" s="126"/>
      <c r="AWR697" s="126"/>
      <c r="AWS697" s="126"/>
      <c r="AWT697" s="126"/>
      <c r="AWU697" s="126"/>
      <c r="AWV697" s="126"/>
      <c r="AWW697" s="126"/>
      <c r="AWX697" s="126"/>
      <c r="AWY697" s="126"/>
      <c r="AWZ697" s="126"/>
      <c r="AXA697" s="126"/>
      <c r="AXB697" s="126"/>
      <c r="AXC697" s="126"/>
      <c r="AXD697" s="126"/>
      <c r="AXE697" s="126"/>
      <c r="AXF697" s="126"/>
      <c r="AXG697" s="126"/>
      <c r="AXH697" s="126"/>
      <c r="AXI697" s="126"/>
      <c r="AXJ697" s="126"/>
      <c r="AXK697" s="126"/>
      <c r="AXL697" s="126"/>
      <c r="AXM697" s="126"/>
      <c r="AXN697" s="126"/>
      <c r="AXO697" s="126"/>
      <c r="AXP697" s="126"/>
      <c r="AXQ697" s="126"/>
      <c r="AXR697" s="126"/>
      <c r="AXS697" s="126"/>
      <c r="AXT697" s="126"/>
      <c r="AXU697" s="126"/>
      <c r="AXV697" s="126"/>
      <c r="AXW697" s="126"/>
      <c r="AXX697" s="126"/>
      <c r="AXY697" s="126"/>
      <c r="AXZ697" s="126"/>
      <c r="AYA697" s="126"/>
      <c r="AYB697" s="126"/>
      <c r="AYC697" s="126"/>
      <c r="AYD697" s="126"/>
      <c r="AYE697" s="126"/>
      <c r="AYF697" s="126"/>
      <c r="AYG697" s="126"/>
      <c r="AYH697" s="126"/>
      <c r="AYI697" s="126"/>
      <c r="AYJ697" s="126"/>
      <c r="AYK697" s="126"/>
      <c r="AYL697" s="126"/>
      <c r="AYM697" s="126"/>
      <c r="AYN697" s="126"/>
      <c r="AYO697" s="126"/>
      <c r="AYP697" s="126"/>
      <c r="AYQ697" s="126"/>
      <c r="AYR697" s="126"/>
      <c r="AYS697" s="126"/>
      <c r="AYT697" s="126"/>
      <c r="AYU697" s="126"/>
      <c r="AYV697" s="126"/>
      <c r="AYW697" s="126"/>
      <c r="AYX697" s="126"/>
      <c r="AYY697" s="126"/>
      <c r="AYZ697" s="126"/>
      <c r="AZA697" s="126"/>
      <c r="AZB697" s="126"/>
      <c r="AZC697" s="126"/>
      <c r="AZD697" s="126"/>
      <c r="AZE697" s="126"/>
      <c r="AZF697" s="126"/>
      <c r="AZG697" s="126"/>
      <c r="AZH697" s="126"/>
      <c r="AZI697" s="126"/>
      <c r="AZJ697" s="126"/>
      <c r="AZK697" s="126"/>
      <c r="AZL697" s="126"/>
      <c r="AZM697" s="126"/>
      <c r="AZN697" s="126"/>
      <c r="AZO697" s="126"/>
      <c r="AZP697" s="126"/>
      <c r="AZQ697" s="126"/>
      <c r="AZR697" s="126"/>
      <c r="AZS697" s="126"/>
      <c r="AZT697" s="126"/>
      <c r="AZU697" s="126"/>
      <c r="AZV697" s="126"/>
      <c r="AZW697" s="126"/>
      <c r="AZX697" s="126"/>
      <c r="AZY697" s="126"/>
      <c r="AZZ697" s="126"/>
      <c r="BAA697" s="126"/>
      <c r="BAB697" s="126"/>
      <c r="BAC697" s="126"/>
      <c r="BAD697" s="126"/>
      <c r="BAE697" s="126"/>
      <c r="BAF697" s="126"/>
      <c r="BAG697" s="126"/>
      <c r="BAH697" s="126"/>
      <c r="BAI697" s="126"/>
      <c r="BAJ697" s="126"/>
      <c r="BAK697" s="126"/>
      <c r="BAL697" s="126"/>
      <c r="BAM697" s="126"/>
      <c r="BAN697" s="126"/>
      <c r="BAO697" s="126"/>
      <c r="BAP697" s="126"/>
      <c r="BAQ697" s="126"/>
      <c r="BAR697" s="126"/>
      <c r="BAS697" s="126"/>
      <c r="BAT697" s="126"/>
      <c r="BAU697" s="126"/>
      <c r="BAV697" s="126"/>
      <c r="BAW697" s="126"/>
      <c r="BAX697" s="126"/>
      <c r="BAY697" s="126"/>
      <c r="BAZ697" s="126"/>
      <c r="BBA697" s="126"/>
      <c r="BBB697" s="126"/>
      <c r="BBC697" s="126"/>
      <c r="BBD697" s="126"/>
      <c r="BBE697" s="126"/>
      <c r="BBF697" s="126"/>
      <c r="BBG697" s="126"/>
      <c r="BBH697" s="126"/>
      <c r="BBI697" s="126"/>
      <c r="BBJ697" s="126"/>
      <c r="BBK697" s="126"/>
      <c r="BBL697" s="126"/>
      <c r="BBM697" s="126"/>
      <c r="BBN697" s="126"/>
      <c r="BBO697" s="126"/>
      <c r="BBP697" s="126"/>
      <c r="BBQ697" s="126"/>
      <c r="BBR697" s="126"/>
      <c r="BBS697" s="126"/>
      <c r="BBT697" s="126"/>
      <c r="BBU697" s="126"/>
      <c r="BBV697" s="126"/>
      <c r="BBW697" s="126"/>
      <c r="BBX697" s="126"/>
      <c r="BBY697" s="126"/>
      <c r="BBZ697" s="126"/>
      <c r="BCA697" s="126"/>
      <c r="BCB697" s="126"/>
      <c r="BCC697" s="126"/>
      <c r="BCD697" s="126"/>
      <c r="BCE697" s="126"/>
      <c r="BCF697" s="126"/>
      <c r="BCG697" s="126"/>
      <c r="BCH697" s="126"/>
      <c r="BCI697" s="126"/>
      <c r="BCJ697" s="126"/>
      <c r="BCK697" s="126"/>
      <c r="BCL697" s="126"/>
      <c r="BCM697" s="126"/>
      <c r="BCN697" s="126"/>
      <c r="BCO697" s="126"/>
      <c r="BCP697" s="126"/>
      <c r="BCQ697" s="126"/>
      <c r="BCR697" s="126"/>
      <c r="BCS697" s="126"/>
      <c r="BCT697" s="126"/>
      <c r="BCU697" s="126"/>
      <c r="BCV697" s="126"/>
      <c r="BCW697" s="126"/>
      <c r="BCX697" s="126"/>
      <c r="BCY697" s="126"/>
      <c r="BCZ697" s="126"/>
      <c r="BDA697" s="126"/>
      <c r="BDB697" s="126"/>
      <c r="BDC697" s="126"/>
      <c r="BDD697" s="126"/>
      <c r="BDE697" s="126"/>
      <c r="BDF697" s="126"/>
      <c r="BDG697" s="126"/>
      <c r="BDH697" s="126"/>
      <c r="BDI697" s="126"/>
      <c r="BDJ697" s="126"/>
      <c r="BDK697" s="126"/>
      <c r="BDL697" s="126"/>
      <c r="BDM697" s="126"/>
      <c r="BDN697" s="126"/>
      <c r="BDO697" s="126"/>
      <c r="BDP697" s="126"/>
      <c r="BDQ697" s="126"/>
      <c r="BDR697" s="126"/>
      <c r="BDS697" s="126"/>
      <c r="BDT697" s="126"/>
      <c r="BDU697" s="126"/>
      <c r="BDV697" s="126"/>
      <c r="BDW697" s="126"/>
      <c r="BDX697" s="126"/>
      <c r="BDY697" s="126"/>
      <c r="BDZ697" s="126"/>
      <c r="BEA697" s="126"/>
      <c r="BEB697" s="126"/>
      <c r="BEC697" s="126"/>
      <c r="BED697" s="126"/>
      <c r="BEE697" s="126"/>
      <c r="BEF697" s="126"/>
      <c r="BEG697" s="126"/>
      <c r="BEH697" s="126"/>
      <c r="BEI697" s="126"/>
      <c r="BEJ697" s="126"/>
      <c r="BEK697" s="126"/>
      <c r="BEL697" s="126"/>
      <c r="BEM697" s="126"/>
      <c r="BEN697" s="126"/>
      <c r="BEO697" s="126"/>
      <c r="BEP697" s="126"/>
      <c r="BEQ697" s="126"/>
      <c r="BER697" s="126"/>
      <c r="BES697" s="126"/>
      <c r="BET697" s="126"/>
      <c r="BEU697" s="126"/>
      <c r="BEV697" s="126"/>
      <c r="BEW697" s="126"/>
      <c r="BEX697" s="126"/>
      <c r="BEY697" s="126"/>
      <c r="BEZ697" s="126"/>
      <c r="BFA697" s="126"/>
      <c r="BFB697" s="126"/>
      <c r="BFC697" s="126"/>
      <c r="BFD697" s="126"/>
      <c r="BFE697" s="126"/>
      <c r="BFF697" s="126"/>
      <c r="BFG697" s="126"/>
      <c r="BFH697" s="126"/>
      <c r="BFI697" s="126"/>
      <c r="BFJ697" s="126"/>
      <c r="BFK697" s="126"/>
      <c r="BFL697" s="126"/>
      <c r="BFM697" s="126"/>
      <c r="BFN697" s="126"/>
      <c r="BFO697" s="126"/>
      <c r="BFP697" s="126"/>
      <c r="BFQ697" s="126"/>
      <c r="BFR697" s="126"/>
      <c r="BFS697" s="126"/>
      <c r="BFT697" s="126"/>
      <c r="BFU697" s="126"/>
      <c r="BFV697" s="126"/>
      <c r="BFW697" s="126"/>
      <c r="BFX697" s="126"/>
      <c r="BFY697" s="126"/>
      <c r="BFZ697" s="126"/>
      <c r="BGA697" s="126"/>
      <c r="BGB697" s="126"/>
      <c r="BGC697" s="126"/>
      <c r="BGD697" s="126"/>
      <c r="BGE697" s="126"/>
      <c r="BGF697" s="126"/>
      <c r="BGG697" s="126"/>
      <c r="BGH697" s="126"/>
      <c r="BGI697" s="126"/>
      <c r="BGJ697" s="126"/>
      <c r="BGK697" s="126"/>
      <c r="BGL697" s="126"/>
      <c r="BGM697" s="126"/>
      <c r="BGN697" s="126"/>
      <c r="BGO697" s="126"/>
      <c r="BGP697" s="126"/>
      <c r="BGQ697" s="126"/>
      <c r="BGR697" s="126"/>
      <c r="BGS697" s="126"/>
      <c r="BGT697" s="126"/>
      <c r="BGU697" s="126"/>
      <c r="BGV697" s="126"/>
      <c r="BGW697" s="126"/>
      <c r="BGX697" s="126"/>
      <c r="BGY697" s="126"/>
      <c r="BGZ697" s="126"/>
      <c r="BHA697" s="126"/>
      <c r="BHB697" s="126"/>
      <c r="BHC697" s="126"/>
      <c r="BHD697" s="126"/>
      <c r="BHE697" s="126"/>
      <c r="BHF697" s="126"/>
      <c r="BHG697" s="126"/>
      <c r="BHH697" s="126"/>
      <c r="BHI697" s="126"/>
      <c r="BHJ697" s="126"/>
      <c r="BHK697" s="126"/>
      <c r="BHL697" s="126"/>
      <c r="BHM697" s="126"/>
      <c r="BHN697" s="126"/>
      <c r="BHO697" s="126"/>
      <c r="BHP697" s="126"/>
      <c r="BHQ697" s="126"/>
      <c r="BHR697" s="126"/>
      <c r="BHS697" s="126"/>
      <c r="BHT697" s="126"/>
      <c r="BHU697" s="126"/>
      <c r="BHV697" s="126"/>
      <c r="BHW697" s="126"/>
      <c r="BHX697" s="126"/>
      <c r="BHY697" s="126"/>
      <c r="BHZ697" s="126"/>
      <c r="BIA697" s="126"/>
      <c r="BIB697" s="126"/>
      <c r="BIC697" s="126"/>
      <c r="BID697" s="126"/>
      <c r="BIE697" s="126"/>
      <c r="BIF697" s="126"/>
      <c r="BIG697" s="126"/>
      <c r="BIH697" s="126"/>
      <c r="BII697" s="126"/>
      <c r="BIJ697" s="126"/>
      <c r="BIK697" s="126"/>
      <c r="BIL697" s="126"/>
      <c r="BIM697" s="126"/>
      <c r="BIN697" s="126"/>
      <c r="BIO697" s="126"/>
      <c r="BIP697" s="126"/>
      <c r="BIQ697" s="126"/>
      <c r="BIR697" s="126"/>
      <c r="BIS697" s="126"/>
      <c r="BIT697" s="126"/>
      <c r="BIU697" s="126"/>
      <c r="BIV697" s="126"/>
      <c r="BIW697" s="126"/>
      <c r="BIX697" s="126"/>
      <c r="BIY697" s="126"/>
      <c r="BIZ697" s="126"/>
      <c r="BJA697" s="126"/>
      <c r="BJB697" s="126"/>
      <c r="BJC697" s="126"/>
      <c r="BJD697" s="126"/>
      <c r="BJE697" s="126"/>
      <c r="BJF697" s="126"/>
      <c r="BJG697" s="126"/>
      <c r="BJH697" s="126"/>
      <c r="BJI697" s="126"/>
      <c r="BJJ697" s="126"/>
      <c r="BJK697" s="126"/>
      <c r="BJL697" s="126"/>
      <c r="BJM697" s="126"/>
      <c r="BJN697" s="126"/>
      <c r="BJO697" s="126"/>
      <c r="BJP697" s="126"/>
      <c r="BJQ697" s="126"/>
      <c r="BJR697" s="126"/>
      <c r="BJS697" s="126"/>
      <c r="BJT697" s="126"/>
      <c r="BJU697" s="126"/>
      <c r="BJV697" s="126"/>
      <c r="BJW697" s="126"/>
      <c r="BJX697" s="126"/>
      <c r="BJY697" s="126"/>
      <c r="BJZ697" s="126"/>
      <c r="BKA697" s="126"/>
      <c r="BKB697" s="126"/>
      <c r="BKC697" s="126"/>
      <c r="BKD697" s="126"/>
      <c r="BKE697" s="126"/>
      <c r="BKF697" s="126"/>
      <c r="BKG697" s="126"/>
      <c r="BKH697" s="126"/>
      <c r="BKI697" s="126"/>
      <c r="BKJ697" s="126"/>
      <c r="BKK697" s="126"/>
      <c r="BKL697" s="126"/>
      <c r="BKM697" s="126"/>
      <c r="BKN697" s="126"/>
      <c r="BKO697" s="126"/>
      <c r="BKP697" s="126"/>
      <c r="BKQ697" s="126"/>
      <c r="BKR697" s="126"/>
      <c r="BKS697" s="126"/>
      <c r="BKT697" s="126"/>
      <c r="BKU697" s="126"/>
      <c r="BKV697" s="126"/>
      <c r="BKW697" s="126"/>
      <c r="BKX697" s="126"/>
      <c r="BKY697" s="126"/>
      <c r="BKZ697" s="126"/>
      <c r="BLA697" s="126"/>
      <c r="BLB697" s="126"/>
      <c r="BLC697" s="126"/>
      <c r="BLD697" s="126"/>
      <c r="BLE697" s="126"/>
      <c r="BLF697" s="126"/>
      <c r="BLG697" s="126"/>
      <c r="BLH697" s="126"/>
      <c r="BLI697" s="126"/>
      <c r="BLJ697" s="126"/>
      <c r="BLK697" s="126"/>
      <c r="BLL697" s="126"/>
      <c r="BLM697" s="126"/>
      <c r="BLN697" s="126"/>
      <c r="BLO697" s="126"/>
      <c r="BLP697" s="126"/>
      <c r="BLQ697" s="126"/>
      <c r="BLR697" s="126"/>
      <c r="BLS697" s="126"/>
      <c r="BLT697" s="126"/>
      <c r="BLU697" s="126"/>
      <c r="BLV697" s="126"/>
      <c r="BLW697" s="126"/>
      <c r="BLX697" s="126"/>
      <c r="BLY697" s="126"/>
      <c r="BLZ697" s="126"/>
      <c r="BMA697" s="126"/>
      <c r="BMB697" s="126"/>
      <c r="BMC697" s="126"/>
      <c r="BMD697" s="126"/>
      <c r="BME697" s="126"/>
      <c r="BMF697" s="126"/>
      <c r="BMG697" s="126"/>
      <c r="BMH697" s="126"/>
      <c r="BMI697" s="126"/>
      <c r="BMJ697" s="126"/>
      <c r="BMK697" s="126"/>
      <c r="BML697" s="126"/>
      <c r="BMM697" s="126"/>
      <c r="BMN697" s="126"/>
      <c r="BMO697" s="126"/>
      <c r="BMP697" s="126"/>
      <c r="BMQ697" s="126"/>
      <c r="BMR697" s="126"/>
      <c r="BMS697" s="126"/>
      <c r="BMT697" s="126"/>
      <c r="BMU697" s="126"/>
      <c r="BMV697" s="126"/>
      <c r="BMW697" s="126"/>
      <c r="BMX697" s="126"/>
      <c r="BMY697" s="126"/>
      <c r="BMZ697" s="126"/>
      <c r="BNA697" s="126"/>
      <c r="BNB697" s="126"/>
      <c r="BNC697" s="126"/>
      <c r="BND697" s="126"/>
      <c r="BNE697" s="126"/>
      <c r="BNF697" s="126"/>
      <c r="BNG697" s="126"/>
      <c r="BNH697" s="126"/>
      <c r="BNI697" s="126"/>
      <c r="BNJ697" s="126"/>
      <c r="BNK697" s="126"/>
      <c r="BNL697" s="126"/>
      <c r="BNM697" s="126"/>
      <c r="BNN697" s="126"/>
      <c r="BNO697" s="126"/>
      <c r="BNP697" s="126"/>
      <c r="BNQ697" s="126"/>
      <c r="BNR697" s="126"/>
      <c r="BNS697" s="126"/>
      <c r="BNT697" s="126"/>
      <c r="BNU697" s="126"/>
      <c r="BNV697" s="126"/>
      <c r="BNW697" s="126"/>
      <c r="BNX697" s="126"/>
      <c r="BNY697" s="126"/>
      <c r="BNZ697" s="126"/>
      <c r="BOA697" s="126"/>
      <c r="BOB697" s="126"/>
      <c r="BOC697" s="126"/>
      <c r="BOD697" s="126"/>
      <c r="BOE697" s="126"/>
      <c r="BOF697" s="126"/>
      <c r="BOG697" s="126"/>
      <c r="BOH697" s="126"/>
      <c r="BOI697" s="126"/>
      <c r="BOJ697" s="126"/>
      <c r="BOK697" s="126"/>
      <c r="BOL697" s="126"/>
      <c r="BOM697" s="126"/>
      <c r="BON697" s="126"/>
      <c r="BOO697" s="126"/>
      <c r="BOP697" s="126"/>
      <c r="BOQ697" s="126"/>
      <c r="BOR697" s="126"/>
      <c r="BOS697" s="126"/>
      <c r="BOT697" s="126"/>
      <c r="BOU697" s="126"/>
      <c r="BOV697" s="126"/>
      <c r="BOW697" s="126"/>
      <c r="BOX697" s="126"/>
      <c r="BOY697" s="126"/>
      <c r="BOZ697" s="126"/>
      <c r="BPA697" s="126"/>
      <c r="BPB697" s="126"/>
      <c r="BPC697" s="126"/>
      <c r="BPD697" s="126"/>
      <c r="BPE697" s="126"/>
      <c r="BPF697" s="126"/>
      <c r="BPG697" s="126"/>
      <c r="BPH697" s="126"/>
      <c r="BPI697" s="126"/>
      <c r="BPJ697" s="126"/>
      <c r="BPK697" s="126"/>
      <c r="BPL697" s="126"/>
      <c r="BPM697" s="126"/>
      <c r="BPN697" s="126"/>
      <c r="BPO697" s="126"/>
      <c r="BPP697" s="126"/>
      <c r="BPQ697" s="126"/>
      <c r="BPR697" s="126"/>
      <c r="BPS697" s="126"/>
      <c r="BPT697" s="126"/>
      <c r="BPU697" s="126"/>
      <c r="BPV697" s="126"/>
      <c r="BPW697" s="126"/>
      <c r="BPX697" s="126"/>
      <c r="BPY697" s="126"/>
      <c r="BPZ697" s="126"/>
      <c r="BQA697" s="126"/>
      <c r="BQB697" s="126"/>
      <c r="BQC697" s="126"/>
      <c r="BQD697" s="126"/>
      <c r="BQE697" s="126"/>
      <c r="BQF697" s="126"/>
      <c r="BQG697" s="126"/>
      <c r="BQH697" s="126"/>
      <c r="BQI697" s="126"/>
      <c r="BQJ697" s="126"/>
      <c r="BQK697" s="126"/>
      <c r="BQL697" s="126"/>
      <c r="BQM697" s="126"/>
      <c r="BQN697" s="126"/>
      <c r="BQO697" s="126"/>
      <c r="BQP697" s="126"/>
      <c r="BQQ697" s="126"/>
      <c r="BQR697" s="126"/>
      <c r="BQS697" s="126"/>
      <c r="BQT697" s="126"/>
      <c r="BQU697" s="126"/>
      <c r="BQV697" s="126"/>
      <c r="BQW697" s="126"/>
      <c r="BQX697" s="126"/>
      <c r="BQY697" s="126"/>
      <c r="BQZ697" s="126"/>
      <c r="BRA697" s="126"/>
      <c r="BRB697" s="126"/>
      <c r="BRC697" s="126"/>
      <c r="BRD697" s="126"/>
      <c r="BRE697" s="126"/>
      <c r="BRF697" s="126"/>
      <c r="BRG697" s="126"/>
      <c r="BRH697" s="126"/>
      <c r="BRI697" s="126"/>
      <c r="BRJ697" s="126"/>
      <c r="BRK697" s="126"/>
      <c r="BRL697" s="126"/>
      <c r="BRM697" s="126"/>
      <c r="BRN697" s="126"/>
      <c r="BRO697" s="126"/>
      <c r="BRP697" s="126"/>
      <c r="BRQ697" s="126"/>
      <c r="BRR697" s="126"/>
      <c r="BRS697" s="126"/>
      <c r="BRT697" s="126"/>
      <c r="BRU697" s="126"/>
      <c r="BRV697" s="126"/>
      <c r="BRW697" s="126"/>
      <c r="BRX697" s="126"/>
      <c r="BRY697" s="126"/>
      <c r="BRZ697" s="126"/>
      <c r="BSA697" s="126"/>
      <c r="BSB697" s="126"/>
      <c r="BSC697" s="126"/>
      <c r="BSD697" s="126"/>
      <c r="BSE697" s="126"/>
      <c r="BSF697" s="126"/>
      <c r="BSG697" s="126"/>
      <c r="BSH697" s="126"/>
      <c r="BSI697" s="126"/>
      <c r="BSJ697" s="126"/>
      <c r="BSK697" s="126"/>
      <c r="BSL697" s="126"/>
      <c r="BSM697" s="126"/>
      <c r="BSN697" s="126"/>
      <c r="BSO697" s="126"/>
      <c r="BSP697" s="126"/>
      <c r="BSQ697" s="126"/>
      <c r="BSR697" s="126"/>
      <c r="BSS697" s="126"/>
      <c r="BST697" s="126"/>
      <c r="BSU697" s="126"/>
      <c r="BSV697" s="126"/>
      <c r="BSW697" s="126"/>
      <c r="BSX697" s="126"/>
      <c r="BSY697" s="126"/>
      <c r="BSZ697" s="126"/>
      <c r="BTA697" s="126"/>
      <c r="BTB697" s="126"/>
      <c r="BTC697" s="126"/>
      <c r="BTD697" s="126"/>
      <c r="BTE697" s="126"/>
      <c r="BTF697" s="126"/>
      <c r="BTG697" s="126"/>
      <c r="BTH697" s="126"/>
      <c r="BTI697" s="126"/>
      <c r="BTJ697" s="126"/>
      <c r="BTK697" s="126"/>
      <c r="BTL697" s="126"/>
      <c r="BTM697" s="126"/>
      <c r="BTN697" s="126"/>
      <c r="BTO697" s="126"/>
      <c r="BTP697" s="126"/>
      <c r="BTQ697" s="126"/>
      <c r="BTR697" s="126"/>
      <c r="BTS697" s="126"/>
      <c r="BTT697" s="126"/>
      <c r="BTU697" s="126"/>
      <c r="BTV697" s="126"/>
      <c r="BTW697" s="126"/>
      <c r="BTX697" s="126"/>
      <c r="BTY697" s="126"/>
      <c r="BTZ697" s="126"/>
      <c r="BUA697" s="126"/>
      <c r="BUB697" s="126"/>
      <c r="BUC697" s="126"/>
      <c r="BUD697" s="126"/>
      <c r="BUE697" s="126"/>
      <c r="BUF697" s="126"/>
      <c r="BUG697" s="126"/>
      <c r="BUH697" s="126"/>
      <c r="BUI697" s="126"/>
      <c r="BUJ697" s="126"/>
      <c r="BUK697" s="126"/>
      <c r="BUL697" s="126"/>
      <c r="BUM697" s="126"/>
      <c r="BUN697" s="126"/>
      <c r="BUO697" s="126"/>
      <c r="BUP697" s="126"/>
      <c r="BUQ697" s="126"/>
      <c r="BUR697" s="126"/>
      <c r="BUS697" s="126"/>
      <c r="BUT697" s="126"/>
      <c r="BUU697" s="126"/>
      <c r="BUV697" s="126"/>
      <c r="BUW697" s="126"/>
      <c r="BUX697" s="126"/>
      <c r="BUY697" s="126"/>
      <c r="BUZ697" s="126"/>
      <c r="BVA697" s="126"/>
      <c r="BVB697" s="126"/>
      <c r="BVC697" s="126"/>
      <c r="BVD697" s="126"/>
      <c r="BVE697" s="126"/>
      <c r="BVF697" s="126"/>
      <c r="BVG697" s="126"/>
      <c r="BVH697" s="126"/>
      <c r="BVI697" s="126"/>
      <c r="BVJ697" s="126"/>
      <c r="BVK697" s="126"/>
      <c r="BVL697" s="126"/>
      <c r="BVM697" s="126"/>
      <c r="BVN697" s="126"/>
      <c r="BVO697" s="126"/>
      <c r="BVP697" s="126"/>
      <c r="BVQ697" s="126"/>
      <c r="BVR697" s="126"/>
      <c r="BVS697" s="126"/>
      <c r="BVT697" s="126"/>
      <c r="BVU697" s="126"/>
      <c r="BVV697" s="126"/>
      <c r="BVW697" s="126"/>
      <c r="BVX697" s="126"/>
      <c r="BVY697" s="126"/>
      <c r="BVZ697" s="126"/>
      <c r="BWA697" s="126"/>
      <c r="BWB697" s="126"/>
      <c r="BWC697" s="126"/>
      <c r="BWD697" s="126"/>
      <c r="BWE697" s="126"/>
      <c r="BWF697" s="126"/>
      <c r="BWG697" s="126"/>
      <c r="BWH697" s="126"/>
      <c r="BWI697" s="126"/>
      <c r="BWJ697" s="126"/>
      <c r="BWK697" s="126"/>
      <c r="BWL697" s="126"/>
      <c r="BWM697" s="126"/>
      <c r="BWN697" s="126"/>
      <c r="BWO697" s="126"/>
      <c r="BWP697" s="126"/>
      <c r="BWQ697" s="126"/>
      <c r="BWR697" s="126"/>
      <c r="BWS697" s="126"/>
      <c r="BWT697" s="126"/>
      <c r="BWU697" s="126"/>
      <c r="BWV697" s="126"/>
      <c r="BWW697" s="126"/>
      <c r="BWX697" s="126"/>
      <c r="BWY697" s="126"/>
      <c r="BWZ697" s="126"/>
      <c r="BXA697" s="126"/>
      <c r="BXB697" s="126"/>
      <c r="BXC697" s="126"/>
      <c r="BXD697" s="126"/>
      <c r="BXE697" s="126"/>
      <c r="BXF697" s="126"/>
      <c r="BXG697" s="126"/>
      <c r="BXH697" s="126"/>
      <c r="BXI697" s="126"/>
      <c r="BXJ697" s="126"/>
      <c r="BXK697" s="126"/>
      <c r="BXL697" s="126"/>
      <c r="BXM697" s="126"/>
      <c r="BXN697" s="126"/>
      <c r="BXO697" s="126"/>
      <c r="BXP697" s="126"/>
      <c r="BXQ697" s="126"/>
      <c r="BXR697" s="126"/>
      <c r="BXS697" s="126"/>
      <c r="BXT697" s="126"/>
      <c r="BXU697" s="126"/>
      <c r="BXV697" s="126"/>
      <c r="BXW697" s="126"/>
      <c r="BXX697" s="126"/>
      <c r="BXY697" s="126"/>
      <c r="BXZ697" s="126"/>
      <c r="BYA697" s="126"/>
      <c r="BYB697" s="126"/>
      <c r="BYC697" s="126"/>
      <c r="BYD697" s="126"/>
      <c r="BYE697" s="126"/>
      <c r="BYF697" s="126"/>
      <c r="BYG697" s="126"/>
      <c r="BYH697" s="126"/>
      <c r="BYI697" s="126"/>
      <c r="BYJ697" s="126"/>
      <c r="BYK697" s="126"/>
      <c r="BYL697" s="126"/>
      <c r="BYM697" s="126"/>
      <c r="BYN697" s="126"/>
      <c r="BYO697" s="126"/>
      <c r="BYP697" s="126"/>
      <c r="BYQ697" s="126"/>
      <c r="BYR697" s="126"/>
      <c r="BYS697" s="126"/>
      <c r="BYT697" s="126"/>
      <c r="BYU697" s="126"/>
      <c r="BYV697" s="126"/>
      <c r="BYW697" s="126"/>
      <c r="BYX697" s="126"/>
      <c r="BYY697" s="126"/>
      <c r="BYZ697" s="126"/>
      <c r="BZA697" s="126"/>
      <c r="BZB697" s="126"/>
      <c r="BZC697" s="126"/>
      <c r="BZD697" s="126"/>
      <c r="BZE697" s="126"/>
      <c r="BZF697" s="126"/>
      <c r="BZG697" s="126"/>
      <c r="BZH697" s="126"/>
      <c r="BZI697" s="126"/>
      <c r="BZJ697" s="126"/>
      <c r="BZK697" s="126"/>
      <c r="BZL697" s="126"/>
      <c r="BZM697" s="126"/>
      <c r="BZN697" s="126"/>
      <c r="BZO697" s="126"/>
      <c r="BZP697" s="126"/>
      <c r="BZQ697" s="126"/>
      <c r="BZR697" s="126"/>
      <c r="BZS697" s="126"/>
      <c r="BZT697" s="126"/>
      <c r="BZU697" s="126"/>
      <c r="BZV697" s="126"/>
      <c r="BZW697" s="126"/>
      <c r="BZX697" s="126"/>
      <c r="BZY697" s="126"/>
      <c r="BZZ697" s="126"/>
      <c r="CAA697" s="126"/>
      <c r="CAB697" s="126"/>
      <c r="CAC697" s="126"/>
      <c r="CAD697" s="126"/>
      <c r="CAE697" s="126"/>
      <c r="CAF697" s="126"/>
      <c r="CAG697" s="126"/>
      <c r="CAH697" s="126"/>
      <c r="CAI697" s="126"/>
      <c r="CAJ697" s="126"/>
      <c r="CAK697" s="126"/>
      <c r="CAL697" s="126"/>
      <c r="CAM697" s="126"/>
      <c r="CAN697" s="126"/>
      <c r="CAO697" s="126"/>
      <c r="CAP697" s="126"/>
      <c r="CAQ697" s="126"/>
      <c r="CAR697" s="126"/>
      <c r="CAS697" s="126"/>
      <c r="CAT697" s="126"/>
      <c r="CAU697" s="126"/>
      <c r="CAV697" s="126"/>
      <c r="CAW697" s="126"/>
      <c r="CAX697" s="126"/>
      <c r="CAY697" s="126"/>
      <c r="CAZ697" s="126"/>
      <c r="CBA697" s="126"/>
      <c r="CBB697" s="126"/>
      <c r="CBC697" s="126"/>
      <c r="CBD697" s="126"/>
      <c r="CBE697" s="126"/>
      <c r="CBF697" s="126"/>
      <c r="CBG697" s="126"/>
      <c r="CBH697" s="126"/>
      <c r="CBI697" s="126"/>
      <c r="CBJ697" s="126"/>
      <c r="CBK697" s="126"/>
      <c r="CBL697" s="126"/>
      <c r="CBM697" s="126"/>
      <c r="CBN697" s="126"/>
      <c r="CBO697" s="126"/>
      <c r="CBP697" s="126"/>
      <c r="CBQ697" s="126"/>
      <c r="CBR697" s="126"/>
      <c r="CBS697" s="126"/>
      <c r="CBT697" s="126"/>
      <c r="CBU697" s="126"/>
      <c r="CBV697" s="126"/>
      <c r="CBW697" s="126"/>
      <c r="CBX697" s="126"/>
      <c r="CBY697" s="126"/>
      <c r="CBZ697" s="126"/>
      <c r="CCA697" s="126"/>
      <c r="CCB697" s="126"/>
      <c r="CCC697" s="126"/>
      <c r="CCD697" s="126"/>
      <c r="CCE697" s="126"/>
      <c r="CCF697" s="126"/>
      <c r="CCG697" s="126"/>
      <c r="CCH697" s="126"/>
      <c r="CCI697" s="126"/>
      <c r="CCJ697" s="126"/>
      <c r="CCK697" s="126"/>
      <c r="CCL697" s="126"/>
      <c r="CCM697" s="126"/>
      <c r="CCN697" s="126"/>
      <c r="CCO697" s="126"/>
      <c r="CCP697" s="126"/>
      <c r="CCQ697" s="126"/>
      <c r="CCR697" s="126"/>
      <c r="CCS697" s="126"/>
      <c r="CCT697" s="126"/>
      <c r="CCU697" s="126"/>
      <c r="CCV697" s="126"/>
      <c r="CCW697" s="126"/>
      <c r="CCX697" s="126"/>
      <c r="CCY697" s="126"/>
      <c r="CCZ697" s="126"/>
      <c r="CDA697" s="126"/>
      <c r="CDB697" s="126"/>
      <c r="CDC697" s="126"/>
      <c r="CDD697" s="126"/>
      <c r="CDE697" s="126"/>
      <c r="CDF697" s="126"/>
      <c r="CDG697" s="126"/>
      <c r="CDH697" s="126"/>
      <c r="CDI697" s="126"/>
      <c r="CDJ697" s="126"/>
      <c r="CDK697" s="126"/>
      <c r="CDL697" s="126"/>
      <c r="CDM697" s="126"/>
      <c r="CDN697" s="126"/>
      <c r="CDO697" s="126"/>
      <c r="CDP697" s="126"/>
      <c r="CDQ697" s="126"/>
      <c r="CDR697" s="126"/>
      <c r="CDS697" s="126"/>
      <c r="CDT697" s="126"/>
      <c r="CDU697" s="126"/>
      <c r="CDV697" s="126"/>
      <c r="CDW697" s="126"/>
      <c r="CDX697" s="126"/>
      <c r="CDY697" s="126"/>
      <c r="CDZ697" s="126"/>
      <c r="CEA697" s="126"/>
      <c r="CEB697" s="126"/>
      <c r="CEC697" s="126"/>
      <c r="CED697" s="126"/>
      <c r="CEE697" s="126"/>
      <c r="CEF697" s="126"/>
      <c r="CEG697" s="126"/>
      <c r="CEH697" s="126"/>
      <c r="CEI697" s="126"/>
      <c r="CEJ697" s="126"/>
      <c r="CEK697" s="126"/>
      <c r="CEL697" s="126"/>
      <c r="CEM697" s="126"/>
      <c r="CEN697" s="126"/>
      <c r="CEO697" s="126"/>
      <c r="CEP697" s="126"/>
      <c r="CEQ697" s="126"/>
      <c r="CER697" s="126"/>
      <c r="CES697" s="126"/>
      <c r="CET697" s="126"/>
      <c r="CEU697" s="126"/>
      <c r="CEV697" s="126"/>
      <c r="CEW697" s="126"/>
      <c r="CEX697" s="126"/>
      <c r="CEY697" s="126"/>
      <c r="CEZ697" s="126"/>
      <c r="CFA697" s="126"/>
      <c r="CFB697" s="126"/>
      <c r="CFC697" s="126"/>
      <c r="CFD697" s="126"/>
      <c r="CFE697" s="126"/>
      <c r="CFF697" s="126"/>
      <c r="CFG697" s="126"/>
      <c r="CFH697" s="126"/>
      <c r="CFI697" s="126"/>
      <c r="CFJ697" s="126"/>
      <c r="CFK697" s="126"/>
      <c r="CFL697" s="126"/>
      <c r="CFM697" s="126"/>
      <c r="CFN697" s="126"/>
      <c r="CFO697" s="126"/>
      <c r="CFP697" s="126"/>
      <c r="CFQ697" s="126"/>
      <c r="CFR697" s="126"/>
      <c r="CFS697" s="126"/>
      <c r="CFT697" s="126"/>
      <c r="CFU697" s="126"/>
      <c r="CFV697" s="126"/>
      <c r="CFW697" s="126"/>
      <c r="CFX697" s="126"/>
      <c r="CFY697" s="126"/>
      <c r="CFZ697" s="126"/>
      <c r="CGA697" s="126"/>
      <c r="CGB697" s="126"/>
      <c r="CGC697" s="126"/>
      <c r="CGD697" s="126"/>
      <c r="CGE697" s="126"/>
      <c r="CGF697" s="126"/>
      <c r="CGG697" s="126"/>
      <c r="CGH697" s="126"/>
      <c r="CGI697" s="126"/>
      <c r="CGJ697" s="126"/>
      <c r="CGK697" s="126"/>
      <c r="CGL697" s="126"/>
      <c r="CGM697" s="126"/>
      <c r="CGN697" s="126"/>
      <c r="CGO697" s="126"/>
      <c r="CGP697" s="126"/>
      <c r="CGQ697" s="126"/>
      <c r="CGR697" s="126"/>
      <c r="CGS697" s="126"/>
      <c r="CGT697" s="126"/>
      <c r="CGU697" s="126"/>
      <c r="CGV697" s="126"/>
      <c r="CGW697" s="126"/>
      <c r="CGX697" s="126"/>
      <c r="CGY697" s="126"/>
      <c r="CGZ697" s="126"/>
      <c r="CHA697" s="126"/>
      <c r="CHB697" s="126"/>
      <c r="CHC697" s="126"/>
      <c r="CHD697" s="126"/>
      <c r="CHE697" s="126"/>
      <c r="CHF697" s="126"/>
      <c r="CHG697" s="126"/>
      <c r="CHH697" s="126"/>
      <c r="CHI697" s="126"/>
      <c r="CHJ697" s="126"/>
      <c r="CHK697" s="126"/>
      <c r="CHL697" s="126"/>
      <c r="CHM697" s="126"/>
      <c r="CHN697" s="126"/>
      <c r="CHO697" s="126"/>
      <c r="CHP697" s="126"/>
      <c r="CHQ697" s="126"/>
      <c r="CHR697" s="126"/>
      <c r="CHS697" s="126"/>
      <c r="CHT697" s="126"/>
      <c r="CHU697" s="126"/>
      <c r="CHV697" s="126"/>
      <c r="CHW697" s="126"/>
      <c r="CHX697" s="126"/>
      <c r="CHY697" s="126"/>
      <c r="CHZ697" s="126"/>
      <c r="CIA697" s="126"/>
      <c r="CIB697" s="126"/>
      <c r="CIC697" s="126"/>
      <c r="CID697" s="126"/>
      <c r="CIE697" s="126"/>
      <c r="CIF697" s="126"/>
      <c r="CIG697" s="126"/>
      <c r="CIH697" s="126"/>
      <c r="CII697" s="126"/>
      <c r="CIJ697" s="126"/>
      <c r="CIK697" s="126"/>
      <c r="CIL697" s="126"/>
      <c r="CIM697" s="126"/>
      <c r="CIN697" s="126"/>
      <c r="CIO697" s="126"/>
      <c r="CIP697" s="126"/>
      <c r="CIQ697" s="126"/>
      <c r="CIR697" s="126"/>
      <c r="CIS697" s="126"/>
      <c r="CIT697" s="126"/>
      <c r="CIU697" s="126"/>
      <c r="CIV697" s="126"/>
      <c r="CIW697" s="126"/>
      <c r="CIX697" s="126"/>
      <c r="CIY697" s="126"/>
      <c r="CIZ697" s="126"/>
      <c r="CJA697" s="126"/>
      <c r="CJB697" s="126"/>
      <c r="CJC697" s="126"/>
      <c r="CJD697" s="126"/>
      <c r="CJE697" s="126"/>
      <c r="CJF697" s="126"/>
      <c r="CJG697" s="126"/>
      <c r="CJH697" s="126"/>
      <c r="CJI697" s="126"/>
      <c r="CJJ697" s="126"/>
      <c r="CJK697" s="126"/>
      <c r="CJL697" s="126"/>
      <c r="CJM697" s="126"/>
      <c r="CJN697" s="126"/>
      <c r="CJO697" s="126"/>
      <c r="CJP697" s="126"/>
      <c r="CJQ697" s="126"/>
      <c r="CJR697" s="126"/>
      <c r="CJS697" s="126"/>
      <c r="CJT697" s="126"/>
      <c r="CJU697" s="126"/>
      <c r="CJV697" s="126"/>
      <c r="CJW697" s="126"/>
      <c r="CJX697" s="126"/>
      <c r="CJY697" s="126"/>
      <c r="CJZ697" s="126"/>
      <c r="CKA697" s="126"/>
      <c r="CKB697" s="126"/>
      <c r="CKC697" s="126"/>
      <c r="CKD697" s="126"/>
      <c r="CKE697" s="126"/>
      <c r="CKF697" s="126"/>
      <c r="CKG697" s="126"/>
      <c r="CKH697" s="126"/>
      <c r="CKI697" s="126"/>
      <c r="CKJ697" s="126"/>
      <c r="CKK697" s="126"/>
      <c r="CKL697" s="126"/>
      <c r="CKM697" s="126"/>
      <c r="CKN697" s="126"/>
      <c r="CKO697" s="126"/>
      <c r="CKP697" s="126"/>
      <c r="CKQ697" s="126"/>
      <c r="CKR697" s="126"/>
      <c r="CKS697" s="126"/>
      <c r="CKT697" s="126"/>
      <c r="CKU697" s="126"/>
      <c r="CKV697" s="126"/>
      <c r="CKW697" s="126"/>
      <c r="CKX697" s="126"/>
      <c r="CKY697" s="126"/>
      <c r="CKZ697" s="126"/>
      <c r="CLA697" s="126"/>
      <c r="CLB697" s="126"/>
      <c r="CLC697" s="126"/>
      <c r="CLD697" s="126"/>
      <c r="CLE697" s="126"/>
      <c r="CLF697" s="126"/>
      <c r="CLG697" s="126"/>
      <c r="CLH697" s="126"/>
      <c r="CLI697" s="126"/>
      <c r="CLJ697" s="126"/>
      <c r="CLK697" s="126"/>
      <c r="CLL697" s="126"/>
      <c r="CLM697" s="126"/>
      <c r="CLN697" s="126"/>
      <c r="CLO697" s="126"/>
      <c r="CLP697" s="126"/>
      <c r="CLQ697" s="126"/>
      <c r="CLR697" s="126"/>
      <c r="CLS697" s="126"/>
      <c r="CLT697" s="126"/>
      <c r="CLU697" s="126"/>
      <c r="CLV697" s="126"/>
      <c r="CLW697" s="126"/>
      <c r="CLX697" s="126"/>
      <c r="CLY697" s="126"/>
      <c r="CLZ697" s="126"/>
      <c r="CMA697" s="126"/>
      <c r="CMB697" s="126"/>
      <c r="CMC697" s="126"/>
      <c r="CMD697" s="126"/>
      <c r="CME697" s="126"/>
      <c r="CMF697" s="126"/>
      <c r="CMG697" s="126"/>
      <c r="CMH697" s="126"/>
      <c r="CMI697" s="126"/>
      <c r="CMJ697" s="126"/>
      <c r="CMK697" s="126"/>
      <c r="CML697" s="126"/>
      <c r="CMM697" s="126"/>
      <c r="CMN697" s="126"/>
      <c r="CMO697" s="126"/>
      <c r="CMP697" s="126"/>
      <c r="CMQ697" s="126"/>
      <c r="CMR697" s="126"/>
      <c r="CMS697" s="126"/>
      <c r="CMT697" s="126"/>
      <c r="CMU697" s="126"/>
      <c r="CMV697" s="126"/>
      <c r="CMW697" s="126"/>
      <c r="CMX697" s="126"/>
      <c r="CMY697" s="126"/>
      <c r="CMZ697" s="126"/>
      <c r="CNA697" s="126"/>
      <c r="CNB697" s="126"/>
      <c r="CNC697" s="126"/>
      <c r="CND697" s="126"/>
      <c r="CNE697" s="126"/>
      <c r="CNF697" s="126"/>
      <c r="CNG697" s="126"/>
      <c r="CNH697" s="126"/>
      <c r="CNI697" s="126"/>
      <c r="CNJ697" s="126"/>
      <c r="CNK697" s="126"/>
      <c r="CNL697" s="126"/>
      <c r="CNM697" s="126"/>
      <c r="CNN697" s="126"/>
      <c r="CNO697" s="126"/>
      <c r="CNP697" s="126"/>
      <c r="CNQ697" s="126"/>
      <c r="CNR697" s="126"/>
      <c r="CNS697" s="126"/>
      <c r="CNT697" s="126"/>
      <c r="CNU697" s="126"/>
      <c r="CNV697" s="126"/>
      <c r="CNW697" s="126"/>
      <c r="CNX697" s="126"/>
      <c r="CNY697" s="126"/>
      <c r="CNZ697" s="126"/>
      <c r="COA697" s="126"/>
      <c r="COB697" s="126"/>
      <c r="COC697" s="126"/>
      <c r="COD697" s="126"/>
      <c r="COE697" s="126"/>
      <c r="COF697" s="126"/>
      <c r="COG697" s="126"/>
      <c r="COH697" s="126"/>
      <c r="COI697" s="126"/>
      <c r="COJ697" s="126"/>
      <c r="COK697" s="126"/>
      <c r="COL697" s="126"/>
      <c r="COM697" s="126"/>
      <c r="CON697" s="126"/>
      <c r="COO697" s="126"/>
      <c r="COP697" s="126"/>
      <c r="COQ697" s="126"/>
      <c r="COR697" s="126"/>
      <c r="COS697" s="126"/>
      <c r="COT697" s="126"/>
      <c r="COU697" s="126"/>
      <c r="COV697" s="126"/>
      <c r="COW697" s="126"/>
      <c r="COX697" s="126"/>
      <c r="COY697" s="126"/>
      <c r="COZ697" s="126"/>
      <c r="CPA697" s="126"/>
      <c r="CPB697" s="126"/>
      <c r="CPC697" s="126"/>
      <c r="CPD697" s="126"/>
      <c r="CPE697" s="126"/>
      <c r="CPF697" s="126"/>
      <c r="CPG697" s="126"/>
      <c r="CPH697" s="126"/>
      <c r="CPI697" s="126"/>
      <c r="CPJ697" s="126"/>
      <c r="CPK697" s="126"/>
      <c r="CPL697" s="126"/>
      <c r="CPM697" s="126"/>
      <c r="CPN697" s="126"/>
      <c r="CPO697" s="126"/>
      <c r="CPP697" s="126"/>
      <c r="CPQ697" s="126"/>
      <c r="CPR697" s="126"/>
      <c r="CPS697" s="126"/>
      <c r="CPT697" s="126"/>
      <c r="CPU697" s="126"/>
      <c r="CPV697" s="126"/>
      <c r="CPW697" s="126"/>
      <c r="CPX697" s="126"/>
      <c r="CPY697" s="126"/>
      <c r="CPZ697" s="126"/>
      <c r="CQA697" s="126"/>
      <c r="CQB697" s="126"/>
      <c r="CQC697" s="126"/>
      <c r="CQD697" s="126"/>
      <c r="CQE697" s="126"/>
      <c r="CQF697" s="126"/>
      <c r="CQG697" s="126"/>
      <c r="CQH697" s="126"/>
      <c r="CQI697" s="126"/>
      <c r="CQJ697" s="126"/>
      <c r="CQK697" s="126"/>
      <c r="CQL697" s="126"/>
      <c r="CQM697" s="126"/>
      <c r="CQN697" s="126"/>
      <c r="CQO697" s="126"/>
      <c r="CQP697" s="126"/>
      <c r="CQQ697" s="126"/>
      <c r="CQR697" s="126"/>
      <c r="CQS697" s="126"/>
      <c r="CQT697" s="126"/>
      <c r="CQU697" s="126"/>
      <c r="CQV697" s="126"/>
      <c r="CQW697" s="126"/>
      <c r="CQX697" s="126"/>
      <c r="CQY697" s="126"/>
      <c r="CQZ697" s="126"/>
      <c r="CRA697" s="126"/>
      <c r="CRB697" s="126"/>
      <c r="CRC697" s="126"/>
      <c r="CRD697" s="126"/>
      <c r="CRE697" s="126"/>
      <c r="CRF697" s="126"/>
      <c r="CRG697" s="126"/>
      <c r="CRH697" s="126"/>
      <c r="CRI697" s="126"/>
      <c r="CRJ697" s="126"/>
      <c r="CRK697" s="126"/>
      <c r="CRL697" s="126"/>
      <c r="CRM697" s="126"/>
      <c r="CRN697" s="126"/>
      <c r="CRO697" s="126"/>
      <c r="CRP697" s="126"/>
      <c r="CRQ697" s="126"/>
      <c r="CRR697" s="126"/>
      <c r="CRS697" s="126"/>
      <c r="CRT697" s="126"/>
      <c r="CRU697" s="126"/>
      <c r="CRV697" s="126"/>
      <c r="CRW697" s="126"/>
      <c r="CRX697" s="126"/>
      <c r="CRY697" s="126"/>
      <c r="CRZ697" s="126"/>
      <c r="CSA697" s="126"/>
      <c r="CSB697" s="126"/>
      <c r="CSC697" s="126"/>
      <c r="CSD697" s="126"/>
      <c r="CSE697" s="126"/>
      <c r="CSF697" s="126"/>
      <c r="CSG697" s="126"/>
      <c r="CSH697" s="126"/>
      <c r="CSI697" s="126"/>
      <c r="CSJ697" s="126"/>
      <c r="CSK697" s="126"/>
      <c r="CSL697" s="126"/>
      <c r="CSM697" s="126"/>
      <c r="CSN697" s="126"/>
      <c r="CSO697" s="126"/>
      <c r="CSP697" s="126"/>
      <c r="CSQ697" s="126"/>
      <c r="CSR697" s="126"/>
      <c r="CSS697" s="126"/>
      <c r="CST697" s="126"/>
      <c r="CSU697" s="126"/>
      <c r="CSV697" s="126"/>
      <c r="CSW697" s="126"/>
      <c r="CSX697" s="126"/>
      <c r="CSY697" s="126"/>
      <c r="CSZ697" s="126"/>
      <c r="CTA697" s="126"/>
      <c r="CTB697" s="126"/>
      <c r="CTC697" s="126"/>
      <c r="CTD697" s="126"/>
      <c r="CTE697" s="126"/>
      <c r="CTF697" s="126"/>
      <c r="CTG697" s="126"/>
      <c r="CTH697" s="126"/>
      <c r="CTI697" s="126"/>
      <c r="CTJ697" s="126"/>
      <c r="CTK697" s="126"/>
      <c r="CTL697" s="126"/>
      <c r="CTM697" s="126"/>
      <c r="CTN697" s="126"/>
      <c r="CTO697" s="126"/>
      <c r="CTP697" s="126"/>
      <c r="CTQ697" s="126"/>
      <c r="CTR697" s="126"/>
      <c r="CTS697" s="126"/>
      <c r="CTT697" s="126"/>
      <c r="CTU697" s="126"/>
      <c r="CTV697" s="126"/>
      <c r="CTW697" s="126"/>
      <c r="CTX697" s="126"/>
      <c r="CTY697" s="126"/>
      <c r="CTZ697" s="126"/>
      <c r="CUA697" s="126"/>
      <c r="CUB697" s="126"/>
      <c r="CUC697" s="126"/>
      <c r="CUD697" s="126"/>
      <c r="CUE697" s="126"/>
      <c r="CUF697" s="126"/>
      <c r="CUG697" s="126"/>
      <c r="CUH697" s="126"/>
      <c r="CUI697" s="126"/>
      <c r="CUJ697" s="126"/>
      <c r="CUK697" s="126"/>
      <c r="CUL697" s="126"/>
      <c r="CUM697" s="126"/>
      <c r="CUN697" s="126"/>
      <c r="CUO697" s="126"/>
      <c r="CUP697" s="126"/>
      <c r="CUQ697" s="126"/>
      <c r="CUR697" s="126"/>
      <c r="CUS697" s="126"/>
      <c r="CUT697" s="126"/>
      <c r="CUU697" s="126"/>
      <c r="CUV697" s="126"/>
      <c r="CUW697" s="126"/>
      <c r="CUX697" s="126"/>
      <c r="CUY697" s="126"/>
      <c r="CUZ697" s="126"/>
      <c r="CVA697" s="126"/>
      <c r="CVB697" s="126"/>
      <c r="CVC697" s="126"/>
      <c r="CVD697" s="126"/>
      <c r="CVE697" s="126"/>
      <c r="CVF697" s="126"/>
      <c r="CVG697" s="126"/>
      <c r="CVH697" s="126"/>
      <c r="CVI697" s="126"/>
      <c r="CVJ697" s="126"/>
      <c r="CVK697" s="126"/>
      <c r="CVL697" s="126"/>
      <c r="CVM697" s="126"/>
      <c r="CVN697" s="126"/>
      <c r="CVO697" s="126"/>
      <c r="CVP697" s="126"/>
      <c r="CVQ697" s="126"/>
      <c r="CVR697" s="126"/>
      <c r="CVS697" s="126"/>
      <c r="CVT697" s="126"/>
      <c r="CVU697" s="126"/>
      <c r="CVV697" s="126"/>
      <c r="CVW697" s="126"/>
      <c r="CVX697" s="126"/>
      <c r="CVY697" s="126"/>
      <c r="CVZ697" s="126"/>
      <c r="CWA697" s="126"/>
      <c r="CWB697" s="126"/>
      <c r="CWC697" s="126"/>
      <c r="CWD697" s="126"/>
      <c r="CWE697" s="126"/>
      <c r="CWF697" s="126"/>
      <c r="CWG697" s="126"/>
      <c r="CWH697" s="126"/>
      <c r="CWI697" s="126"/>
      <c r="CWJ697" s="126"/>
      <c r="CWK697" s="126"/>
      <c r="CWL697" s="126"/>
      <c r="CWM697" s="126"/>
      <c r="CWN697" s="126"/>
      <c r="CWO697" s="126"/>
      <c r="CWP697" s="126"/>
      <c r="CWQ697" s="126"/>
      <c r="CWR697" s="126"/>
      <c r="CWS697" s="126"/>
      <c r="CWT697" s="126"/>
      <c r="CWU697" s="126"/>
      <c r="CWV697" s="126"/>
      <c r="CWW697" s="126"/>
      <c r="CWX697" s="126"/>
      <c r="CWY697" s="126"/>
      <c r="CWZ697" s="126"/>
      <c r="CXA697" s="126"/>
      <c r="CXB697" s="126"/>
      <c r="CXC697" s="126"/>
      <c r="CXD697" s="126"/>
      <c r="CXE697" s="126"/>
      <c r="CXF697" s="126"/>
      <c r="CXG697" s="126"/>
      <c r="CXH697" s="126"/>
      <c r="CXI697" s="126"/>
      <c r="CXJ697" s="126"/>
      <c r="CXK697" s="126"/>
      <c r="CXL697" s="126"/>
      <c r="CXM697" s="126"/>
      <c r="CXN697" s="126"/>
      <c r="CXO697" s="126"/>
      <c r="CXP697" s="126"/>
      <c r="CXQ697" s="126"/>
      <c r="CXR697" s="126"/>
      <c r="CXS697" s="126"/>
      <c r="CXT697" s="126"/>
      <c r="CXU697" s="126"/>
      <c r="CXV697" s="126"/>
      <c r="CXW697" s="126"/>
      <c r="CXX697" s="126"/>
      <c r="CXY697" s="126"/>
      <c r="CXZ697" s="126"/>
      <c r="CYA697" s="126"/>
      <c r="CYB697" s="126"/>
      <c r="CYC697" s="126"/>
      <c r="CYD697" s="126"/>
      <c r="CYE697" s="126"/>
      <c r="CYF697" s="126"/>
      <c r="CYG697" s="126"/>
      <c r="CYH697" s="126"/>
      <c r="CYI697" s="126"/>
      <c r="CYJ697" s="126"/>
      <c r="CYK697" s="126"/>
      <c r="CYL697" s="126"/>
      <c r="CYM697" s="126"/>
      <c r="CYN697" s="126"/>
      <c r="CYO697" s="126"/>
      <c r="CYP697" s="126"/>
      <c r="CYQ697" s="126"/>
      <c r="CYR697" s="126"/>
      <c r="CYS697" s="126"/>
      <c r="CYT697" s="126"/>
      <c r="CYU697" s="126"/>
      <c r="CYV697" s="126"/>
      <c r="CYW697" s="126"/>
      <c r="CYX697" s="126"/>
      <c r="CYY697" s="126"/>
      <c r="CYZ697" s="126"/>
      <c r="CZA697" s="126"/>
      <c r="CZB697" s="126"/>
      <c r="CZC697" s="126"/>
      <c r="CZD697" s="126"/>
      <c r="CZE697" s="126"/>
      <c r="CZF697" s="126"/>
      <c r="CZG697" s="126"/>
      <c r="CZH697" s="126"/>
      <c r="CZI697" s="126"/>
      <c r="CZJ697" s="126"/>
      <c r="CZK697" s="126"/>
      <c r="CZL697" s="126"/>
      <c r="CZM697" s="126"/>
      <c r="CZN697" s="126"/>
      <c r="CZO697" s="126"/>
      <c r="CZP697" s="126"/>
      <c r="CZQ697" s="126"/>
      <c r="CZR697" s="126"/>
      <c r="CZS697" s="126"/>
      <c r="CZT697" s="126"/>
      <c r="CZU697" s="126"/>
      <c r="CZV697" s="126"/>
      <c r="CZW697" s="126"/>
      <c r="CZX697" s="126"/>
      <c r="CZY697" s="126"/>
      <c r="CZZ697" s="126"/>
      <c r="DAA697" s="126"/>
      <c r="DAB697" s="126"/>
      <c r="DAC697" s="126"/>
      <c r="DAD697" s="126"/>
      <c r="DAE697" s="126"/>
      <c r="DAF697" s="126"/>
      <c r="DAG697" s="126"/>
      <c r="DAH697" s="126"/>
      <c r="DAI697" s="126"/>
      <c r="DAJ697" s="126"/>
      <c r="DAK697" s="126"/>
      <c r="DAL697" s="126"/>
      <c r="DAM697" s="126"/>
      <c r="DAN697" s="126"/>
      <c r="DAO697" s="126"/>
      <c r="DAP697" s="126"/>
      <c r="DAQ697" s="126"/>
      <c r="DAR697" s="126"/>
      <c r="DAS697" s="126"/>
      <c r="DAT697" s="126"/>
      <c r="DAU697" s="126"/>
      <c r="DAV697" s="126"/>
      <c r="DAW697" s="126"/>
      <c r="DAX697" s="126"/>
      <c r="DAY697" s="126"/>
      <c r="DAZ697" s="126"/>
      <c r="DBA697" s="126"/>
      <c r="DBB697" s="126"/>
      <c r="DBC697" s="126"/>
      <c r="DBD697" s="126"/>
      <c r="DBE697" s="126"/>
      <c r="DBF697" s="126"/>
      <c r="DBG697" s="126"/>
      <c r="DBH697" s="126"/>
      <c r="DBI697" s="126"/>
      <c r="DBJ697" s="126"/>
      <c r="DBK697" s="126"/>
      <c r="DBL697" s="126"/>
      <c r="DBM697" s="126"/>
      <c r="DBN697" s="126"/>
      <c r="DBO697" s="126"/>
      <c r="DBP697" s="126"/>
      <c r="DBQ697" s="126"/>
      <c r="DBR697" s="126"/>
      <c r="DBS697" s="126"/>
      <c r="DBT697" s="126"/>
      <c r="DBU697" s="126"/>
      <c r="DBV697" s="126"/>
      <c r="DBW697" s="126"/>
      <c r="DBX697" s="126"/>
      <c r="DBY697" s="126"/>
      <c r="DBZ697" s="126"/>
      <c r="DCA697" s="126"/>
      <c r="DCB697" s="126"/>
      <c r="DCC697" s="126"/>
      <c r="DCD697" s="126"/>
      <c r="DCE697" s="126"/>
      <c r="DCF697" s="126"/>
      <c r="DCG697" s="126"/>
      <c r="DCH697" s="126"/>
      <c r="DCI697" s="126"/>
      <c r="DCJ697" s="126"/>
      <c r="DCK697" s="126"/>
      <c r="DCL697" s="126"/>
      <c r="DCM697" s="126"/>
      <c r="DCN697" s="126"/>
      <c r="DCO697" s="126"/>
      <c r="DCP697" s="126"/>
      <c r="DCQ697" s="126"/>
      <c r="DCR697" s="126"/>
      <c r="DCS697" s="126"/>
      <c r="DCT697" s="126"/>
      <c r="DCU697" s="126"/>
      <c r="DCV697" s="126"/>
      <c r="DCW697" s="126"/>
      <c r="DCX697" s="126"/>
      <c r="DCY697" s="126"/>
      <c r="DCZ697" s="126"/>
      <c r="DDA697" s="126"/>
      <c r="DDB697" s="126"/>
      <c r="DDC697" s="126"/>
      <c r="DDD697" s="126"/>
      <c r="DDE697" s="126"/>
      <c r="DDF697" s="126"/>
      <c r="DDG697" s="126"/>
      <c r="DDH697" s="126"/>
      <c r="DDI697" s="126"/>
      <c r="DDJ697" s="126"/>
      <c r="DDK697" s="126"/>
      <c r="DDL697" s="126"/>
      <c r="DDM697" s="126"/>
      <c r="DDN697" s="126"/>
      <c r="DDO697" s="126"/>
      <c r="DDP697" s="126"/>
      <c r="DDQ697" s="126"/>
      <c r="DDR697" s="126"/>
      <c r="DDS697" s="126"/>
      <c r="DDT697" s="126"/>
      <c r="DDU697" s="126"/>
      <c r="DDV697" s="126"/>
      <c r="DDW697" s="126"/>
      <c r="DDX697" s="126"/>
      <c r="DDY697" s="126"/>
      <c r="DDZ697" s="126"/>
      <c r="DEA697" s="126"/>
      <c r="DEB697" s="126"/>
      <c r="DEC697" s="126"/>
      <c r="DED697" s="126"/>
      <c r="DEE697" s="126"/>
      <c r="DEF697" s="126"/>
      <c r="DEG697" s="126"/>
      <c r="DEH697" s="126"/>
      <c r="DEI697" s="126"/>
      <c r="DEJ697" s="126"/>
      <c r="DEK697" s="126"/>
      <c r="DEL697" s="126"/>
      <c r="DEM697" s="126"/>
      <c r="DEN697" s="126"/>
      <c r="DEO697" s="126"/>
      <c r="DEP697" s="126"/>
      <c r="DEQ697" s="126"/>
      <c r="DER697" s="126"/>
      <c r="DES697" s="126"/>
      <c r="DET697" s="126"/>
      <c r="DEU697" s="126"/>
      <c r="DEV697" s="126"/>
      <c r="DEW697" s="126"/>
      <c r="DEX697" s="126"/>
      <c r="DEY697" s="126"/>
      <c r="DEZ697" s="126"/>
      <c r="DFA697" s="126"/>
      <c r="DFB697" s="126"/>
      <c r="DFC697" s="126"/>
      <c r="DFD697" s="126"/>
      <c r="DFE697" s="126"/>
      <c r="DFF697" s="126"/>
      <c r="DFG697" s="126"/>
      <c r="DFH697" s="126"/>
      <c r="DFI697" s="126"/>
      <c r="DFJ697" s="126"/>
      <c r="DFK697" s="126"/>
      <c r="DFL697" s="126"/>
      <c r="DFM697" s="126"/>
      <c r="DFN697" s="126"/>
      <c r="DFO697" s="126"/>
      <c r="DFP697" s="126"/>
      <c r="DFQ697" s="126"/>
      <c r="DFR697" s="126"/>
      <c r="DFS697" s="126"/>
      <c r="DFT697" s="126"/>
      <c r="DFU697" s="126"/>
      <c r="DFV697" s="126"/>
      <c r="DFW697" s="126"/>
      <c r="DFX697" s="126"/>
      <c r="DFY697" s="126"/>
      <c r="DFZ697" s="126"/>
      <c r="DGA697" s="126"/>
      <c r="DGB697" s="126"/>
      <c r="DGC697" s="126"/>
      <c r="DGD697" s="126"/>
      <c r="DGE697" s="126"/>
      <c r="DGF697" s="126"/>
      <c r="DGG697" s="126"/>
      <c r="DGH697" s="126"/>
      <c r="DGI697" s="126"/>
      <c r="DGJ697" s="126"/>
      <c r="DGK697" s="126"/>
      <c r="DGL697" s="126"/>
      <c r="DGM697" s="126"/>
      <c r="DGN697" s="126"/>
      <c r="DGO697" s="126"/>
      <c r="DGP697" s="126"/>
      <c r="DGQ697" s="126"/>
      <c r="DGR697" s="126"/>
      <c r="DGS697" s="126"/>
      <c r="DGT697" s="126"/>
      <c r="DGU697" s="126"/>
      <c r="DGV697" s="126"/>
      <c r="DGW697" s="126"/>
      <c r="DGX697" s="126"/>
      <c r="DGY697" s="126"/>
      <c r="DGZ697" s="126"/>
      <c r="DHA697" s="126"/>
      <c r="DHB697" s="126"/>
      <c r="DHC697" s="126"/>
      <c r="DHD697" s="126"/>
      <c r="DHE697" s="126"/>
      <c r="DHF697" s="126"/>
      <c r="DHG697" s="126"/>
      <c r="DHH697" s="126"/>
      <c r="DHI697" s="126"/>
      <c r="DHJ697" s="126"/>
      <c r="DHK697" s="126"/>
      <c r="DHL697" s="126"/>
      <c r="DHM697" s="126"/>
      <c r="DHN697" s="126"/>
      <c r="DHO697" s="126"/>
      <c r="DHP697" s="126"/>
      <c r="DHQ697" s="126"/>
      <c r="DHR697" s="126"/>
      <c r="DHS697" s="126"/>
      <c r="DHT697" s="126"/>
      <c r="DHU697" s="126"/>
      <c r="DHV697" s="126"/>
      <c r="DHW697" s="126"/>
      <c r="DHX697" s="126"/>
      <c r="DHY697" s="126"/>
      <c r="DHZ697" s="126"/>
      <c r="DIA697" s="126"/>
      <c r="DIB697" s="126"/>
      <c r="DIC697" s="126"/>
      <c r="DID697" s="126"/>
      <c r="DIE697" s="126"/>
      <c r="DIF697" s="126"/>
      <c r="DIG697" s="126"/>
      <c r="DIH697" s="126"/>
      <c r="DII697" s="126"/>
      <c r="DIJ697" s="126"/>
      <c r="DIK697" s="126"/>
      <c r="DIL697" s="126"/>
      <c r="DIM697" s="126"/>
      <c r="DIN697" s="126"/>
      <c r="DIO697" s="126"/>
      <c r="DIP697" s="126"/>
      <c r="DIQ697" s="126"/>
      <c r="DIR697" s="126"/>
      <c r="DIS697" s="126"/>
      <c r="DIT697" s="126"/>
      <c r="DIU697" s="126"/>
      <c r="DIV697" s="126"/>
      <c r="DIW697" s="126"/>
      <c r="DIX697" s="126"/>
      <c r="DIY697" s="126"/>
      <c r="DIZ697" s="126"/>
      <c r="DJA697" s="126"/>
      <c r="DJB697" s="126"/>
      <c r="DJC697" s="126"/>
      <c r="DJD697" s="126"/>
      <c r="DJE697" s="126"/>
      <c r="DJF697" s="126"/>
      <c r="DJG697" s="126"/>
      <c r="DJH697" s="126"/>
      <c r="DJI697" s="126"/>
      <c r="DJJ697" s="126"/>
      <c r="DJK697" s="126"/>
      <c r="DJL697" s="126"/>
      <c r="DJM697" s="126"/>
      <c r="DJN697" s="126"/>
      <c r="DJO697" s="126"/>
      <c r="DJP697" s="126"/>
      <c r="DJQ697" s="126"/>
      <c r="DJR697" s="126"/>
      <c r="DJS697" s="126"/>
      <c r="DJT697" s="126"/>
      <c r="DJU697" s="126"/>
      <c r="DJV697" s="126"/>
      <c r="DJW697" s="126"/>
      <c r="DJX697" s="126"/>
      <c r="DJY697" s="126"/>
      <c r="DJZ697" s="126"/>
      <c r="DKA697" s="126"/>
      <c r="DKB697" s="126"/>
      <c r="DKC697" s="126"/>
      <c r="DKD697" s="126"/>
      <c r="DKE697" s="126"/>
      <c r="DKF697" s="126"/>
      <c r="DKG697" s="126"/>
      <c r="DKH697" s="126"/>
      <c r="DKI697" s="126"/>
      <c r="DKJ697" s="126"/>
      <c r="DKK697" s="126"/>
      <c r="DKL697" s="126"/>
      <c r="DKM697" s="126"/>
      <c r="DKN697" s="126"/>
      <c r="DKO697" s="126"/>
      <c r="DKP697" s="126"/>
      <c r="DKQ697" s="126"/>
      <c r="DKR697" s="126"/>
      <c r="DKS697" s="126"/>
      <c r="DKT697" s="126"/>
      <c r="DKU697" s="126"/>
      <c r="DKV697" s="126"/>
      <c r="DKW697" s="126"/>
      <c r="DKX697" s="126"/>
      <c r="DKY697" s="126"/>
      <c r="DKZ697" s="126"/>
      <c r="DLA697" s="126"/>
      <c r="DLB697" s="126"/>
      <c r="DLC697" s="126"/>
      <c r="DLD697" s="126"/>
      <c r="DLE697" s="126"/>
      <c r="DLF697" s="126"/>
      <c r="DLG697" s="126"/>
      <c r="DLH697" s="126"/>
      <c r="DLI697" s="126"/>
      <c r="DLJ697" s="126"/>
      <c r="DLK697" s="126"/>
      <c r="DLL697" s="126"/>
      <c r="DLM697" s="126"/>
      <c r="DLN697" s="126"/>
      <c r="DLO697" s="126"/>
      <c r="DLP697" s="126"/>
      <c r="DLQ697" s="126"/>
      <c r="DLR697" s="126"/>
      <c r="DLS697" s="126"/>
      <c r="DLT697" s="126"/>
      <c r="DLU697" s="126"/>
      <c r="DLV697" s="126"/>
      <c r="DLW697" s="126"/>
      <c r="DLX697" s="126"/>
      <c r="DLY697" s="126"/>
      <c r="DLZ697" s="126"/>
      <c r="DMA697" s="126"/>
      <c r="DMB697" s="126"/>
      <c r="DMC697" s="126"/>
      <c r="DMD697" s="126"/>
      <c r="DME697" s="126"/>
      <c r="DMF697" s="126"/>
      <c r="DMG697" s="126"/>
      <c r="DMH697" s="126"/>
      <c r="DMI697" s="126"/>
      <c r="DMJ697" s="126"/>
      <c r="DMK697" s="126"/>
      <c r="DML697" s="126"/>
      <c r="DMM697" s="126"/>
      <c r="DMN697" s="126"/>
      <c r="DMO697" s="126"/>
      <c r="DMP697" s="126"/>
      <c r="DMQ697" s="126"/>
      <c r="DMR697" s="126"/>
      <c r="DMS697" s="126"/>
      <c r="DMT697" s="126"/>
      <c r="DMU697" s="126"/>
      <c r="DMV697" s="126"/>
      <c r="DMW697" s="126"/>
      <c r="DMX697" s="126"/>
      <c r="DMY697" s="126"/>
      <c r="DMZ697" s="126"/>
      <c r="DNA697" s="126"/>
      <c r="DNB697" s="126"/>
      <c r="DNC697" s="126"/>
      <c r="DND697" s="126"/>
      <c r="DNE697" s="126"/>
      <c r="DNF697" s="126"/>
      <c r="DNG697" s="126"/>
      <c r="DNH697" s="126"/>
      <c r="DNI697" s="126"/>
      <c r="DNJ697" s="126"/>
      <c r="DNK697" s="126"/>
      <c r="DNL697" s="126"/>
      <c r="DNM697" s="126"/>
      <c r="DNN697" s="126"/>
      <c r="DNO697" s="126"/>
      <c r="DNP697" s="126"/>
      <c r="DNQ697" s="126"/>
      <c r="DNR697" s="126"/>
      <c r="DNS697" s="126"/>
      <c r="DNT697" s="126"/>
      <c r="DNU697" s="126"/>
      <c r="DNV697" s="126"/>
      <c r="DNW697" s="126"/>
      <c r="DNX697" s="126"/>
      <c r="DNY697" s="126"/>
      <c r="DNZ697" s="126"/>
      <c r="DOA697" s="126"/>
      <c r="DOB697" s="126"/>
      <c r="DOC697" s="126"/>
      <c r="DOD697" s="126"/>
      <c r="DOE697" s="126"/>
      <c r="DOF697" s="126"/>
      <c r="DOG697" s="126"/>
      <c r="DOH697" s="126"/>
      <c r="DOI697" s="126"/>
      <c r="DOJ697" s="126"/>
      <c r="DOK697" s="126"/>
      <c r="DOL697" s="126"/>
      <c r="DOM697" s="126"/>
      <c r="DON697" s="126"/>
      <c r="DOO697" s="126"/>
      <c r="DOP697" s="126"/>
      <c r="DOQ697" s="126"/>
      <c r="DOR697" s="126"/>
      <c r="DOS697" s="126"/>
      <c r="DOT697" s="126"/>
      <c r="DOU697" s="126"/>
      <c r="DOV697" s="126"/>
      <c r="DOW697" s="126"/>
      <c r="DOX697" s="126"/>
      <c r="DOY697" s="126"/>
      <c r="DOZ697" s="126"/>
      <c r="DPA697" s="126"/>
      <c r="DPB697" s="126"/>
      <c r="DPC697" s="126"/>
      <c r="DPD697" s="126"/>
      <c r="DPE697" s="126"/>
      <c r="DPF697" s="126"/>
      <c r="DPG697" s="126"/>
      <c r="DPH697" s="126"/>
      <c r="DPI697" s="126"/>
      <c r="DPJ697" s="126"/>
      <c r="DPK697" s="126"/>
      <c r="DPL697" s="126"/>
      <c r="DPM697" s="126"/>
      <c r="DPN697" s="126"/>
      <c r="DPO697" s="126"/>
      <c r="DPP697" s="126"/>
      <c r="DPQ697" s="126"/>
      <c r="DPR697" s="126"/>
      <c r="DPS697" s="126"/>
      <c r="DPT697" s="126"/>
      <c r="DPU697" s="126"/>
      <c r="DPV697" s="126"/>
      <c r="DPW697" s="126"/>
      <c r="DPX697" s="126"/>
      <c r="DPY697" s="126"/>
      <c r="DPZ697" s="126"/>
      <c r="DQA697" s="126"/>
      <c r="DQB697" s="126"/>
      <c r="DQC697" s="126"/>
      <c r="DQD697" s="126"/>
      <c r="DQE697" s="126"/>
      <c r="DQF697" s="126"/>
      <c r="DQG697" s="126"/>
      <c r="DQH697" s="126"/>
      <c r="DQI697" s="126"/>
      <c r="DQJ697" s="126"/>
      <c r="DQK697" s="126"/>
      <c r="DQL697" s="126"/>
      <c r="DQM697" s="126"/>
      <c r="DQN697" s="126"/>
      <c r="DQO697" s="126"/>
      <c r="DQP697" s="126"/>
      <c r="DQQ697" s="126"/>
      <c r="DQR697" s="126"/>
      <c r="DQS697" s="126"/>
      <c r="DQT697" s="126"/>
      <c r="DQU697" s="126"/>
      <c r="DQV697" s="126"/>
      <c r="DQW697" s="126"/>
      <c r="DQX697" s="126"/>
      <c r="DQY697" s="126"/>
      <c r="DQZ697" s="126"/>
      <c r="DRA697" s="126"/>
      <c r="DRB697" s="126"/>
      <c r="DRC697" s="126"/>
      <c r="DRD697" s="126"/>
      <c r="DRE697" s="126"/>
      <c r="DRF697" s="126"/>
      <c r="DRG697" s="126"/>
      <c r="DRH697" s="126"/>
      <c r="DRI697" s="126"/>
      <c r="DRJ697" s="126"/>
      <c r="DRK697" s="126"/>
      <c r="DRL697" s="126"/>
      <c r="DRM697" s="126"/>
      <c r="DRN697" s="126"/>
      <c r="DRO697" s="126"/>
      <c r="DRP697" s="126"/>
      <c r="DRQ697" s="126"/>
      <c r="DRR697" s="126"/>
      <c r="DRS697" s="126"/>
      <c r="DRT697" s="126"/>
      <c r="DRU697" s="126"/>
      <c r="DRV697" s="126"/>
      <c r="DRW697" s="126"/>
      <c r="DRX697" s="126"/>
      <c r="DRY697" s="126"/>
      <c r="DRZ697" s="126"/>
      <c r="DSA697" s="126"/>
      <c r="DSB697" s="126"/>
      <c r="DSC697" s="126"/>
      <c r="DSD697" s="126"/>
      <c r="DSE697" s="126"/>
      <c r="DSF697" s="126"/>
      <c r="DSG697" s="126"/>
      <c r="DSH697" s="126"/>
      <c r="DSI697" s="126"/>
      <c r="DSJ697" s="126"/>
      <c r="DSK697" s="126"/>
      <c r="DSL697" s="126"/>
      <c r="DSM697" s="126"/>
      <c r="DSN697" s="126"/>
      <c r="DSO697" s="126"/>
      <c r="DSP697" s="126"/>
      <c r="DSQ697" s="126"/>
      <c r="DSR697" s="126"/>
      <c r="DSS697" s="126"/>
      <c r="DST697" s="126"/>
      <c r="DSU697" s="126"/>
      <c r="DSV697" s="126"/>
      <c r="DSW697" s="126"/>
      <c r="DSX697" s="126"/>
      <c r="DSY697" s="126"/>
      <c r="DSZ697" s="126"/>
      <c r="DTA697" s="126"/>
      <c r="DTB697" s="126"/>
      <c r="DTC697" s="126"/>
      <c r="DTD697" s="126"/>
      <c r="DTE697" s="126"/>
      <c r="DTF697" s="126"/>
      <c r="DTG697" s="126"/>
      <c r="DTH697" s="126"/>
      <c r="DTI697" s="126"/>
      <c r="DTJ697" s="126"/>
      <c r="DTK697" s="126"/>
      <c r="DTL697" s="126"/>
      <c r="DTM697" s="126"/>
      <c r="DTN697" s="126"/>
      <c r="DTO697" s="126"/>
      <c r="DTP697" s="126"/>
      <c r="DTQ697" s="126"/>
      <c r="DTR697" s="126"/>
      <c r="DTS697" s="126"/>
      <c r="DTT697" s="126"/>
      <c r="DTU697" s="126"/>
      <c r="DTV697" s="126"/>
      <c r="DTW697" s="126"/>
      <c r="DTX697" s="126"/>
      <c r="DTY697" s="126"/>
      <c r="DTZ697" s="126"/>
      <c r="DUA697" s="126"/>
      <c r="DUB697" s="126"/>
      <c r="DUC697" s="126"/>
      <c r="DUD697" s="126"/>
      <c r="DUE697" s="126"/>
      <c r="DUF697" s="126"/>
      <c r="DUG697" s="126"/>
      <c r="DUH697" s="126"/>
      <c r="DUI697" s="126"/>
      <c r="DUJ697" s="126"/>
      <c r="DUK697" s="126"/>
      <c r="DUL697" s="126"/>
      <c r="DUM697" s="126"/>
      <c r="DUN697" s="126"/>
      <c r="DUO697" s="126"/>
      <c r="DUP697" s="126"/>
      <c r="DUQ697" s="126"/>
      <c r="DUR697" s="126"/>
      <c r="DUS697" s="126"/>
      <c r="DUT697" s="126"/>
      <c r="DUU697" s="126"/>
      <c r="DUV697" s="126"/>
      <c r="DUW697" s="126"/>
      <c r="DUX697" s="126"/>
      <c r="DUY697" s="126"/>
      <c r="DUZ697" s="126"/>
      <c r="DVA697" s="126"/>
      <c r="DVB697" s="126"/>
      <c r="DVC697" s="126"/>
      <c r="DVD697" s="126"/>
      <c r="DVE697" s="126"/>
      <c r="DVF697" s="126"/>
      <c r="DVG697" s="126"/>
      <c r="DVH697" s="126"/>
      <c r="DVI697" s="126"/>
      <c r="DVJ697" s="126"/>
      <c r="DVK697" s="126"/>
      <c r="DVL697" s="126"/>
      <c r="DVM697" s="126"/>
      <c r="DVN697" s="126"/>
      <c r="DVO697" s="126"/>
      <c r="DVP697" s="126"/>
      <c r="DVQ697" s="126"/>
      <c r="DVR697" s="126"/>
      <c r="DVS697" s="126"/>
      <c r="DVT697" s="126"/>
      <c r="DVU697" s="126"/>
      <c r="DVV697" s="126"/>
      <c r="DVW697" s="126"/>
      <c r="DVX697" s="126"/>
      <c r="DVY697" s="126"/>
      <c r="DVZ697" s="126"/>
      <c r="DWA697" s="126"/>
      <c r="DWB697" s="126"/>
      <c r="DWC697" s="126"/>
      <c r="DWD697" s="126"/>
      <c r="DWE697" s="126"/>
      <c r="DWF697" s="126"/>
      <c r="DWG697" s="126"/>
      <c r="DWH697" s="126"/>
      <c r="DWI697" s="126"/>
      <c r="DWJ697" s="126"/>
      <c r="DWK697" s="126"/>
      <c r="DWL697" s="126"/>
      <c r="DWM697" s="126"/>
      <c r="DWN697" s="126"/>
      <c r="DWO697" s="126"/>
      <c r="DWP697" s="126"/>
      <c r="DWQ697" s="126"/>
      <c r="DWR697" s="126"/>
      <c r="DWS697" s="126"/>
      <c r="DWT697" s="126"/>
      <c r="DWU697" s="126"/>
      <c r="DWV697" s="126"/>
      <c r="DWW697" s="126"/>
      <c r="DWX697" s="126"/>
      <c r="DWY697" s="126"/>
      <c r="DWZ697" s="126"/>
      <c r="DXA697" s="126"/>
      <c r="DXB697" s="126"/>
      <c r="DXC697" s="126"/>
      <c r="DXD697" s="126"/>
      <c r="DXE697" s="126"/>
      <c r="DXF697" s="126"/>
      <c r="DXG697" s="126"/>
      <c r="DXH697" s="126"/>
      <c r="DXI697" s="126"/>
      <c r="DXJ697" s="126"/>
      <c r="DXK697" s="126"/>
      <c r="DXL697" s="126"/>
      <c r="DXM697" s="126"/>
      <c r="DXN697" s="126"/>
      <c r="DXO697" s="126"/>
      <c r="DXP697" s="126"/>
      <c r="DXQ697" s="126"/>
      <c r="DXR697" s="126"/>
      <c r="DXS697" s="126"/>
      <c r="DXT697" s="126"/>
      <c r="DXU697" s="126"/>
      <c r="DXV697" s="126"/>
      <c r="DXW697" s="126"/>
      <c r="DXX697" s="126"/>
      <c r="DXY697" s="126"/>
      <c r="DXZ697" s="126"/>
      <c r="DYA697" s="126"/>
      <c r="DYB697" s="126"/>
      <c r="DYC697" s="126"/>
      <c r="DYD697" s="126"/>
      <c r="DYE697" s="126"/>
      <c r="DYF697" s="126"/>
      <c r="DYG697" s="126"/>
      <c r="DYH697" s="126"/>
      <c r="DYI697" s="126"/>
      <c r="DYJ697" s="126"/>
      <c r="DYK697" s="126"/>
      <c r="DYL697" s="126"/>
      <c r="DYM697" s="126"/>
      <c r="DYN697" s="126"/>
      <c r="DYO697" s="126"/>
      <c r="DYP697" s="126"/>
      <c r="DYQ697" s="126"/>
      <c r="DYR697" s="126"/>
      <c r="DYS697" s="126"/>
      <c r="DYT697" s="126"/>
      <c r="DYU697" s="126"/>
      <c r="DYV697" s="126"/>
      <c r="DYW697" s="126"/>
      <c r="DYX697" s="126"/>
      <c r="DYY697" s="126"/>
      <c r="DYZ697" s="126"/>
      <c r="DZA697" s="126"/>
      <c r="DZB697" s="126"/>
      <c r="DZC697" s="126"/>
      <c r="DZD697" s="126"/>
      <c r="DZE697" s="126"/>
      <c r="DZF697" s="126"/>
      <c r="DZG697" s="126"/>
      <c r="DZH697" s="126"/>
      <c r="DZI697" s="126"/>
      <c r="DZJ697" s="126"/>
      <c r="DZK697" s="126"/>
      <c r="DZL697" s="126"/>
      <c r="DZM697" s="126"/>
      <c r="DZN697" s="126"/>
      <c r="DZO697" s="126"/>
      <c r="DZP697" s="126"/>
      <c r="DZQ697" s="126"/>
      <c r="DZR697" s="126"/>
      <c r="DZS697" s="126"/>
      <c r="DZT697" s="126"/>
      <c r="DZU697" s="126"/>
      <c r="DZV697" s="126"/>
      <c r="DZW697" s="126"/>
      <c r="DZX697" s="126"/>
      <c r="DZY697" s="126"/>
      <c r="DZZ697" s="126"/>
      <c r="EAA697" s="126"/>
      <c r="EAB697" s="126"/>
      <c r="EAC697" s="126"/>
      <c r="EAD697" s="126"/>
      <c r="EAE697" s="126"/>
      <c r="EAF697" s="126"/>
      <c r="EAG697" s="126"/>
      <c r="EAH697" s="126"/>
      <c r="EAI697" s="126"/>
      <c r="EAJ697" s="126"/>
      <c r="EAK697" s="126"/>
      <c r="EAL697" s="126"/>
      <c r="EAM697" s="126"/>
      <c r="EAN697" s="126"/>
      <c r="EAO697" s="126"/>
      <c r="EAP697" s="126"/>
      <c r="EAQ697" s="126"/>
      <c r="EAR697" s="126"/>
      <c r="EAS697" s="126"/>
      <c r="EAT697" s="126"/>
      <c r="EAU697" s="126"/>
      <c r="EAV697" s="126"/>
      <c r="EAW697" s="126"/>
      <c r="EAX697" s="126"/>
      <c r="EAY697" s="126"/>
      <c r="EAZ697" s="126"/>
      <c r="EBA697" s="126"/>
      <c r="EBB697" s="126"/>
      <c r="EBC697" s="126"/>
      <c r="EBD697" s="126"/>
      <c r="EBE697" s="126"/>
      <c r="EBF697" s="126"/>
      <c r="EBG697" s="126"/>
      <c r="EBH697" s="126"/>
      <c r="EBI697" s="126"/>
      <c r="EBJ697" s="126"/>
      <c r="EBK697" s="126"/>
      <c r="EBL697" s="126"/>
      <c r="EBM697" s="126"/>
      <c r="EBN697" s="126"/>
      <c r="EBO697" s="126"/>
      <c r="EBP697" s="126"/>
      <c r="EBQ697" s="126"/>
      <c r="EBR697" s="126"/>
      <c r="EBS697" s="126"/>
      <c r="EBT697" s="126"/>
      <c r="EBU697" s="126"/>
      <c r="EBV697" s="126"/>
      <c r="EBW697" s="126"/>
      <c r="EBX697" s="126"/>
      <c r="EBY697" s="126"/>
      <c r="EBZ697" s="126"/>
      <c r="ECA697" s="126"/>
      <c r="ECB697" s="126"/>
      <c r="ECC697" s="126"/>
      <c r="ECD697" s="126"/>
      <c r="ECE697" s="126"/>
      <c r="ECF697" s="126"/>
      <c r="ECG697" s="126"/>
      <c r="ECH697" s="126"/>
      <c r="ECI697" s="126"/>
      <c r="ECJ697" s="126"/>
      <c r="ECK697" s="126"/>
      <c r="ECL697" s="126"/>
      <c r="ECM697" s="126"/>
      <c r="ECN697" s="126"/>
      <c r="ECO697" s="126"/>
      <c r="ECP697" s="126"/>
      <c r="ECQ697" s="126"/>
      <c r="ECR697" s="126"/>
      <c r="ECS697" s="126"/>
      <c r="ECT697" s="126"/>
      <c r="ECU697" s="126"/>
      <c r="ECV697" s="126"/>
      <c r="ECW697" s="126"/>
      <c r="ECX697" s="126"/>
      <c r="ECY697" s="126"/>
      <c r="ECZ697" s="126"/>
      <c r="EDA697" s="126"/>
      <c r="EDB697" s="126"/>
      <c r="EDC697" s="126"/>
      <c r="EDD697" s="126"/>
      <c r="EDE697" s="126"/>
      <c r="EDF697" s="126"/>
      <c r="EDG697" s="126"/>
      <c r="EDH697" s="126"/>
      <c r="EDI697" s="126"/>
      <c r="EDJ697" s="126"/>
      <c r="EDK697" s="126"/>
      <c r="EDL697" s="126"/>
      <c r="EDM697" s="126"/>
      <c r="EDN697" s="126"/>
      <c r="EDO697" s="126"/>
      <c r="EDP697" s="126"/>
      <c r="EDQ697" s="126"/>
      <c r="EDR697" s="126"/>
      <c r="EDS697" s="126"/>
      <c r="EDT697" s="126"/>
      <c r="EDU697" s="126"/>
      <c r="EDV697" s="126"/>
      <c r="EDW697" s="126"/>
      <c r="EDX697" s="126"/>
      <c r="EDY697" s="126"/>
      <c r="EDZ697" s="126"/>
      <c r="EEA697" s="126"/>
      <c r="EEB697" s="126"/>
      <c r="EEC697" s="126"/>
      <c r="EED697" s="126"/>
      <c r="EEE697" s="126"/>
      <c r="EEF697" s="126"/>
      <c r="EEG697" s="126"/>
      <c r="EEH697" s="126"/>
      <c r="EEI697" s="126"/>
      <c r="EEJ697" s="126"/>
      <c r="EEK697" s="126"/>
      <c r="EEL697" s="126"/>
      <c r="EEM697" s="126"/>
      <c r="EEN697" s="126"/>
      <c r="EEO697" s="126"/>
      <c r="EEP697" s="126"/>
      <c r="EEQ697" s="126"/>
      <c r="EER697" s="126"/>
      <c r="EES697" s="126"/>
      <c r="EET697" s="126"/>
      <c r="EEU697" s="126"/>
      <c r="EEV697" s="126"/>
      <c r="EEW697" s="126"/>
      <c r="EEX697" s="126"/>
      <c r="EEY697" s="126"/>
      <c r="EEZ697" s="126"/>
      <c r="EFA697" s="126"/>
      <c r="EFB697" s="126"/>
      <c r="EFC697" s="126"/>
      <c r="EFD697" s="126"/>
      <c r="EFE697" s="126"/>
      <c r="EFF697" s="126"/>
      <c r="EFG697" s="126"/>
      <c r="EFH697" s="126"/>
      <c r="EFI697" s="126"/>
      <c r="EFJ697" s="126"/>
      <c r="EFK697" s="126"/>
      <c r="EFL697" s="126"/>
      <c r="EFM697" s="126"/>
      <c r="EFN697" s="126"/>
      <c r="EFO697" s="126"/>
      <c r="EFP697" s="126"/>
      <c r="EFQ697" s="126"/>
      <c r="EFR697" s="126"/>
      <c r="EFS697" s="126"/>
      <c r="EFT697" s="126"/>
      <c r="EFU697" s="126"/>
      <c r="EFV697" s="126"/>
      <c r="EFW697" s="126"/>
      <c r="EFX697" s="126"/>
      <c r="EFY697" s="126"/>
      <c r="EFZ697" s="126"/>
      <c r="EGA697" s="126"/>
      <c r="EGB697" s="126"/>
      <c r="EGC697" s="126"/>
      <c r="EGD697" s="126"/>
      <c r="EGE697" s="126"/>
      <c r="EGF697" s="126"/>
      <c r="EGG697" s="126"/>
      <c r="EGH697" s="126"/>
      <c r="EGI697" s="126"/>
      <c r="EGJ697" s="126"/>
      <c r="EGK697" s="126"/>
      <c r="EGL697" s="126"/>
      <c r="EGM697" s="126"/>
      <c r="EGN697" s="126"/>
      <c r="EGO697" s="126"/>
      <c r="EGP697" s="126"/>
      <c r="EGQ697" s="126"/>
      <c r="EGR697" s="126"/>
      <c r="EGS697" s="126"/>
      <c r="EGT697" s="126"/>
      <c r="EGU697" s="126"/>
      <c r="EGV697" s="126"/>
      <c r="EGW697" s="126"/>
      <c r="EGX697" s="126"/>
      <c r="EGY697" s="126"/>
      <c r="EGZ697" s="126"/>
      <c r="EHA697" s="126"/>
      <c r="EHB697" s="126"/>
      <c r="EHC697" s="126"/>
      <c r="EHD697" s="126"/>
      <c r="EHE697" s="126"/>
      <c r="EHF697" s="126"/>
      <c r="EHG697" s="126"/>
      <c r="EHH697" s="126"/>
      <c r="EHI697" s="126"/>
      <c r="EHJ697" s="126"/>
      <c r="EHK697" s="126"/>
      <c r="EHL697" s="126"/>
      <c r="EHM697" s="126"/>
      <c r="EHN697" s="126"/>
      <c r="EHO697" s="126"/>
      <c r="EHP697" s="126"/>
      <c r="EHQ697" s="126"/>
      <c r="EHR697" s="126"/>
      <c r="EHS697" s="126"/>
      <c r="EHT697" s="126"/>
      <c r="EHU697" s="126"/>
      <c r="EHV697" s="126"/>
      <c r="EHW697" s="126"/>
      <c r="EHX697" s="126"/>
      <c r="EHY697" s="126"/>
      <c r="EHZ697" s="126"/>
      <c r="EIA697" s="126"/>
      <c r="EIB697" s="126"/>
      <c r="EIC697" s="126"/>
      <c r="EID697" s="126"/>
      <c r="EIE697" s="126"/>
      <c r="EIF697" s="126"/>
      <c r="EIG697" s="126"/>
      <c r="EIH697" s="126"/>
      <c r="EII697" s="126"/>
      <c r="EIJ697" s="126"/>
      <c r="EIK697" s="126"/>
      <c r="EIL697" s="126"/>
      <c r="EIM697" s="126"/>
      <c r="EIN697" s="126"/>
      <c r="EIO697" s="126"/>
      <c r="EIP697" s="126"/>
      <c r="EIQ697" s="126"/>
      <c r="EIR697" s="126"/>
      <c r="EIS697" s="126"/>
      <c r="EIT697" s="126"/>
      <c r="EIU697" s="126"/>
      <c r="EIV697" s="126"/>
      <c r="EIW697" s="126"/>
      <c r="EIX697" s="126"/>
      <c r="EIY697" s="126"/>
      <c r="EIZ697" s="126"/>
      <c r="EJA697" s="126"/>
      <c r="EJB697" s="126"/>
      <c r="EJC697" s="126"/>
      <c r="EJD697" s="126"/>
      <c r="EJE697" s="126"/>
      <c r="EJF697" s="126"/>
      <c r="EJG697" s="126"/>
      <c r="EJH697" s="126"/>
      <c r="EJI697" s="126"/>
      <c r="EJJ697" s="126"/>
      <c r="EJK697" s="126"/>
      <c r="EJL697" s="126"/>
      <c r="EJM697" s="126"/>
      <c r="EJN697" s="126"/>
      <c r="EJO697" s="126"/>
      <c r="EJP697" s="126"/>
      <c r="EJQ697" s="126"/>
      <c r="EJR697" s="126"/>
      <c r="EJS697" s="126"/>
      <c r="EJT697" s="126"/>
      <c r="EJU697" s="126"/>
      <c r="EJV697" s="126"/>
      <c r="EJW697" s="126"/>
      <c r="EJX697" s="126"/>
      <c r="EJY697" s="126"/>
      <c r="EJZ697" s="126"/>
      <c r="EKA697" s="126"/>
      <c r="EKB697" s="126"/>
      <c r="EKC697" s="126"/>
      <c r="EKD697" s="126"/>
      <c r="EKE697" s="126"/>
      <c r="EKF697" s="126"/>
      <c r="EKG697" s="126"/>
      <c r="EKH697" s="126"/>
      <c r="EKI697" s="126"/>
      <c r="EKJ697" s="126"/>
      <c r="EKK697" s="126"/>
      <c r="EKL697" s="126"/>
      <c r="EKM697" s="126"/>
      <c r="EKN697" s="126"/>
      <c r="EKO697" s="126"/>
      <c r="EKP697" s="126"/>
      <c r="EKQ697" s="126"/>
      <c r="EKR697" s="126"/>
      <c r="EKS697" s="126"/>
      <c r="EKT697" s="126"/>
      <c r="EKU697" s="126"/>
      <c r="EKV697" s="126"/>
      <c r="EKW697" s="126"/>
      <c r="EKX697" s="126"/>
      <c r="EKY697" s="126"/>
      <c r="EKZ697" s="126"/>
      <c r="ELA697" s="126"/>
      <c r="ELB697" s="126"/>
      <c r="ELC697" s="126"/>
      <c r="ELD697" s="126"/>
      <c r="ELE697" s="126"/>
      <c r="ELF697" s="126"/>
      <c r="ELG697" s="126"/>
      <c r="ELH697" s="126"/>
      <c r="ELI697" s="126"/>
      <c r="ELJ697" s="126"/>
      <c r="ELK697" s="126"/>
      <c r="ELL697" s="126"/>
      <c r="ELM697" s="126"/>
      <c r="ELN697" s="126"/>
      <c r="ELO697" s="126"/>
      <c r="ELP697" s="126"/>
      <c r="ELQ697" s="126"/>
      <c r="ELR697" s="126"/>
      <c r="ELS697" s="126"/>
      <c r="ELT697" s="126"/>
      <c r="ELU697" s="126"/>
      <c r="ELV697" s="126"/>
      <c r="ELW697" s="126"/>
      <c r="ELX697" s="126"/>
      <c r="ELY697" s="126"/>
      <c r="ELZ697" s="126"/>
      <c r="EMA697" s="126"/>
      <c r="EMB697" s="126"/>
      <c r="EMC697" s="126"/>
      <c r="EMD697" s="126"/>
      <c r="EME697" s="126"/>
      <c r="EMF697" s="126"/>
      <c r="EMG697" s="126"/>
      <c r="EMH697" s="126"/>
      <c r="EMI697" s="126"/>
      <c r="EMJ697" s="126"/>
      <c r="EMK697" s="126"/>
      <c r="EML697" s="126"/>
      <c r="EMM697" s="126"/>
      <c r="EMN697" s="126"/>
      <c r="EMO697" s="126"/>
      <c r="EMP697" s="126"/>
      <c r="EMQ697" s="126"/>
      <c r="EMR697" s="126"/>
      <c r="EMS697" s="126"/>
      <c r="EMT697" s="126"/>
      <c r="EMU697" s="126"/>
      <c r="EMV697" s="126"/>
      <c r="EMW697" s="126"/>
      <c r="EMX697" s="126"/>
      <c r="EMY697" s="126"/>
      <c r="EMZ697" s="126"/>
      <c r="ENA697" s="126"/>
      <c r="ENB697" s="126"/>
      <c r="ENC697" s="126"/>
      <c r="END697" s="126"/>
      <c r="ENE697" s="126"/>
      <c r="ENF697" s="126"/>
      <c r="ENG697" s="126"/>
      <c r="ENH697" s="126"/>
      <c r="ENI697" s="126"/>
      <c r="ENJ697" s="126"/>
      <c r="ENK697" s="126"/>
      <c r="ENL697" s="126"/>
      <c r="ENM697" s="126"/>
      <c r="ENN697" s="126"/>
      <c r="ENO697" s="126"/>
      <c r="ENP697" s="126"/>
      <c r="ENQ697" s="126"/>
      <c r="ENR697" s="126"/>
      <c r="ENS697" s="126"/>
      <c r="ENT697" s="126"/>
      <c r="ENU697" s="126"/>
      <c r="ENV697" s="126"/>
      <c r="ENW697" s="126"/>
      <c r="ENX697" s="126"/>
      <c r="ENY697" s="126"/>
      <c r="ENZ697" s="126"/>
      <c r="EOA697" s="126"/>
      <c r="EOB697" s="126"/>
      <c r="EOC697" s="126"/>
      <c r="EOD697" s="126"/>
      <c r="EOE697" s="126"/>
      <c r="EOF697" s="126"/>
      <c r="EOG697" s="126"/>
      <c r="EOH697" s="126"/>
      <c r="EOI697" s="126"/>
      <c r="EOJ697" s="126"/>
      <c r="EOK697" s="126"/>
      <c r="EOL697" s="126"/>
      <c r="EOM697" s="126"/>
      <c r="EON697" s="126"/>
      <c r="EOO697" s="126"/>
      <c r="EOP697" s="126"/>
      <c r="EOQ697" s="126"/>
      <c r="EOR697" s="126"/>
      <c r="EOS697" s="126"/>
      <c r="EOT697" s="126"/>
      <c r="EOU697" s="126"/>
      <c r="EOV697" s="126"/>
      <c r="EOW697" s="126"/>
      <c r="EOX697" s="126"/>
      <c r="EOY697" s="126"/>
      <c r="EOZ697" s="126"/>
      <c r="EPA697" s="126"/>
      <c r="EPB697" s="126"/>
      <c r="EPC697" s="126"/>
      <c r="EPD697" s="126"/>
      <c r="EPE697" s="126"/>
      <c r="EPF697" s="126"/>
      <c r="EPG697" s="126"/>
      <c r="EPH697" s="126"/>
      <c r="EPI697" s="126"/>
      <c r="EPJ697" s="126"/>
      <c r="EPK697" s="126"/>
      <c r="EPL697" s="126"/>
      <c r="EPM697" s="126"/>
      <c r="EPN697" s="126"/>
      <c r="EPO697" s="126"/>
      <c r="EPP697" s="126"/>
      <c r="EPQ697" s="126"/>
      <c r="EPR697" s="126"/>
      <c r="EPS697" s="126"/>
      <c r="EPT697" s="126"/>
      <c r="EPU697" s="126"/>
      <c r="EPV697" s="126"/>
      <c r="EPW697" s="126"/>
      <c r="EPX697" s="126"/>
      <c r="EPY697" s="126"/>
      <c r="EPZ697" s="126"/>
      <c r="EQA697" s="126"/>
      <c r="EQB697" s="126"/>
      <c r="EQC697" s="126"/>
      <c r="EQD697" s="126"/>
      <c r="EQE697" s="126"/>
      <c r="EQF697" s="126"/>
      <c r="EQG697" s="126"/>
      <c r="EQH697" s="126"/>
      <c r="EQI697" s="126"/>
      <c r="EQJ697" s="126"/>
      <c r="EQK697" s="126"/>
      <c r="EQL697" s="126"/>
      <c r="EQM697" s="126"/>
      <c r="EQN697" s="126"/>
      <c r="EQO697" s="126"/>
      <c r="EQP697" s="126"/>
      <c r="EQQ697" s="126"/>
      <c r="EQR697" s="126"/>
      <c r="EQS697" s="126"/>
      <c r="EQT697" s="126"/>
      <c r="EQU697" s="126"/>
      <c r="EQV697" s="126"/>
      <c r="EQW697" s="126"/>
      <c r="EQX697" s="126"/>
      <c r="EQY697" s="126"/>
      <c r="EQZ697" s="126"/>
      <c r="ERA697" s="126"/>
      <c r="ERB697" s="126"/>
      <c r="ERC697" s="126"/>
      <c r="ERD697" s="126"/>
      <c r="ERE697" s="126"/>
      <c r="ERF697" s="126"/>
      <c r="ERG697" s="126"/>
      <c r="ERH697" s="126"/>
      <c r="ERI697" s="126"/>
      <c r="ERJ697" s="126"/>
      <c r="ERK697" s="126"/>
      <c r="ERL697" s="126"/>
      <c r="ERM697" s="126"/>
      <c r="ERN697" s="126"/>
      <c r="ERO697" s="126"/>
      <c r="ERP697" s="126"/>
      <c r="ERQ697" s="126"/>
      <c r="ERR697" s="126"/>
      <c r="ERS697" s="126"/>
      <c r="ERT697" s="126"/>
      <c r="ERU697" s="126"/>
      <c r="ERV697" s="126"/>
      <c r="ERW697" s="126"/>
      <c r="ERX697" s="126"/>
      <c r="ERY697" s="126"/>
      <c r="ERZ697" s="126"/>
      <c r="ESA697" s="126"/>
      <c r="ESB697" s="126"/>
      <c r="ESC697" s="126"/>
      <c r="ESD697" s="126"/>
      <c r="ESE697" s="126"/>
      <c r="ESF697" s="126"/>
      <c r="ESG697" s="126"/>
      <c r="ESH697" s="126"/>
      <c r="ESI697" s="126"/>
      <c r="ESJ697" s="126"/>
      <c r="ESK697" s="126"/>
      <c r="ESL697" s="126"/>
      <c r="ESM697" s="126"/>
      <c r="ESN697" s="126"/>
      <c r="ESO697" s="126"/>
      <c r="ESP697" s="126"/>
      <c r="ESQ697" s="126"/>
      <c r="ESR697" s="126"/>
      <c r="ESS697" s="126"/>
      <c r="EST697" s="126"/>
      <c r="ESU697" s="126"/>
      <c r="ESV697" s="126"/>
      <c r="ESW697" s="126"/>
      <c r="ESX697" s="126"/>
      <c r="ESY697" s="126"/>
      <c r="ESZ697" s="126"/>
      <c r="ETA697" s="126"/>
      <c r="ETB697" s="126"/>
      <c r="ETC697" s="126"/>
      <c r="ETD697" s="126"/>
      <c r="ETE697" s="126"/>
      <c r="ETF697" s="126"/>
      <c r="ETG697" s="126"/>
      <c r="ETH697" s="126"/>
      <c r="ETI697" s="126"/>
      <c r="ETJ697" s="126"/>
      <c r="ETK697" s="126"/>
      <c r="ETL697" s="126"/>
      <c r="ETM697" s="126"/>
      <c r="ETN697" s="126"/>
      <c r="ETO697" s="126"/>
      <c r="ETP697" s="126"/>
      <c r="ETQ697" s="126"/>
      <c r="ETR697" s="126"/>
      <c r="ETS697" s="126"/>
      <c r="ETT697" s="126"/>
      <c r="ETU697" s="126"/>
      <c r="ETV697" s="126"/>
      <c r="ETW697" s="126"/>
      <c r="ETX697" s="126"/>
      <c r="ETY697" s="126"/>
      <c r="ETZ697" s="126"/>
      <c r="EUA697" s="126"/>
      <c r="EUB697" s="126"/>
      <c r="EUC697" s="126"/>
      <c r="EUD697" s="126"/>
      <c r="EUE697" s="126"/>
      <c r="EUF697" s="126"/>
      <c r="EUG697" s="126"/>
      <c r="EUH697" s="126"/>
      <c r="EUI697" s="126"/>
      <c r="EUJ697" s="126"/>
      <c r="EUK697" s="126"/>
      <c r="EUL697" s="126"/>
      <c r="EUM697" s="126"/>
      <c r="EUN697" s="126"/>
      <c r="EUO697" s="126"/>
      <c r="EUP697" s="126"/>
      <c r="EUQ697" s="126"/>
      <c r="EUR697" s="126"/>
      <c r="EUS697" s="126"/>
      <c r="EUT697" s="126"/>
      <c r="EUU697" s="126"/>
      <c r="EUV697" s="126"/>
      <c r="EUW697" s="126"/>
      <c r="EUX697" s="126"/>
      <c r="EUY697" s="126"/>
      <c r="EUZ697" s="126"/>
      <c r="EVA697" s="126"/>
      <c r="EVB697" s="126"/>
      <c r="EVC697" s="126"/>
      <c r="EVD697" s="126"/>
      <c r="EVE697" s="126"/>
      <c r="EVF697" s="126"/>
      <c r="EVG697" s="126"/>
      <c r="EVH697" s="126"/>
      <c r="EVI697" s="126"/>
      <c r="EVJ697" s="126"/>
      <c r="EVK697" s="126"/>
      <c r="EVL697" s="126"/>
      <c r="EVM697" s="126"/>
      <c r="EVN697" s="126"/>
      <c r="EVO697" s="126"/>
      <c r="EVP697" s="126"/>
      <c r="EVQ697" s="126"/>
      <c r="EVR697" s="126"/>
      <c r="EVS697" s="126"/>
      <c r="EVT697" s="126"/>
      <c r="EVU697" s="126"/>
      <c r="EVV697" s="126"/>
      <c r="EVW697" s="126"/>
      <c r="EVX697" s="126"/>
      <c r="EVY697" s="126"/>
      <c r="EVZ697" s="126"/>
      <c r="EWA697" s="126"/>
      <c r="EWB697" s="126"/>
      <c r="EWC697" s="126"/>
      <c r="EWD697" s="126"/>
      <c r="EWE697" s="126"/>
      <c r="EWF697" s="126"/>
      <c r="EWG697" s="126"/>
      <c r="EWH697" s="126"/>
      <c r="EWI697" s="126"/>
      <c r="EWJ697" s="126"/>
      <c r="EWK697" s="126"/>
      <c r="EWL697" s="126"/>
      <c r="EWM697" s="126"/>
      <c r="EWN697" s="126"/>
      <c r="EWO697" s="126"/>
      <c r="EWP697" s="126"/>
      <c r="EWQ697" s="126"/>
      <c r="EWR697" s="126"/>
      <c r="EWS697" s="126"/>
      <c r="EWT697" s="126"/>
      <c r="EWU697" s="126"/>
      <c r="EWV697" s="126"/>
      <c r="EWW697" s="126"/>
      <c r="EWX697" s="126"/>
      <c r="EWY697" s="126"/>
      <c r="EWZ697" s="126"/>
      <c r="EXA697" s="126"/>
      <c r="EXB697" s="126"/>
      <c r="EXC697" s="126"/>
      <c r="EXD697" s="126"/>
      <c r="EXE697" s="126"/>
      <c r="EXF697" s="126"/>
      <c r="EXG697" s="126"/>
      <c r="EXH697" s="126"/>
      <c r="EXI697" s="126"/>
      <c r="EXJ697" s="126"/>
      <c r="EXK697" s="126"/>
      <c r="EXL697" s="126"/>
      <c r="EXM697" s="126"/>
      <c r="EXN697" s="126"/>
      <c r="EXO697" s="126"/>
      <c r="EXP697" s="126"/>
      <c r="EXQ697" s="126"/>
      <c r="EXR697" s="126"/>
      <c r="EXS697" s="126"/>
      <c r="EXT697" s="126"/>
      <c r="EXU697" s="126"/>
      <c r="EXV697" s="126"/>
      <c r="EXW697" s="126"/>
      <c r="EXX697" s="126"/>
      <c r="EXY697" s="126"/>
      <c r="EXZ697" s="126"/>
      <c r="EYA697" s="126"/>
      <c r="EYB697" s="126"/>
      <c r="EYC697" s="126"/>
      <c r="EYD697" s="126"/>
      <c r="EYE697" s="126"/>
      <c r="EYF697" s="126"/>
      <c r="EYG697" s="126"/>
      <c r="EYH697" s="126"/>
      <c r="EYI697" s="126"/>
      <c r="EYJ697" s="126"/>
      <c r="EYK697" s="126"/>
      <c r="EYL697" s="126"/>
      <c r="EYM697" s="126"/>
      <c r="EYN697" s="126"/>
      <c r="EYO697" s="126"/>
      <c r="EYP697" s="126"/>
      <c r="EYQ697" s="126"/>
      <c r="EYR697" s="126"/>
      <c r="EYS697" s="126"/>
      <c r="EYT697" s="126"/>
      <c r="EYU697" s="126"/>
      <c r="EYV697" s="126"/>
      <c r="EYW697" s="126"/>
      <c r="EYX697" s="126"/>
      <c r="EYY697" s="126"/>
      <c r="EYZ697" s="126"/>
      <c r="EZA697" s="126"/>
      <c r="EZB697" s="126"/>
      <c r="EZC697" s="126"/>
      <c r="EZD697" s="126"/>
      <c r="EZE697" s="126"/>
      <c r="EZF697" s="126"/>
      <c r="EZG697" s="126"/>
      <c r="EZH697" s="126"/>
      <c r="EZI697" s="126"/>
      <c r="EZJ697" s="126"/>
      <c r="EZK697" s="126"/>
      <c r="EZL697" s="126"/>
      <c r="EZM697" s="126"/>
      <c r="EZN697" s="126"/>
      <c r="EZO697" s="126"/>
      <c r="EZP697" s="126"/>
      <c r="EZQ697" s="126"/>
      <c r="EZR697" s="126"/>
      <c r="EZS697" s="126"/>
      <c r="EZT697" s="126"/>
      <c r="EZU697" s="126"/>
      <c r="EZV697" s="126"/>
      <c r="EZW697" s="126"/>
      <c r="EZX697" s="126"/>
      <c r="EZY697" s="126"/>
      <c r="EZZ697" s="126"/>
      <c r="FAA697" s="126"/>
      <c r="FAB697" s="126"/>
      <c r="FAC697" s="126"/>
      <c r="FAD697" s="126"/>
      <c r="FAE697" s="126"/>
      <c r="FAF697" s="126"/>
      <c r="FAG697" s="126"/>
      <c r="FAH697" s="126"/>
      <c r="FAI697" s="126"/>
      <c r="FAJ697" s="126"/>
      <c r="FAK697" s="126"/>
      <c r="FAL697" s="126"/>
      <c r="FAM697" s="126"/>
      <c r="FAN697" s="126"/>
      <c r="FAO697" s="126"/>
      <c r="FAP697" s="126"/>
      <c r="FAQ697" s="126"/>
      <c r="FAR697" s="126"/>
      <c r="FAS697" s="126"/>
      <c r="FAT697" s="126"/>
      <c r="FAU697" s="126"/>
      <c r="FAV697" s="126"/>
      <c r="FAW697" s="126"/>
      <c r="FAX697" s="126"/>
      <c r="FAY697" s="126"/>
      <c r="FAZ697" s="126"/>
      <c r="FBA697" s="126"/>
      <c r="FBB697" s="126"/>
      <c r="FBC697" s="126"/>
      <c r="FBD697" s="126"/>
      <c r="FBE697" s="126"/>
      <c r="FBF697" s="126"/>
      <c r="FBG697" s="126"/>
      <c r="FBH697" s="126"/>
      <c r="FBI697" s="126"/>
      <c r="FBJ697" s="126"/>
      <c r="FBK697" s="126"/>
      <c r="FBL697" s="126"/>
      <c r="FBM697" s="126"/>
      <c r="FBN697" s="126"/>
      <c r="FBO697" s="126"/>
      <c r="FBP697" s="126"/>
      <c r="FBQ697" s="126"/>
      <c r="FBR697" s="126"/>
      <c r="FBS697" s="126"/>
      <c r="FBT697" s="126"/>
      <c r="FBU697" s="126"/>
      <c r="FBV697" s="126"/>
      <c r="FBW697" s="126"/>
      <c r="FBX697" s="126"/>
      <c r="FBY697" s="126"/>
      <c r="FBZ697" s="126"/>
      <c r="FCA697" s="126"/>
      <c r="FCB697" s="126"/>
      <c r="FCC697" s="126"/>
      <c r="FCD697" s="126"/>
      <c r="FCE697" s="126"/>
      <c r="FCF697" s="126"/>
      <c r="FCG697" s="126"/>
      <c r="FCH697" s="126"/>
      <c r="FCI697" s="126"/>
      <c r="FCJ697" s="126"/>
      <c r="FCK697" s="126"/>
      <c r="FCL697" s="126"/>
      <c r="FCM697" s="126"/>
      <c r="FCN697" s="126"/>
      <c r="FCO697" s="126"/>
      <c r="FCP697" s="126"/>
      <c r="FCQ697" s="126"/>
      <c r="FCR697" s="126"/>
      <c r="FCS697" s="126"/>
      <c r="FCT697" s="126"/>
      <c r="FCU697" s="126"/>
      <c r="FCV697" s="126"/>
      <c r="FCW697" s="126"/>
      <c r="FCX697" s="126"/>
      <c r="FCY697" s="126"/>
      <c r="FCZ697" s="126"/>
      <c r="FDA697" s="126"/>
      <c r="FDB697" s="126"/>
      <c r="FDC697" s="126"/>
      <c r="FDD697" s="126"/>
      <c r="FDE697" s="126"/>
      <c r="FDF697" s="126"/>
      <c r="FDG697" s="126"/>
      <c r="FDH697" s="126"/>
      <c r="FDI697" s="126"/>
      <c r="FDJ697" s="126"/>
      <c r="FDK697" s="126"/>
      <c r="FDL697" s="126"/>
      <c r="FDM697" s="126"/>
      <c r="FDN697" s="126"/>
      <c r="FDO697" s="126"/>
      <c r="FDP697" s="126"/>
      <c r="FDQ697" s="126"/>
      <c r="FDR697" s="126"/>
      <c r="FDS697" s="126"/>
      <c r="FDT697" s="126"/>
      <c r="FDU697" s="126"/>
      <c r="FDV697" s="126"/>
      <c r="FDW697" s="126"/>
      <c r="FDX697" s="126"/>
      <c r="FDY697" s="126"/>
      <c r="FDZ697" s="126"/>
      <c r="FEA697" s="126"/>
      <c r="FEB697" s="126"/>
      <c r="FEC697" s="126"/>
      <c r="FED697" s="126"/>
      <c r="FEE697" s="126"/>
      <c r="FEF697" s="126"/>
      <c r="FEG697" s="126"/>
      <c r="FEH697" s="126"/>
      <c r="FEI697" s="126"/>
      <c r="FEJ697" s="126"/>
      <c r="FEK697" s="126"/>
      <c r="FEL697" s="126"/>
      <c r="FEM697" s="126"/>
      <c r="FEN697" s="126"/>
      <c r="FEO697" s="126"/>
      <c r="FEP697" s="126"/>
      <c r="FEQ697" s="126"/>
      <c r="FER697" s="126"/>
      <c r="FES697" s="126"/>
      <c r="FET697" s="126"/>
      <c r="FEU697" s="126"/>
      <c r="FEV697" s="126"/>
      <c r="FEW697" s="126"/>
      <c r="FEX697" s="126"/>
      <c r="FEY697" s="126"/>
      <c r="FEZ697" s="126"/>
      <c r="FFA697" s="126"/>
      <c r="FFB697" s="126"/>
      <c r="FFC697" s="126"/>
      <c r="FFD697" s="126"/>
      <c r="FFE697" s="126"/>
      <c r="FFF697" s="126"/>
      <c r="FFG697" s="126"/>
      <c r="FFH697" s="126"/>
      <c r="FFI697" s="126"/>
      <c r="FFJ697" s="126"/>
      <c r="FFK697" s="126"/>
      <c r="FFL697" s="126"/>
      <c r="FFM697" s="126"/>
      <c r="FFN697" s="126"/>
      <c r="FFO697" s="126"/>
      <c r="FFP697" s="126"/>
      <c r="FFQ697" s="126"/>
      <c r="FFR697" s="126"/>
      <c r="FFS697" s="126"/>
      <c r="FFT697" s="126"/>
      <c r="FFU697" s="126"/>
      <c r="FFV697" s="126"/>
      <c r="FFW697" s="126"/>
      <c r="FFX697" s="126"/>
      <c r="FFY697" s="126"/>
      <c r="FFZ697" s="126"/>
      <c r="FGA697" s="126"/>
      <c r="FGB697" s="126"/>
      <c r="FGC697" s="126"/>
      <c r="FGD697" s="126"/>
      <c r="FGE697" s="126"/>
      <c r="FGF697" s="126"/>
      <c r="FGG697" s="126"/>
      <c r="FGH697" s="126"/>
      <c r="FGI697" s="126"/>
      <c r="FGJ697" s="126"/>
      <c r="FGK697" s="126"/>
      <c r="FGL697" s="126"/>
      <c r="FGM697" s="126"/>
      <c r="FGN697" s="126"/>
      <c r="FGO697" s="126"/>
      <c r="FGP697" s="126"/>
      <c r="FGQ697" s="126"/>
      <c r="FGR697" s="126"/>
      <c r="FGS697" s="126"/>
      <c r="FGT697" s="126"/>
      <c r="FGU697" s="126"/>
      <c r="FGV697" s="126"/>
      <c r="FGW697" s="126"/>
      <c r="FGX697" s="126"/>
      <c r="FGY697" s="126"/>
      <c r="FGZ697" s="126"/>
      <c r="FHA697" s="126"/>
      <c r="FHB697" s="126"/>
      <c r="FHC697" s="126"/>
      <c r="FHD697" s="126"/>
      <c r="FHE697" s="126"/>
      <c r="FHF697" s="126"/>
      <c r="FHG697" s="126"/>
      <c r="FHH697" s="126"/>
      <c r="FHI697" s="126"/>
      <c r="FHJ697" s="126"/>
      <c r="FHK697" s="126"/>
      <c r="FHL697" s="126"/>
      <c r="FHM697" s="126"/>
      <c r="FHN697" s="126"/>
      <c r="FHO697" s="126"/>
      <c r="FHP697" s="126"/>
      <c r="FHQ697" s="126"/>
      <c r="FHR697" s="126"/>
      <c r="FHS697" s="126"/>
      <c r="FHT697" s="126"/>
      <c r="FHU697" s="126"/>
      <c r="FHV697" s="126"/>
      <c r="FHW697" s="126"/>
      <c r="FHX697" s="126"/>
      <c r="FHY697" s="126"/>
      <c r="FHZ697" s="126"/>
      <c r="FIA697" s="126"/>
      <c r="FIB697" s="126"/>
      <c r="FIC697" s="126"/>
      <c r="FID697" s="126"/>
      <c r="FIE697" s="126"/>
      <c r="FIF697" s="126"/>
      <c r="FIG697" s="126"/>
      <c r="FIH697" s="126"/>
      <c r="FII697" s="126"/>
      <c r="FIJ697" s="126"/>
      <c r="FIK697" s="126"/>
      <c r="FIL697" s="126"/>
      <c r="FIM697" s="126"/>
      <c r="FIN697" s="126"/>
      <c r="FIO697" s="126"/>
      <c r="FIP697" s="126"/>
      <c r="FIQ697" s="126"/>
      <c r="FIR697" s="126"/>
      <c r="FIS697" s="126"/>
      <c r="FIT697" s="126"/>
      <c r="FIU697" s="126"/>
      <c r="FIV697" s="126"/>
      <c r="FIW697" s="126"/>
      <c r="FIX697" s="126"/>
      <c r="FIY697" s="126"/>
      <c r="FIZ697" s="126"/>
      <c r="FJA697" s="126"/>
      <c r="FJB697" s="126"/>
      <c r="FJC697" s="126"/>
      <c r="FJD697" s="126"/>
      <c r="FJE697" s="126"/>
      <c r="FJF697" s="126"/>
      <c r="FJG697" s="126"/>
      <c r="FJH697" s="126"/>
      <c r="FJI697" s="126"/>
      <c r="FJJ697" s="126"/>
      <c r="FJK697" s="126"/>
      <c r="FJL697" s="126"/>
      <c r="FJM697" s="126"/>
      <c r="FJN697" s="126"/>
      <c r="FJO697" s="126"/>
      <c r="FJP697" s="126"/>
      <c r="FJQ697" s="126"/>
      <c r="FJR697" s="126"/>
      <c r="FJS697" s="126"/>
      <c r="FJT697" s="126"/>
      <c r="FJU697" s="126"/>
      <c r="FJV697" s="126"/>
      <c r="FJW697" s="126"/>
      <c r="FJX697" s="126"/>
      <c r="FJY697" s="126"/>
      <c r="FJZ697" s="126"/>
      <c r="FKA697" s="126"/>
      <c r="FKB697" s="126"/>
      <c r="FKC697" s="126"/>
      <c r="FKD697" s="126"/>
      <c r="FKE697" s="126"/>
      <c r="FKF697" s="126"/>
      <c r="FKG697" s="126"/>
      <c r="FKH697" s="126"/>
      <c r="FKI697" s="126"/>
      <c r="FKJ697" s="126"/>
      <c r="FKK697" s="126"/>
      <c r="FKL697" s="126"/>
      <c r="FKM697" s="126"/>
      <c r="FKN697" s="126"/>
      <c r="FKO697" s="126"/>
      <c r="FKP697" s="126"/>
      <c r="FKQ697" s="126"/>
      <c r="FKR697" s="126"/>
      <c r="FKS697" s="126"/>
      <c r="FKT697" s="126"/>
      <c r="FKU697" s="126"/>
      <c r="FKV697" s="126"/>
      <c r="FKW697" s="126"/>
      <c r="FKX697" s="126"/>
      <c r="FKY697" s="126"/>
      <c r="FKZ697" s="126"/>
      <c r="FLA697" s="126"/>
      <c r="FLB697" s="126"/>
      <c r="FLC697" s="126"/>
      <c r="FLD697" s="126"/>
      <c r="FLE697" s="126"/>
      <c r="FLF697" s="126"/>
      <c r="FLG697" s="126"/>
      <c r="FLH697" s="126"/>
      <c r="FLI697" s="126"/>
      <c r="FLJ697" s="126"/>
      <c r="FLK697" s="126"/>
      <c r="FLL697" s="126"/>
      <c r="FLM697" s="126"/>
      <c r="FLN697" s="126"/>
      <c r="FLO697" s="126"/>
      <c r="FLP697" s="126"/>
      <c r="FLQ697" s="126"/>
      <c r="FLR697" s="126"/>
      <c r="FLS697" s="126"/>
      <c r="FLT697" s="126"/>
      <c r="FLU697" s="126"/>
      <c r="FLV697" s="126"/>
      <c r="FLW697" s="126"/>
      <c r="FLX697" s="126"/>
      <c r="FLY697" s="126"/>
      <c r="FLZ697" s="126"/>
      <c r="FMA697" s="126"/>
      <c r="FMB697" s="126"/>
      <c r="FMC697" s="126"/>
      <c r="FMD697" s="126"/>
      <c r="FME697" s="126"/>
      <c r="FMF697" s="126"/>
      <c r="FMG697" s="126"/>
      <c r="FMH697" s="126"/>
      <c r="FMI697" s="126"/>
      <c r="FMJ697" s="126"/>
      <c r="FMK697" s="126"/>
      <c r="FML697" s="126"/>
      <c r="FMM697" s="126"/>
      <c r="FMN697" s="126"/>
      <c r="FMO697" s="126"/>
      <c r="FMP697" s="126"/>
      <c r="FMQ697" s="126"/>
      <c r="FMR697" s="126"/>
      <c r="FMS697" s="126"/>
      <c r="FMT697" s="126"/>
      <c r="FMU697" s="126"/>
      <c r="FMV697" s="126"/>
      <c r="FMW697" s="126"/>
      <c r="FMX697" s="126"/>
      <c r="FMY697" s="126"/>
      <c r="FMZ697" s="126"/>
      <c r="FNA697" s="126"/>
      <c r="FNB697" s="126"/>
      <c r="FNC697" s="126"/>
      <c r="FND697" s="126"/>
      <c r="FNE697" s="126"/>
      <c r="FNF697" s="126"/>
      <c r="FNG697" s="126"/>
      <c r="FNH697" s="126"/>
      <c r="FNI697" s="126"/>
      <c r="FNJ697" s="126"/>
      <c r="FNK697" s="126"/>
      <c r="FNL697" s="126"/>
      <c r="FNM697" s="126"/>
      <c r="FNN697" s="126"/>
      <c r="FNO697" s="126"/>
      <c r="FNP697" s="126"/>
      <c r="FNQ697" s="126"/>
      <c r="FNR697" s="126"/>
      <c r="FNS697" s="126"/>
      <c r="FNT697" s="126"/>
      <c r="FNU697" s="126"/>
      <c r="FNV697" s="126"/>
      <c r="FNW697" s="126"/>
      <c r="FNX697" s="126"/>
      <c r="FNY697" s="126"/>
      <c r="FNZ697" s="126"/>
      <c r="FOA697" s="126"/>
      <c r="FOB697" s="126"/>
      <c r="FOC697" s="126"/>
      <c r="FOD697" s="126"/>
      <c r="FOE697" s="126"/>
      <c r="FOF697" s="126"/>
      <c r="FOG697" s="126"/>
      <c r="FOH697" s="126"/>
      <c r="FOI697" s="126"/>
      <c r="FOJ697" s="126"/>
      <c r="FOK697" s="126"/>
      <c r="FOL697" s="126"/>
      <c r="FOM697" s="126"/>
      <c r="FON697" s="126"/>
      <c r="FOO697" s="126"/>
      <c r="FOP697" s="126"/>
      <c r="FOQ697" s="126"/>
      <c r="FOR697" s="126"/>
      <c r="FOS697" s="126"/>
      <c r="FOT697" s="126"/>
      <c r="FOU697" s="126"/>
      <c r="FOV697" s="126"/>
      <c r="FOW697" s="126"/>
      <c r="FOX697" s="126"/>
      <c r="FOY697" s="126"/>
      <c r="FOZ697" s="126"/>
      <c r="FPA697" s="126"/>
      <c r="FPB697" s="126"/>
      <c r="FPC697" s="126"/>
      <c r="FPD697" s="126"/>
      <c r="FPE697" s="126"/>
      <c r="FPF697" s="126"/>
      <c r="FPG697" s="126"/>
      <c r="FPH697" s="126"/>
      <c r="FPI697" s="126"/>
      <c r="FPJ697" s="126"/>
      <c r="FPK697" s="126"/>
      <c r="FPL697" s="126"/>
      <c r="FPM697" s="126"/>
      <c r="FPN697" s="126"/>
      <c r="FPO697" s="126"/>
      <c r="FPP697" s="126"/>
      <c r="FPQ697" s="126"/>
      <c r="FPR697" s="126"/>
      <c r="FPS697" s="126"/>
      <c r="FPT697" s="126"/>
      <c r="FPU697" s="126"/>
      <c r="FPV697" s="126"/>
      <c r="FPW697" s="126"/>
      <c r="FPX697" s="126"/>
      <c r="FPY697" s="126"/>
      <c r="FPZ697" s="126"/>
      <c r="FQA697" s="126"/>
      <c r="FQB697" s="126"/>
      <c r="FQC697" s="126"/>
      <c r="FQD697" s="126"/>
      <c r="FQE697" s="126"/>
      <c r="FQF697" s="126"/>
      <c r="FQG697" s="126"/>
      <c r="FQH697" s="126"/>
      <c r="FQI697" s="126"/>
      <c r="FQJ697" s="126"/>
      <c r="FQK697" s="126"/>
      <c r="FQL697" s="126"/>
      <c r="FQM697" s="126"/>
      <c r="FQN697" s="126"/>
      <c r="FQO697" s="126"/>
      <c r="FQP697" s="126"/>
      <c r="FQQ697" s="126"/>
      <c r="FQR697" s="126"/>
      <c r="FQS697" s="126"/>
      <c r="FQT697" s="126"/>
      <c r="FQU697" s="126"/>
      <c r="FQV697" s="126"/>
      <c r="FQW697" s="126"/>
      <c r="FQX697" s="126"/>
      <c r="FQY697" s="126"/>
      <c r="FQZ697" s="126"/>
      <c r="FRA697" s="126"/>
      <c r="FRB697" s="126"/>
      <c r="FRC697" s="126"/>
      <c r="FRD697" s="126"/>
      <c r="FRE697" s="126"/>
      <c r="FRF697" s="126"/>
      <c r="FRG697" s="126"/>
      <c r="FRH697" s="126"/>
      <c r="FRI697" s="126"/>
      <c r="FRJ697" s="126"/>
      <c r="FRK697" s="126"/>
      <c r="FRL697" s="126"/>
      <c r="FRM697" s="126"/>
      <c r="FRN697" s="126"/>
      <c r="FRO697" s="126"/>
      <c r="FRP697" s="126"/>
      <c r="FRQ697" s="126"/>
      <c r="FRR697" s="126"/>
      <c r="FRS697" s="126"/>
      <c r="FRT697" s="126"/>
      <c r="FRU697" s="126"/>
      <c r="FRV697" s="126"/>
      <c r="FRW697" s="126"/>
      <c r="FRX697" s="126"/>
      <c r="FRY697" s="126"/>
      <c r="FRZ697" s="126"/>
      <c r="FSA697" s="126"/>
      <c r="FSB697" s="126"/>
      <c r="FSC697" s="126"/>
      <c r="FSD697" s="126"/>
      <c r="FSE697" s="126"/>
      <c r="FSF697" s="126"/>
      <c r="FSG697" s="126"/>
      <c r="FSH697" s="126"/>
      <c r="FSI697" s="126"/>
      <c r="FSJ697" s="126"/>
      <c r="FSK697" s="126"/>
      <c r="FSL697" s="126"/>
      <c r="FSM697" s="126"/>
      <c r="FSN697" s="126"/>
      <c r="FSO697" s="126"/>
      <c r="FSP697" s="126"/>
      <c r="FSQ697" s="126"/>
      <c r="FSR697" s="126"/>
      <c r="FSS697" s="126"/>
      <c r="FST697" s="126"/>
      <c r="FSU697" s="126"/>
      <c r="FSV697" s="126"/>
      <c r="FSW697" s="126"/>
      <c r="FSX697" s="126"/>
      <c r="FSY697" s="126"/>
      <c r="FSZ697" s="126"/>
      <c r="FTA697" s="126"/>
      <c r="FTB697" s="126"/>
      <c r="FTC697" s="126"/>
      <c r="FTD697" s="126"/>
      <c r="FTE697" s="126"/>
      <c r="FTF697" s="126"/>
      <c r="FTG697" s="126"/>
      <c r="FTH697" s="126"/>
      <c r="FTI697" s="126"/>
      <c r="FTJ697" s="126"/>
      <c r="FTK697" s="126"/>
      <c r="FTL697" s="126"/>
      <c r="FTM697" s="126"/>
      <c r="FTN697" s="126"/>
      <c r="FTO697" s="126"/>
      <c r="FTP697" s="126"/>
      <c r="FTQ697" s="126"/>
      <c r="FTR697" s="126"/>
      <c r="FTS697" s="126"/>
      <c r="FTT697" s="126"/>
      <c r="FTU697" s="126"/>
      <c r="FTV697" s="126"/>
      <c r="FTW697" s="126"/>
      <c r="FTX697" s="126"/>
      <c r="FTY697" s="126"/>
      <c r="FTZ697" s="126"/>
      <c r="FUA697" s="126"/>
      <c r="FUB697" s="126"/>
      <c r="FUC697" s="126"/>
      <c r="FUD697" s="126"/>
      <c r="FUE697" s="126"/>
      <c r="FUF697" s="126"/>
      <c r="FUG697" s="126"/>
      <c r="FUH697" s="126"/>
      <c r="FUI697" s="126"/>
      <c r="FUJ697" s="126"/>
      <c r="FUK697" s="126"/>
      <c r="FUL697" s="126"/>
      <c r="FUM697" s="126"/>
      <c r="FUN697" s="126"/>
      <c r="FUO697" s="126"/>
      <c r="FUP697" s="126"/>
      <c r="FUQ697" s="126"/>
      <c r="FUR697" s="126"/>
      <c r="FUS697" s="126"/>
      <c r="FUT697" s="126"/>
      <c r="FUU697" s="126"/>
      <c r="FUV697" s="126"/>
      <c r="FUW697" s="126"/>
      <c r="FUX697" s="126"/>
      <c r="FUY697" s="126"/>
      <c r="FUZ697" s="126"/>
      <c r="FVA697" s="126"/>
      <c r="FVB697" s="126"/>
      <c r="FVC697" s="126"/>
      <c r="FVD697" s="126"/>
      <c r="FVE697" s="126"/>
      <c r="FVF697" s="126"/>
      <c r="FVG697" s="126"/>
      <c r="FVH697" s="126"/>
      <c r="FVI697" s="126"/>
      <c r="FVJ697" s="126"/>
      <c r="FVK697" s="126"/>
      <c r="FVL697" s="126"/>
      <c r="FVM697" s="126"/>
      <c r="FVN697" s="126"/>
      <c r="FVO697" s="126"/>
      <c r="FVP697" s="126"/>
      <c r="FVQ697" s="126"/>
      <c r="FVR697" s="126"/>
      <c r="FVS697" s="126"/>
      <c r="FVT697" s="126"/>
      <c r="FVU697" s="126"/>
      <c r="FVV697" s="126"/>
      <c r="FVW697" s="126"/>
      <c r="FVX697" s="126"/>
      <c r="FVY697" s="126"/>
      <c r="FVZ697" s="126"/>
      <c r="FWA697" s="126"/>
      <c r="FWB697" s="126"/>
      <c r="FWC697" s="126"/>
      <c r="FWD697" s="126"/>
      <c r="FWE697" s="126"/>
      <c r="FWF697" s="126"/>
      <c r="FWG697" s="126"/>
      <c r="FWH697" s="126"/>
      <c r="FWI697" s="126"/>
      <c r="FWJ697" s="126"/>
      <c r="FWK697" s="126"/>
      <c r="FWL697" s="126"/>
      <c r="FWM697" s="126"/>
      <c r="FWN697" s="126"/>
      <c r="FWO697" s="126"/>
      <c r="FWP697" s="126"/>
      <c r="FWQ697" s="126"/>
      <c r="FWR697" s="126"/>
      <c r="FWS697" s="126"/>
      <c r="FWT697" s="126"/>
      <c r="FWU697" s="126"/>
      <c r="FWV697" s="126"/>
      <c r="FWW697" s="126"/>
      <c r="FWX697" s="126"/>
      <c r="FWY697" s="126"/>
      <c r="FWZ697" s="126"/>
      <c r="FXA697" s="126"/>
      <c r="FXB697" s="126"/>
      <c r="FXC697" s="126"/>
      <c r="FXD697" s="126"/>
      <c r="FXE697" s="126"/>
      <c r="FXF697" s="126"/>
      <c r="FXG697" s="126"/>
      <c r="FXH697" s="126"/>
      <c r="FXI697" s="126"/>
      <c r="FXJ697" s="126"/>
      <c r="FXK697" s="126"/>
      <c r="FXL697" s="126"/>
      <c r="FXM697" s="126"/>
      <c r="FXN697" s="126"/>
      <c r="FXO697" s="126"/>
      <c r="FXP697" s="126"/>
      <c r="FXQ697" s="126"/>
      <c r="FXR697" s="126"/>
      <c r="FXS697" s="126"/>
      <c r="FXT697" s="126"/>
      <c r="FXU697" s="126"/>
      <c r="FXV697" s="126"/>
      <c r="FXW697" s="126"/>
      <c r="FXX697" s="126"/>
      <c r="FXY697" s="126"/>
      <c r="FXZ697" s="126"/>
      <c r="FYA697" s="126"/>
      <c r="FYB697" s="126"/>
      <c r="FYC697" s="126"/>
      <c r="FYD697" s="126"/>
      <c r="FYE697" s="126"/>
      <c r="FYF697" s="126"/>
      <c r="FYG697" s="126"/>
      <c r="FYH697" s="126"/>
      <c r="FYI697" s="126"/>
      <c r="FYJ697" s="126"/>
      <c r="FYK697" s="126"/>
      <c r="FYL697" s="126"/>
      <c r="FYM697" s="126"/>
      <c r="FYN697" s="126"/>
      <c r="FYO697" s="126"/>
      <c r="FYP697" s="126"/>
      <c r="FYQ697" s="126"/>
      <c r="FYR697" s="126"/>
      <c r="FYS697" s="126"/>
      <c r="FYT697" s="126"/>
      <c r="FYU697" s="126"/>
      <c r="FYV697" s="126"/>
      <c r="FYW697" s="126"/>
      <c r="FYX697" s="126"/>
      <c r="FYY697" s="126"/>
      <c r="FYZ697" s="126"/>
      <c r="FZA697" s="126"/>
      <c r="FZB697" s="126"/>
      <c r="FZC697" s="126"/>
      <c r="FZD697" s="126"/>
      <c r="FZE697" s="126"/>
      <c r="FZF697" s="126"/>
      <c r="FZG697" s="126"/>
      <c r="FZH697" s="126"/>
      <c r="FZI697" s="126"/>
      <c r="FZJ697" s="126"/>
      <c r="FZK697" s="126"/>
      <c r="FZL697" s="126"/>
      <c r="FZM697" s="126"/>
      <c r="FZN697" s="126"/>
      <c r="FZO697" s="126"/>
      <c r="FZP697" s="126"/>
      <c r="FZQ697" s="126"/>
      <c r="FZR697" s="126"/>
      <c r="FZS697" s="126"/>
      <c r="FZT697" s="126"/>
      <c r="FZU697" s="126"/>
      <c r="FZV697" s="126"/>
      <c r="FZW697" s="126"/>
      <c r="FZX697" s="126"/>
      <c r="FZY697" s="126"/>
      <c r="FZZ697" s="126"/>
      <c r="GAA697" s="126"/>
      <c r="GAB697" s="126"/>
      <c r="GAC697" s="126"/>
      <c r="GAD697" s="126"/>
      <c r="GAE697" s="126"/>
      <c r="GAF697" s="126"/>
      <c r="GAG697" s="126"/>
      <c r="GAH697" s="126"/>
      <c r="GAI697" s="126"/>
      <c r="GAJ697" s="126"/>
      <c r="GAK697" s="126"/>
      <c r="GAL697" s="126"/>
      <c r="GAM697" s="126"/>
      <c r="GAN697" s="126"/>
      <c r="GAO697" s="126"/>
      <c r="GAP697" s="126"/>
      <c r="GAQ697" s="126"/>
      <c r="GAR697" s="126"/>
      <c r="GAS697" s="126"/>
      <c r="GAT697" s="126"/>
      <c r="GAU697" s="126"/>
      <c r="GAV697" s="126"/>
      <c r="GAW697" s="126"/>
      <c r="GAX697" s="126"/>
      <c r="GAY697" s="126"/>
      <c r="GAZ697" s="126"/>
      <c r="GBA697" s="126"/>
      <c r="GBB697" s="126"/>
      <c r="GBC697" s="126"/>
      <c r="GBD697" s="126"/>
      <c r="GBE697" s="126"/>
      <c r="GBF697" s="126"/>
      <c r="GBG697" s="126"/>
      <c r="GBH697" s="126"/>
      <c r="GBI697" s="126"/>
      <c r="GBJ697" s="126"/>
      <c r="GBK697" s="126"/>
      <c r="GBL697" s="126"/>
      <c r="GBM697" s="126"/>
      <c r="GBN697" s="126"/>
      <c r="GBO697" s="126"/>
      <c r="GBP697" s="126"/>
      <c r="GBQ697" s="126"/>
      <c r="GBR697" s="126"/>
      <c r="GBS697" s="126"/>
      <c r="GBT697" s="126"/>
      <c r="GBU697" s="126"/>
      <c r="GBV697" s="126"/>
      <c r="GBW697" s="126"/>
      <c r="GBX697" s="126"/>
      <c r="GBY697" s="126"/>
      <c r="GBZ697" s="126"/>
      <c r="GCA697" s="126"/>
      <c r="GCB697" s="126"/>
      <c r="GCC697" s="126"/>
      <c r="GCD697" s="126"/>
      <c r="GCE697" s="126"/>
      <c r="GCF697" s="126"/>
      <c r="GCG697" s="126"/>
      <c r="GCH697" s="126"/>
      <c r="GCI697" s="126"/>
      <c r="GCJ697" s="126"/>
      <c r="GCK697" s="126"/>
      <c r="GCL697" s="126"/>
      <c r="GCM697" s="126"/>
      <c r="GCN697" s="126"/>
      <c r="GCO697" s="126"/>
      <c r="GCP697" s="126"/>
      <c r="GCQ697" s="126"/>
      <c r="GCR697" s="126"/>
      <c r="GCS697" s="126"/>
      <c r="GCT697" s="126"/>
      <c r="GCU697" s="126"/>
      <c r="GCV697" s="126"/>
      <c r="GCW697" s="126"/>
      <c r="GCX697" s="126"/>
      <c r="GCY697" s="126"/>
      <c r="GCZ697" s="126"/>
      <c r="GDA697" s="126"/>
      <c r="GDB697" s="126"/>
      <c r="GDC697" s="126"/>
      <c r="GDD697" s="126"/>
      <c r="GDE697" s="126"/>
      <c r="GDF697" s="126"/>
      <c r="GDG697" s="126"/>
      <c r="GDH697" s="126"/>
      <c r="GDI697" s="126"/>
      <c r="GDJ697" s="126"/>
      <c r="GDK697" s="126"/>
      <c r="GDL697" s="126"/>
      <c r="GDM697" s="126"/>
      <c r="GDN697" s="126"/>
      <c r="GDO697" s="126"/>
      <c r="GDP697" s="126"/>
      <c r="GDQ697" s="126"/>
      <c r="GDR697" s="126"/>
      <c r="GDS697" s="126"/>
      <c r="GDT697" s="126"/>
      <c r="GDU697" s="126"/>
      <c r="GDV697" s="126"/>
      <c r="GDW697" s="126"/>
      <c r="GDX697" s="126"/>
      <c r="GDY697" s="126"/>
      <c r="GDZ697" s="126"/>
      <c r="GEA697" s="126"/>
      <c r="GEB697" s="126"/>
      <c r="GEC697" s="126"/>
      <c r="GED697" s="126"/>
      <c r="GEE697" s="126"/>
      <c r="GEF697" s="126"/>
      <c r="GEG697" s="126"/>
      <c r="GEH697" s="126"/>
      <c r="GEI697" s="126"/>
      <c r="GEJ697" s="126"/>
      <c r="GEK697" s="126"/>
      <c r="GEL697" s="126"/>
      <c r="GEM697" s="126"/>
      <c r="GEN697" s="126"/>
      <c r="GEO697" s="126"/>
      <c r="GEP697" s="126"/>
      <c r="GEQ697" s="126"/>
      <c r="GER697" s="126"/>
      <c r="GES697" s="126"/>
      <c r="GET697" s="126"/>
      <c r="GEU697" s="126"/>
      <c r="GEV697" s="126"/>
      <c r="GEW697" s="126"/>
      <c r="GEX697" s="126"/>
      <c r="GEY697" s="126"/>
      <c r="GEZ697" s="126"/>
      <c r="GFA697" s="126"/>
      <c r="GFB697" s="126"/>
      <c r="GFC697" s="126"/>
      <c r="GFD697" s="126"/>
      <c r="GFE697" s="126"/>
      <c r="GFF697" s="126"/>
      <c r="GFG697" s="126"/>
      <c r="GFH697" s="126"/>
      <c r="GFI697" s="126"/>
      <c r="GFJ697" s="126"/>
      <c r="GFK697" s="126"/>
      <c r="GFL697" s="126"/>
      <c r="GFM697" s="126"/>
      <c r="GFN697" s="126"/>
      <c r="GFO697" s="126"/>
      <c r="GFP697" s="126"/>
      <c r="GFQ697" s="126"/>
      <c r="GFR697" s="126"/>
      <c r="GFS697" s="126"/>
      <c r="GFT697" s="126"/>
      <c r="GFU697" s="126"/>
      <c r="GFV697" s="126"/>
      <c r="GFW697" s="126"/>
      <c r="GFX697" s="126"/>
      <c r="GFY697" s="126"/>
      <c r="GFZ697" s="126"/>
      <c r="GGA697" s="126"/>
      <c r="GGB697" s="126"/>
      <c r="GGC697" s="126"/>
      <c r="GGD697" s="126"/>
      <c r="GGE697" s="126"/>
      <c r="GGF697" s="126"/>
      <c r="GGG697" s="126"/>
      <c r="GGH697" s="126"/>
      <c r="GGI697" s="126"/>
      <c r="GGJ697" s="126"/>
      <c r="GGK697" s="126"/>
      <c r="GGL697" s="126"/>
      <c r="GGM697" s="126"/>
      <c r="GGN697" s="126"/>
      <c r="GGO697" s="126"/>
      <c r="GGP697" s="126"/>
      <c r="GGQ697" s="126"/>
      <c r="GGR697" s="126"/>
      <c r="GGS697" s="126"/>
      <c r="GGT697" s="126"/>
      <c r="GGU697" s="126"/>
      <c r="GGV697" s="126"/>
      <c r="GGW697" s="126"/>
      <c r="GGX697" s="126"/>
      <c r="GGY697" s="126"/>
      <c r="GGZ697" s="126"/>
      <c r="GHA697" s="126"/>
      <c r="GHB697" s="126"/>
      <c r="GHC697" s="126"/>
      <c r="GHD697" s="126"/>
      <c r="GHE697" s="126"/>
      <c r="GHF697" s="126"/>
      <c r="GHG697" s="126"/>
      <c r="GHH697" s="126"/>
      <c r="GHI697" s="126"/>
      <c r="GHJ697" s="126"/>
      <c r="GHK697" s="126"/>
      <c r="GHL697" s="126"/>
      <c r="GHM697" s="126"/>
      <c r="GHN697" s="126"/>
      <c r="GHO697" s="126"/>
      <c r="GHP697" s="126"/>
      <c r="GHQ697" s="126"/>
      <c r="GHR697" s="126"/>
      <c r="GHS697" s="126"/>
      <c r="GHT697" s="126"/>
      <c r="GHU697" s="126"/>
      <c r="GHV697" s="126"/>
      <c r="GHW697" s="126"/>
      <c r="GHX697" s="126"/>
      <c r="GHY697" s="126"/>
      <c r="GHZ697" s="126"/>
      <c r="GIA697" s="126"/>
      <c r="GIB697" s="126"/>
      <c r="GIC697" s="126"/>
      <c r="GID697" s="126"/>
      <c r="GIE697" s="126"/>
      <c r="GIF697" s="126"/>
      <c r="GIG697" s="126"/>
      <c r="GIH697" s="126"/>
      <c r="GII697" s="126"/>
      <c r="GIJ697" s="126"/>
      <c r="GIK697" s="126"/>
      <c r="GIL697" s="126"/>
      <c r="GIM697" s="126"/>
      <c r="GIN697" s="126"/>
      <c r="GIO697" s="126"/>
      <c r="GIP697" s="126"/>
      <c r="GIQ697" s="126"/>
      <c r="GIR697" s="126"/>
      <c r="GIS697" s="126"/>
      <c r="GIT697" s="126"/>
      <c r="GIU697" s="126"/>
      <c r="GIV697" s="126"/>
      <c r="GIW697" s="126"/>
      <c r="GIX697" s="126"/>
      <c r="GIY697" s="126"/>
      <c r="GIZ697" s="126"/>
      <c r="GJA697" s="126"/>
      <c r="GJB697" s="126"/>
      <c r="GJC697" s="126"/>
      <c r="GJD697" s="126"/>
      <c r="GJE697" s="126"/>
      <c r="GJF697" s="126"/>
      <c r="GJG697" s="126"/>
      <c r="GJH697" s="126"/>
      <c r="GJI697" s="126"/>
      <c r="GJJ697" s="126"/>
      <c r="GJK697" s="126"/>
      <c r="GJL697" s="126"/>
      <c r="GJM697" s="126"/>
      <c r="GJN697" s="126"/>
      <c r="GJO697" s="126"/>
      <c r="GJP697" s="126"/>
      <c r="GJQ697" s="126"/>
      <c r="GJR697" s="126"/>
      <c r="GJS697" s="126"/>
      <c r="GJT697" s="126"/>
      <c r="GJU697" s="126"/>
      <c r="GJV697" s="126"/>
      <c r="GJW697" s="126"/>
      <c r="GJX697" s="126"/>
      <c r="GJY697" s="126"/>
      <c r="GJZ697" s="126"/>
      <c r="GKA697" s="126"/>
      <c r="GKB697" s="126"/>
      <c r="GKC697" s="126"/>
      <c r="GKD697" s="126"/>
      <c r="GKE697" s="126"/>
      <c r="GKF697" s="126"/>
      <c r="GKG697" s="126"/>
      <c r="GKH697" s="126"/>
      <c r="GKI697" s="126"/>
      <c r="GKJ697" s="126"/>
      <c r="GKK697" s="126"/>
      <c r="GKL697" s="126"/>
      <c r="GKM697" s="126"/>
      <c r="GKN697" s="126"/>
      <c r="GKO697" s="126"/>
      <c r="GKP697" s="126"/>
      <c r="GKQ697" s="126"/>
      <c r="GKR697" s="126"/>
      <c r="GKS697" s="126"/>
      <c r="GKT697" s="126"/>
      <c r="GKU697" s="126"/>
      <c r="GKV697" s="126"/>
      <c r="GKW697" s="126"/>
      <c r="GKX697" s="126"/>
      <c r="GKY697" s="126"/>
      <c r="GKZ697" s="126"/>
      <c r="GLA697" s="126"/>
      <c r="GLB697" s="126"/>
      <c r="GLC697" s="126"/>
      <c r="GLD697" s="126"/>
      <c r="GLE697" s="126"/>
      <c r="GLF697" s="126"/>
      <c r="GLG697" s="126"/>
      <c r="GLH697" s="126"/>
      <c r="GLI697" s="126"/>
      <c r="GLJ697" s="126"/>
      <c r="GLK697" s="126"/>
      <c r="GLL697" s="126"/>
      <c r="GLM697" s="126"/>
      <c r="GLN697" s="126"/>
      <c r="GLO697" s="126"/>
      <c r="GLP697" s="126"/>
      <c r="GLQ697" s="126"/>
      <c r="GLR697" s="126"/>
      <c r="GLS697" s="126"/>
      <c r="GLT697" s="126"/>
      <c r="GLU697" s="126"/>
      <c r="GLV697" s="126"/>
      <c r="GLW697" s="126"/>
      <c r="GLX697" s="126"/>
      <c r="GLY697" s="126"/>
      <c r="GLZ697" s="126"/>
      <c r="GMA697" s="126"/>
      <c r="GMB697" s="126"/>
      <c r="GMC697" s="126"/>
      <c r="GMD697" s="126"/>
      <c r="GME697" s="126"/>
      <c r="GMF697" s="126"/>
      <c r="GMG697" s="126"/>
      <c r="GMH697" s="126"/>
      <c r="GMI697" s="126"/>
      <c r="GMJ697" s="126"/>
      <c r="GMK697" s="126"/>
      <c r="GML697" s="126"/>
      <c r="GMM697" s="126"/>
      <c r="GMN697" s="126"/>
      <c r="GMO697" s="126"/>
      <c r="GMP697" s="126"/>
      <c r="GMQ697" s="126"/>
      <c r="GMR697" s="126"/>
      <c r="GMS697" s="126"/>
      <c r="GMT697" s="126"/>
      <c r="GMU697" s="126"/>
      <c r="GMV697" s="126"/>
      <c r="GMW697" s="126"/>
      <c r="GMX697" s="126"/>
      <c r="GMY697" s="126"/>
      <c r="GMZ697" s="126"/>
      <c r="GNA697" s="126"/>
      <c r="GNB697" s="126"/>
      <c r="GNC697" s="126"/>
      <c r="GND697" s="126"/>
      <c r="GNE697" s="126"/>
      <c r="GNF697" s="126"/>
      <c r="GNG697" s="126"/>
      <c r="GNH697" s="126"/>
      <c r="GNI697" s="126"/>
      <c r="GNJ697" s="126"/>
      <c r="GNK697" s="126"/>
      <c r="GNL697" s="126"/>
      <c r="GNM697" s="126"/>
      <c r="GNN697" s="126"/>
      <c r="GNO697" s="126"/>
      <c r="GNP697" s="126"/>
      <c r="GNQ697" s="126"/>
      <c r="GNR697" s="126"/>
      <c r="GNS697" s="126"/>
      <c r="GNT697" s="126"/>
      <c r="GNU697" s="126"/>
      <c r="GNV697" s="126"/>
      <c r="GNW697" s="126"/>
      <c r="GNX697" s="126"/>
      <c r="GNY697" s="126"/>
      <c r="GNZ697" s="126"/>
      <c r="GOA697" s="126"/>
      <c r="GOB697" s="126"/>
      <c r="GOC697" s="126"/>
      <c r="GOD697" s="126"/>
      <c r="GOE697" s="126"/>
      <c r="GOF697" s="126"/>
      <c r="GOG697" s="126"/>
      <c r="GOH697" s="126"/>
      <c r="GOI697" s="126"/>
      <c r="GOJ697" s="126"/>
      <c r="GOK697" s="126"/>
      <c r="GOL697" s="126"/>
      <c r="GOM697" s="126"/>
      <c r="GON697" s="126"/>
      <c r="GOO697" s="126"/>
      <c r="GOP697" s="126"/>
      <c r="GOQ697" s="126"/>
      <c r="GOR697" s="126"/>
      <c r="GOS697" s="126"/>
      <c r="GOT697" s="126"/>
      <c r="GOU697" s="126"/>
      <c r="GOV697" s="126"/>
      <c r="GOW697" s="126"/>
      <c r="GOX697" s="126"/>
      <c r="GOY697" s="126"/>
      <c r="GOZ697" s="126"/>
      <c r="GPA697" s="126"/>
      <c r="GPB697" s="126"/>
      <c r="GPC697" s="126"/>
      <c r="GPD697" s="126"/>
      <c r="GPE697" s="126"/>
      <c r="GPF697" s="126"/>
      <c r="GPG697" s="126"/>
      <c r="GPH697" s="126"/>
      <c r="GPI697" s="126"/>
      <c r="GPJ697" s="126"/>
      <c r="GPK697" s="126"/>
      <c r="GPL697" s="126"/>
      <c r="GPM697" s="126"/>
      <c r="GPN697" s="126"/>
      <c r="GPO697" s="126"/>
      <c r="GPP697" s="126"/>
      <c r="GPQ697" s="126"/>
      <c r="GPR697" s="126"/>
      <c r="GPS697" s="126"/>
      <c r="GPT697" s="126"/>
      <c r="GPU697" s="126"/>
      <c r="GPV697" s="126"/>
      <c r="GPW697" s="126"/>
      <c r="GPX697" s="126"/>
      <c r="GPY697" s="126"/>
      <c r="GPZ697" s="126"/>
      <c r="GQA697" s="126"/>
      <c r="GQB697" s="126"/>
      <c r="GQC697" s="126"/>
      <c r="GQD697" s="126"/>
      <c r="GQE697" s="126"/>
      <c r="GQF697" s="126"/>
      <c r="GQG697" s="126"/>
      <c r="GQH697" s="126"/>
      <c r="GQI697" s="126"/>
      <c r="GQJ697" s="126"/>
      <c r="GQK697" s="126"/>
      <c r="GQL697" s="126"/>
      <c r="GQM697" s="126"/>
      <c r="GQN697" s="126"/>
      <c r="GQO697" s="126"/>
      <c r="GQP697" s="126"/>
      <c r="GQQ697" s="126"/>
      <c r="GQR697" s="126"/>
      <c r="GQS697" s="126"/>
      <c r="GQT697" s="126"/>
      <c r="GQU697" s="126"/>
      <c r="GQV697" s="126"/>
      <c r="GQW697" s="126"/>
      <c r="GQX697" s="126"/>
      <c r="GQY697" s="126"/>
      <c r="GQZ697" s="126"/>
      <c r="GRA697" s="126"/>
      <c r="GRB697" s="126"/>
      <c r="GRC697" s="126"/>
      <c r="GRD697" s="126"/>
      <c r="GRE697" s="126"/>
      <c r="GRF697" s="126"/>
      <c r="GRG697" s="126"/>
      <c r="GRH697" s="126"/>
      <c r="GRI697" s="126"/>
      <c r="GRJ697" s="126"/>
      <c r="GRK697" s="126"/>
      <c r="GRL697" s="126"/>
      <c r="GRM697" s="126"/>
      <c r="GRN697" s="126"/>
      <c r="GRO697" s="126"/>
      <c r="GRP697" s="126"/>
      <c r="GRQ697" s="126"/>
      <c r="GRR697" s="126"/>
      <c r="GRS697" s="126"/>
      <c r="GRT697" s="126"/>
      <c r="GRU697" s="126"/>
      <c r="GRV697" s="126"/>
      <c r="GRW697" s="126"/>
      <c r="GRX697" s="126"/>
      <c r="GRY697" s="126"/>
      <c r="GRZ697" s="126"/>
      <c r="GSA697" s="126"/>
      <c r="GSB697" s="126"/>
      <c r="GSC697" s="126"/>
      <c r="GSD697" s="126"/>
      <c r="GSE697" s="126"/>
      <c r="GSF697" s="126"/>
      <c r="GSG697" s="126"/>
      <c r="GSH697" s="126"/>
      <c r="GSI697" s="126"/>
      <c r="GSJ697" s="126"/>
      <c r="GSK697" s="126"/>
      <c r="GSL697" s="126"/>
      <c r="GSM697" s="126"/>
      <c r="GSN697" s="126"/>
      <c r="GSO697" s="126"/>
      <c r="GSP697" s="126"/>
      <c r="GSQ697" s="126"/>
      <c r="GSR697" s="126"/>
      <c r="GSS697" s="126"/>
      <c r="GST697" s="126"/>
      <c r="GSU697" s="126"/>
      <c r="GSV697" s="126"/>
      <c r="GSW697" s="126"/>
      <c r="GSX697" s="126"/>
      <c r="GSY697" s="126"/>
      <c r="GSZ697" s="126"/>
      <c r="GTA697" s="126"/>
      <c r="GTB697" s="126"/>
      <c r="GTC697" s="126"/>
      <c r="GTD697" s="126"/>
      <c r="GTE697" s="126"/>
      <c r="GTF697" s="126"/>
      <c r="GTG697" s="126"/>
      <c r="GTH697" s="126"/>
      <c r="GTI697" s="126"/>
      <c r="GTJ697" s="126"/>
      <c r="GTK697" s="126"/>
      <c r="GTL697" s="126"/>
      <c r="GTM697" s="126"/>
      <c r="GTN697" s="126"/>
      <c r="GTO697" s="126"/>
      <c r="GTP697" s="126"/>
      <c r="GTQ697" s="126"/>
      <c r="GTR697" s="126"/>
      <c r="GTS697" s="126"/>
      <c r="GTT697" s="126"/>
      <c r="GTU697" s="126"/>
      <c r="GTV697" s="126"/>
      <c r="GTW697" s="126"/>
      <c r="GTX697" s="126"/>
      <c r="GTY697" s="126"/>
      <c r="GTZ697" s="126"/>
      <c r="GUA697" s="126"/>
      <c r="GUB697" s="126"/>
      <c r="GUC697" s="126"/>
      <c r="GUD697" s="126"/>
      <c r="GUE697" s="126"/>
      <c r="GUF697" s="126"/>
      <c r="GUG697" s="126"/>
      <c r="GUH697" s="126"/>
      <c r="GUI697" s="126"/>
      <c r="GUJ697" s="126"/>
      <c r="GUK697" s="126"/>
      <c r="GUL697" s="126"/>
      <c r="GUM697" s="126"/>
      <c r="GUN697" s="126"/>
      <c r="GUO697" s="126"/>
      <c r="GUP697" s="126"/>
      <c r="GUQ697" s="126"/>
      <c r="GUR697" s="126"/>
      <c r="GUS697" s="126"/>
      <c r="GUT697" s="126"/>
      <c r="GUU697" s="126"/>
      <c r="GUV697" s="126"/>
      <c r="GUW697" s="126"/>
      <c r="GUX697" s="126"/>
      <c r="GUY697" s="126"/>
      <c r="GUZ697" s="126"/>
      <c r="GVA697" s="126"/>
      <c r="GVB697" s="126"/>
      <c r="GVC697" s="126"/>
      <c r="GVD697" s="126"/>
      <c r="GVE697" s="126"/>
      <c r="GVF697" s="126"/>
      <c r="GVG697" s="126"/>
      <c r="GVH697" s="126"/>
      <c r="GVI697" s="126"/>
      <c r="GVJ697" s="126"/>
      <c r="GVK697" s="126"/>
      <c r="GVL697" s="126"/>
      <c r="GVM697" s="126"/>
      <c r="GVN697" s="126"/>
      <c r="GVO697" s="126"/>
      <c r="GVP697" s="126"/>
      <c r="GVQ697" s="126"/>
      <c r="GVR697" s="126"/>
      <c r="GVS697" s="126"/>
      <c r="GVT697" s="126"/>
      <c r="GVU697" s="126"/>
      <c r="GVV697" s="126"/>
      <c r="GVW697" s="126"/>
      <c r="GVX697" s="126"/>
      <c r="GVY697" s="126"/>
      <c r="GVZ697" s="126"/>
      <c r="GWA697" s="126"/>
      <c r="GWB697" s="126"/>
      <c r="GWC697" s="126"/>
      <c r="GWD697" s="126"/>
      <c r="GWE697" s="126"/>
      <c r="GWF697" s="126"/>
      <c r="GWG697" s="126"/>
      <c r="GWH697" s="126"/>
      <c r="GWI697" s="126"/>
      <c r="GWJ697" s="126"/>
      <c r="GWK697" s="126"/>
      <c r="GWL697" s="126"/>
      <c r="GWM697" s="126"/>
      <c r="GWN697" s="126"/>
      <c r="GWO697" s="126"/>
      <c r="GWP697" s="126"/>
      <c r="GWQ697" s="126"/>
      <c r="GWR697" s="126"/>
      <c r="GWS697" s="126"/>
      <c r="GWT697" s="126"/>
      <c r="GWU697" s="126"/>
      <c r="GWV697" s="126"/>
      <c r="GWW697" s="126"/>
      <c r="GWX697" s="126"/>
      <c r="GWY697" s="126"/>
      <c r="GWZ697" s="126"/>
      <c r="GXA697" s="126"/>
      <c r="GXB697" s="126"/>
      <c r="GXC697" s="126"/>
      <c r="GXD697" s="126"/>
      <c r="GXE697" s="126"/>
      <c r="GXF697" s="126"/>
      <c r="GXG697" s="126"/>
      <c r="GXH697" s="126"/>
      <c r="GXI697" s="126"/>
      <c r="GXJ697" s="126"/>
      <c r="GXK697" s="126"/>
      <c r="GXL697" s="126"/>
      <c r="GXM697" s="126"/>
      <c r="GXN697" s="126"/>
      <c r="GXO697" s="126"/>
      <c r="GXP697" s="126"/>
      <c r="GXQ697" s="126"/>
      <c r="GXR697" s="126"/>
      <c r="GXS697" s="126"/>
      <c r="GXT697" s="126"/>
      <c r="GXU697" s="126"/>
      <c r="GXV697" s="126"/>
      <c r="GXW697" s="126"/>
      <c r="GXX697" s="126"/>
      <c r="GXY697" s="126"/>
      <c r="GXZ697" s="126"/>
      <c r="GYA697" s="126"/>
      <c r="GYB697" s="126"/>
      <c r="GYC697" s="126"/>
      <c r="GYD697" s="126"/>
      <c r="GYE697" s="126"/>
      <c r="GYF697" s="126"/>
      <c r="GYG697" s="126"/>
      <c r="GYH697" s="126"/>
      <c r="GYI697" s="126"/>
      <c r="GYJ697" s="126"/>
      <c r="GYK697" s="126"/>
      <c r="GYL697" s="126"/>
      <c r="GYM697" s="126"/>
      <c r="GYN697" s="126"/>
      <c r="GYO697" s="126"/>
      <c r="GYP697" s="126"/>
      <c r="GYQ697" s="126"/>
      <c r="GYR697" s="126"/>
      <c r="GYS697" s="126"/>
      <c r="GYT697" s="126"/>
      <c r="GYU697" s="126"/>
      <c r="GYV697" s="126"/>
      <c r="GYW697" s="126"/>
      <c r="GYX697" s="126"/>
      <c r="GYY697" s="126"/>
      <c r="GYZ697" s="126"/>
      <c r="GZA697" s="126"/>
      <c r="GZB697" s="126"/>
      <c r="GZC697" s="126"/>
      <c r="GZD697" s="126"/>
      <c r="GZE697" s="126"/>
      <c r="GZF697" s="126"/>
      <c r="GZG697" s="126"/>
      <c r="GZH697" s="126"/>
      <c r="GZI697" s="126"/>
      <c r="GZJ697" s="126"/>
      <c r="GZK697" s="126"/>
      <c r="GZL697" s="126"/>
      <c r="GZM697" s="126"/>
      <c r="GZN697" s="126"/>
      <c r="GZO697" s="126"/>
      <c r="GZP697" s="126"/>
      <c r="GZQ697" s="126"/>
      <c r="GZR697" s="126"/>
      <c r="GZS697" s="126"/>
      <c r="GZT697" s="126"/>
      <c r="GZU697" s="126"/>
      <c r="GZV697" s="126"/>
      <c r="GZW697" s="126"/>
      <c r="GZX697" s="126"/>
      <c r="GZY697" s="126"/>
      <c r="GZZ697" s="126"/>
      <c r="HAA697" s="126"/>
      <c r="HAB697" s="126"/>
      <c r="HAC697" s="126"/>
      <c r="HAD697" s="126"/>
      <c r="HAE697" s="126"/>
      <c r="HAF697" s="126"/>
      <c r="HAG697" s="126"/>
      <c r="HAH697" s="126"/>
      <c r="HAI697" s="126"/>
      <c r="HAJ697" s="126"/>
      <c r="HAK697" s="126"/>
      <c r="HAL697" s="126"/>
      <c r="HAM697" s="126"/>
      <c r="HAN697" s="126"/>
      <c r="HAO697" s="126"/>
      <c r="HAP697" s="126"/>
      <c r="HAQ697" s="126"/>
      <c r="HAR697" s="126"/>
      <c r="HAS697" s="126"/>
      <c r="HAT697" s="126"/>
      <c r="HAU697" s="126"/>
      <c r="HAV697" s="126"/>
      <c r="HAW697" s="126"/>
      <c r="HAX697" s="126"/>
      <c r="HAY697" s="126"/>
      <c r="HAZ697" s="126"/>
      <c r="HBA697" s="126"/>
      <c r="HBB697" s="126"/>
      <c r="HBC697" s="126"/>
      <c r="HBD697" s="126"/>
      <c r="HBE697" s="126"/>
      <c r="HBF697" s="126"/>
      <c r="HBG697" s="126"/>
      <c r="HBH697" s="126"/>
      <c r="HBI697" s="126"/>
      <c r="HBJ697" s="126"/>
      <c r="HBK697" s="126"/>
      <c r="HBL697" s="126"/>
      <c r="HBM697" s="126"/>
      <c r="HBN697" s="126"/>
      <c r="HBO697" s="126"/>
      <c r="HBP697" s="126"/>
      <c r="HBQ697" s="126"/>
      <c r="HBR697" s="126"/>
      <c r="HBS697" s="126"/>
      <c r="HBT697" s="126"/>
      <c r="HBU697" s="126"/>
      <c r="HBV697" s="126"/>
      <c r="HBW697" s="126"/>
      <c r="HBX697" s="126"/>
      <c r="HBY697" s="126"/>
      <c r="HBZ697" s="126"/>
      <c r="HCA697" s="126"/>
      <c r="HCB697" s="126"/>
      <c r="HCC697" s="126"/>
      <c r="HCD697" s="126"/>
      <c r="HCE697" s="126"/>
      <c r="HCF697" s="126"/>
      <c r="HCG697" s="126"/>
      <c r="HCH697" s="126"/>
      <c r="HCI697" s="126"/>
      <c r="HCJ697" s="126"/>
      <c r="HCK697" s="126"/>
      <c r="HCL697" s="126"/>
      <c r="HCM697" s="126"/>
      <c r="HCN697" s="126"/>
      <c r="HCO697" s="126"/>
      <c r="HCP697" s="126"/>
      <c r="HCQ697" s="126"/>
      <c r="HCR697" s="126"/>
      <c r="HCS697" s="126"/>
      <c r="HCT697" s="126"/>
      <c r="HCU697" s="126"/>
      <c r="HCV697" s="126"/>
      <c r="HCW697" s="126"/>
      <c r="HCX697" s="126"/>
      <c r="HCY697" s="126"/>
      <c r="HCZ697" s="126"/>
      <c r="HDA697" s="126"/>
      <c r="HDB697" s="126"/>
      <c r="HDC697" s="126"/>
      <c r="HDD697" s="126"/>
      <c r="HDE697" s="126"/>
      <c r="HDF697" s="126"/>
      <c r="HDG697" s="126"/>
      <c r="HDH697" s="126"/>
      <c r="HDI697" s="126"/>
      <c r="HDJ697" s="126"/>
      <c r="HDK697" s="126"/>
      <c r="HDL697" s="126"/>
      <c r="HDM697" s="126"/>
      <c r="HDN697" s="126"/>
      <c r="HDO697" s="126"/>
      <c r="HDP697" s="126"/>
      <c r="HDQ697" s="126"/>
      <c r="HDR697" s="126"/>
      <c r="HDS697" s="126"/>
      <c r="HDT697" s="126"/>
      <c r="HDU697" s="126"/>
      <c r="HDV697" s="126"/>
      <c r="HDW697" s="126"/>
      <c r="HDX697" s="126"/>
      <c r="HDY697" s="126"/>
      <c r="HDZ697" s="126"/>
      <c r="HEA697" s="126"/>
      <c r="HEB697" s="126"/>
      <c r="HEC697" s="126"/>
      <c r="HED697" s="126"/>
      <c r="HEE697" s="126"/>
      <c r="HEF697" s="126"/>
      <c r="HEG697" s="126"/>
      <c r="HEH697" s="126"/>
      <c r="HEI697" s="126"/>
      <c r="HEJ697" s="126"/>
      <c r="HEK697" s="126"/>
      <c r="HEL697" s="126"/>
      <c r="HEM697" s="126"/>
      <c r="HEN697" s="126"/>
      <c r="HEO697" s="126"/>
      <c r="HEP697" s="126"/>
      <c r="HEQ697" s="126"/>
      <c r="HER697" s="126"/>
      <c r="HES697" s="126"/>
      <c r="HET697" s="126"/>
      <c r="HEU697" s="126"/>
      <c r="HEV697" s="126"/>
      <c r="HEW697" s="126"/>
      <c r="HEX697" s="126"/>
      <c r="HEY697" s="126"/>
      <c r="HEZ697" s="126"/>
      <c r="HFA697" s="126"/>
      <c r="HFB697" s="126"/>
      <c r="HFC697" s="126"/>
      <c r="HFD697" s="126"/>
      <c r="HFE697" s="126"/>
      <c r="HFF697" s="126"/>
      <c r="HFG697" s="126"/>
      <c r="HFH697" s="126"/>
      <c r="HFI697" s="126"/>
      <c r="HFJ697" s="126"/>
      <c r="HFK697" s="126"/>
      <c r="HFL697" s="126"/>
      <c r="HFM697" s="126"/>
      <c r="HFN697" s="126"/>
      <c r="HFO697" s="126"/>
      <c r="HFP697" s="126"/>
      <c r="HFQ697" s="126"/>
      <c r="HFR697" s="126"/>
      <c r="HFS697" s="126"/>
      <c r="HFT697" s="126"/>
      <c r="HFU697" s="126"/>
      <c r="HFV697" s="126"/>
      <c r="HFW697" s="126"/>
      <c r="HFX697" s="126"/>
      <c r="HFY697" s="126"/>
      <c r="HFZ697" s="126"/>
      <c r="HGA697" s="126"/>
      <c r="HGB697" s="126"/>
      <c r="HGC697" s="126"/>
      <c r="HGD697" s="126"/>
      <c r="HGE697" s="126"/>
      <c r="HGF697" s="126"/>
      <c r="HGG697" s="126"/>
      <c r="HGH697" s="126"/>
      <c r="HGI697" s="126"/>
      <c r="HGJ697" s="126"/>
      <c r="HGK697" s="126"/>
      <c r="HGL697" s="126"/>
      <c r="HGM697" s="126"/>
      <c r="HGN697" s="126"/>
      <c r="HGO697" s="126"/>
      <c r="HGP697" s="126"/>
      <c r="HGQ697" s="126"/>
      <c r="HGR697" s="126"/>
      <c r="HGS697" s="126"/>
      <c r="HGT697" s="126"/>
      <c r="HGU697" s="126"/>
      <c r="HGV697" s="126"/>
      <c r="HGW697" s="126"/>
      <c r="HGX697" s="126"/>
      <c r="HGY697" s="126"/>
      <c r="HGZ697" s="126"/>
      <c r="HHA697" s="126"/>
      <c r="HHB697" s="126"/>
      <c r="HHC697" s="126"/>
      <c r="HHD697" s="126"/>
      <c r="HHE697" s="126"/>
      <c r="HHF697" s="126"/>
      <c r="HHG697" s="126"/>
      <c r="HHH697" s="126"/>
      <c r="HHI697" s="126"/>
      <c r="HHJ697" s="126"/>
      <c r="HHK697" s="126"/>
      <c r="HHL697" s="126"/>
      <c r="HHM697" s="126"/>
      <c r="HHN697" s="126"/>
      <c r="HHO697" s="126"/>
      <c r="HHP697" s="126"/>
      <c r="HHQ697" s="126"/>
      <c r="HHR697" s="126"/>
      <c r="HHS697" s="126"/>
      <c r="HHT697" s="126"/>
      <c r="HHU697" s="126"/>
      <c r="HHV697" s="126"/>
      <c r="HHW697" s="126"/>
      <c r="HHX697" s="126"/>
      <c r="HHY697" s="126"/>
      <c r="HHZ697" s="126"/>
      <c r="HIA697" s="126"/>
      <c r="HIB697" s="126"/>
      <c r="HIC697" s="126"/>
      <c r="HID697" s="126"/>
      <c r="HIE697" s="126"/>
      <c r="HIF697" s="126"/>
      <c r="HIG697" s="126"/>
      <c r="HIH697" s="126"/>
      <c r="HII697" s="126"/>
      <c r="HIJ697" s="126"/>
      <c r="HIK697" s="126"/>
      <c r="HIL697" s="126"/>
      <c r="HIM697" s="126"/>
      <c r="HIN697" s="126"/>
      <c r="HIO697" s="126"/>
      <c r="HIP697" s="126"/>
      <c r="HIQ697" s="126"/>
      <c r="HIR697" s="126"/>
      <c r="HIS697" s="126"/>
      <c r="HIT697" s="126"/>
      <c r="HIU697" s="126"/>
      <c r="HIV697" s="126"/>
      <c r="HIW697" s="126"/>
      <c r="HIX697" s="126"/>
      <c r="HIY697" s="126"/>
      <c r="HIZ697" s="126"/>
      <c r="HJA697" s="126"/>
      <c r="HJB697" s="126"/>
      <c r="HJC697" s="126"/>
      <c r="HJD697" s="126"/>
      <c r="HJE697" s="126"/>
      <c r="HJF697" s="126"/>
      <c r="HJG697" s="126"/>
      <c r="HJH697" s="126"/>
      <c r="HJI697" s="126"/>
      <c r="HJJ697" s="126"/>
      <c r="HJK697" s="126"/>
      <c r="HJL697" s="126"/>
      <c r="HJM697" s="126"/>
      <c r="HJN697" s="126"/>
      <c r="HJO697" s="126"/>
      <c r="HJP697" s="126"/>
      <c r="HJQ697" s="126"/>
      <c r="HJR697" s="126"/>
      <c r="HJS697" s="126"/>
      <c r="HJT697" s="126"/>
      <c r="HJU697" s="126"/>
      <c r="HJV697" s="126"/>
      <c r="HJW697" s="126"/>
      <c r="HJX697" s="126"/>
      <c r="HJY697" s="126"/>
      <c r="HJZ697" s="126"/>
      <c r="HKA697" s="126"/>
      <c r="HKB697" s="126"/>
      <c r="HKC697" s="126"/>
      <c r="HKD697" s="126"/>
      <c r="HKE697" s="126"/>
      <c r="HKF697" s="126"/>
      <c r="HKG697" s="126"/>
      <c r="HKH697" s="126"/>
      <c r="HKI697" s="126"/>
      <c r="HKJ697" s="126"/>
      <c r="HKK697" s="126"/>
      <c r="HKL697" s="126"/>
      <c r="HKM697" s="126"/>
      <c r="HKN697" s="126"/>
      <c r="HKO697" s="126"/>
      <c r="HKP697" s="126"/>
      <c r="HKQ697" s="126"/>
      <c r="HKR697" s="126"/>
      <c r="HKS697" s="126"/>
      <c r="HKT697" s="126"/>
      <c r="HKU697" s="126"/>
      <c r="HKV697" s="126"/>
      <c r="HKW697" s="126"/>
      <c r="HKX697" s="126"/>
      <c r="HKY697" s="126"/>
      <c r="HKZ697" s="126"/>
      <c r="HLA697" s="126"/>
      <c r="HLB697" s="126"/>
      <c r="HLC697" s="126"/>
      <c r="HLD697" s="126"/>
      <c r="HLE697" s="126"/>
      <c r="HLF697" s="126"/>
      <c r="HLG697" s="126"/>
      <c r="HLH697" s="126"/>
      <c r="HLI697" s="126"/>
      <c r="HLJ697" s="126"/>
      <c r="HLK697" s="126"/>
      <c r="HLL697" s="126"/>
      <c r="HLM697" s="126"/>
      <c r="HLN697" s="126"/>
      <c r="HLO697" s="126"/>
      <c r="HLP697" s="126"/>
      <c r="HLQ697" s="126"/>
      <c r="HLR697" s="126"/>
      <c r="HLS697" s="126"/>
      <c r="HLT697" s="126"/>
      <c r="HLU697" s="126"/>
      <c r="HLV697" s="126"/>
      <c r="HLW697" s="126"/>
      <c r="HLX697" s="126"/>
      <c r="HLY697" s="126"/>
      <c r="HLZ697" s="126"/>
      <c r="HMA697" s="126"/>
      <c r="HMB697" s="126"/>
      <c r="HMC697" s="126"/>
      <c r="HMD697" s="126"/>
      <c r="HME697" s="126"/>
      <c r="HMF697" s="126"/>
      <c r="HMG697" s="126"/>
      <c r="HMH697" s="126"/>
      <c r="HMI697" s="126"/>
      <c r="HMJ697" s="126"/>
      <c r="HMK697" s="126"/>
      <c r="HML697" s="126"/>
      <c r="HMM697" s="126"/>
      <c r="HMN697" s="126"/>
      <c r="HMO697" s="126"/>
      <c r="HMP697" s="126"/>
      <c r="HMQ697" s="126"/>
      <c r="HMR697" s="126"/>
      <c r="HMS697" s="126"/>
      <c r="HMT697" s="126"/>
      <c r="HMU697" s="126"/>
      <c r="HMV697" s="126"/>
      <c r="HMW697" s="126"/>
      <c r="HMX697" s="126"/>
      <c r="HMY697" s="126"/>
      <c r="HMZ697" s="126"/>
      <c r="HNA697" s="126"/>
      <c r="HNB697" s="126"/>
      <c r="HNC697" s="126"/>
      <c r="HND697" s="126"/>
      <c r="HNE697" s="126"/>
      <c r="HNF697" s="126"/>
      <c r="HNG697" s="126"/>
      <c r="HNH697" s="126"/>
      <c r="HNI697" s="126"/>
      <c r="HNJ697" s="126"/>
      <c r="HNK697" s="126"/>
      <c r="HNL697" s="126"/>
      <c r="HNM697" s="126"/>
      <c r="HNN697" s="126"/>
      <c r="HNO697" s="126"/>
      <c r="HNP697" s="126"/>
      <c r="HNQ697" s="126"/>
      <c r="HNR697" s="126"/>
      <c r="HNS697" s="126"/>
      <c r="HNT697" s="126"/>
      <c r="HNU697" s="126"/>
      <c r="HNV697" s="126"/>
      <c r="HNW697" s="126"/>
      <c r="HNX697" s="126"/>
      <c r="HNY697" s="126"/>
      <c r="HNZ697" s="126"/>
      <c r="HOA697" s="126"/>
      <c r="HOB697" s="126"/>
      <c r="HOC697" s="126"/>
      <c r="HOD697" s="126"/>
      <c r="HOE697" s="126"/>
      <c r="HOF697" s="126"/>
      <c r="HOG697" s="126"/>
      <c r="HOH697" s="126"/>
      <c r="HOI697" s="126"/>
      <c r="HOJ697" s="126"/>
      <c r="HOK697" s="126"/>
      <c r="HOL697" s="126"/>
      <c r="HOM697" s="126"/>
      <c r="HON697" s="126"/>
      <c r="HOO697" s="126"/>
      <c r="HOP697" s="126"/>
      <c r="HOQ697" s="126"/>
      <c r="HOR697" s="126"/>
      <c r="HOS697" s="126"/>
      <c r="HOT697" s="126"/>
      <c r="HOU697" s="126"/>
      <c r="HOV697" s="126"/>
      <c r="HOW697" s="126"/>
      <c r="HOX697" s="126"/>
      <c r="HOY697" s="126"/>
      <c r="HOZ697" s="126"/>
      <c r="HPA697" s="126"/>
      <c r="HPB697" s="126"/>
      <c r="HPC697" s="126"/>
      <c r="HPD697" s="126"/>
      <c r="HPE697" s="126"/>
      <c r="HPF697" s="126"/>
      <c r="HPG697" s="126"/>
      <c r="HPH697" s="126"/>
      <c r="HPI697" s="126"/>
      <c r="HPJ697" s="126"/>
      <c r="HPK697" s="126"/>
      <c r="HPL697" s="126"/>
      <c r="HPM697" s="126"/>
      <c r="HPN697" s="126"/>
      <c r="HPO697" s="126"/>
      <c r="HPP697" s="126"/>
      <c r="HPQ697" s="126"/>
      <c r="HPR697" s="126"/>
      <c r="HPS697" s="126"/>
      <c r="HPT697" s="126"/>
      <c r="HPU697" s="126"/>
      <c r="HPV697" s="126"/>
      <c r="HPW697" s="126"/>
      <c r="HPX697" s="126"/>
      <c r="HPY697" s="126"/>
      <c r="HPZ697" s="126"/>
      <c r="HQA697" s="126"/>
      <c r="HQB697" s="126"/>
      <c r="HQC697" s="126"/>
      <c r="HQD697" s="126"/>
      <c r="HQE697" s="126"/>
      <c r="HQF697" s="126"/>
      <c r="HQG697" s="126"/>
      <c r="HQH697" s="126"/>
      <c r="HQI697" s="126"/>
      <c r="HQJ697" s="126"/>
      <c r="HQK697" s="126"/>
      <c r="HQL697" s="126"/>
      <c r="HQM697" s="126"/>
      <c r="HQN697" s="126"/>
      <c r="HQO697" s="126"/>
      <c r="HQP697" s="126"/>
      <c r="HQQ697" s="126"/>
      <c r="HQR697" s="126"/>
      <c r="HQS697" s="126"/>
      <c r="HQT697" s="126"/>
      <c r="HQU697" s="126"/>
      <c r="HQV697" s="126"/>
      <c r="HQW697" s="126"/>
      <c r="HQX697" s="126"/>
      <c r="HQY697" s="126"/>
      <c r="HQZ697" s="126"/>
      <c r="HRA697" s="126"/>
      <c r="HRB697" s="126"/>
      <c r="HRC697" s="126"/>
      <c r="HRD697" s="126"/>
      <c r="HRE697" s="126"/>
      <c r="HRF697" s="126"/>
      <c r="HRG697" s="126"/>
      <c r="HRH697" s="126"/>
      <c r="HRI697" s="126"/>
      <c r="HRJ697" s="126"/>
      <c r="HRK697" s="126"/>
      <c r="HRL697" s="126"/>
      <c r="HRM697" s="126"/>
      <c r="HRN697" s="126"/>
      <c r="HRO697" s="126"/>
      <c r="HRP697" s="126"/>
      <c r="HRQ697" s="126"/>
      <c r="HRR697" s="126"/>
      <c r="HRS697" s="126"/>
      <c r="HRT697" s="126"/>
      <c r="HRU697" s="126"/>
      <c r="HRV697" s="126"/>
      <c r="HRW697" s="126"/>
      <c r="HRX697" s="126"/>
      <c r="HRY697" s="126"/>
      <c r="HRZ697" s="126"/>
      <c r="HSA697" s="126"/>
      <c r="HSB697" s="126"/>
      <c r="HSC697" s="126"/>
      <c r="HSD697" s="126"/>
      <c r="HSE697" s="126"/>
      <c r="HSF697" s="126"/>
      <c r="HSG697" s="126"/>
      <c r="HSH697" s="126"/>
      <c r="HSI697" s="126"/>
      <c r="HSJ697" s="126"/>
      <c r="HSK697" s="126"/>
      <c r="HSL697" s="126"/>
      <c r="HSM697" s="126"/>
      <c r="HSN697" s="126"/>
      <c r="HSO697" s="126"/>
      <c r="HSP697" s="126"/>
      <c r="HSQ697" s="126"/>
      <c r="HSR697" s="126"/>
      <c r="HSS697" s="126"/>
      <c r="HST697" s="126"/>
      <c r="HSU697" s="126"/>
      <c r="HSV697" s="126"/>
      <c r="HSW697" s="126"/>
      <c r="HSX697" s="126"/>
      <c r="HSY697" s="126"/>
      <c r="HSZ697" s="126"/>
      <c r="HTA697" s="126"/>
      <c r="HTB697" s="126"/>
      <c r="HTC697" s="126"/>
      <c r="HTD697" s="126"/>
      <c r="HTE697" s="126"/>
      <c r="HTF697" s="126"/>
      <c r="HTG697" s="126"/>
      <c r="HTH697" s="126"/>
      <c r="HTI697" s="126"/>
      <c r="HTJ697" s="126"/>
      <c r="HTK697" s="126"/>
      <c r="HTL697" s="126"/>
      <c r="HTM697" s="126"/>
      <c r="HTN697" s="126"/>
      <c r="HTO697" s="126"/>
      <c r="HTP697" s="126"/>
      <c r="HTQ697" s="126"/>
      <c r="HTR697" s="126"/>
      <c r="HTS697" s="126"/>
      <c r="HTT697" s="126"/>
      <c r="HTU697" s="126"/>
      <c r="HTV697" s="126"/>
      <c r="HTW697" s="126"/>
      <c r="HTX697" s="126"/>
      <c r="HTY697" s="126"/>
      <c r="HTZ697" s="126"/>
      <c r="HUA697" s="126"/>
      <c r="HUB697" s="126"/>
      <c r="HUC697" s="126"/>
      <c r="HUD697" s="126"/>
      <c r="HUE697" s="126"/>
      <c r="HUF697" s="126"/>
      <c r="HUG697" s="126"/>
      <c r="HUH697" s="126"/>
      <c r="HUI697" s="126"/>
      <c r="HUJ697" s="126"/>
      <c r="HUK697" s="126"/>
      <c r="HUL697" s="126"/>
      <c r="HUM697" s="126"/>
      <c r="HUN697" s="126"/>
      <c r="HUO697" s="126"/>
      <c r="HUP697" s="126"/>
      <c r="HUQ697" s="126"/>
      <c r="HUR697" s="126"/>
      <c r="HUS697" s="126"/>
      <c r="HUT697" s="126"/>
      <c r="HUU697" s="126"/>
      <c r="HUV697" s="126"/>
      <c r="HUW697" s="126"/>
      <c r="HUX697" s="126"/>
      <c r="HUY697" s="126"/>
      <c r="HUZ697" s="126"/>
      <c r="HVA697" s="126"/>
      <c r="HVB697" s="126"/>
      <c r="HVC697" s="126"/>
      <c r="HVD697" s="126"/>
      <c r="HVE697" s="126"/>
      <c r="HVF697" s="126"/>
      <c r="HVG697" s="126"/>
      <c r="HVH697" s="126"/>
      <c r="HVI697" s="126"/>
      <c r="HVJ697" s="126"/>
      <c r="HVK697" s="126"/>
      <c r="HVL697" s="126"/>
      <c r="HVM697" s="126"/>
      <c r="HVN697" s="126"/>
      <c r="HVO697" s="126"/>
      <c r="HVP697" s="126"/>
      <c r="HVQ697" s="126"/>
      <c r="HVR697" s="126"/>
      <c r="HVS697" s="126"/>
      <c r="HVT697" s="126"/>
      <c r="HVU697" s="126"/>
      <c r="HVV697" s="126"/>
      <c r="HVW697" s="126"/>
      <c r="HVX697" s="126"/>
      <c r="HVY697" s="126"/>
      <c r="HVZ697" s="126"/>
      <c r="HWA697" s="126"/>
      <c r="HWB697" s="126"/>
      <c r="HWC697" s="126"/>
      <c r="HWD697" s="126"/>
      <c r="HWE697" s="126"/>
      <c r="HWF697" s="126"/>
      <c r="HWG697" s="126"/>
      <c r="HWH697" s="126"/>
      <c r="HWI697" s="126"/>
      <c r="HWJ697" s="126"/>
      <c r="HWK697" s="126"/>
      <c r="HWL697" s="126"/>
      <c r="HWM697" s="126"/>
      <c r="HWN697" s="126"/>
      <c r="HWO697" s="126"/>
      <c r="HWP697" s="126"/>
      <c r="HWQ697" s="126"/>
      <c r="HWR697" s="126"/>
      <c r="HWS697" s="126"/>
      <c r="HWT697" s="126"/>
      <c r="HWU697" s="126"/>
      <c r="HWV697" s="126"/>
      <c r="HWW697" s="126"/>
      <c r="HWX697" s="126"/>
      <c r="HWY697" s="126"/>
      <c r="HWZ697" s="126"/>
      <c r="HXA697" s="126"/>
      <c r="HXB697" s="126"/>
      <c r="HXC697" s="126"/>
      <c r="HXD697" s="126"/>
      <c r="HXE697" s="126"/>
      <c r="HXF697" s="126"/>
      <c r="HXG697" s="126"/>
      <c r="HXH697" s="126"/>
      <c r="HXI697" s="126"/>
      <c r="HXJ697" s="126"/>
      <c r="HXK697" s="126"/>
      <c r="HXL697" s="126"/>
      <c r="HXM697" s="126"/>
      <c r="HXN697" s="126"/>
      <c r="HXO697" s="126"/>
      <c r="HXP697" s="126"/>
      <c r="HXQ697" s="126"/>
      <c r="HXR697" s="126"/>
      <c r="HXS697" s="126"/>
      <c r="HXT697" s="126"/>
      <c r="HXU697" s="126"/>
      <c r="HXV697" s="126"/>
      <c r="HXW697" s="126"/>
      <c r="HXX697" s="126"/>
      <c r="HXY697" s="126"/>
      <c r="HXZ697" s="126"/>
      <c r="HYA697" s="126"/>
      <c r="HYB697" s="126"/>
      <c r="HYC697" s="126"/>
      <c r="HYD697" s="126"/>
      <c r="HYE697" s="126"/>
      <c r="HYF697" s="126"/>
      <c r="HYG697" s="126"/>
      <c r="HYH697" s="126"/>
      <c r="HYI697" s="126"/>
      <c r="HYJ697" s="126"/>
      <c r="HYK697" s="126"/>
      <c r="HYL697" s="126"/>
      <c r="HYM697" s="126"/>
      <c r="HYN697" s="126"/>
      <c r="HYO697" s="126"/>
      <c r="HYP697" s="126"/>
      <c r="HYQ697" s="126"/>
      <c r="HYR697" s="126"/>
      <c r="HYS697" s="126"/>
      <c r="HYT697" s="126"/>
      <c r="HYU697" s="126"/>
      <c r="HYV697" s="126"/>
      <c r="HYW697" s="126"/>
      <c r="HYX697" s="126"/>
      <c r="HYY697" s="126"/>
      <c r="HYZ697" s="126"/>
      <c r="HZA697" s="126"/>
      <c r="HZB697" s="126"/>
      <c r="HZC697" s="126"/>
      <c r="HZD697" s="126"/>
      <c r="HZE697" s="126"/>
      <c r="HZF697" s="126"/>
      <c r="HZG697" s="126"/>
      <c r="HZH697" s="126"/>
      <c r="HZI697" s="126"/>
      <c r="HZJ697" s="126"/>
      <c r="HZK697" s="126"/>
      <c r="HZL697" s="126"/>
      <c r="HZM697" s="126"/>
      <c r="HZN697" s="126"/>
      <c r="HZO697" s="126"/>
      <c r="HZP697" s="126"/>
      <c r="HZQ697" s="126"/>
      <c r="HZR697" s="126"/>
      <c r="HZS697" s="126"/>
      <c r="HZT697" s="126"/>
      <c r="HZU697" s="126"/>
      <c r="HZV697" s="126"/>
      <c r="HZW697" s="126"/>
      <c r="HZX697" s="126"/>
      <c r="HZY697" s="126"/>
      <c r="HZZ697" s="126"/>
      <c r="IAA697" s="126"/>
      <c r="IAB697" s="126"/>
      <c r="IAC697" s="126"/>
      <c r="IAD697" s="126"/>
      <c r="IAE697" s="126"/>
      <c r="IAF697" s="126"/>
      <c r="IAG697" s="126"/>
      <c r="IAH697" s="126"/>
      <c r="IAI697" s="126"/>
      <c r="IAJ697" s="126"/>
      <c r="IAK697" s="126"/>
      <c r="IAL697" s="126"/>
      <c r="IAM697" s="126"/>
      <c r="IAN697" s="126"/>
      <c r="IAO697" s="126"/>
      <c r="IAP697" s="126"/>
      <c r="IAQ697" s="126"/>
      <c r="IAR697" s="126"/>
      <c r="IAS697" s="126"/>
      <c r="IAT697" s="126"/>
      <c r="IAU697" s="126"/>
      <c r="IAV697" s="126"/>
      <c r="IAW697" s="126"/>
      <c r="IAX697" s="126"/>
      <c r="IAY697" s="126"/>
      <c r="IAZ697" s="126"/>
      <c r="IBA697" s="126"/>
      <c r="IBB697" s="126"/>
      <c r="IBC697" s="126"/>
      <c r="IBD697" s="126"/>
      <c r="IBE697" s="126"/>
      <c r="IBF697" s="126"/>
      <c r="IBG697" s="126"/>
      <c r="IBH697" s="126"/>
      <c r="IBI697" s="126"/>
      <c r="IBJ697" s="126"/>
      <c r="IBK697" s="126"/>
      <c r="IBL697" s="126"/>
      <c r="IBM697" s="126"/>
      <c r="IBN697" s="126"/>
      <c r="IBO697" s="126"/>
      <c r="IBP697" s="126"/>
      <c r="IBQ697" s="126"/>
      <c r="IBR697" s="126"/>
      <c r="IBS697" s="126"/>
      <c r="IBT697" s="126"/>
      <c r="IBU697" s="126"/>
      <c r="IBV697" s="126"/>
      <c r="IBW697" s="126"/>
      <c r="IBX697" s="126"/>
      <c r="IBY697" s="126"/>
      <c r="IBZ697" s="126"/>
      <c r="ICA697" s="126"/>
      <c r="ICB697" s="126"/>
      <c r="ICC697" s="126"/>
      <c r="ICD697" s="126"/>
      <c r="ICE697" s="126"/>
      <c r="ICF697" s="126"/>
      <c r="ICG697" s="126"/>
      <c r="ICH697" s="126"/>
      <c r="ICI697" s="126"/>
      <c r="ICJ697" s="126"/>
      <c r="ICK697" s="126"/>
      <c r="ICL697" s="126"/>
      <c r="ICM697" s="126"/>
      <c r="ICN697" s="126"/>
      <c r="ICO697" s="126"/>
      <c r="ICP697" s="126"/>
      <c r="ICQ697" s="126"/>
      <c r="ICR697" s="126"/>
      <c r="ICS697" s="126"/>
      <c r="ICT697" s="126"/>
      <c r="ICU697" s="126"/>
      <c r="ICV697" s="126"/>
      <c r="ICW697" s="126"/>
      <c r="ICX697" s="126"/>
      <c r="ICY697" s="126"/>
      <c r="ICZ697" s="126"/>
      <c r="IDA697" s="126"/>
      <c r="IDB697" s="126"/>
      <c r="IDC697" s="126"/>
      <c r="IDD697" s="126"/>
      <c r="IDE697" s="126"/>
      <c r="IDF697" s="126"/>
      <c r="IDG697" s="126"/>
      <c r="IDH697" s="126"/>
      <c r="IDI697" s="126"/>
      <c r="IDJ697" s="126"/>
      <c r="IDK697" s="126"/>
      <c r="IDL697" s="126"/>
      <c r="IDM697" s="126"/>
      <c r="IDN697" s="126"/>
      <c r="IDO697" s="126"/>
      <c r="IDP697" s="126"/>
      <c r="IDQ697" s="126"/>
      <c r="IDR697" s="126"/>
      <c r="IDS697" s="126"/>
      <c r="IDT697" s="126"/>
      <c r="IDU697" s="126"/>
      <c r="IDV697" s="126"/>
      <c r="IDW697" s="126"/>
      <c r="IDX697" s="126"/>
      <c r="IDY697" s="126"/>
      <c r="IDZ697" s="126"/>
      <c r="IEA697" s="126"/>
      <c r="IEB697" s="126"/>
      <c r="IEC697" s="126"/>
      <c r="IED697" s="126"/>
      <c r="IEE697" s="126"/>
      <c r="IEF697" s="126"/>
      <c r="IEG697" s="126"/>
      <c r="IEH697" s="126"/>
      <c r="IEI697" s="126"/>
      <c r="IEJ697" s="126"/>
      <c r="IEK697" s="126"/>
      <c r="IEL697" s="126"/>
      <c r="IEM697" s="126"/>
      <c r="IEN697" s="126"/>
      <c r="IEO697" s="126"/>
      <c r="IEP697" s="126"/>
      <c r="IEQ697" s="126"/>
      <c r="IER697" s="126"/>
      <c r="IES697" s="126"/>
      <c r="IET697" s="126"/>
      <c r="IEU697" s="126"/>
      <c r="IEV697" s="126"/>
      <c r="IEW697" s="126"/>
      <c r="IEX697" s="126"/>
      <c r="IEY697" s="126"/>
      <c r="IEZ697" s="126"/>
      <c r="IFA697" s="126"/>
      <c r="IFB697" s="126"/>
      <c r="IFC697" s="126"/>
      <c r="IFD697" s="126"/>
      <c r="IFE697" s="126"/>
      <c r="IFF697" s="126"/>
      <c r="IFG697" s="126"/>
      <c r="IFH697" s="126"/>
      <c r="IFI697" s="126"/>
      <c r="IFJ697" s="126"/>
      <c r="IFK697" s="126"/>
      <c r="IFL697" s="126"/>
      <c r="IFM697" s="126"/>
      <c r="IFN697" s="126"/>
      <c r="IFO697" s="126"/>
      <c r="IFP697" s="126"/>
      <c r="IFQ697" s="126"/>
      <c r="IFR697" s="126"/>
      <c r="IFS697" s="126"/>
      <c r="IFT697" s="126"/>
      <c r="IFU697" s="126"/>
      <c r="IFV697" s="126"/>
      <c r="IFW697" s="126"/>
      <c r="IFX697" s="126"/>
      <c r="IFY697" s="126"/>
      <c r="IFZ697" s="126"/>
      <c r="IGA697" s="126"/>
      <c r="IGB697" s="126"/>
      <c r="IGC697" s="126"/>
      <c r="IGD697" s="126"/>
      <c r="IGE697" s="126"/>
      <c r="IGF697" s="126"/>
      <c r="IGG697" s="126"/>
      <c r="IGH697" s="126"/>
      <c r="IGI697" s="126"/>
      <c r="IGJ697" s="126"/>
      <c r="IGK697" s="126"/>
      <c r="IGL697" s="126"/>
      <c r="IGM697" s="126"/>
      <c r="IGN697" s="126"/>
      <c r="IGO697" s="126"/>
      <c r="IGP697" s="126"/>
      <c r="IGQ697" s="126"/>
      <c r="IGR697" s="126"/>
      <c r="IGS697" s="126"/>
      <c r="IGT697" s="126"/>
      <c r="IGU697" s="126"/>
      <c r="IGV697" s="126"/>
      <c r="IGW697" s="126"/>
      <c r="IGX697" s="126"/>
      <c r="IGY697" s="126"/>
      <c r="IGZ697" s="126"/>
      <c r="IHA697" s="126"/>
      <c r="IHB697" s="126"/>
      <c r="IHC697" s="126"/>
      <c r="IHD697" s="126"/>
      <c r="IHE697" s="126"/>
      <c r="IHF697" s="126"/>
      <c r="IHG697" s="126"/>
      <c r="IHH697" s="126"/>
      <c r="IHI697" s="126"/>
      <c r="IHJ697" s="126"/>
      <c r="IHK697" s="126"/>
      <c r="IHL697" s="126"/>
      <c r="IHM697" s="126"/>
      <c r="IHN697" s="126"/>
      <c r="IHO697" s="126"/>
      <c r="IHP697" s="126"/>
      <c r="IHQ697" s="126"/>
      <c r="IHR697" s="126"/>
      <c r="IHS697" s="126"/>
      <c r="IHT697" s="126"/>
      <c r="IHU697" s="126"/>
      <c r="IHV697" s="126"/>
      <c r="IHW697" s="126"/>
      <c r="IHX697" s="126"/>
      <c r="IHY697" s="126"/>
      <c r="IHZ697" s="126"/>
      <c r="IIA697" s="126"/>
      <c r="IIB697" s="126"/>
      <c r="IIC697" s="126"/>
      <c r="IID697" s="126"/>
      <c r="IIE697" s="126"/>
      <c r="IIF697" s="126"/>
      <c r="IIG697" s="126"/>
      <c r="IIH697" s="126"/>
      <c r="III697" s="126"/>
      <c r="IIJ697" s="126"/>
      <c r="IIK697" s="126"/>
      <c r="IIL697" s="126"/>
      <c r="IIM697" s="126"/>
      <c r="IIN697" s="126"/>
      <c r="IIO697" s="126"/>
      <c r="IIP697" s="126"/>
      <c r="IIQ697" s="126"/>
      <c r="IIR697" s="126"/>
      <c r="IIS697" s="126"/>
      <c r="IIT697" s="126"/>
      <c r="IIU697" s="126"/>
      <c r="IIV697" s="126"/>
      <c r="IIW697" s="126"/>
      <c r="IIX697" s="126"/>
      <c r="IIY697" s="126"/>
      <c r="IIZ697" s="126"/>
      <c r="IJA697" s="126"/>
      <c r="IJB697" s="126"/>
      <c r="IJC697" s="126"/>
      <c r="IJD697" s="126"/>
      <c r="IJE697" s="126"/>
      <c r="IJF697" s="126"/>
      <c r="IJG697" s="126"/>
      <c r="IJH697" s="126"/>
      <c r="IJI697" s="126"/>
      <c r="IJJ697" s="126"/>
      <c r="IJK697" s="126"/>
      <c r="IJL697" s="126"/>
      <c r="IJM697" s="126"/>
      <c r="IJN697" s="126"/>
      <c r="IJO697" s="126"/>
      <c r="IJP697" s="126"/>
      <c r="IJQ697" s="126"/>
      <c r="IJR697" s="126"/>
      <c r="IJS697" s="126"/>
      <c r="IJT697" s="126"/>
      <c r="IJU697" s="126"/>
      <c r="IJV697" s="126"/>
      <c r="IJW697" s="126"/>
      <c r="IJX697" s="126"/>
      <c r="IJY697" s="126"/>
      <c r="IJZ697" s="126"/>
      <c r="IKA697" s="126"/>
      <c r="IKB697" s="126"/>
      <c r="IKC697" s="126"/>
      <c r="IKD697" s="126"/>
      <c r="IKE697" s="126"/>
      <c r="IKF697" s="126"/>
      <c r="IKG697" s="126"/>
      <c r="IKH697" s="126"/>
      <c r="IKI697" s="126"/>
      <c r="IKJ697" s="126"/>
      <c r="IKK697" s="126"/>
      <c r="IKL697" s="126"/>
      <c r="IKM697" s="126"/>
      <c r="IKN697" s="126"/>
      <c r="IKO697" s="126"/>
      <c r="IKP697" s="126"/>
      <c r="IKQ697" s="126"/>
      <c r="IKR697" s="126"/>
      <c r="IKS697" s="126"/>
      <c r="IKT697" s="126"/>
      <c r="IKU697" s="126"/>
      <c r="IKV697" s="126"/>
      <c r="IKW697" s="126"/>
      <c r="IKX697" s="126"/>
      <c r="IKY697" s="126"/>
      <c r="IKZ697" s="126"/>
      <c r="ILA697" s="126"/>
      <c r="ILB697" s="126"/>
      <c r="ILC697" s="126"/>
      <c r="ILD697" s="126"/>
      <c r="ILE697" s="126"/>
      <c r="ILF697" s="126"/>
      <c r="ILG697" s="126"/>
      <c r="ILH697" s="126"/>
      <c r="ILI697" s="126"/>
      <c r="ILJ697" s="126"/>
      <c r="ILK697" s="126"/>
      <c r="ILL697" s="126"/>
      <c r="ILM697" s="126"/>
      <c r="ILN697" s="126"/>
      <c r="ILO697" s="126"/>
      <c r="ILP697" s="126"/>
      <c r="ILQ697" s="126"/>
      <c r="ILR697" s="126"/>
      <c r="ILS697" s="126"/>
      <c r="ILT697" s="126"/>
      <c r="ILU697" s="126"/>
      <c r="ILV697" s="126"/>
      <c r="ILW697" s="126"/>
      <c r="ILX697" s="126"/>
      <c r="ILY697" s="126"/>
      <c r="ILZ697" s="126"/>
      <c r="IMA697" s="126"/>
      <c r="IMB697" s="126"/>
      <c r="IMC697" s="126"/>
      <c r="IMD697" s="126"/>
      <c r="IME697" s="126"/>
      <c r="IMF697" s="126"/>
      <c r="IMG697" s="126"/>
      <c r="IMH697" s="126"/>
      <c r="IMI697" s="126"/>
      <c r="IMJ697" s="126"/>
      <c r="IMK697" s="126"/>
      <c r="IML697" s="126"/>
      <c r="IMM697" s="126"/>
      <c r="IMN697" s="126"/>
      <c r="IMO697" s="126"/>
      <c r="IMP697" s="126"/>
      <c r="IMQ697" s="126"/>
      <c r="IMR697" s="126"/>
      <c r="IMS697" s="126"/>
      <c r="IMT697" s="126"/>
      <c r="IMU697" s="126"/>
      <c r="IMV697" s="126"/>
      <c r="IMW697" s="126"/>
      <c r="IMX697" s="126"/>
      <c r="IMY697" s="126"/>
      <c r="IMZ697" s="126"/>
      <c r="INA697" s="126"/>
      <c r="INB697" s="126"/>
      <c r="INC697" s="126"/>
      <c r="IND697" s="126"/>
      <c r="INE697" s="126"/>
      <c r="INF697" s="126"/>
      <c r="ING697" s="126"/>
      <c r="INH697" s="126"/>
      <c r="INI697" s="126"/>
      <c r="INJ697" s="126"/>
      <c r="INK697" s="126"/>
      <c r="INL697" s="126"/>
      <c r="INM697" s="126"/>
      <c r="INN697" s="126"/>
      <c r="INO697" s="126"/>
      <c r="INP697" s="126"/>
      <c r="INQ697" s="126"/>
      <c r="INR697" s="126"/>
      <c r="INS697" s="126"/>
      <c r="INT697" s="126"/>
      <c r="INU697" s="126"/>
      <c r="INV697" s="126"/>
      <c r="INW697" s="126"/>
      <c r="INX697" s="126"/>
      <c r="INY697" s="126"/>
      <c r="INZ697" s="126"/>
      <c r="IOA697" s="126"/>
      <c r="IOB697" s="126"/>
      <c r="IOC697" s="126"/>
      <c r="IOD697" s="126"/>
      <c r="IOE697" s="126"/>
      <c r="IOF697" s="126"/>
      <c r="IOG697" s="126"/>
      <c r="IOH697" s="126"/>
      <c r="IOI697" s="126"/>
      <c r="IOJ697" s="126"/>
      <c r="IOK697" s="126"/>
      <c r="IOL697" s="126"/>
      <c r="IOM697" s="126"/>
      <c r="ION697" s="126"/>
      <c r="IOO697" s="126"/>
      <c r="IOP697" s="126"/>
      <c r="IOQ697" s="126"/>
      <c r="IOR697" s="126"/>
      <c r="IOS697" s="126"/>
      <c r="IOT697" s="126"/>
      <c r="IOU697" s="126"/>
      <c r="IOV697" s="126"/>
      <c r="IOW697" s="126"/>
      <c r="IOX697" s="126"/>
      <c r="IOY697" s="126"/>
      <c r="IOZ697" s="126"/>
      <c r="IPA697" s="126"/>
      <c r="IPB697" s="126"/>
      <c r="IPC697" s="126"/>
      <c r="IPD697" s="126"/>
      <c r="IPE697" s="126"/>
      <c r="IPF697" s="126"/>
      <c r="IPG697" s="126"/>
      <c r="IPH697" s="126"/>
      <c r="IPI697" s="126"/>
      <c r="IPJ697" s="126"/>
      <c r="IPK697" s="126"/>
      <c r="IPL697" s="126"/>
      <c r="IPM697" s="126"/>
      <c r="IPN697" s="126"/>
      <c r="IPO697" s="126"/>
      <c r="IPP697" s="126"/>
      <c r="IPQ697" s="126"/>
      <c r="IPR697" s="126"/>
      <c r="IPS697" s="126"/>
      <c r="IPT697" s="126"/>
      <c r="IPU697" s="126"/>
      <c r="IPV697" s="126"/>
      <c r="IPW697" s="126"/>
      <c r="IPX697" s="126"/>
      <c r="IPY697" s="126"/>
      <c r="IPZ697" s="126"/>
      <c r="IQA697" s="126"/>
      <c r="IQB697" s="126"/>
      <c r="IQC697" s="126"/>
      <c r="IQD697" s="126"/>
      <c r="IQE697" s="126"/>
      <c r="IQF697" s="126"/>
      <c r="IQG697" s="126"/>
      <c r="IQH697" s="126"/>
      <c r="IQI697" s="126"/>
      <c r="IQJ697" s="126"/>
      <c r="IQK697" s="126"/>
      <c r="IQL697" s="126"/>
      <c r="IQM697" s="126"/>
      <c r="IQN697" s="126"/>
      <c r="IQO697" s="126"/>
      <c r="IQP697" s="126"/>
      <c r="IQQ697" s="126"/>
      <c r="IQR697" s="126"/>
      <c r="IQS697" s="126"/>
      <c r="IQT697" s="126"/>
      <c r="IQU697" s="126"/>
      <c r="IQV697" s="126"/>
      <c r="IQW697" s="126"/>
      <c r="IQX697" s="126"/>
      <c r="IQY697" s="126"/>
      <c r="IQZ697" s="126"/>
      <c r="IRA697" s="126"/>
      <c r="IRB697" s="126"/>
      <c r="IRC697" s="126"/>
      <c r="IRD697" s="126"/>
      <c r="IRE697" s="126"/>
      <c r="IRF697" s="126"/>
      <c r="IRG697" s="126"/>
      <c r="IRH697" s="126"/>
      <c r="IRI697" s="126"/>
      <c r="IRJ697" s="126"/>
      <c r="IRK697" s="126"/>
      <c r="IRL697" s="126"/>
      <c r="IRM697" s="126"/>
      <c r="IRN697" s="126"/>
      <c r="IRO697" s="126"/>
      <c r="IRP697" s="126"/>
      <c r="IRQ697" s="126"/>
      <c r="IRR697" s="126"/>
      <c r="IRS697" s="126"/>
      <c r="IRT697" s="126"/>
      <c r="IRU697" s="126"/>
      <c r="IRV697" s="126"/>
      <c r="IRW697" s="126"/>
      <c r="IRX697" s="126"/>
      <c r="IRY697" s="126"/>
      <c r="IRZ697" s="126"/>
      <c r="ISA697" s="126"/>
      <c r="ISB697" s="126"/>
      <c r="ISC697" s="126"/>
      <c r="ISD697" s="126"/>
      <c r="ISE697" s="126"/>
      <c r="ISF697" s="126"/>
      <c r="ISG697" s="126"/>
      <c r="ISH697" s="126"/>
      <c r="ISI697" s="126"/>
      <c r="ISJ697" s="126"/>
      <c r="ISK697" s="126"/>
      <c r="ISL697" s="126"/>
      <c r="ISM697" s="126"/>
      <c r="ISN697" s="126"/>
      <c r="ISO697" s="126"/>
      <c r="ISP697" s="126"/>
      <c r="ISQ697" s="126"/>
      <c r="ISR697" s="126"/>
      <c r="ISS697" s="126"/>
      <c r="IST697" s="126"/>
      <c r="ISU697" s="126"/>
      <c r="ISV697" s="126"/>
      <c r="ISW697" s="126"/>
      <c r="ISX697" s="126"/>
      <c r="ISY697" s="126"/>
      <c r="ISZ697" s="126"/>
      <c r="ITA697" s="126"/>
      <c r="ITB697" s="126"/>
      <c r="ITC697" s="126"/>
      <c r="ITD697" s="126"/>
      <c r="ITE697" s="126"/>
      <c r="ITF697" s="126"/>
      <c r="ITG697" s="126"/>
      <c r="ITH697" s="126"/>
      <c r="ITI697" s="126"/>
      <c r="ITJ697" s="126"/>
      <c r="ITK697" s="126"/>
      <c r="ITL697" s="126"/>
      <c r="ITM697" s="126"/>
      <c r="ITN697" s="126"/>
      <c r="ITO697" s="126"/>
      <c r="ITP697" s="126"/>
      <c r="ITQ697" s="126"/>
      <c r="ITR697" s="126"/>
      <c r="ITS697" s="126"/>
      <c r="ITT697" s="126"/>
      <c r="ITU697" s="126"/>
      <c r="ITV697" s="126"/>
      <c r="ITW697" s="126"/>
      <c r="ITX697" s="126"/>
      <c r="ITY697" s="126"/>
      <c r="ITZ697" s="126"/>
      <c r="IUA697" s="126"/>
      <c r="IUB697" s="126"/>
      <c r="IUC697" s="126"/>
      <c r="IUD697" s="126"/>
      <c r="IUE697" s="126"/>
      <c r="IUF697" s="126"/>
      <c r="IUG697" s="126"/>
      <c r="IUH697" s="126"/>
      <c r="IUI697" s="126"/>
      <c r="IUJ697" s="126"/>
      <c r="IUK697" s="126"/>
      <c r="IUL697" s="126"/>
      <c r="IUM697" s="126"/>
      <c r="IUN697" s="126"/>
      <c r="IUO697" s="126"/>
      <c r="IUP697" s="126"/>
      <c r="IUQ697" s="126"/>
      <c r="IUR697" s="126"/>
      <c r="IUS697" s="126"/>
      <c r="IUT697" s="126"/>
      <c r="IUU697" s="126"/>
      <c r="IUV697" s="126"/>
      <c r="IUW697" s="126"/>
      <c r="IUX697" s="126"/>
      <c r="IUY697" s="126"/>
      <c r="IUZ697" s="126"/>
      <c r="IVA697" s="126"/>
      <c r="IVB697" s="126"/>
      <c r="IVC697" s="126"/>
      <c r="IVD697" s="126"/>
      <c r="IVE697" s="126"/>
      <c r="IVF697" s="126"/>
      <c r="IVG697" s="126"/>
      <c r="IVH697" s="126"/>
      <c r="IVI697" s="126"/>
      <c r="IVJ697" s="126"/>
      <c r="IVK697" s="126"/>
      <c r="IVL697" s="126"/>
      <c r="IVM697" s="126"/>
      <c r="IVN697" s="126"/>
      <c r="IVO697" s="126"/>
      <c r="IVP697" s="126"/>
      <c r="IVQ697" s="126"/>
      <c r="IVR697" s="126"/>
      <c r="IVS697" s="126"/>
      <c r="IVT697" s="126"/>
      <c r="IVU697" s="126"/>
      <c r="IVV697" s="126"/>
      <c r="IVW697" s="126"/>
      <c r="IVX697" s="126"/>
      <c r="IVY697" s="126"/>
      <c r="IVZ697" s="126"/>
      <c r="IWA697" s="126"/>
      <c r="IWB697" s="126"/>
      <c r="IWC697" s="126"/>
      <c r="IWD697" s="126"/>
      <c r="IWE697" s="126"/>
      <c r="IWF697" s="126"/>
      <c r="IWG697" s="126"/>
      <c r="IWH697" s="126"/>
      <c r="IWI697" s="126"/>
      <c r="IWJ697" s="126"/>
      <c r="IWK697" s="126"/>
      <c r="IWL697" s="126"/>
      <c r="IWM697" s="126"/>
      <c r="IWN697" s="126"/>
      <c r="IWO697" s="126"/>
      <c r="IWP697" s="126"/>
      <c r="IWQ697" s="126"/>
      <c r="IWR697" s="126"/>
      <c r="IWS697" s="126"/>
      <c r="IWT697" s="126"/>
      <c r="IWU697" s="126"/>
      <c r="IWV697" s="126"/>
      <c r="IWW697" s="126"/>
      <c r="IWX697" s="126"/>
      <c r="IWY697" s="126"/>
      <c r="IWZ697" s="126"/>
      <c r="IXA697" s="126"/>
      <c r="IXB697" s="126"/>
      <c r="IXC697" s="126"/>
      <c r="IXD697" s="126"/>
      <c r="IXE697" s="126"/>
      <c r="IXF697" s="126"/>
      <c r="IXG697" s="126"/>
      <c r="IXH697" s="126"/>
      <c r="IXI697" s="126"/>
      <c r="IXJ697" s="126"/>
      <c r="IXK697" s="126"/>
      <c r="IXL697" s="126"/>
      <c r="IXM697" s="126"/>
      <c r="IXN697" s="126"/>
      <c r="IXO697" s="126"/>
      <c r="IXP697" s="126"/>
      <c r="IXQ697" s="126"/>
      <c r="IXR697" s="126"/>
      <c r="IXS697" s="126"/>
      <c r="IXT697" s="126"/>
      <c r="IXU697" s="126"/>
      <c r="IXV697" s="126"/>
      <c r="IXW697" s="126"/>
      <c r="IXX697" s="126"/>
      <c r="IXY697" s="126"/>
      <c r="IXZ697" s="126"/>
      <c r="IYA697" s="126"/>
      <c r="IYB697" s="126"/>
      <c r="IYC697" s="126"/>
      <c r="IYD697" s="126"/>
      <c r="IYE697" s="126"/>
      <c r="IYF697" s="126"/>
      <c r="IYG697" s="126"/>
      <c r="IYH697" s="126"/>
      <c r="IYI697" s="126"/>
      <c r="IYJ697" s="126"/>
      <c r="IYK697" s="126"/>
      <c r="IYL697" s="126"/>
      <c r="IYM697" s="126"/>
      <c r="IYN697" s="126"/>
      <c r="IYO697" s="126"/>
      <c r="IYP697" s="126"/>
      <c r="IYQ697" s="126"/>
      <c r="IYR697" s="126"/>
      <c r="IYS697" s="126"/>
      <c r="IYT697" s="126"/>
      <c r="IYU697" s="126"/>
      <c r="IYV697" s="126"/>
      <c r="IYW697" s="126"/>
      <c r="IYX697" s="126"/>
      <c r="IYY697" s="126"/>
      <c r="IYZ697" s="126"/>
      <c r="IZA697" s="126"/>
      <c r="IZB697" s="126"/>
      <c r="IZC697" s="126"/>
      <c r="IZD697" s="126"/>
      <c r="IZE697" s="126"/>
      <c r="IZF697" s="126"/>
      <c r="IZG697" s="126"/>
      <c r="IZH697" s="126"/>
      <c r="IZI697" s="126"/>
      <c r="IZJ697" s="126"/>
      <c r="IZK697" s="126"/>
      <c r="IZL697" s="126"/>
      <c r="IZM697" s="126"/>
      <c r="IZN697" s="126"/>
      <c r="IZO697" s="126"/>
      <c r="IZP697" s="126"/>
      <c r="IZQ697" s="126"/>
      <c r="IZR697" s="126"/>
      <c r="IZS697" s="126"/>
      <c r="IZT697" s="126"/>
      <c r="IZU697" s="126"/>
      <c r="IZV697" s="126"/>
      <c r="IZW697" s="126"/>
      <c r="IZX697" s="126"/>
      <c r="IZY697" s="126"/>
      <c r="IZZ697" s="126"/>
      <c r="JAA697" s="126"/>
      <c r="JAB697" s="126"/>
      <c r="JAC697" s="126"/>
      <c r="JAD697" s="126"/>
      <c r="JAE697" s="126"/>
      <c r="JAF697" s="126"/>
      <c r="JAG697" s="126"/>
      <c r="JAH697" s="126"/>
      <c r="JAI697" s="126"/>
      <c r="JAJ697" s="126"/>
      <c r="JAK697" s="126"/>
      <c r="JAL697" s="126"/>
      <c r="JAM697" s="126"/>
      <c r="JAN697" s="126"/>
      <c r="JAO697" s="126"/>
      <c r="JAP697" s="126"/>
      <c r="JAQ697" s="126"/>
      <c r="JAR697" s="126"/>
      <c r="JAS697" s="126"/>
      <c r="JAT697" s="126"/>
      <c r="JAU697" s="126"/>
      <c r="JAV697" s="126"/>
      <c r="JAW697" s="126"/>
      <c r="JAX697" s="126"/>
      <c r="JAY697" s="126"/>
      <c r="JAZ697" s="126"/>
      <c r="JBA697" s="126"/>
      <c r="JBB697" s="126"/>
      <c r="JBC697" s="126"/>
      <c r="JBD697" s="126"/>
      <c r="JBE697" s="126"/>
      <c r="JBF697" s="126"/>
      <c r="JBG697" s="126"/>
      <c r="JBH697" s="126"/>
      <c r="JBI697" s="126"/>
      <c r="JBJ697" s="126"/>
      <c r="JBK697" s="126"/>
      <c r="JBL697" s="126"/>
      <c r="JBM697" s="126"/>
      <c r="JBN697" s="126"/>
      <c r="JBO697" s="126"/>
      <c r="JBP697" s="126"/>
      <c r="JBQ697" s="126"/>
      <c r="JBR697" s="126"/>
      <c r="JBS697" s="126"/>
      <c r="JBT697" s="126"/>
      <c r="JBU697" s="126"/>
      <c r="JBV697" s="126"/>
      <c r="JBW697" s="126"/>
      <c r="JBX697" s="126"/>
      <c r="JBY697" s="126"/>
      <c r="JBZ697" s="126"/>
      <c r="JCA697" s="126"/>
      <c r="JCB697" s="126"/>
      <c r="JCC697" s="126"/>
      <c r="JCD697" s="126"/>
      <c r="JCE697" s="126"/>
      <c r="JCF697" s="126"/>
      <c r="JCG697" s="126"/>
      <c r="JCH697" s="126"/>
      <c r="JCI697" s="126"/>
      <c r="JCJ697" s="126"/>
      <c r="JCK697" s="126"/>
      <c r="JCL697" s="126"/>
      <c r="JCM697" s="126"/>
      <c r="JCN697" s="126"/>
      <c r="JCO697" s="126"/>
      <c r="JCP697" s="126"/>
      <c r="JCQ697" s="126"/>
      <c r="JCR697" s="126"/>
      <c r="JCS697" s="126"/>
      <c r="JCT697" s="126"/>
      <c r="JCU697" s="126"/>
      <c r="JCV697" s="126"/>
      <c r="JCW697" s="126"/>
      <c r="JCX697" s="126"/>
      <c r="JCY697" s="126"/>
      <c r="JCZ697" s="126"/>
      <c r="JDA697" s="126"/>
      <c r="JDB697" s="126"/>
      <c r="JDC697" s="126"/>
      <c r="JDD697" s="126"/>
      <c r="JDE697" s="126"/>
      <c r="JDF697" s="126"/>
      <c r="JDG697" s="126"/>
      <c r="JDH697" s="126"/>
      <c r="JDI697" s="126"/>
      <c r="JDJ697" s="126"/>
      <c r="JDK697" s="126"/>
      <c r="JDL697" s="126"/>
      <c r="JDM697" s="126"/>
      <c r="JDN697" s="126"/>
      <c r="JDO697" s="126"/>
      <c r="JDP697" s="126"/>
      <c r="JDQ697" s="126"/>
      <c r="JDR697" s="126"/>
      <c r="JDS697" s="126"/>
      <c r="JDT697" s="126"/>
      <c r="JDU697" s="126"/>
      <c r="JDV697" s="126"/>
      <c r="JDW697" s="126"/>
      <c r="JDX697" s="126"/>
      <c r="JDY697" s="126"/>
      <c r="JDZ697" s="126"/>
      <c r="JEA697" s="126"/>
      <c r="JEB697" s="126"/>
      <c r="JEC697" s="126"/>
      <c r="JED697" s="126"/>
      <c r="JEE697" s="126"/>
      <c r="JEF697" s="126"/>
      <c r="JEG697" s="126"/>
      <c r="JEH697" s="126"/>
      <c r="JEI697" s="126"/>
      <c r="JEJ697" s="126"/>
      <c r="JEK697" s="126"/>
      <c r="JEL697" s="126"/>
      <c r="JEM697" s="126"/>
      <c r="JEN697" s="126"/>
      <c r="JEO697" s="126"/>
      <c r="JEP697" s="126"/>
      <c r="JEQ697" s="126"/>
      <c r="JER697" s="126"/>
      <c r="JES697" s="126"/>
      <c r="JET697" s="126"/>
      <c r="JEU697" s="126"/>
      <c r="JEV697" s="126"/>
      <c r="JEW697" s="126"/>
      <c r="JEX697" s="126"/>
      <c r="JEY697" s="126"/>
      <c r="JEZ697" s="126"/>
      <c r="JFA697" s="126"/>
      <c r="JFB697" s="126"/>
      <c r="JFC697" s="126"/>
      <c r="JFD697" s="126"/>
      <c r="JFE697" s="126"/>
      <c r="JFF697" s="126"/>
      <c r="JFG697" s="126"/>
      <c r="JFH697" s="126"/>
      <c r="JFI697" s="126"/>
      <c r="JFJ697" s="126"/>
      <c r="JFK697" s="126"/>
      <c r="JFL697" s="126"/>
      <c r="JFM697" s="126"/>
      <c r="JFN697" s="126"/>
      <c r="JFO697" s="126"/>
      <c r="JFP697" s="126"/>
      <c r="JFQ697" s="126"/>
      <c r="JFR697" s="126"/>
      <c r="JFS697" s="126"/>
      <c r="JFT697" s="126"/>
      <c r="JFU697" s="126"/>
      <c r="JFV697" s="126"/>
      <c r="JFW697" s="126"/>
      <c r="JFX697" s="126"/>
      <c r="JFY697" s="126"/>
      <c r="JFZ697" s="126"/>
      <c r="JGA697" s="126"/>
      <c r="JGB697" s="126"/>
      <c r="JGC697" s="126"/>
      <c r="JGD697" s="126"/>
      <c r="JGE697" s="126"/>
      <c r="JGF697" s="126"/>
      <c r="JGG697" s="126"/>
      <c r="JGH697" s="126"/>
      <c r="JGI697" s="126"/>
      <c r="JGJ697" s="126"/>
      <c r="JGK697" s="126"/>
      <c r="JGL697" s="126"/>
      <c r="JGM697" s="126"/>
      <c r="JGN697" s="126"/>
      <c r="JGO697" s="126"/>
      <c r="JGP697" s="126"/>
      <c r="JGQ697" s="126"/>
      <c r="JGR697" s="126"/>
      <c r="JGS697" s="126"/>
      <c r="JGT697" s="126"/>
      <c r="JGU697" s="126"/>
      <c r="JGV697" s="126"/>
      <c r="JGW697" s="126"/>
      <c r="JGX697" s="126"/>
      <c r="JGY697" s="126"/>
      <c r="JGZ697" s="126"/>
      <c r="JHA697" s="126"/>
      <c r="JHB697" s="126"/>
      <c r="JHC697" s="126"/>
      <c r="JHD697" s="126"/>
      <c r="JHE697" s="126"/>
      <c r="JHF697" s="126"/>
      <c r="JHG697" s="126"/>
      <c r="JHH697" s="126"/>
      <c r="JHI697" s="126"/>
      <c r="JHJ697" s="126"/>
      <c r="JHK697" s="126"/>
      <c r="JHL697" s="126"/>
      <c r="JHM697" s="126"/>
      <c r="JHN697" s="126"/>
      <c r="JHO697" s="126"/>
      <c r="JHP697" s="126"/>
      <c r="JHQ697" s="126"/>
      <c r="JHR697" s="126"/>
      <c r="JHS697" s="126"/>
      <c r="JHT697" s="126"/>
      <c r="JHU697" s="126"/>
      <c r="JHV697" s="126"/>
      <c r="JHW697" s="126"/>
      <c r="JHX697" s="126"/>
      <c r="JHY697" s="126"/>
      <c r="JHZ697" s="126"/>
      <c r="JIA697" s="126"/>
      <c r="JIB697" s="126"/>
      <c r="JIC697" s="126"/>
      <c r="JID697" s="126"/>
      <c r="JIE697" s="126"/>
      <c r="JIF697" s="126"/>
      <c r="JIG697" s="126"/>
      <c r="JIH697" s="126"/>
      <c r="JII697" s="126"/>
      <c r="JIJ697" s="126"/>
      <c r="JIK697" s="126"/>
      <c r="JIL697" s="126"/>
      <c r="JIM697" s="126"/>
      <c r="JIN697" s="126"/>
      <c r="JIO697" s="126"/>
      <c r="JIP697" s="126"/>
      <c r="JIQ697" s="126"/>
      <c r="JIR697" s="126"/>
      <c r="JIS697" s="126"/>
      <c r="JIT697" s="126"/>
      <c r="JIU697" s="126"/>
      <c r="JIV697" s="126"/>
      <c r="JIW697" s="126"/>
      <c r="JIX697" s="126"/>
      <c r="JIY697" s="126"/>
      <c r="JIZ697" s="126"/>
      <c r="JJA697" s="126"/>
      <c r="JJB697" s="126"/>
      <c r="JJC697" s="126"/>
      <c r="JJD697" s="126"/>
      <c r="JJE697" s="126"/>
      <c r="JJF697" s="126"/>
      <c r="JJG697" s="126"/>
      <c r="JJH697" s="126"/>
      <c r="JJI697" s="126"/>
      <c r="JJJ697" s="126"/>
      <c r="JJK697" s="126"/>
      <c r="JJL697" s="126"/>
      <c r="JJM697" s="126"/>
      <c r="JJN697" s="126"/>
      <c r="JJO697" s="126"/>
      <c r="JJP697" s="126"/>
      <c r="JJQ697" s="126"/>
      <c r="JJR697" s="126"/>
      <c r="JJS697" s="126"/>
      <c r="JJT697" s="126"/>
      <c r="JJU697" s="126"/>
      <c r="JJV697" s="126"/>
      <c r="JJW697" s="126"/>
      <c r="JJX697" s="126"/>
      <c r="JJY697" s="126"/>
      <c r="JJZ697" s="126"/>
      <c r="JKA697" s="126"/>
      <c r="JKB697" s="126"/>
      <c r="JKC697" s="126"/>
      <c r="JKD697" s="126"/>
      <c r="JKE697" s="126"/>
      <c r="JKF697" s="126"/>
      <c r="JKG697" s="126"/>
      <c r="JKH697" s="126"/>
      <c r="JKI697" s="126"/>
      <c r="JKJ697" s="126"/>
      <c r="JKK697" s="126"/>
      <c r="JKL697" s="126"/>
      <c r="JKM697" s="126"/>
      <c r="JKN697" s="126"/>
      <c r="JKO697" s="126"/>
      <c r="JKP697" s="126"/>
      <c r="JKQ697" s="126"/>
      <c r="JKR697" s="126"/>
      <c r="JKS697" s="126"/>
      <c r="JKT697" s="126"/>
      <c r="JKU697" s="126"/>
      <c r="JKV697" s="126"/>
      <c r="JKW697" s="126"/>
      <c r="JKX697" s="126"/>
      <c r="JKY697" s="126"/>
      <c r="JKZ697" s="126"/>
      <c r="JLA697" s="126"/>
      <c r="JLB697" s="126"/>
      <c r="JLC697" s="126"/>
      <c r="JLD697" s="126"/>
      <c r="JLE697" s="126"/>
      <c r="JLF697" s="126"/>
      <c r="JLG697" s="126"/>
      <c r="JLH697" s="126"/>
      <c r="JLI697" s="126"/>
      <c r="JLJ697" s="126"/>
      <c r="JLK697" s="126"/>
      <c r="JLL697" s="126"/>
      <c r="JLM697" s="126"/>
      <c r="JLN697" s="126"/>
      <c r="JLO697" s="126"/>
      <c r="JLP697" s="126"/>
      <c r="JLQ697" s="126"/>
      <c r="JLR697" s="126"/>
      <c r="JLS697" s="126"/>
      <c r="JLT697" s="126"/>
      <c r="JLU697" s="126"/>
      <c r="JLV697" s="126"/>
      <c r="JLW697" s="126"/>
      <c r="JLX697" s="126"/>
      <c r="JLY697" s="126"/>
      <c r="JLZ697" s="126"/>
      <c r="JMA697" s="126"/>
      <c r="JMB697" s="126"/>
      <c r="JMC697" s="126"/>
      <c r="JMD697" s="126"/>
      <c r="JME697" s="126"/>
      <c r="JMF697" s="126"/>
      <c r="JMG697" s="126"/>
      <c r="JMH697" s="126"/>
      <c r="JMI697" s="126"/>
      <c r="JMJ697" s="126"/>
      <c r="JMK697" s="126"/>
      <c r="JML697" s="126"/>
      <c r="JMM697" s="126"/>
      <c r="JMN697" s="126"/>
      <c r="JMO697" s="126"/>
      <c r="JMP697" s="126"/>
      <c r="JMQ697" s="126"/>
      <c r="JMR697" s="126"/>
      <c r="JMS697" s="126"/>
      <c r="JMT697" s="126"/>
      <c r="JMU697" s="126"/>
      <c r="JMV697" s="126"/>
      <c r="JMW697" s="126"/>
      <c r="JMX697" s="126"/>
      <c r="JMY697" s="126"/>
      <c r="JMZ697" s="126"/>
      <c r="JNA697" s="126"/>
      <c r="JNB697" s="126"/>
      <c r="JNC697" s="126"/>
      <c r="JND697" s="126"/>
      <c r="JNE697" s="126"/>
      <c r="JNF697" s="126"/>
      <c r="JNG697" s="126"/>
      <c r="JNH697" s="126"/>
      <c r="JNI697" s="126"/>
      <c r="JNJ697" s="126"/>
      <c r="JNK697" s="126"/>
      <c r="JNL697" s="126"/>
      <c r="JNM697" s="126"/>
      <c r="JNN697" s="126"/>
      <c r="JNO697" s="126"/>
      <c r="JNP697" s="126"/>
      <c r="JNQ697" s="126"/>
      <c r="JNR697" s="126"/>
      <c r="JNS697" s="126"/>
      <c r="JNT697" s="126"/>
      <c r="JNU697" s="126"/>
      <c r="JNV697" s="126"/>
      <c r="JNW697" s="126"/>
      <c r="JNX697" s="126"/>
      <c r="JNY697" s="126"/>
      <c r="JNZ697" s="126"/>
      <c r="JOA697" s="126"/>
      <c r="JOB697" s="126"/>
      <c r="JOC697" s="126"/>
      <c r="JOD697" s="126"/>
      <c r="JOE697" s="126"/>
      <c r="JOF697" s="126"/>
      <c r="JOG697" s="126"/>
      <c r="JOH697" s="126"/>
      <c r="JOI697" s="126"/>
      <c r="JOJ697" s="126"/>
      <c r="JOK697" s="126"/>
      <c r="JOL697" s="126"/>
      <c r="JOM697" s="126"/>
      <c r="JON697" s="126"/>
      <c r="JOO697" s="126"/>
      <c r="JOP697" s="126"/>
      <c r="JOQ697" s="126"/>
      <c r="JOR697" s="126"/>
      <c r="JOS697" s="126"/>
      <c r="JOT697" s="126"/>
      <c r="JOU697" s="126"/>
      <c r="JOV697" s="126"/>
      <c r="JOW697" s="126"/>
      <c r="JOX697" s="126"/>
      <c r="JOY697" s="126"/>
      <c r="JOZ697" s="126"/>
      <c r="JPA697" s="126"/>
      <c r="JPB697" s="126"/>
      <c r="JPC697" s="126"/>
      <c r="JPD697" s="126"/>
      <c r="JPE697" s="126"/>
      <c r="JPF697" s="126"/>
      <c r="JPG697" s="126"/>
      <c r="JPH697" s="126"/>
      <c r="JPI697" s="126"/>
      <c r="JPJ697" s="126"/>
      <c r="JPK697" s="126"/>
      <c r="JPL697" s="126"/>
      <c r="JPM697" s="126"/>
      <c r="JPN697" s="126"/>
      <c r="JPO697" s="126"/>
      <c r="JPP697" s="126"/>
      <c r="JPQ697" s="126"/>
      <c r="JPR697" s="126"/>
      <c r="JPS697" s="126"/>
      <c r="JPT697" s="126"/>
      <c r="JPU697" s="126"/>
      <c r="JPV697" s="126"/>
      <c r="JPW697" s="126"/>
      <c r="JPX697" s="126"/>
      <c r="JPY697" s="126"/>
      <c r="JPZ697" s="126"/>
      <c r="JQA697" s="126"/>
      <c r="JQB697" s="126"/>
      <c r="JQC697" s="126"/>
      <c r="JQD697" s="126"/>
      <c r="JQE697" s="126"/>
      <c r="JQF697" s="126"/>
      <c r="JQG697" s="126"/>
      <c r="JQH697" s="126"/>
      <c r="JQI697" s="126"/>
      <c r="JQJ697" s="126"/>
      <c r="JQK697" s="126"/>
      <c r="JQL697" s="126"/>
      <c r="JQM697" s="126"/>
      <c r="JQN697" s="126"/>
      <c r="JQO697" s="126"/>
      <c r="JQP697" s="126"/>
      <c r="JQQ697" s="126"/>
      <c r="JQR697" s="126"/>
      <c r="JQS697" s="126"/>
      <c r="JQT697" s="126"/>
      <c r="JQU697" s="126"/>
      <c r="JQV697" s="126"/>
      <c r="JQW697" s="126"/>
      <c r="JQX697" s="126"/>
      <c r="JQY697" s="126"/>
      <c r="JQZ697" s="126"/>
      <c r="JRA697" s="126"/>
      <c r="JRB697" s="126"/>
      <c r="JRC697" s="126"/>
      <c r="JRD697" s="126"/>
      <c r="JRE697" s="126"/>
      <c r="JRF697" s="126"/>
      <c r="JRG697" s="126"/>
      <c r="JRH697" s="126"/>
      <c r="JRI697" s="126"/>
      <c r="JRJ697" s="126"/>
      <c r="JRK697" s="126"/>
      <c r="JRL697" s="126"/>
      <c r="JRM697" s="126"/>
      <c r="JRN697" s="126"/>
      <c r="JRO697" s="126"/>
      <c r="JRP697" s="126"/>
      <c r="JRQ697" s="126"/>
      <c r="JRR697" s="126"/>
      <c r="JRS697" s="126"/>
      <c r="JRT697" s="126"/>
      <c r="JRU697" s="126"/>
      <c r="JRV697" s="126"/>
      <c r="JRW697" s="126"/>
      <c r="JRX697" s="126"/>
      <c r="JRY697" s="126"/>
      <c r="JRZ697" s="126"/>
      <c r="JSA697" s="126"/>
      <c r="JSB697" s="126"/>
      <c r="JSC697" s="126"/>
      <c r="JSD697" s="126"/>
      <c r="JSE697" s="126"/>
      <c r="JSF697" s="126"/>
      <c r="JSG697" s="126"/>
      <c r="JSH697" s="126"/>
      <c r="JSI697" s="126"/>
      <c r="JSJ697" s="126"/>
      <c r="JSK697" s="126"/>
      <c r="JSL697" s="126"/>
      <c r="JSM697" s="126"/>
      <c r="JSN697" s="126"/>
      <c r="JSO697" s="126"/>
      <c r="JSP697" s="126"/>
      <c r="JSQ697" s="126"/>
      <c r="JSR697" s="126"/>
      <c r="JSS697" s="126"/>
      <c r="JST697" s="126"/>
      <c r="JSU697" s="126"/>
      <c r="JSV697" s="126"/>
      <c r="JSW697" s="126"/>
      <c r="JSX697" s="126"/>
      <c r="JSY697" s="126"/>
      <c r="JSZ697" s="126"/>
      <c r="JTA697" s="126"/>
      <c r="JTB697" s="126"/>
      <c r="JTC697" s="126"/>
      <c r="JTD697" s="126"/>
      <c r="JTE697" s="126"/>
      <c r="JTF697" s="126"/>
      <c r="JTG697" s="126"/>
      <c r="JTH697" s="126"/>
      <c r="JTI697" s="126"/>
      <c r="JTJ697" s="126"/>
      <c r="JTK697" s="126"/>
      <c r="JTL697" s="126"/>
      <c r="JTM697" s="126"/>
      <c r="JTN697" s="126"/>
      <c r="JTO697" s="126"/>
      <c r="JTP697" s="126"/>
      <c r="JTQ697" s="126"/>
      <c r="JTR697" s="126"/>
      <c r="JTS697" s="126"/>
      <c r="JTT697" s="126"/>
      <c r="JTU697" s="126"/>
      <c r="JTV697" s="126"/>
      <c r="JTW697" s="126"/>
      <c r="JTX697" s="126"/>
      <c r="JTY697" s="126"/>
      <c r="JTZ697" s="126"/>
      <c r="JUA697" s="126"/>
      <c r="JUB697" s="126"/>
      <c r="JUC697" s="126"/>
      <c r="JUD697" s="126"/>
      <c r="JUE697" s="126"/>
      <c r="JUF697" s="126"/>
      <c r="JUG697" s="126"/>
      <c r="JUH697" s="126"/>
      <c r="JUI697" s="126"/>
      <c r="JUJ697" s="126"/>
      <c r="JUK697" s="126"/>
      <c r="JUL697" s="126"/>
      <c r="JUM697" s="126"/>
      <c r="JUN697" s="126"/>
      <c r="JUO697" s="126"/>
      <c r="JUP697" s="126"/>
      <c r="JUQ697" s="126"/>
      <c r="JUR697" s="126"/>
      <c r="JUS697" s="126"/>
      <c r="JUT697" s="126"/>
      <c r="JUU697" s="126"/>
      <c r="JUV697" s="126"/>
      <c r="JUW697" s="126"/>
      <c r="JUX697" s="126"/>
      <c r="JUY697" s="126"/>
      <c r="JUZ697" s="126"/>
      <c r="JVA697" s="126"/>
      <c r="JVB697" s="126"/>
      <c r="JVC697" s="126"/>
      <c r="JVD697" s="126"/>
      <c r="JVE697" s="126"/>
      <c r="JVF697" s="126"/>
      <c r="JVG697" s="126"/>
      <c r="JVH697" s="126"/>
      <c r="JVI697" s="126"/>
      <c r="JVJ697" s="126"/>
      <c r="JVK697" s="126"/>
      <c r="JVL697" s="126"/>
      <c r="JVM697" s="126"/>
      <c r="JVN697" s="126"/>
      <c r="JVO697" s="126"/>
      <c r="JVP697" s="126"/>
      <c r="JVQ697" s="126"/>
      <c r="JVR697" s="126"/>
      <c r="JVS697" s="126"/>
      <c r="JVT697" s="126"/>
      <c r="JVU697" s="126"/>
      <c r="JVV697" s="126"/>
      <c r="JVW697" s="126"/>
      <c r="JVX697" s="126"/>
      <c r="JVY697" s="126"/>
      <c r="JVZ697" s="126"/>
      <c r="JWA697" s="126"/>
      <c r="JWB697" s="126"/>
      <c r="JWC697" s="126"/>
      <c r="JWD697" s="126"/>
      <c r="JWE697" s="126"/>
      <c r="JWF697" s="126"/>
      <c r="JWG697" s="126"/>
      <c r="JWH697" s="126"/>
      <c r="JWI697" s="126"/>
      <c r="JWJ697" s="126"/>
      <c r="JWK697" s="126"/>
      <c r="JWL697" s="126"/>
      <c r="JWM697" s="126"/>
      <c r="JWN697" s="126"/>
      <c r="JWO697" s="126"/>
      <c r="JWP697" s="126"/>
      <c r="JWQ697" s="126"/>
      <c r="JWR697" s="126"/>
      <c r="JWS697" s="126"/>
      <c r="JWT697" s="126"/>
      <c r="JWU697" s="126"/>
      <c r="JWV697" s="126"/>
      <c r="JWW697" s="126"/>
      <c r="JWX697" s="126"/>
      <c r="JWY697" s="126"/>
      <c r="JWZ697" s="126"/>
      <c r="JXA697" s="126"/>
      <c r="JXB697" s="126"/>
      <c r="JXC697" s="126"/>
      <c r="JXD697" s="126"/>
      <c r="JXE697" s="126"/>
      <c r="JXF697" s="126"/>
      <c r="JXG697" s="126"/>
      <c r="JXH697" s="126"/>
      <c r="JXI697" s="126"/>
      <c r="JXJ697" s="126"/>
      <c r="JXK697" s="126"/>
      <c r="JXL697" s="126"/>
      <c r="JXM697" s="126"/>
      <c r="JXN697" s="126"/>
      <c r="JXO697" s="126"/>
      <c r="JXP697" s="126"/>
      <c r="JXQ697" s="126"/>
      <c r="JXR697" s="126"/>
      <c r="JXS697" s="126"/>
      <c r="JXT697" s="126"/>
      <c r="JXU697" s="126"/>
      <c r="JXV697" s="126"/>
      <c r="JXW697" s="126"/>
      <c r="JXX697" s="126"/>
      <c r="JXY697" s="126"/>
      <c r="JXZ697" s="126"/>
      <c r="JYA697" s="126"/>
      <c r="JYB697" s="126"/>
      <c r="JYC697" s="126"/>
      <c r="JYD697" s="126"/>
      <c r="JYE697" s="126"/>
      <c r="JYF697" s="126"/>
      <c r="JYG697" s="126"/>
      <c r="JYH697" s="126"/>
      <c r="JYI697" s="126"/>
      <c r="JYJ697" s="126"/>
      <c r="JYK697" s="126"/>
      <c r="JYL697" s="126"/>
      <c r="JYM697" s="126"/>
      <c r="JYN697" s="126"/>
      <c r="JYO697" s="126"/>
      <c r="JYP697" s="126"/>
      <c r="JYQ697" s="126"/>
      <c r="JYR697" s="126"/>
      <c r="JYS697" s="126"/>
      <c r="JYT697" s="126"/>
      <c r="JYU697" s="126"/>
      <c r="JYV697" s="126"/>
      <c r="JYW697" s="126"/>
      <c r="JYX697" s="126"/>
      <c r="JYY697" s="126"/>
      <c r="JYZ697" s="126"/>
      <c r="JZA697" s="126"/>
      <c r="JZB697" s="126"/>
      <c r="JZC697" s="126"/>
      <c r="JZD697" s="126"/>
      <c r="JZE697" s="126"/>
      <c r="JZF697" s="126"/>
      <c r="JZG697" s="126"/>
      <c r="JZH697" s="126"/>
      <c r="JZI697" s="126"/>
      <c r="JZJ697" s="126"/>
      <c r="JZK697" s="126"/>
      <c r="JZL697" s="126"/>
      <c r="JZM697" s="126"/>
      <c r="JZN697" s="126"/>
      <c r="JZO697" s="126"/>
      <c r="JZP697" s="126"/>
      <c r="JZQ697" s="126"/>
      <c r="JZR697" s="126"/>
      <c r="JZS697" s="126"/>
      <c r="JZT697" s="126"/>
      <c r="JZU697" s="126"/>
      <c r="JZV697" s="126"/>
      <c r="JZW697" s="126"/>
      <c r="JZX697" s="126"/>
      <c r="JZY697" s="126"/>
      <c r="JZZ697" s="126"/>
      <c r="KAA697" s="126"/>
      <c r="KAB697" s="126"/>
      <c r="KAC697" s="126"/>
      <c r="KAD697" s="126"/>
      <c r="KAE697" s="126"/>
      <c r="KAF697" s="126"/>
      <c r="KAG697" s="126"/>
      <c r="KAH697" s="126"/>
      <c r="KAI697" s="126"/>
      <c r="KAJ697" s="126"/>
      <c r="KAK697" s="126"/>
      <c r="KAL697" s="126"/>
      <c r="KAM697" s="126"/>
      <c r="KAN697" s="126"/>
      <c r="KAO697" s="126"/>
      <c r="KAP697" s="126"/>
      <c r="KAQ697" s="126"/>
      <c r="KAR697" s="126"/>
      <c r="KAS697" s="126"/>
      <c r="KAT697" s="126"/>
      <c r="KAU697" s="126"/>
      <c r="KAV697" s="126"/>
      <c r="KAW697" s="126"/>
      <c r="KAX697" s="126"/>
      <c r="KAY697" s="126"/>
      <c r="KAZ697" s="126"/>
      <c r="KBA697" s="126"/>
      <c r="KBB697" s="126"/>
      <c r="KBC697" s="126"/>
      <c r="KBD697" s="126"/>
      <c r="KBE697" s="126"/>
      <c r="KBF697" s="126"/>
      <c r="KBG697" s="126"/>
      <c r="KBH697" s="126"/>
      <c r="KBI697" s="126"/>
      <c r="KBJ697" s="126"/>
      <c r="KBK697" s="126"/>
      <c r="KBL697" s="126"/>
      <c r="KBM697" s="126"/>
      <c r="KBN697" s="126"/>
      <c r="KBO697" s="126"/>
      <c r="KBP697" s="126"/>
      <c r="KBQ697" s="126"/>
      <c r="KBR697" s="126"/>
      <c r="KBS697" s="126"/>
      <c r="KBT697" s="126"/>
      <c r="KBU697" s="126"/>
      <c r="KBV697" s="126"/>
      <c r="KBW697" s="126"/>
      <c r="KBX697" s="126"/>
      <c r="KBY697" s="126"/>
      <c r="KBZ697" s="126"/>
      <c r="KCA697" s="126"/>
      <c r="KCB697" s="126"/>
      <c r="KCC697" s="126"/>
      <c r="KCD697" s="126"/>
      <c r="KCE697" s="126"/>
      <c r="KCF697" s="126"/>
      <c r="KCG697" s="126"/>
      <c r="KCH697" s="126"/>
      <c r="KCI697" s="126"/>
      <c r="KCJ697" s="126"/>
      <c r="KCK697" s="126"/>
      <c r="KCL697" s="126"/>
      <c r="KCM697" s="126"/>
      <c r="KCN697" s="126"/>
      <c r="KCO697" s="126"/>
      <c r="KCP697" s="126"/>
      <c r="KCQ697" s="126"/>
      <c r="KCR697" s="126"/>
      <c r="KCS697" s="126"/>
      <c r="KCT697" s="126"/>
      <c r="KCU697" s="126"/>
      <c r="KCV697" s="126"/>
      <c r="KCW697" s="126"/>
      <c r="KCX697" s="126"/>
      <c r="KCY697" s="126"/>
      <c r="KCZ697" s="126"/>
      <c r="KDA697" s="126"/>
      <c r="KDB697" s="126"/>
      <c r="KDC697" s="126"/>
      <c r="KDD697" s="126"/>
      <c r="KDE697" s="126"/>
      <c r="KDF697" s="126"/>
      <c r="KDG697" s="126"/>
      <c r="KDH697" s="126"/>
      <c r="KDI697" s="126"/>
      <c r="KDJ697" s="126"/>
      <c r="KDK697" s="126"/>
      <c r="KDL697" s="126"/>
      <c r="KDM697" s="126"/>
      <c r="KDN697" s="126"/>
      <c r="KDO697" s="126"/>
      <c r="KDP697" s="126"/>
      <c r="KDQ697" s="126"/>
      <c r="KDR697" s="126"/>
      <c r="KDS697" s="126"/>
      <c r="KDT697" s="126"/>
      <c r="KDU697" s="126"/>
      <c r="KDV697" s="126"/>
      <c r="KDW697" s="126"/>
      <c r="KDX697" s="126"/>
      <c r="KDY697" s="126"/>
      <c r="KDZ697" s="126"/>
      <c r="KEA697" s="126"/>
      <c r="KEB697" s="126"/>
      <c r="KEC697" s="126"/>
      <c r="KED697" s="126"/>
      <c r="KEE697" s="126"/>
      <c r="KEF697" s="126"/>
      <c r="KEG697" s="126"/>
      <c r="KEH697" s="126"/>
      <c r="KEI697" s="126"/>
      <c r="KEJ697" s="126"/>
      <c r="KEK697" s="126"/>
      <c r="KEL697" s="126"/>
      <c r="KEM697" s="126"/>
      <c r="KEN697" s="126"/>
      <c r="KEO697" s="126"/>
      <c r="KEP697" s="126"/>
      <c r="KEQ697" s="126"/>
      <c r="KER697" s="126"/>
      <c r="KES697" s="126"/>
      <c r="KET697" s="126"/>
      <c r="KEU697" s="126"/>
      <c r="KEV697" s="126"/>
      <c r="KEW697" s="126"/>
      <c r="KEX697" s="126"/>
      <c r="KEY697" s="126"/>
      <c r="KEZ697" s="126"/>
      <c r="KFA697" s="126"/>
      <c r="KFB697" s="126"/>
      <c r="KFC697" s="126"/>
      <c r="KFD697" s="126"/>
      <c r="KFE697" s="126"/>
      <c r="KFF697" s="126"/>
      <c r="KFG697" s="126"/>
      <c r="KFH697" s="126"/>
      <c r="KFI697" s="126"/>
      <c r="KFJ697" s="126"/>
      <c r="KFK697" s="126"/>
      <c r="KFL697" s="126"/>
      <c r="KFM697" s="126"/>
      <c r="KFN697" s="126"/>
      <c r="KFO697" s="126"/>
      <c r="KFP697" s="126"/>
      <c r="KFQ697" s="126"/>
      <c r="KFR697" s="126"/>
      <c r="KFS697" s="126"/>
      <c r="KFT697" s="126"/>
      <c r="KFU697" s="126"/>
      <c r="KFV697" s="126"/>
      <c r="KFW697" s="126"/>
      <c r="KFX697" s="126"/>
      <c r="KFY697" s="126"/>
      <c r="KFZ697" s="126"/>
      <c r="KGA697" s="126"/>
      <c r="KGB697" s="126"/>
      <c r="KGC697" s="126"/>
      <c r="KGD697" s="126"/>
      <c r="KGE697" s="126"/>
      <c r="KGF697" s="126"/>
      <c r="KGG697" s="126"/>
      <c r="KGH697" s="126"/>
      <c r="KGI697" s="126"/>
      <c r="KGJ697" s="126"/>
      <c r="KGK697" s="126"/>
      <c r="KGL697" s="126"/>
      <c r="KGM697" s="126"/>
      <c r="KGN697" s="126"/>
      <c r="KGO697" s="126"/>
      <c r="KGP697" s="126"/>
      <c r="KGQ697" s="126"/>
      <c r="KGR697" s="126"/>
      <c r="KGS697" s="126"/>
      <c r="KGT697" s="126"/>
      <c r="KGU697" s="126"/>
      <c r="KGV697" s="126"/>
      <c r="KGW697" s="126"/>
      <c r="KGX697" s="126"/>
      <c r="KGY697" s="126"/>
      <c r="KGZ697" s="126"/>
      <c r="KHA697" s="126"/>
      <c r="KHB697" s="126"/>
      <c r="KHC697" s="126"/>
      <c r="KHD697" s="126"/>
      <c r="KHE697" s="126"/>
      <c r="KHF697" s="126"/>
      <c r="KHG697" s="126"/>
      <c r="KHH697" s="126"/>
      <c r="KHI697" s="126"/>
      <c r="KHJ697" s="126"/>
      <c r="KHK697" s="126"/>
      <c r="KHL697" s="126"/>
      <c r="KHM697" s="126"/>
      <c r="KHN697" s="126"/>
      <c r="KHO697" s="126"/>
      <c r="KHP697" s="126"/>
      <c r="KHQ697" s="126"/>
      <c r="KHR697" s="126"/>
      <c r="KHS697" s="126"/>
      <c r="KHT697" s="126"/>
      <c r="KHU697" s="126"/>
      <c r="KHV697" s="126"/>
      <c r="KHW697" s="126"/>
      <c r="KHX697" s="126"/>
      <c r="KHY697" s="126"/>
      <c r="KHZ697" s="126"/>
      <c r="KIA697" s="126"/>
      <c r="KIB697" s="126"/>
      <c r="KIC697" s="126"/>
      <c r="KID697" s="126"/>
      <c r="KIE697" s="126"/>
      <c r="KIF697" s="126"/>
      <c r="KIG697" s="126"/>
      <c r="KIH697" s="126"/>
      <c r="KII697" s="126"/>
      <c r="KIJ697" s="126"/>
      <c r="KIK697" s="126"/>
      <c r="KIL697" s="126"/>
      <c r="KIM697" s="126"/>
      <c r="KIN697" s="126"/>
      <c r="KIO697" s="126"/>
      <c r="KIP697" s="126"/>
      <c r="KIQ697" s="126"/>
      <c r="KIR697" s="126"/>
      <c r="KIS697" s="126"/>
      <c r="KIT697" s="126"/>
      <c r="KIU697" s="126"/>
      <c r="KIV697" s="126"/>
      <c r="KIW697" s="126"/>
      <c r="KIX697" s="126"/>
      <c r="KIY697" s="126"/>
      <c r="KIZ697" s="126"/>
      <c r="KJA697" s="126"/>
      <c r="KJB697" s="126"/>
      <c r="KJC697" s="126"/>
      <c r="KJD697" s="126"/>
      <c r="KJE697" s="126"/>
      <c r="KJF697" s="126"/>
      <c r="KJG697" s="126"/>
      <c r="KJH697" s="126"/>
      <c r="KJI697" s="126"/>
      <c r="KJJ697" s="126"/>
      <c r="KJK697" s="126"/>
      <c r="KJL697" s="126"/>
      <c r="KJM697" s="126"/>
      <c r="KJN697" s="126"/>
      <c r="KJO697" s="126"/>
      <c r="KJP697" s="126"/>
      <c r="KJQ697" s="126"/>
      <c r="KJR697" s="126"/>
      <c r="KJS697" s="126"/>
      <c r="KJT697" s="126"/>
      <c r="KJU697" s="126"/>
      <c r="KJV697" s="126"/>
      <c r="KJW697" s="126"/>
      <c r="KJX697" s="126"/>
      <c r="KJY697" s="126"/>
      <c r="KJZ697" s="126"/>
      <c r="KKA697" s="126"/>
      <c r="KKB697" s="126"/>
      <c r="KKC697" s="126"/>
      <c r="KKD697" s="126"/>
      <c r="KKE697" s="126"/>
      <c r="KKF697" s="126"/>
      <c r="KKG697" s="126"/>
      <c r="KKH697" s="126"/>
      <c r="KKI697" s="126"/>
      <c r="KKJ697" s="126"/>
      <c r="KKK697" s="126"/>
      <c r="KKL697" s="126"/>
      <c r="KKM697" s="126"/>
      <c r="KKN697" s="126"/>
      <c r="KKO697" s="126"/>
      <c r="KKP697" s="126"/>
      <c r="KKQ697" s="126"/>
      <c r="KKR697" s="126"/>
      <c r="KKS697" s="126"/>
      <c r="KKT697" s="126"/>
      <c r="KKU697" s="126"/>
      <c r="KKV697" s="126"/>
      <c r="KKW697" s="126"/>
      <c r="KKX697" s="126"/>
      <c r="KKY697" s="126"/>
      <c r="KKZ697" s="126"/>
      <c r="KLA697" s="126"/>
      <c r="KLB697" s="126"/>
      <c r="KLC697" s="126"/>
      <c r="KLD697" s="126"/>
      <c r="KLE697" s="126"/>
      <c r="KLF697" s="126"/>
      <c r="KLG697" s="126"/>
      <c r="KLH697" s="126"/>
      <c r="KLI697" s="126"/>
      <c r="KLJ697" s="126"/>
      <c r="KLK697" s="126"/>
      <c r="KLL697" s="126"/>
      <c r="KLM697" s="126"/>
      <c r="KLN697" s="126"/>
      <c r="KLO697" s="126"/>
      <c r="KLP697" s="126"/>
      <c r="KLQ697" s="126"/>
      <c r="KLR697" s="126"/>
      <c r="KLS697" s="126"/>
      <c r="KLT697" s="126"/>
      <c r="KLU697" s="126"/>
      <c r="KLV697" s="126"/>
      <c r="KLW697" s="126"/>
      <c r="KLX697" s="126"/>
      <c r="KLY697" s="126"/>
      <c r="KLZ697" s="126"/>
      <c r="KMA697" s="126"/>
      <c r="KMB697" s="126"/>
      <c r="KMC697" s="126"/>
      <c r="KMD697" s="126"/>
      <c r="KME697" s="126"/>
      <c r="KMF697" s="126"/>
      <c r="KMG697" s="126"/>
      <c r="KMH697" s="126"/>
      <c r="KMI697" s="126"/>
      <c r="KMJ697" s="126"/>
      <c r="KMK697" s="126"/>
      <c r="KML697" s="126"/>
      <c r="KMM697" s="126"/>
      <c r="KMN697" s="126"/>
      <c r="KMO697" s="126"/>
      <c r="KMP697" s="126"/>
      <c r="KMQ697" s="126"/>
      <c r="KMR697" s="126"/>
      <c r="KMS697" s="126"/>
      <c r="KMT697" s="126"/>
      <c r="KMU697" s="126"/>
      <c r="KMV697" s="126"/>
      <c r="KMW697" s="126"/>
      <c r="KMX697" s="126"/>
      <c r="KMY697" s="126"/>
      <c r="KMZ697" s="126"/>
      <c r="KNA697" s="126"/>
      <c r="KNB697" s="126"/>
      <c r="KNC697" s="126"/>
      <c r="KND697" s="126"/>
      <c r="KNE697" s="126"/>
      <c r="KNF697" s="126"/>
      <c r="KNG697" s="126"/>
      <c r="KNH697" s="126"/>
      <c r="KNI697" s="126"/>
      <c r="KNJ697" s="126"/>
      <c r="KNK697" s="126"/>
      <c r="KNL697" s="126"/>
      <c r="KNM697" s="126"/>
      <c r="KNN697" s="126"/>
      <c r="KNO697" s="126"/>
      <c r="KNP697" s="126"/>
      <c r="KNQ697" s="126"/>
      <c r="KNR697" s="126"/>
      <c r="KNS697" s="126"/>
      <c r="KNT697" s="126"/>
      <c r="KNU697" s="126"/>
      <c r="KNV697" s="126"/>
      <c r="KNW697" s="126"/>
      <c r="KNX697" s="126"/>
      <c r="KNY697" s="126"/>
      <c r="KNZ697" s="126"/>
      <c r="KOA697" s="126"/>
      <c r="KOB697" s="126"/>
      <c r="KOC697" s="126"/>
      <c r="KOD697" s="126"/>
      <c r="KOE697" s="126"/>
      <c r="KOF697" s="126"/>
      <c r="KOG697" s="126"/>
      <c r="KOH697" s="126"/>
      <c r="KOI697" s="126"/>
      <c r="KOJ697" s="126"/>
      <c r="KOK697" s="126"/>
      <c r="KOL697" s="126"/>
      <c r="KOM697" s="126"/>
      <c r="KON697" s="126"/>
      <c r="KOO697" s="126"/>
      <c r="KOP697" s="126"/>
      <c r="KOQ697" s="126"/>
      <c r="KOR697" s="126"/>
      <c r="KOS697" s="126"/>
      <c r="KOT697" s="126"/>
      <c r="KOU697" s="126"/>
      <c r="KOV697" s="126"/>
      <c r="KOW697" s="126"/>
      <c r="KOX697" s="126"/>
      <c r="KOY697" s="126"/>
      <c r="KOZ697" s="126"/>
      <c r="KPA697" s="126"/>
      <c r="KPB697" s="126"/>
      <c r="KPC697" s="126"/>
      <c r="KPD697" s="126"/>
      <c r="KPE697" s="126"/>
      <c r="KPF697" s="126"/>
      <c r="KPG697" s="126"/>
      <c r="KPH697" s="126"/>
      <c r="KPI697" s="126"/>
      <c r="KPJ697" s="126"/>
      <c r="KPK697" s="126"/>
      <c r="KPL697" s="126"/>
      <c r="KPM697" s="126"/>
      <c r="KPN697" s="126"/>
      <c r="KPO697" s="126"/>
      <c r="KPP697" s="126"/>
      <c r="KPQ697" s="126"/>
      <c r="KPR697" s="126"/>
      <c r="KPS697" s="126"/>
      <c r="KPT697" s="126"/>
      <c r="KPU697" s="126"/>
      <c r="KPV697" s="126"/>
      <c r="KPW697" s="126"/>
      <c r="KPX697" s="126"/>
      <c r="KPY697" s="126"/>
      <c r="KPZ697" s="126"/>
      <c r="KQA697" s="126"/>
      <c r="KQB697" s="126"/>
      <c r="KQC697" s="126"/>
      <c r="KQD697" s="126"/>
      <c r="KQE697" s="126"/>
      <c r="KQF697" s="126"/>
      <c r="KQG697" s="126"/>
      <c r="KQH697" s="126"/>
      <c r="KQI697" s="126"/>
      <c r="KQJ697" s="126"/>
      <c r="KQK697" s="126"/>
      <c r="KQL697" s="126"/>
      <c r="KQM697" s="126"/>
      <c r="KQN697" s="126"/>
      <c r="KQO697" s="126"/>
      <c r="KQP697" s="126"/>
      <c r="KQQ697" s="126"/>
      <c r="KQR697" s="126"/>
      <c r="KQS697" s="126"/>
      <c r="KQT697" s="126"/>
      <c r="KQU697" s="126"/>
      <c r="KQV697" s="126"/>
      <c r="KQW697" s="126"/>
      <c r="KQX697" s="126"/>
      <c r="KQY697" s="126"/>
      <c r="KQZ697" s="126"/>
      <c r="KRA697" s="126"/>
      <c r="KRB697" s="126"/>
      <c r="KRC697" s="126"/>
      <c r="KRD697" s="126"/>
      <c r="KRE697" s="126"/>
      <c r="KRF697" s="126"/>
      <c r="KRG697" s="126"/>
      <c r="KRH697" s="126"/>
      <c r="KRI697" s="126"/>
      <c r="KRJ697" s="126"/>
      <c r="KRK697" s="126"/>
      <c r="KRL697" s="126"/>
      <c r="KRM697" s="126"/>
      <c r="KRN697" s="126"/>
      <c r="KRO697" s="126"/>
      <c r="KRP697" s="126"/>
      <c r="KRQ697" s="126"/>
      <c r="KRR697" s="126"/>
      <c r="KRS697" s="126"/>
      <c r="KRT697" s="126"/>
      <c r="KRU697" s="126"/>
      <c r="KRV697" s="126"/>
      <c r="KRW697" s="126"/>
      <c r="KRX697" s="126"/>
      <c r="KRY697" s="126"/>
      <c r="KRZ697" s="126"/>
      <c r="KSA697" s="126"/>
      <c r="KSB697" s="126"/>
      <c r="KSC697" s="126"/>
      <c r="KSD697" s="126"/>
      <c r="KSE697" s="126"/>
      <c r="KSF697" s="126"/>
      <c r="KSG697" s="126"/>
      <c r="KSH697" s="126"/>
      <c r="KSI697" s="126"/>
      <c r="KSJ697" s="126"/>
      <c r="KSK697" s="126"/>
      <c r="KSL697" s="126"/>
      <c r="KSM697" s="126"/>
      <c r="KSN697" s="126"/>
      <c r="KSO697" s="126"/>
      <c r="KSP697" s="126"/>
      <c r="KSQ697" s="126"/>
      <c r="KSR697" s="126"/>
      <c r="KSS697" s="126"/>
      <c r="KST697" s="126"/>
      <c r="KSU697" s="126"/>
      <c r="KSV697" s="126"/>
      <c r="KSW697" s="126"/>
      <c r="KSX697" s="126"/>
      <c r="KSY697" s="126"/>
      <c r="KSZ697" s="126"/>
      <c r="KTA697" s="126"/>
      <c r="KTB697" s="126"/>
      <c r="KTC697" s="126"/>
      <c r="KTD697" s="126"/>
      <c r="KTE697" s="126"/>
      <c r="KTF697" s="126"/>
      <c r="KTG697" s="126"/>
      <c r="KTH697" s="126"/>
      <c r="KTI697" s="126"/>
      <c r="KTJ697" s="126"/>
      <c r="KTK697" s="126"/>
      <c r="KTL697" s="126"/>
      <c r="KTM697" s="126"/>
      <c r="KTN697" s="126"/>
      <c r="KTO697" s="126"/>
      <c r="KTP697" s="126"/>
      <c r="KTQ697" s="126"/>
      <c r="KTR697" s="126"/>
      <c r="KTS697" s="126"/>
      <c r="KTT697" s="126"/>
      <c r="KTU697" s="126"/>
      <c r="KTV697" s="126"/>
      <c r="KTW697" s="126"/>
      <c r="KTX697" s="126"/>
      <c r="KTY697" s="126"/>
      <c r="KTZ697" s="126"/>
      <c r="KUA697" s="126"/>
      <c r="KUB697" s="126"/>
      <c r="KUC697" s="126"/>
      <c r="KUD697" s="126"/>
      <c r="KUE697" s="126"/>
      <c r="KUF697" s="126"/>
      <c r="KUG697" s="126"/>
      <c r="KUH697" s="126"/>
      <c r="KUI697" s="126"/>
      <c r="KUJ697" s="126"/>
      <c r="KUK697" s="126"/>
      <c r="KUL697" s="126"/>
      <c r="KUM697" s="126"/>
      <c r="KUN697" s="126"/>
      <c r="KUO697" s="126"/>
      <c r="KUP697" s="126"/>
      <c r="KUQ697" s="126"/>
      <c r="KUR697" s="126"/>
      <c r="KUS697" s="126"/>
      <c r="KUT697" s="126"/>
      <c r="KUU697" s="126"/>
      <c r="KUV697" s="126"/>
      <c r="KUW697" s="126"/>
      <c r="KUX697" s="126"/>
      <c r="KUY697" s="126"/>
      <c r="KUZ697" s="126"/>
      <c r="KVA697" s="126"/>
      <c r="KVB697" s="126"/>
      <c r="KVC697" s="126"/>
      <c r="KVD697" s="126"/>
      <c r="KVE697" s="126"/>
      <c r="KVF697" s="126"/>
      <c r="KVG697" s="126"/>
      <c r="KVH697" s="126"/>
      <c r="KVI697" s="126"/>
      <c r="KVJ697" s="126"/>
      <c r="KVK697" s="126"/>
      <c r="KVL697" s="126"/>
      <c r="KVM697" s="126"/>
      <c r="KVN697" s="126"/>
      <c r="KVO697" s="126"/>
      <c r="KVP697" s="126"/>
      <c r="KVQ697" s="126"/>
      <c r="KVR697" s="126"/>
      <c r="KVS697" s="126"/>
      <c r="KVT697" s="126"/>
      <c r="KVU697" s="126"/>
      <c r="KVV697" s="126"/>
      <c r="KVW697" s="126"/>
      <c r="KVX697" s="126"/>
      <c r="KVY697" s="126"/>
      <c r="KVZ697" s="126"/>
      <c r="KWA697" s="126"/>
      <c r="KWB697" s="126"/>
      <c r="KWC697" s="126"/>
      <c r="KWD697" s="126"/>
      <c r="KWE697" s="126"/>
      <c r="KWF697" s="126"/>
      <c r="KWG697" s="126"/>
      <c r="KWH697" s="126"/>
      <c r="KWI697" s="126"/>
      <c r="KWJ697" s="126"/>
      <c r="KWK697" s="126"/>
      <c r="KWL697" s="126"/>
      <c r="KWM697" s="126"/>
      <c r="KWN697" s="126"/>
      <c r="KWO697" s="126"/>
      <c r="KWP697" s="126"/>
      <c r="KWQ697" s="126"/>
      <c r="KWR697" s="126"/>
      <c r="KWS697" s="126"/>
      <c r="KWT697" s="126"/>
      <c r="KWU697" s="126"/>
      <c r="KWV697" s="126"/>
      <c r="KWW697" s="126"/>
      <c r="KWX697" s="126"/>
      <c r="KWY697" s="126"/>
      <c r="KWZ697" s="126"/>
      <c r="KXA697" s="126"/>
      <c r="KXB697" s="126"/>
      <c r="KXC697" s="126"/>
      <c r="KXD697" s="126"/>
      <c r="KXE697" s="126"/>
      <c r="KXF697" s="126"/>
      <c r="KXG697" s="126"/>
      <c r="KXH697" s="126"/>
      <c r="KXI697" s="126"/>
      <c r="KXJ697" s="126"/>
      <c r="KXK697" s="126"/>
      <c r="KXL697" s="126"/>
      <c r="KXM697" s="126"/>
      <c r="KXN697" s="126"/>
      <c r="KXO697" s="126"/>
      <c r="KXP697" s="126"/>
      <c r="KXQ697" s="126"/>
      <c r="KXR697" s="126"/>
      <c r="KXS697" s="126"/>
      <c r="KXT697" s="126"/>
      <c r="KXU697" s="126"/>
      <c r="KXV697" s="126"/>
      <c r="KXW697" s="126"/>
      <c r="KXX697" s="126"/>
      <c r="KXY697" s="126"/>
      <c r="KXZ697" s="126"/>
      <c r="KYA697" s="126"/>
      <c r="KYB697" s="126"/>
      <c r="KYC697" s="126"/>
      <c r="KYD697" s="126"/>
      <c r="KYE697" s="126"/>
      <c r="KYF697" s="126"/>
      <c r="KYG697" s="126"/>
      <c r="KYH697" s="126"/>
      <c r="KYI697" s="126"/>
      <c r="KYJ697" s="126"/>
      <c r="KYK697" s="126"/>
      <c r="KYL697" s="126"/>
      <c r="KYM697" s="126"/>
      <c r="KYN697" s="126"/>
      <c r="KYO697" s="126"/>
      <c r="KYP697" s="126"/>
      <c r="KYQ697" s="126"/>
      <c r="KYR697" s="126"/>
      <c r="KYS697" s="126"/>
      <c r="KYT697" s="126"/>
      <c r="KYU697" s="126"/>
      <c r="KYV697" s="126"/>
      <c r="KYW697" s="126"/>
      <c r="KYX697" s="126"/>
      <c r="KYY697" s="126"/>
      <c r="KYZ697" s="126"/>
      <c r="KZA697" s="126"/>
      <c r="KZB697" s="126"/>
      <c r="KZC697" s="126"/>
      <c r="KZD697" s="126"/>
      <c r="KZE697" s="126"/>
      <c r="KZF697" s="126"/>
      <c r="KZG697" s="126"/>
      <c r="KZH697" s="126"/>
      <c r="KZI697" s="126"/>
      <c r="KZJ697" s="126"/>
      <c r="KZK697" s="126"/>
      <c r="KZL697" s="126"/>
      <c r="KZM697" s="126"/>
      <c r="KZN697" s="126"/>
      <c r="KZO697" s="126"/>
      <c r="KZP697" s="126"/>
      <c r="KZQ697" s="126"/>
      <c r="KZR697" s="126"/>
      <c r="KZS697" s="126"/>
      <c r="KZT697" s="126"/>
      <c r="KZU697" s="126"/>
      <c r="KZV697" s="126"/>
      <c r="KZW697" s="126"/>
      <c r="KZX697" s="126"/>
      <c r="KZY697" s="126"/>
      <c r="KZZ697" s="126"/>
      <c r="LAA697" s="126"/>
      <c r="LAB697" s="126"/>
      <c r="LAC697" s="126"/>
      <c r="LAD697" s="126"/>
      <c r="LAE697" s="126"/>
      <c r="LAF697" s="126"/>
      <c r="LAG697" s="126"/>
      <c r="LAH697" s="126"/>
      <c r="LAI697" s="126"/>
      <c r="LAJ697" s="126"/>
      <c r="LAK697" s="126"/>
      <c r="LAL697" s="126"/>
      <c r="LAM697" s="126"/>
      <c r="LAN697" s="126"/>
      <c r="LAO697" s="126"/>
      <c r="LAP697" s="126"/>
      <c r="LAQ697" s="126"/>
      <c r="LAR697" s="126"/>
      <c r="LAS697" s="126"/>
      <c r="LAT697" s="126"/>
      <c r="LAU697" s="126"/>
      <c r="LAV697" s="126"/>
      <c r="LAW697" s="126"/>
      <c r="LAX697" s="126"/>
      <c r="LAY697" s="126"/>
      <c r="LAZ697" s="126"/>
      <c r="LBA697" s="126"/>
      <c r="LBB697" s="126"/>
      <c r="LBC697" s="126"/>
      <c r="LBD697" s="126"/>
      <c r="LBE697" s="126"/>
      <c r="LBF697" s="126"/>
      <c r="LBG697" s="126"/>
      <c r="LBH697" s="126"/>
      <c r="LBI697" s="126"/>
      <c r="LBJ697" s="126"/>
      <c r="LBK697" s="126"/>
      <c r="LBL697" s="126"/>
      <c r="LBM697" s="126"/>
      <c r="LBN697" s="126"/>
      <c r="LBO697" s="126"/>
      <c r="LBP697" s="126"/>
      <c r="LBQ697" s="126"/>
      <c r="LBR697" s="126"/>
      <c r="LBS697" s="126"/>
      <c r="LBT697" s="126"/>
      <c r="LBU697" s="126"/>
      <c r="LBV697" s="126"/>
      <c r="LBW697" s="126"/>
      <c r="LBX697" s="126"/>
      <c r="LBY697" s="126"/>
      <c r="LBZ697" s="126"/>
      <c r="LCA697" s="126"/>
      <c r="LCB697" s="126"/>
      <c r="LCC697" s="126"/>
      <c r="LCD697" s="126"/>
      <c r="LCE697" s="126"/>
      <c r="LCF697" s="126"/>
      <c r="LCG697" s="126"/>
      <c r="LCH697" s="126"/>
      <c r="LCI697" s="126"/>
      <c r="LCJ697" s="126"/>
      <c r="LCK697" s="126"/>
      <c r="LCL697" s="126"/>
      <c r="LCM697" s="126"/>
      <c r="LCN697" s="126"/>
      <c r="LCO697" s="126"/>
      <c r="LCP697" s="126"/>
      <c r="LCQ697" s="126"/>
      <c r="LCR697" s="126"/>
      <c r="LCS697" s="126"/>
      <c r="LCT697" s="126"/>
      <c r="LCU697" s="126"/>
      <c r="LCV697" s="126"/>
      <c r="LCW697" s="126"/>
      <c r="LCX697" s="126"/>
      <c r="LCY697" s="126"/>
      <c r="LCZ697" s="126"/>
      <c r="LDA697" s="126"/>
      <c r="LDB697" s="126"/>
      <c r="LDC697" s="126"/>
      <c r="LDD697" s="126"/>
      <c r="LDE697" s="126"/>
      <c r="LDF697" s="126"/>
      <c r="LDG697" s="126"/>
      <c r="LDH697" s="126"/>
      <c r="LDI697" s="126"/>
      <c r="LDJ697" s="126"/>
      <c r="LDK697" s="126"/>
      <c r="LDL697" s="126"/>
      <c r="LDM697" s="126"/>
      <c r="LDN697" s="126"/>
      <c r="LDO697" s="126"/>
      <c r="LDP697" s="126"/>
      <c r="LDQ697" s="126"/>
      <c r="LDR697" s="126"/>
      <c r="LDS697" s="126"/>
      <c r="LDT697" s="126"/>
      <c r="LDU697" s="126"/>
      <c r="LDV697" s="126"/>
      <c r="LDW697" s="126"/>
      <c r="LDX697" s="126"/>
      <c r="LDY697" s="126"/>
      <c r="LDZ697" s="126"/>
      <c r="LEA697" s="126"/>
      <c r="LEB697" s="126"/>
      <c r="LEC697" s="126"/>
      <c r="LED697" s="126"/>
      <c r="LEE697" s="126"/>
      <c r="LEF697" s="126"/>
      <c r="LEG697" s="126"/>
      <c r="LEH697" s="126"/>
      <c r="LEI697" s="126"/>
      <c r="LEJ697" s="126"/>
      <c r="LEK697" s="126"/>
      <c r="LEL697" s="126"/>
      <c r="LEM697" s="126"/>
      <c r="LEN697" s="126"/>
      <c r="LEO697" s="126"/>
      <c r="LEP697" s="126"/>
      <c r="LEQ697" s="126"/>
      <c r="LER697" s="126"/>
      <c r="LES697" s="126"/>
      <c r="LET697" s="126"/>
      <c r="LEU697" s="126"/>
      <c r="LEV697" s="126"/>
      <c r="LEW697" s="126"/>
      <c r="LEX697" s="126"/>
      <c r="LEY697" s="126"/>
      <c r="LEZ697" s="126"/>
      <c r="LFA697" s="126"/>
      <c r="LFB697" s="126"/>
      <c r="LFC697" s="126"/>
      <c r="LFD697" s="126"/>
      <c r="LFE697" s="126"/>
      <c r="LFF697" s="126"/>
      <c r="LFG697" s="126"/>
      <c r="LFH697" s="126"/>
      <c r="LFI697" s="126"/>
      <c r="LFJ697" s="126"/>
      <c r="LFK697" s="126"/>
      <c r="LFL697" s="126"/>
      <c r="LFM697" s="126"/>
      <c r="LFN697" s="126"/>
      <c r="LFO697" s="126"/>
      <c r="LFP697" s="126"/>
      <c r="LFQ697" s="126"/>
      <c r="LFR697" s="126"/>
      <c r="LFS697" s="126"/>
      <c r="LFT697" s="126"/>
      <c r="LFU697" s="126"/>
      <c r="LFV697" s="126"/>
      <c r="LFW697" s="126"/>
      <c r="LFX697" s="126"/>
      <c r="LFY697" s="126"/>
      <c r="LFZ697" s="126"/>
      <c r="LGA697" s="126"/>
      <c r="LGB697" s="126"/>
      <c r="LGC697" s="126"/>
      <c r="LGD697" s="126"/>
      <c r="LGE697" s="126"/>
      <c r="LGF697" s="126"/>
      <c r="LGG697" s="126"/>
      <c r="LGH697" s="126"/>
      <c r="LGI697" s="126"/>
      <c r="LGJ697" s="126"/>
      <c r="LGK697" s="126"/>
      <c r="LGL697" s="126"/>
      <c r="LGM697" s="126"/>
      <c r="LGN697" s="126"/>
      <c r="LGO697" s="126"/>
      <c r="LGP697" s="126"/>
      <c r="LGQ697" s="126"/>
      <c r="LGR697" s="126"/>
      <c r="LGS697" s="126"/>
      <c r="LGT697" s="126"/>
      <c r="LGU697" s="126"/>
      <c r="LGV697" s="126"/>
      <c r="LGW697" s="126"/>
      <c r="LGX697" s="126"/>
      <c r="LGY697" s="126"/>
      <c r="LGZ697" s="126"/>
      <c r="LHA697" s="126"/>
      <c r="LHB697" s="126"/>
      <c r="LHC697" s="126"/>
      <c r="LHD697" s="126"/>
      <c r="LHE697" s="126"/>
      <c r="LHF697" s="126"/>
      <c r="LHG697" s="126"/>
      <c r="LHH697" s="126"/>
      <c r="LHI697" s="126"/>
      <c r="LHJ697" s="126"/>
      <c r="LHK697" s="126"/>
      <c r="LHL697" s="126"/>
      <c r="LHM697" s="126"/>
      <c r="LHN697" s="126"/>
      <c r="LHO697" s="126"/>
      <c r="LHP697" s="126"/>
      <c r="LHQ697" s="126"/>
      <c r="LHR697" s="126"/>
      <c r="LHS697" s="126"/>
      <c r="LHT697" s="126"/>
      <c r="LHU697" s="126"/>
      <c r="LHV697" s="126"/>
      <c r="LHW697" s="126"/>
      <c r="LHX697" s="126"/>
      <c r="LHY697" s="126"/>
      <c r="LHZ697" s="126"/>
      <c r="LIA697" s="126"/>
      <c r="LIB697" s="126"/>
      <c r="LIC697" s="126"/>
      <c r="LID697" s="126"/>
      <c r="LIE697" s="126"/>
      <c r="LIF697" s="126"/>
      <c r="LIG697" s="126"/>
      <c r="LIH697" s="126"/>
      <c r="LII697" s="126"/>
      <c r="LIJ697" s="126"/>
      <c r="LIK697" s="126"/>
      <c r="LIL697" s="126"/>
      <c r="LIM697" s="126"/>
      <c r="LIN697" s="126"/>
      <c r="LIO697" s="126"/>
      <c r="LIP697" s="126"/>
      <c r="LIQ697" s="126"/>
      <c r="LIR697" s="126"/>
      <c r="LIS697" s="126"/>
      <c r="LIT697" s="126"/>
      <c r="LIU697" s="126"/>
      <c r="LIV697" s="126"/>
      <c r="LIW697" s="126"/>
      <c r="LIX697" s="126"/>
      <c r="LIY697" s="126"/>
      <c r="LIZ697" s="126"/>
      <c r="LJA697" s="126"/>
      <c r="LJB697" s="126"/>
      <c r="LJC697" s="126"/>
      <c r="LJD697" s="126"/>
      <c r="LJE697" s="126"/>
      <c r="LJF697" s="126"/>
      <c r="LJG697" s="126"/>
      <c r="LJH697" s="126"/>
      <c r="LJI697" s="126"/>
      <c r="LJJ697" s="126"/>
      <c r="LJK697" s="126"/>
      <c r="LJL697" s="126"/>
      <c r="LJM697" s="126"/>
      <c r="LJN697" s="126"/>
      <c r="LJO697" s="126"/>
      <c r="LJP697" s="126"/>
      <c r="LJQ697" s="126"/>
      <c r="LJR697" s="126"/>
      <c r="LJS697" s="126"/>
      <c r="LJT697" s="126"/>
      <c r="LJU697" s="126"/>
      <c r="LJV697" s="126"/>
      <c r="LJW697" s="126"/>
      <c r="LJX697" s="126"/>
      <c r="LJY697" s="126"/>
      <c r="LJZ697" s="126"/>
      <c r="LKA697" s="126"/>
      <c r="LKB697" s="126"/>
      <c r="LKC697" s="126"/>
      <c r="LKD697" s="126"/>
      <c r="LKE697" s="126"/>
      <c r="LKF697" s="126"/>
      <c r="LKG697" s="126"/>
      <c r="LKH697" s="126"/>
      <c r="LKI697" s="126"/>
      <c r="LKJ697" s="126"/>
      <c r="LKK697" s="126"/>
      <c r="LKL697" s="126"/>
      <c r="LKM697" s="126"/>
      <c r="LKN697" s="126"/>
      <c r="LKO697" s="126"/>
      <c r="LKP697" s="126"/>
      <c r="LKQ697" s="126"/>
      <c r="LKR697" s="126"/>
      <c r="LKS697" s="126"/>
      <c r="LKT697" s="126"/>
      <c r="LKU697" s="126"/>
      <c r="LKV697" s="126"/>
      <c r="LKW697" s="126"/>
      <c r="LKX697" s="126"/>
      <c r="LKY697" s="126"/>
      <c r="LKZ697" s="126"/>
      <c r="LLA697" s="126"/>
      <c r="LLB697" s="126"/>
      <c r="LLC697" s="126"/>
      <c r="LLD697" s="126"/>
      <c r="LLE697" s="126"/>
      <c r="LLF697" s="126"/>
      <c r="LLG697" s="126"/>
      <c r="LLH697" s="126"/>
      <c r="LLI697" s="126"/>
      <c r="LLJ697" s="126"/>
      <c r="LLK697" s="126"/>
      <c r="LLL697" s="126"/>
      <c r="LLM697" s="126"/>
      <c r="LLN697" s="126"/>
      <c r="LLO697" s="126"/>
      <c r="LLP697" s="126"/>
      <c r="LLQ697" s="126"/>
      <c r="LLR697" s="126"/>
      <c r="LLS697" s="126"/>
      <c r="LLT697" s="126"/>
      <c r="LLU697" s="126"/>
      <c r="LLV697" s="126"/>
      <c r="LLW697" s="126"/>
      <c r="LLX697" s="126"/>
      <c r="LLY697" s="126"/>
      <c r="LLZ697" s="126"/>
      <c r="LMA697" s="126"/>
      <c r="LMB697" s="126"/>
      <c r="LMC697" s="126"/>
      <c r="LMD697" s="126"/>
      <c r="LME697" s="126"/>
      <c r="LMF697" s="126"/>
      <c r="LMG697" s="126"/>
      <c r="LMH697" s="126"/>
      <c r="LMI697" s="126"/>
      <c r="LMJ697" s="126"/>
      <c r="LMK697" s="126"/>
      <c r="LML697" s="126"/>
      <c r="LMM697" s="126"/>
      <c r="LMN697" s="126"/>
      <c r="LMO697" s="126"/>
      <c r="LMP697" s="126"/>
      <c r="LMQ697" s="126"/>
      <c r="LMR697" s="126"/>
      <c r="LMS697" s="126"/>
      <c r="LMT697" s="126"/>
      <c r="LMU697" s="126"/>
      <c r="LMV697" s="126"/>
      <c r="LMW697" s="126"/>
      <c r="LMX697" s="126"/>
      <c r="LMY697" s="126"/>
      <c r="LMZ697" s="126"/>
      <c r="LNA697" s="126"/>
      <c r="LNB697" s="126"/>
      <c r="LNC697" s="126"/>
      <c r="LND697" s="126"/>
      <c r="LNE697" s="126"/>
      <c r="LNF697" s="126"/>
      <c r="LNG697" s="126"/>
      <c r="LNH697" s="126"/>
      <c r="LNI697" s="126"/>
      <c r="LNJ697" s="126"/>
      <c r="LNK697" s="126"/>
      <c r="LNL697" s="126"/>
      <c r="LNM697" s="126"/>
      <c r="LNN697" s="126"/>
      <c r="LNO697" s="126"/>
      <c r="LNP697" s="126"/>
      <c r="LNQ697" s="126"/>
      <c r="LNR697" s="126"/>
      <c r="LNS697" s="126"/>
      <c r="LNT697" s="126"/>
      <c r="LNU697" s="126"/>
      <c r="LNV697" s="126"/>
      <c r="LNW697" s="126"/>
      <c r="LNX697" s="126"/>
      <c r="LNY697" s="126"/>
      <c r="LNZ697" s="126"/>
      <c r="LOA697" s="126"/>
      <c r="LOB697" s="126"/>
      <c r="LOC697" s="126"/>
      <c r="LOD697" s="126"/>
      <c r="LOE697" s="126"/>
      <c r="LOF697" s="126"/>
      <c r="LOG697" s="126"/>
      <c r="LOH697" s="126"/>
      <c r="LOI697" s="126"/>
      <c r="LOJ697" s="126"/>
      <c r="LOK697" s="126"/>
      <c r="LOL697" s="126"/>
      <c r="LOM697" s="126"/>
      <c r="LON697" s="126"/>
      <c r="LOO697" s="126"/>
      <c r="LOP697" s="126"/>
      <c r="LOQ697" s="126"/>
      <c r="LOR697" s="126"/>
      <c r="LOS697" s="126"/>
      <c r="LOT697" s="126"/>
      <c r="LOU697" s="126"/>
      <c r="LOV697" s="126"/>
      <c r="LOW697" s="126"/>
      <c r="LOX697" s="126"/>
      <c r="LOY697" s="126"/>
      <c r="LOZ697" s="126"/>
      <c r="LPA697" s="126"/>
      <c r="LPB697" s="126"/>
      <c r="LPC697" s="126"/>
      <c r="LPD697" s="126"/>
      <c r="LPE697" s="126"/>
      <c r="LPF697" s="126"/>
      <c r="LPG697" s="126"/>
      <c r="LPH697" s="126"/>
      <c r="LPI697" s="126"/>
      <c r="LPJ697" s="126"/>
      <c r="LPK697" s="126"/>
      <c r="LPL697" s="126"/>
      <c r="LPM697" s="126"/>
      <c r="LPN697" s="126"/>
      <c r="LPO697" s="126"/>
      <c r="LPP697" s="126"/>
      <c r="LPQ697" s="126"/>
      <c r="LPR697" s="126"/>
      <c r="LPS697" s="126"/>
      <c r="LPT697" s="126"/>
      <c r="LPU697" s="126"/>
      <c r="LPV697" s="126"/>
      <c r="LPW697" s="126"/>
      <c r="LPX697" s="126"/>
      <c r="LPY697" s="126"/>
      <c r="LPZ697" s="126"/>
      <c r="LQA697" s="126"/>
      <c r="LQB697" s="126"/>
      <c r="LQC697" s="126"/>
      <c r="LQD697" s="126"/>
      <c r="LQE697" s="126"/>
      <c r="LQF697" s="126"/>
      <c r="LQG697" s="126"/>
      <c r="LQH697" s="126"/>
      <c r="LQI697" s="126"/>
      <c r="LQJ697" s="126"/>
      <c r="LQK697" s="126"/>
      <c r="LQL697" s="126"/>
      <c r="LQM697" s="126"/>
      <c r="LQN697" s="126"/>
      <c r="LQO697" s="126"/>
      <c r="LQP697" s="126"/>
      <c r="LQQ697" s="126"/>
      <c r="LQR697" s="126"/>
      <c r="LQS697" s="126"/>
      <c r="LQT697" s="126"/>
      <c r="LQU697" s="126"/>
      <c r="LQV697" s="126"/>
      <c r="LQW697" s="126"/>
      <c r="LQX697" s="126"/>
      <c r="LQY697" s="126"/>
      <c r="LQZ697" s="126"/>
      <c r="LRA697" s="126"/>
      <c r="LRB697" s="126"/>
      <c r="LRC697" s="126"/>
      <c r="LRD697" s="126"/>
      <c r="LRE697" s="126"/>
      <c r="LRF697" s="126"/>
      <c r="LRG697" s="126"/>
      <c r="LRH697" s="126"/>
      <c r="LRI697" s="126"/>
      <c r="LRJ697" s="126"/>
      <c r="LRK697" s="126"/>
      <c r="LRL697" s="126"/>
      <c r="LRM697" s="126"/>
      <c r="LRN697" s="126"/>
      <c r="LRO697" s="126"/>
      <c r="LRP697" s="126"/>
      <c r="LRQ697" s="126"/>
      <c r="LRR697" s="126"/>
      <c r="LRS697" s="126"/>
      <c r="LRT697" s="126"/>
      <c r="LRU697" s="126"/>
      <c r="LRV697" s="126"/>
      <c r="LRW697" s="126"/>
      <c r="LRX697" s="126"/>
      <c r="LRY697" s="126"/>
      <c r="LRZ697" s="126"/>
      <c r="LSA697" s="126"/>
      <c r="LSB697" s="126"/>
      <c r="LSC697" s="126"/>
      <c r="LSD697" s="126"/>
      <c r="LSE697" s="126"/>
      <c r="LSF697" s="126"/>
      <c r="LSG697" s="126"/>
      <c r="LSH697" s="126"/>
      <c r="LSI697" s="126"/>
      <c r="LSJ697" s="126"/>
      <c r="LSK697" s="126"/>
      <c r="LSL697" s="126"/>
      <c r="LSM697" s="126"/>
      <c r="LSN697" s="126"/>
      <c r="LSO697" s="126"/>
      <c r="LSP697" s="126"/>
      <c r="LSQ697" s="126"/>
      <c r="LSR697" s="126"/>
      <c r="LSS697" s="126"/>
      <c r="LST697" s="126"/>
      <c r="LSU697" s="126"/>
      <c r="LSV697" s="126"/>
      <c r="LSW697" s="126"/>
      <c r="LSX697" s="126"/>
      <c r="LSY697" s="126"/>
      <c r="LSZ697" s="126"/>
      <c r="LTA697" s="126"/>
      <c r="LTB697" s="126"/>
      <c r="LTC697" s="126"/>
      <c r="LTD697" s="126"/>
      <c r="LTE697" s="126"/>
      <c r="LTF697" s="126"/>
      <c r="LTG697" s="126"/>
      <c r="LTH697" s="126"/>
      <c r="LTI697" s="126"/>
      <c r="LTJ697" s="126"/>
      <c r="LTK697" s="126"/>
      <c r="LTL697" s="126"/>
      <c r="LTM697" s="126"/>
      <c r="LTN697" s="126"/>
      <c r="LTO697" s="126"/>
      <c r="LTP697" s="126"/>
      <c r="LTQ697" s="126"/>
      <c r="LTR697" s="126"/>
      <c r="LTS697" s="126"/>
      <c r="LTT697" s="126"/>
      <c r="LTU697" s="126"/>
      <c r="LTV697" s="126"/>
      <c r="LTW697" s="126"/>
      <c r="LTX697" s="126"/>
      <c r="LTY697" s="126"/>
      <c r="LTZ697" s="126"/>
      <c r="LUA697" s="126"/>
      <c r="LUB697" s="126"/>
      <c r="LUC697" s="126"/>
      <c r="LUD697" s="126"/>
      <c r="LUE697" s="126"/>
      <c r="LUF697" s="126"/>
      <c r="LUG697" s="126"/>
      <c r="LUH697" s="126"/>
      <c r="LUI697" s="126"/>
      <c r="LUJ697" s="126"/>
      <c r="LUK697" s="126"/>
      <c r="LUL697" s="126"/>
      <c r="LUM697" s="126"/>
      <c r="LUN697" s="126"/>
      <c r="LUO697" s="126"/>
      <c r="LUP697" s="126"/>
      <c r="LUQ697" s="126"/>
      <c r="LUR697" s="126"/>
      <c r="LUS697" s="126"/>
      <c r="LUT697" s="126"/>
      <c r="LUU697" s="126"/>
      <c r="LUV697" s="126"/>
      <c r="LUW697" s="126"/>
      <c r="LUX697" s="126"/>
      <c r="LUY697" s="126"/>
      <c r="LUZ697" s="126"/>
      <c r="LVA697" s="126"/>
      <c r="LVB697" s="126"/>
      <c r="LVC697" s="126"/>
      <c r="LVD697" s="126"/>
      <c r="LVE697" s="126"/>
      <c r="LVF697" s="126"/>
      <c r="LVG697" s="126"/>
      <c r="LVH697" s="126"/>
      <c r="LVI697" s="126"/>
      <c r="LVJ697" s="126"/>
      <c r="LVK697" s="126"/>
      <c r="LVL697" s="126"/>
      <c r="LVM697" s="126"/>
      <c r="LVN697" s="126"/>
      <c r="LVO697" s="126"/>
      <c r="LVP697" s="126"/>
      <c r="LVQ697" s="126"/>
      <c r="LVR697" s="126"/>
      <c r="LVS697" s="126"/>
      <c r="LVT697" s="126"/>
      <c r="LVU697" s="126"/>
      <c r="LVV697" s="126"/>
      <c r="LVW697" s="126"/>
      <c r="LVX697" s="126"/>
      <c r="LVY697" s="126"/>
      <c r="LVZ697" s="126"/>
      <c r="LWA697" s="126"/>
      <c r="LWB697" s="126"/>
      <c r="LWC697" s="126"/>
      <c r="LWD697" s="126"/>
      <c r="LWE697" s="126"/>
      <c r="LWF697" s="126"/>
      <c r="LWG697" s="126"/>
      <c r="LWH697" s="126"/>
      <c r="LWI697" s="126"/>
      <c r="LWJ697" s="126"/>
      <c r="LWK697" s="126"/>
      <c r="LWL697" s="126"/>
      <c r="LWM697" s="126"/>
      <c r="LWN697" s="126"/>
      <c r="LWO697" s="126"/>
      <c r="LWP697" s="126"/>
      <c r="LWQ697" s="126"/>
      <c r="LWR697" s="126"/>
      <c r="LWS697" s="126"/>
      <c r="LWT697" s="126"/>
      <c r="LWU697" s="126"/>
      <c r="LWV697" s="126"/>
      <c r="LWW697" s="126"/>
      <c r="LWX697" s="126"/>
      <c r="LWY697" s="126"/>
      <c r="LWZ697" s="126"/>
      <c r="LXA697" s="126"/>
      <c r="LXB697" s="126"/>
      <c r="LXC697" s="126"/>
      <c r="LXD697" s="126"/>
      <c r="LXE697" s="126"/>
      <c r="LXF697" s="126"/>
      <c r="LXG697" s="126"/>
      <c r="LXH697" s="126"/>
      <c r="LXI697" s="126"/>
      <c r="LXJ697" s="126"/>
      <c r="LXK697" s="126"/>
      <c r="LXL697" s="126"/>
      <c r="LXM697" s="126"/>
      <c r="LXN697" s="126"/>
      <c r="LXO697" s="126"/>
      <c r="LXP697" s="126"/>
      <c r="LXQ697" s="126"/>
      <c r="LXR697" s="126"/>
      <c r="LXS697" s="126"/>
      <c r="LXT697" s="126"/>
      <c r="LXU697" s="126"/>
      <c r="LXV697" s="126"/>
      <c r="LXW697" s="126"/>
      <c r="LXX697" s="126"/>
      <c r="LXY697" s="126"/>
      <c r="LXZ697" s="126"/>
      <c r="LYA697" s="126"/>
      <c r="LYB697" s="126"/>
      <c r="LYC697" s="126"/>
      <c r="LYD697" s="126"/>
      <c r="LYE697" s="126"/>
      <c r="LYF697" s="126"/>
      <c r="LYG697" s="126"/>
      <c r="LYH697" s="126"/>
      <c r="LYI697" s="126"/>
      <c r="LYJ697" s="126"/>
      <c r="LYK697" s="126"/>
      <c r="LYL697" s="126"/>
      <c r="LYM697" s="126"/>
      <c r="LYN697" s="126"/>
      <c r="LYO697" s="126"/>
      <c r="LYP697" s="126"/>
      <c r="LYQ697" s="126"/>
      <c r="LYR697" s="126"/>
      <c r="LYS697" s="126"/>
      <c r="LYT697" s="126"/>
      <c r="LYU697" s="126"/>
      <c r="LYV697" s="126"/>
      <c r="LYW697" s="126"/>
      <c r="LYX697" s="126"/>
      <c r="LYY697" s="126"/>
      <c r="LYZ697" s="126"/>
      <c r="LZA697" s="126"/>
      <c r="LZB697" s="126"/>
      <c r="LZC697" s="126"/>
      <c r="LZD697" s="126"/>
      <c r="LZE697" s="126"/>
      <c r="LZF697" s="126"/>
      <c r="LZG697" s="126"/>
      <c r="LZH697" s="126"/>
      <c r="LZI697" s="126"/>
      <c r="LZJ697" s="126"/>
      <c r="LZK697" s="126"/>
      <c r="LZL697" s="126"/>
      <c r="LZM697" s="126"/>
      <c r="LZN697" s="126"/>
      <c r="LZO697" s="126"/>
      <c r="LZP697" s="126"/>
      <c r="LZQ697" s="126"/>
      <c r="LZR697" s="126"/>
      <c r="LZS697" s="126"/>
      <c r="LZT697" s="126"/>
      <c r="LZU697" s="126"/>
      <c r="LZV697" s="126"/>
      <c r="LZW697" s="126"/>
      <c r="LZX697" s="126"/>
      <c r="LZY697" s="126"/>
      <c r="LZZ697" s="126"/>
      <c r="MAA697" s="126"/>
      <c r="MAB697" s="126"/>
      <c r="MAC697" s="126"/>
      <c r="MAD697" s="126"/>
      <c r="MAE697" s="126"/>
      <c r="MAF697" s="126"/>
      <c r="MAG697" s="126"/>
      <c r="MAH697" s="126"/>
      <c r="MAI697" s="126"/>
      <c r="MAJ697" s="126"/>
      <c r="MAK697" s="126"/>
      <c r="MAL697" s="126"/>
      <c r="MAM697" s="126"/>
      <c r="MAN697" s="126"/>
      <c r="MAO697" s="126"/>
      <c r="MAP697" s="126"/>
      <c r="MAQ697" s="126"/>
      <c r="MAR697" s="126"/>
      <c r="MAS697" s="126"/>
      <c r="MAT697" s="126"/>
      <c r="MAU697" s="126"/>
      <c r="MAV697" s="126"/>
      <c r="MAW697" s="126"/>
      <c r="MAX697" s="126"/>
      <c r="MAY697" s="126"/>
      <c r="MAZ697" s="126"/>
      <c r="MBA697" s="126"/>
      <c r="MBB697" s="126"/>
      <c r="MBC697" s="126"/>
      <c r="MBD697" s="126"/>
      <c r="MBE697" s="126"/>
      <c r="MBF697" s="126"/>
      <c r="MBG697" s="126"/>
      <c r="MBH697" s="126"/>
      <c r="MBI697" s="126"/>
      <c r="MBJ697" s="126"/>
      <c r="MBK697" s="126"/>
      <c r="MBL697" s="126"/>
      <c r="MBM697" s="126"/>
      <c r="MBN697" s="126"/>
      <c r="MBO697" s="126"/>
      <c r="MBP697" s="126"/>
      <c r="MBQ697" s="126"/>
      <c r="MBR697" s="126"/>
      <c r="MBS697" s="126"/>
      <c r="MBT697" s="126"/>
      <c r="MBU697" s="126"/>
      <c r="MBV697" s="126"/>
      <c r="MBW697" s="126"/>
      <c r="MBX697" s="126"/>
      <c r="MBY697" s="126"/>
      <c r="MBZ697" s="126"/>
      <c r="MCA697" s="126"/>
      <c r="MCB697" s="126"/>
      <c r="MCC697" s="126"/>
      <c r="MCD697" s="126"/>
      <c r="MCE697" s="126"/>
      <c r="MCF697" s="126"/>
      <c r="MCG697" s="126"/>
      <c r="MCH697" s="126"/>
      <c r="MCI697" s="126"/>
      <c r="MCJ697" s="126"/>
      <c r="MCK697" s="126"/>
      <c r="MCL697" s="126"/>
      <c r="MCM697" s="126"/>
      <c r="MCN697" s="126"/>
      <c r="MCO697" s="126"/>
      <c r="MCP697" s="126"/>
      <c r="MCQ697" s="126"/>
      <c r="MCR697" s="126"/>
      <c r="MCS697" s="126"/>
      <c r="MCT697" s="126"/>
      <c r="MCU697" s="126"/>
      <c r="MCV697" s="126"/>
      <c r="MCW697" s="126"/>
      <c r="MCX697" s="126"/>
      <c r="MCY697" s="126"/>
      <c r="MCZ697" s="126"/>
      <c r="MDA697" s="126"/>
      <c r="MDB697" s="126"/>
      <c r="MDC697" s="126"/>
      <c r="MDD697" s="126"/>
      <c r="MDE697" s="126"/>
      <c r="MDF697" s="126"/>
      <c r="MDG697" s="126"/>
      <c r="MDH697" s="126"/>
      <c r="MDI697" s="126"/>
      <c r="MDJ697" s="126"/>
      <c r="MDK697" s="126"/>
      <c r="MDL697" s="126"/>
      <c r="MDM697" s="126"/>
      <c r="MDN697" s="126"/>
      <c r="MDO697" s="126"/>
      <c r="MDP697" s="126"/>
      <c r="MDQ697" s="126"/>
      <c r="MDR697" s="126"/>
      <c r="MDS697" s="126"/>
      <c r="MDT697" s="126"/>
      <c r="MDU697" s="126"/>
      <c r="MDV697" s="126"/>
      <c r="MDW697" s="126"/>
      <c r="MDX697" s="126"/>
      <c r="MDY697" s="126"/>
      <c r="MDZ697" s="126"/>
      <c r="MEA697" s="126"/>
      <c r="MEB697" s="126"/>
      <c r="MEC697" s="126"/>
      <c r="MED697" s="126"/>
      <c r="MEE697" s="126"/>
      <c r="MEF697" s="126"/>
      <c r="MEG697" s="126"/>
      <c r="MEH697" s="126"/>
      <c r="MEI697" s="126"/>
      <c r="MEJ697" s="126"/>
      <c r="MEK697" s="126"/>
      <c r="MEL697" s="126"/>
      <c r="MEM697" s="126"/>
      <c r="MEN697" s="126"/>
      <c r="MEO697" s="126"/>
      <c r="MEP697" s="126"/>
      <c r="MEQ697" s="126"/>
      <c r="MER697" s="126"/>
      <c r="MES697" s="126"/>
      <c r="MET697" s="126"/>
      <c r="MEU697" s="126"/>
      <c r="MEV697" s="126"/>
      <c r="MEW697" s="126"/>
      <c r="MEX697" s="126"/>
      <c r="MEY697" s="126"/>
      <c r="MEZ697" s="126"/>
      <c r="MFA697" s="126"/>
      <c r="MFB697" s="126"/>
      <c r="MFC697" s="126"/>
      <c r="MFD697" s="126"/>
      <c r="MFE697" s="126"/>
      <c r="MFF697" s="126"/>
      <c r="MFG697" s="126"/>
      <c r="MFH697" s="126"/>
      <c r="MFI697" s="126"/>
      <c r="MFJ697" s="126"/>
      <c r="MFK697" s="126"/>
      <c r="MFL697" s="126"/>
      <c r="MFM697" s="126"/>
      <c r="MFN697" s="126"/>
      <c r="MFO697" s="126"/>
      <c r="MFP697" s="126"/>
      <c r="MFQ697" s="126"/>
      <c r="MFR697" s="126"/>
      <c r="MFS697" s="126"/>
      <c r="MFT697" s="126"/>
      <c r="MFU697" s="126"/>
      <c r="MFV697" s="126"/>
      <c r="MFW697" s="126"/>
      <c r="MFX697" s="126"/>
      <c r="MFY697" s="126"/>
      <c r="MFZ697" s="126"/>
      <c r="MGA697" s="126"/>
      <c r="MGB697" s="126"/>
      <c r="MGC697" s="126"/>
      <c r="MGD697" s="126"/>
      <c r="MGE697" s="126"/>
      <c r="MGF697" s="126"/>
      <c r="MGG697" s="126"/>
      <c r="MGH697" s="126"/>
      <c r="MGI697" s="126"/>
      <c r="MGJ697" s="126"/>
      <c r="MGK697" s="126"/>
      <c r="MGL697" s="126"/>
      <c r="MGM697" s="126"/>
      <c r="MGN697" s="126"/>
      <c r="MGO697" s="126"/>
      <c r="MGP697" s="126"/>
      <c r="MGQ697" s="126"/>
      <c r="MGR697" s="126"/>
      <c r="MGS697" s="126"/>
      <c r="MGT697" s="126"/>
      <c r="MGU697" s="126"/>
      <c r="MGV697" s="126"/>
      <c r="MGW697" s="126"/>
      <c r="MGX697" s="126"/>
      <c r="MGY697" s="126"/>
      <c r="MGZ697" s="126"/>
      <c r="MHA697" s="126"/>
      <c r="MHB697" s="126"/>
      <c r="MHC697" s="126"/>
      <c r="MHD697" s="126"/>
      <c r="MHE697" s="126"/>
      <c r="MHF697" s="126"/>
      <c r="MHG697" s="126"/>
      <c r="MHH697" s="126"/>
      <c r="MHI697" s="126"/>
      <c r="MHJ697" s="126"/>
      <c r="MHK697" s="126"/>
      <c r="MHL697" s="126"/>
      <c r="MHM697" s="126"/>
      <c r="MHN697" s="126"/>
      <c r="MHO697" s="126"/>
      <c r="MHP697" s="126"/>
      <c r="MHQ697" s="126"/>
      <c r="MHR697" s="126"/>
      <c r="MHS697" s="126"/>
      <c r="MHT697" s="126"/>
      <c r="MHU697" s="126"/>
      <c r="MHV697" s="126"/>
      <c r="MHW697" s="126"/>
      <c r="MHX697" s="126"/>
      <c r="MHY697" s="126"/>
      <c r="MHZ697" s="126"/>
      <c r="MIA697" s="126"/>
      <c r="MIB697" s="126"/>
      <c r="MIC697" s="126"/>
      <c r="MID697" s="126"/>
      <c r="MIE697" s="126"/>
      <c r="MIF697" s="126"/>
      <c r="MIG697" s="126"/>
      <c r="MIH697" s="126"/>
      <c r="MII697" s="126"/>
      <c r="MIJ697" s="126"/>
      <c r="MIK697" s="126"/>
      <c r="MIL697" s="126"/>
      <c r="MIM697" s="126"/>
      <c r="MIN697" s="126"/>
      <c r="MIO697" s="126"/>
      <c r="MIP697" s="126"/>
      <c r="MIQ697" s="126"/>
      <c r="MIR697" s="126"/>
      <c r="MIS697" s="126"/>
      <c r="MIT697" s="126"/>
      <c r="MIU697" s="126"/>
      <c r="MIV697" s="126"/>
      <c r="MIW697" s="126"/>
      <c r="MIX697" s="126"/>
      <c r="MIY697" s="126"/>
      <c r="MIZ697" s="126"/>
      <c r="MJA697" s="126"/>
      <c r="MJB697" s="126"/>
      <c r="MJC697" s="126"/>
      <c r="MJD697" s="126"/>
      <c r="MJE697" s="126"/>
      <c r="MJF697" s="126"/>
      <c r="MJG697" s="126"/>
      <c r="MJH697" s="126"/>
      <c r="MJI697" s="126"/>
      <c r="MJJ697" s="126"/>
      <c r="MJK697" s="126"/>
      <c r="MJL697" s="126"/>
      <c r="MJM697" s="126"/>
      <c r="MJN697" s="126"/>
      <c r="MJO697" s="126"/>
      <c r="MJP697" s="126"/>
      <c r="MJQ697" s="126"/>
      <c r="MJR697" s="126"/>
      <c r="MJS697" s="126"/>
      <c r="MJT697" s="126"/>
      <c r="MJU697" s="126"/>
      <c r="MJV697" s="126"/>
      <c r="MJW697" s="126"/>
      <c r="MJX697" s="126"/>
      <c r="MJY697" s="126"/>
      <c r="MJZ697" s="126"/>
      <c r="MKA697" s="126"/>
      <c r="MKB697" s="126"/>
      <c r="MKC697" s="126"/>
      <c r="MKD697" s="126"/>
      <c r="MKE697" s="126"/>
      <c r="MKF697" s="126"/>
      <c r="MKG697" s="126"/>
      <c r="MKH697" s="126"/>
      <c r="MKI697" s="126"/>
      <c r="MKJ697" s="126"/>
      <c r="MKK697" s="126"/>
      <c r="MKL697" s="126"/>
      <c r="MKM697" s="126"/>
      <c r="MKN697" s="126"/>
      <c r="MKO697" s="126"/>
      <c r="MKP697" s="126"/>
      <c r="MKQ697" s="126"/>
      <c r="MKR697" s="126"/>
      <c r="MKS697" s="126"/>
      <c r="MKT697" s="126"/>
      <c r="MKU697" s="126"/>
      <c r="MKV697" s="126"/>
      <c r="MKW697" s="126"/>
      <c r="MKX697" s="126"/>
      <c r="MKY697" s="126"/>
      <c r="MKZ697" s="126"/>
      <c r="MLA697" s="126"/>
      <c r="MLB697" s="126"/>
      <c r="MLC697" s="126"/>
      <c r="MLD697" s="126"/>
      <c r="MLE697" s="126"/>
      <c r="MLF697" s="126"/>
      <c r="MLG697" s="126"/>
      <c r="MLH697" s="126"/>
      <c r="MLI697" s="126"/>
      <c r="MLJ697" s="126"/>
      <c r="MLK697" s="126"/>
      <c r="MLL697" s="126"/>
      <c r="MLM697" s="126"/>
      <c r="MLN697" s="126"/>
      <c r="MLO697" s="126"/>
      <c r="MLP697" s="126"/>
      <c r="MLQ697" s="126"/>
      <c r="MLR697" s="126"/>
      <c r="MLS697" s="126"/>
      <c r="MLT697" s="126"/>
      <c r="MLU697" s="126"/>
      <c r="MLV697" s="126"/>
      <c r="MLW697" s="126"/>
      <c r="MLX697" s="126"/>
      <c r="MLY697" s="126"/>
      <c r="MLZ697" s="126"/>
      <c r="MMA697" s="126"/>
      <c r="MMB697" s="126"/>
      <c r="MMC697" s="126"/>
      <c r="MMD697" s="126"/>
      <c r="MME697" s="126"/>
      <c r="MMF697" s="126"/>
      <c r="MMG697" s="126"/>
      <c r="MMH697" s="126"/>
      <c r="MMI697" s="126"/>
      <c r="MMJ697" s="126"/>
      <c r="MMK697" s="126"/>
      <c r="MML697" s="126"/>
      <c r="MMM697" s="126"/>
      <c r="MMN697" s="126"/>
      <c r="MMO697" s="126"/>
      <c r="MMP697" s="126"/>
      <c r="MMQ697" s="126"/>
      <c r="MMR697" s="126"/>
      <c r="MMS697" s="126"/>
      <c r="MMT697" s="126"/>
      <c r="MMU697" s="126"/>
      <c r="MMV697" s="126"/>
      <c r="MMW697" s="126"/>
      <c r="MMX697" s="126"/>
      <c r="MMY697" s="126"/>
      <c r="MMZ697" s="126"/>
      <c r="MNA697" s="126"/>
      <c r="MNB697" s="126"/>
      <c r="MNC697" s="126"/>
      <c r="MND697" s="126"/>
      <c r="MNE697" s="126"/>
      <c r="MNF697" s="126"/>
      <c r="MNG697" s="126"/>
      <c r="MNH697" s="126"/>
      <c r="MNI697" s="126"/>
      <c r="MNJ697" s="126"/>
      <c r="MNK697" s="126"/>
      <c r="MNL697" s="126"/>
      <c r="MNM697" s="126"/>
      <c r="MNN697" s="126"/>
      <c r="MNO697" s="126"/>
      <c r="MNP697" s="126"/>
      <c r="MNQ697" s="126"/>
      <c r="MNR697" s="126"/>
      <c r="MNS697" s="126"/>
      <c r="MNT697" s="126"/>
      <c r="MNU697" s="126"/>
      <c r="MNV697" s="126"/>
      <c r="MNW697" s="126"/>
      <c r="MNX697" s="126"/>
      <c r="MNY697" s="126"/>
      <c r="MNZ697" s="126"/>
      <c r="MOA697" s="126"/>
      <c r="MOB697" s="126"/>
      <c r="MOC697" s="126"/>
      <c r="MOD697" s="126"/>
      <c r="MOE697" s="126"/>
      <c r="MOF697" s="126"/>
      <c r="MOG697" s="126"/>
      <c r="MOH697" s="126"/>
      <c r="MOI697" s="126"/>
      <c r="MOJ697" s="126"/>
      <c r="MOK697" s="126"/>
      <c r="MOL697" s="126"/>
      <c r="MOM697" s="126"/>
      <c r="MON697" s="126"/>
      <c r="MOO697" s="126"/>
      <c r="MOP697" s="126"/>
      <c r="MOQ697" s="126"/>
      <c r="MOR697" s="126"/>
      <c r="MOS697" s="126"/>
      <c r="MOT697" s="126"/>
      <c r="MOU697" s="126"/>
      <c r="MOV697" s="126"/>
      <c r="MOW697" s="126"/>
      <c r="MOX697" s="126"/>
      <c r="MOY697" s="126"/>
      <c r="MOZ697" s="126"/>
      <c r="MPA697" s="126"/>
      <c r="MPB697" s="126"/>
      <c r="MPC697" s="126"/>
      <c r="MPD697" s="126"/>
      <c r="MPE697" s="126"/>
      <c r="MPF697" s="126"/>
      <c r="MPG697" s="126"/>
      <c r="MPH697" s="126"/>
      <c r="MPI697" s="126"/>
      <c r="MPJ697" s="126"/>
      <c r="MPK697" s="126"/>
      <c r="MPL697" s="126"/>
      <c r="MPM697" s="126"/>
      <c r="MPN697" s="126"/>
      <c r="MPO697" s="126"/>
      <c r="MPP697" s="126"/>
      <c r="MPQ697" s="126"/>
      <c r="MPR697" s="126"/>
      <c r="MPS697" s="126"/>
      <c r="MPT697" s="126"/>
      <c r="MPU697" s="126"/>
      <c r="MPV697" s="126"/>
      <c r="MPW697" s="126"/>
      <c r="MPX697" s="126"/>
      <c r="MPY697" s="126"/>
      <c r="MPZ697" s="126"/>
      <c r="MQA697" s="126"/>
      <c r="MQB697" s="126"/>
      <c r="MQC697" s="126"/>
      <c r="MQD697" s="126"/>
      <c r="MQE697" s="126"/>
      <c r="MQF697" s="126"/>
      <c r="MQG697" s="126"/>
      <c r="MQH697" s="126"/>
      <c r="MQI697" s="126"/>
      <c r="MQJ697" s="126"/>
      <c r="MQK697" s="126"/>
      <c r="MQL697" s="126"/>
      <c r="MQM697" s="126"/>
      <c r="MQN697" s="126"/>
      <c r="MQO697" s="126"/>
      <c r="MQP697" s="126"/>
      <c r="MQQ697" s="126"/>
      <c r="MQR697" s="126"/>
      <c r="MQS697" s="126"/>
      <c r="MQT697" s="126"/>
      <c r="MQU697" s="126"/>
      <c r="MQV697" s="126"/>
      <c r="MQW697" s="126"/>
      <c r="MQX697" s="126"/>
      <c r="MQY697" s="126"/>
      <c r="MQZ697" s="126"/>
      <c r="MRA697" s="126"/>
      <c r="MRB697" s="126"/>
      <c r="MRC697" s="126"/>
      <c r="MRD697" s="126"/>
      <c r="MRE697" s="126"/>
      <c r="MRF697" s="126"/>
      <c r="MRG697" s="126"/>
      <c r="MRH697" s="126"/>
      <c r="MRI697" s="126"/>
      <c r="MRJ697" s="126"/>
      <c r="MRK697" s="126"/>
      <c r="MRL697" s="126"/>
      <c r="MRM697" s="126"/>
      <c r="MRN697" s="126"/>
      <c r="MRO697" s="126"/>
      <c r="MRP697" s="126"/>
      <c r="MRQ697" s="126"/>
      <c r="MRR697" s="126"/>
      <c r="MRS697" s="126"/>
      <c r="MRT697" s="126"/>
      <c r="MRU697" s="126"/>
      <c r="MRV697" s="126"/>
      <c r="MRW697" s="126"/>
      <c r="MRX697" s="126"/>
      <c r="MRY697" s="126"/>
      <c r="MRZ697" s="126"/>
      <c r="MSA697" s="126"/>
      <c r="MSB697" s="126"/>
      <c r="MSC697" s="126"/>
      <c r="MSD697" s="126"/>
      <c r="MSE697" s="126"/>
      <c r="MSF697" s="126"/>
      <c r="MSG697" s="126"/>
      <c r="MSH697" s="126"/>
      <c r="MSI697" s="126"/>
      <c r="MSJ697" s="126"/>
      <c r="MSK697" s="126"/>
      <c r="MSL697" s="126"/>
      <c r="MSM697" s="126"/>
      <c r="MSN697" s="126"/>
      <c r="MSO697" s="126"/>
      <c r="MSP697" s="126"/>
      <c r="MSQ697" s="126"/>
      <c r="MSR697" s="126"/>
      <c r="MSS697" s="126"/>
      <c r="MST697" s="126"/>
      <c r="MSU697" s="126"/>
      <c r="MSV697" s="126"/>
      <c r="MSW697" s="126"/>
      <c r="MSX697" s="126"/>
      <c r="MSY697" s="126"/>
      <c r="MSZ697" s="126"/>
      <c r="MTA697" s="126"/>
      <c r="MTB697" s="126"/>
      <c r="MTC697" s="126"/>
      <c r="MTD697" s="126"/>
      <c r="MTE697" s="126"/>
      <c r="MTF697" s="126"/>
      <c r="MTG697" s="126"/>
      <c r="MTH697" s="126"/>
      <c r="MTI697" s="126"/>
      <c r="MTJ697" s="126"/>
      <c r="MTK697" s="126"/>
      <c r="MTL697" s="126"/>
      <c r="MTM697" s="126"/>
      <c r="MTN697" s="126"/>
      <c r="MTO697" s="126"/>
      <c r="MTP697" s="126"/>
      <c r="MTQ697" s="126"/>
      <c r="MTR697" s="126"/>
      <c r="MTS697" s="126"/>
      <c r="MTT697" s="126"/>
      <c r="MTU697" s="126"/>
      <c r="MTV697" s="126"/>
      <c r="MTW697" s="126"/>
      <c r="MTX697" s="126"/>
      <c r="MTY697" s="126"/>
      <c r="MTZ697" s="126"/>
      <c r="MUA697" s="126"/>
      <c r="MUB697" s="126"/>
      <c r="MUC697" s="126"/>
      <c r="MUD697" s="126"/>
      <c r="MUE697" s="126"/>
      <c r="MUF697" s="126"/>
      <c r="MUG697" s="126"/>
      <c r="MUH697" s="126"/>
      <c r="MUI697" s="126"/>
      <c r="MUJ697" s="126"/>
      <c r="MUK697" s="126"/>
      <c r="MUL697" s="126"/>
      <c r="MUM697" s="126"/>
      <c r="MUN697" s="126"/>
      <c r="MUO697" s="126"/>
      <c r="MUP697" s="126"/>
      <c r="MUQ697" s="126"/>
      <c r="MUR697" s="126"/>
      <c r="MUS697" s="126"/>
      <c r="MUT697" s="126"/>
      <c r="MUU697" s="126"/>
      <c r="MUV697" s="126"/>
      <c r="MUW697" s="126"/>
      <c r="MUX697" s="126"/>
      <c r="MUY697" s="126"/>
      <c r="MUZ697" s="126"/>
      <c r="MVA697" s="126"/>
      <c r="MVB697" s="126"/>
      <c r="MVC697" s="126"/>
      <c r="MVD697" s="126"/>
      <c r="MVE697" s="126"/>
      <c r="MVF697" s="126"/>
      <c r="MVG697" s="126"/>
      <c r="MVH697" s="126"/>
      <c r="MVI697" s="126"/>
      <c r="MVJ697" s="126"/>
      <c r="MVK697" s="126"/>
      <c r="MVL697" s="126"/>
      <c r="MVM697" s="126"/>
      <c r="MVN697" s="126"/>
      <c r="MVO697" s="126"/>
      <c r="MVP697" s="126"/>
      <c r="MVQ697" s="126"/>
      <c r="MVR697" s="126"/>
      <c r="MVS697" s="126"/>
      <c r="MVT697" s="126"/>
      <c r="MVU697" s="126"/>
      <c r="MVV697" s="126"/>
      <c r="MVW697" s="126"/>
      <c r="MVX697" s="126"/>
      <c r="MVY697" s="126"/>
      <c r="MVZ697" s="126"/>
      <c r="MWA697" s="126"/>
      <c r="MWB697" s="126"/>
      <c r="MWC697" s="126"/>
      <c r="MWD697" s="126"/>
      <c r="MWE697" s="126"/>
      <c r="MWF697" s="126"/>
      <c r="MWG697" s="126"/>
      <c r="MWH697" s="126"/>
      <c r="MWI697" s="126"/>
      <c r="MWJ697" s="126"/>
      <c r="MWK697" s="126"/>
      <c r="MWL697" s="126"/>
      <c r="MWM697" s="126"/>
      <c r="MWN697" s="126"/>
      <c r="MWO697" s="126"/>
      <c r="MWP697" s="126"/>
      <c r="MWQ697" s="126"/>
      <c r="MWR697" s="126"/>
      <c r="MWS697" s="126"/>
      <c r="MWT697" s="126"/>
      <c r="MWU697" s="126"/>
      <c r="MWV697" s="126"/>
      <c r="MWW697" s="126"/>
      <c r="MWX697" s="126"/>
      <c r="MWY697" s="126"/>
      <c r="MWZ697" s="126"/>
      <c r="MXA697" s="126"/>
      <c r="MXB697" s="126"/>
      <c r="MXC697" s="126"/>
      <c r="MXD697" s="126"/>
      <c r="MXE697" s="126"/>
      <c r="MXF697" s="126"/>
      <c r="MXG697" s="126"/>
      <c r="MXH697" s="126"/>
      <c r="MXI697" s="126"/>
      <c r="MXJ697" s="126"/>
      <c r="MXK697" s="126"/>
      <c r="MXL697" s="126"/>
      <c r="MXM697" s="126"/>
      <c r="MXN697" s="126"/>
      <c r="MXO697" s="126"/>
      <c r="MXP697" s="126"/>
      <c r="MXQ697" s="126"/>
      <c r="MXR697" s="126"/>
      <c r="MXS697" s="126"/>
      <c r="MXT697" s="126"/>
      <c r="MXU697" s="126"/>
      <c r="MXV697" s="126"/>
      <c r="MXW697" s="126"/>
      <c r="MXX697" s="126"/>
      <c r="MXY697" s="126"/>
      <c r="MXZ697" s="126"/>
      <c r="MYA697" s="126"/>
      <c r="MYB697" s="126"/>
      <c r="MYC697" s="126"/>
      <c r="MYD697" s="126"/>
      <c r="MYE697" s="126"/>
      <c r="MYF697" s="126"/>
      <c r="MYG697" s="126"/>
      <c r="MYH697" s="126"/>
      <c r="MYI697" s="126"/>
      <c r="MYJ697" s="126"/>
      <c r="MYK697" s="126"/>
      <c r="MYL697" s="126"/>
      <c r="MYM697" s="126"/>
      <c r="MYN697" s="126"/>
      <c r="MYO697" s="126"/>
      <c r="MYP697" s="126"/>
      <c r="MYQ697" s="126"/>
      <c r="MYR697" s="126"/>
      <c r="MYS697" s="126"/>
      <c r="MYT697" s="126"/>
      <c r="MYU697" s="126"/>
      <c r="MYV697" s="126"/>
      <c r="MYW697" s="126"/>
      <c r="MYX697" s="126"/>
      <c r="MYY697" s="126"/>
      <c r="MYZ697" s="126"/>
      <c r="MZA697" s="126"/>
      <c r="MZB697" s="126"/>
      <c r="MZC697" s="126"/>
      <c r="MZD697" s="126"/>
      <c r="MZE697" s="126"/>
      <c r="MZF697" s="126"/>
      <c r="MZG697" s="126"/>
      <c r="MZH697" s="126"/>
      <c r="MZI697" s="126"/>
      <c r="MZJ697" s="126"/>
      <c r="MZK697" s="126"/>
      <c r="MZL697" s="126"/>
      <c r="MZM697" s="126"/>
      <c r="MZN697" s="126"/>
      <c r="MZO697" s="126"/>
      <c r="MZP697" s="126"/>
      <c r="MZQ697" s="126"/>
      <c r="MZR697" s="126"/>
      <c r="MZS697" s="126"/>
      <c r="MZT697" s="126"/>
      <c r="MZU697" s="126"/>
      <c r="MZV697" s="126"/>
      <c r="MZW697" s="126"/>
      <c r="MZX697" s="126"/>
      <c r="MZY697" s="126"/>
      <c r="MZZ697" s="126"/>
      <c r="NAA697" s="126"/>
      <c r="NAB697" s="126"/>
      <c r="NAC697" s="126"/>
      <c r="NAD697" s="126"/>
      <c r="NAE697" s="126"/>
      <c r="NAF697" s="126"/>
      <c r="NAG697" s="126"/>
      <c r="NAH697" s="126"/>
      <c r="NAI697" s="126"/>
      <c r="NAJ697" s="126"/>
      <c r="NAK697" s="126"/>
      <c r="NAL697" s="126"/>
      <c r="NAM697" s="126"/>
      <c r="NAN697" s="126"/>
      <c r="NAO697" s="126"/>
      <c r="NAP697" s="126"/>
      <c r="NAQ697" s="126"/>
      <c r="NAR697" s="126"/>
      <c r="NAS697" s="126"/>
      <c r="NAT697" s="126"/>
      <c r="NAU697" s="126"/>
      <c r="NAV697" s="126"/>
      <c r="NAW697" s="126"/>
      <c r="NAX697" s="126"/>
      <c r="NAY697" s="126"/>
      <c r="NAZ697" s="126"/>
      <c r="NBA697" s="126"/>
      <c r="NBB697" s="126"/>
      <c r="NBC697" s="126"/>
      <c r="NBD697" s="126"/>
      <c r="NBE697" s="126"/>
      <c r="NBF697" s="126"/>
      <c r="NBG697" s="126"/>
      <c r="NBH697" s="126"/>
      <c r="NBI697" s="126"/>
      <c r="NBJ697" s="126"/>
      <c r="NBK697" s="126"/>
      <c r="NBL697" s="126"/>
      <c r="NBM697" s="126"/>
      <c r="NBN697" s="126"/>
      <c r="NBO697" s="126"/>
      <c r="NBP697" s="126"/>
      <c r="NBQ697" s="126"/>
      <c r="NBR697" s="126"/>
      <c r="NBS697" s="126"/>
      <c r="NBT697" s="126"/>
      <c r="NBU697" s="126"/>
      <c r="NBV697" s="126"/>
      <c r="NBW697" s="126"/>
      <c r="NBX697" s="126"/>
      <c r="NBY697" s="126"/>
      <c r="NBZ697" s="126"/>
      <c r="NCA697" s="126"/>
      <c r="NCB697" s="126"/>
      <c r="NCC697" s="126"/>
      <c r="NCD697" s="126"/>
      <c r="NCE697" s="126"/>
      <c r="NCF697" s="126"/>
      <c r="NCG697" s="126"/>
      <c r="NCH697" s="126"/>
      <c r="NCI697" s="126"/>
      <c r="NCJ697" s="126"/>
      <c r="NCK697" s="126"/>
      <c r="NCL697" s="126"/>
      <c r="NCM697" s="126"/>
      <c r="NCN697" s="126"/>
      <c r="NCO697" s="126"/>
      <c r="NCP697" s="126"/>
      <c r="NCQ697" s="126"/>
      <c r="NCR697" s="126"/>
      <c r="NCS697" s="126"/>
      <c r="NCT697" s="126"/>
      <c r="NCU697" s="126"/>
      <c r="NCV697" s="126"/>
      <c r="NCW697" s="126"/>
      <c r="NCX697" s="126"/>
      <c r="NCY697" s="126"/>
      <c r="NCZ697" s="126"/>
      <c r="NDA697" s="126"/>
      <c r="NDB697" s="126"/>
      <c r="NDC697" s="126"/>
      <c r="NDD697" s="126"/>
      <c r="NDE697" s="126"/>
      <c r="NDF697" s="126"/>
      <c r="NDG697" s="126"/>
      <c r="NDH697" s="126"/>
      <c r="NDI697" s="126"/>
      <c r="NDJ697" s="126"/>
      <c r="NDK697" s="126"/>
      <c r="NDL697" s="126"/>
      <c r="NDM697" s="126"/>
      <c r="NDN697" s="126"/>
      <c r="NDO697" s="126"/>
      <c r="NDP697" s="126"/>
      <c r="NDQ697" s="126"/>
      <c r="NDR697" s="126"/>
      <c r="NDS697" s="126"/>
      <c r="NDT697" s="126"/>
      <c r="NDU697" s="126"/>
      <c r="NDV697" s="126"/>
      <c r="NDW697" s="126"/>
      <c r="NDX697" s="126"/>
      <c r="NDY697" s="126"/>
      <c r="NDZ697" s="126"/>
      <c r="NEA697" s="126"/>
      <c r="NEB697" s="126"/>
      <c r="NEC697" s="126"/>
      <c r="NED697" s="126"/>
      <c r="NEE697" s="126"/>
      <c r="NEF697" s="126"/>
      <c r="NEG697" s="126"/>
      <c r="NEH697" s="126"/>
      <c r="NEI697" s="126"/>
      <c r="NEJ697" s="126"/>
      <c r="NEK697" s="126"/>
      <c r="NEL697" s="126"/>
      <c r="NEM697" s="126"/>
      <c r="NEN697" s="126"/>
      <c r="NEO697" s="126"/>
      <c r="NEP697" s="126"/>
      <c r="NEQ697" s="126"/>
      <c r="NER697" s="126"/>
      <c r="NES697" s="126"/>
      <c r="NET697" s="126"/>
      <c r="NEU697" s="126"/>
      <c r="NEV697" s="126"/>
      <c r="NEW697" s="126"/>
      <c r="NEX697" s="126"/>
      <c r="NEY697" s="126"/>
      <c r="NEZ697" s="126"/>
      <c r="NFA697" s="126"/>
      <c r="NFB697" s="126"/>
      <c r="NFC697" s="126"/>
      <c r="NFD697" s="126"/>
      <c r="NFE697" s="126"/>
      <c r="NFF697" s="126"/>
      <c r="NFG697" s="126"/>
      <c r="NFH697" s="126"/>
      <c r="NFI697" s="126"/>
      <c r="NFJ697" s="126"/>
      <c r="NFK697" s="126"/>
      <c r="NFL697" s="126"/>
      <c r="NFM697" s="126"/>
      <c r="NFN697" s="126"/>
      <c r="NFO697" s="126"/>
      <c r="NFP697" s="126"/>
      <c r="NFQ697" s="126"/>
      <c r="NFR697" s="126"/>
      <c r="NFS697" s="126"/>
      <c r="NFT697" s="126"/>
      <c r="NFU697" s="126"/>
      <c r="NFV697" s="126"/>
      <c r="NFW697" s="126"/>
      <c r="NFX697" s="126"/>
      <c r="NFY697" s="126"/>
      <c r="NFZ697" s="126"/>
      <c r="NGA697" s="126"/>
      <c r="NGB697" s="126"/>
      <c r="NGC697" s="126"/>
      <c r="NGD697" s="126"/>
      <c r="NGE697" s="126"/>
      <c r="NGF697" s="126"/>
      <c r="NGG697" s="126"/>
      <c r="NGH697" s="126"/>
      <c r="NGI697" s="126"/>
      <c r="NGJ697" s="126"/>
      <c r="NGK697" s="126"/>
      <c r="NGL697" s="126"/>
      <c r="NGM697" s="126"/>
      <c r="NGN697" s="126"/>
      <c r="NGO697" s="126"/>
      <c r="NGP697" s="126"/>
      <c r="NGQ697" s="126"/>
      <c r="NGR697" s="126"/>
      <c r="NGS697" s="126"/>
      <c r="NGT697" s="126"/>
      <c r="NGU697" s="126"/>
      <c r="NGV697" s="126"/>
      <c r="NGW697" s="126"/>
      <c r="NGX697" s="126"/>
      <c r="NGY697" s="126"/>
      <c r="NGZ697" s="126"/>
      <c r="NHA697" s="126"/>
      <c r="NHB697" s="126"/>
      <c r="NHC697" s="126"/>
      <c r="NHD697" s="126"/>
      <c r="NHE697" s="126"/>
      <c r="NHF697" s="126"/>
      <c r="NHG697" s="126"/>
      <c r="NHH697" s="126"/>
      <c r="NHI697" s="126"/>
      <c r="NHJ697" s="126"/>
      <c r="NHK697" s="126"/>
      <c r="NHL697" s="126"/>
      <c r="NHM697" s="126"/>
      <c r="NHN697" s="126"/>
      <c r="NHO697" s="126"/>
      <c r="NHP697" s="126"/>
      <c r="NHQ697" s="126"/>
      <c r="NHR697" s="126"/>
      <c r="NHS697" s="126"/>
      <c r="NHT697" s="126"/>
      <c r="NHU697" s="126"/>
      <c r="NHV697" s="126"/>
      <c r="NHW697" s="126"/>
      <c r="NHX697" s="126"/>
      <c r="NHY697" s="126"/>
      <c r="NHZ697" s="126"/>
      <c r="NIA697" s="126"/>
      <c r="NIB697" s="126"/>
      <c r="NIC697" s="126"/>
      <c r="NID697" s="126"/>
      <c r="NIE697" s="126"/>
      <c r="NIF697" s="126"/>
      <c r="NIG697" s="126"/>
      <c r="NIH697" s="126"/>
      <c r="NII697" s="126"/>
      <c r="NIJ697" s="126"/>
      <c r="NIK697" s="126"/>
      <c r="NIL697" s="126"/>
      <c r="NIM697" s="126"/>
      <c r="NIN697" s="126"/>
      <c r="NIO697" s="126"/>
      <c r="NIP697" s="126"/>
      <c r="NIQ697" s="126"/>
      <c r="NIR697" s="126"/>
      <c r="NIS697" s="126"/>
      <c r="NIT697" s="126"/>
      <c r="NIU697" s="126"/>
      <c r="NIV697" s="126"/>
      <c r="NIW697" s="126"/>
      <c r="NIX697" s="126"/>
      <c r="NIY697" s="126"/>
      <c r="NIZ697" s="126"/>
      <c r="NJA697" s="126"/>
      <c r="NJB697" s="126"/>
      <c r="NJC697" s="126"/>
      <c r="NJD697" s="126"/>
      <c r="NJE697" s="126"/>
      <c r="NJF697" s="126"/>
      <c r="NJG697" s="126"/>
      <c r="NJH697" s="126"/>
      <c r="NJI697" s="126"/>
      <c r="NJJ697" s="126"/>
      <c r="NJK697" s="126"/>
      <c r="NJL697" s="126"/>
      <c r="NJM697" s="126"/>
      <c r="NJN697" s="126"/>
      <c r="NJO697" s="126"/>
      <c r="NJP697" s="126"/>
      <c r="NJQ697" s="126"/>
      <c r="NJR697" s="126"/>
      <c r="NJS697" s="126"/>
      <c r="NJT697" s="126"/>
      <c r="NJU697" s="126"/>
      <c r="NJV697" s="126"/>
      <c r="NJW697" s="126"/>
      <c r="NJX697" s="126"/>
      <c r="NJY697" s="126"/>
      <c r="NJZ697" s="126"/>
      <c r="NKA697" s="126"/>
      <c r="NKB697" s="126"/>
      <c r="NKC697" s="126"/>
      <c r="NKD697" s="126"/>
      <c r="NKE697" s="126"/>
      <c r="NKF697" s="126"/>
      <c r="NKG697" s="126"/>
      <c r="NKH697" s="126"/>
      <c r="NKI697" s="126"/>
      <c r="NKJ697" s="126"/>
      <c r="NKK697" s="126"/>
      <c r="NKL697" s="126"/>
      <c r="NKM697" s="126"/>
      <c r="NKN697" s="126"/>
      <c r="NKO697" s="126"/>
      <c r="NKP697" s="126"/>
      <c r="NKQ697" s="126"/>
      <c r="NKR697" s="126"/>
      <c r="NKS697" s="126"/>
      <c r="NKT697" s="126"/>
      <c r="NKU697" s="126"/>
      <c r="NKV697" s="126"/>
      <c r="NKW697" s="126"/>
      <c r="NKX697" s="126"/>
      <c r="NKY697" s="126"/>
      <c r="NKZ697" s="126"/>
      <c r="NLA697" s="126"/>
      <c r="NLB697" s="126"/>
      <c r="NLC697" s="126"/>
      <c r="NLD697" s="126"/>
      <c r="NLE697" s="126"/>
      <c r="NLF697" s="126"/>
      <c r="NLG697" s="126"/>
      <c r="NLH697" s="126"/>
      <c r="NLI697" s="126"/>
      <c r="NLJ697" s="126"/>
      <c r="NLK697" s="126"/>
      <c r="NLL697" s="126"/>
      <c r="NLM697" s="126"/>
      <c r="NLN697" s="126"/>
      <c r="NLO697" s="126"/>
      <c r="NLP697" s="126"/>
      <c r="NLQ697" s="126"/>
      <c r="NLR697" s="126"/>
      <c r="NLS697" s="126"/>
      <c r="NLT697" s="126"/>
      <c r="NLU697" s="126"/>
      <c r="NLV697" s="126"/>
      <c r="NLW697" s="126"/>
      <c r="NLX697" s="126"/>
      <c r="NLY697" s="126"/>
      <c r="NLZ697" s="126"/>
      <c r="NMA697" s="126"/>
      <c r="NMB697" s="126"/>
      <c r="NMC697" s="126"/>
      <c r="NMD697" s="126"/>
      <c r="NME697" s="126"/>
      <c r="NMF697" s="126"/>
      <c r="NMG697" s="126"/>
      <c r="NMH697" s="126"/>
      <c r="NMI697" s="126"/>
      <c r="NMJ697" s="126"/>
      <c r="NMK697" s="126"/>
      <c r="NML697" s="126"/>
      <c r="NMM697" s="126"/>
      <c r="NMN697" s="126"/>
      <c r="NMO697" s="126"/>
      <c r="NMP697" s="126"/>
      <c r="NMQ697" s="126"/>
      <c r="NMR697" s="126"/>
      <c r="NMS697" s="126"/>
      <c r="NMT697" s="126"/>
      <c r="NMU697" s="126"/>
      <c r="NMV697" s="126"/>
      <c r="NMW697" s="126"/>
      <c r="NMX697" s="126"/>
      <c r="NMY697" s="126"/>
      <c r="NMZ697" s="126"/>
      <c r="NNA697" s="126"/>
      <c r="NNB697" s="126"/>
      <c r="NNC697" s="126"/>
      <c r="NND697" s="126"/>
      <c r="NNE697" s="126"/>
      <c r="NNF697" s="126"/>
      <c r="NNG697" s="126"/>
      <c r="NNH697" s="126"/>
      <c r="NNI697" s="126"/>
      <c r="NNJ697" s="126"/>
      <c r="NNK697" s="126"/>
      <c r="NNL697" s="126"/>
      <c r="NNM697" s="126"/>
      <c r="NNN697" s="126"/>
      <c r="NNO697" s="126"/>
      <c r="NNP697" s="126"/>
      <c r="NNQ697" s="126"/>
      <c r="NNR697" s="126"/>
      <c r="NNS697" s="126"/>
      <c r="NNT697" s="126"/>
      <c r="NNU697" s="126"/>
      <c r="NNV697" s="126"/>
      <c r="NNW697" s="126"/>
      <c r="NNX697" s="126"/>
      <c r="NNY697" s="126"/>
      <c r="NNZ697" s="126"/>
      <c r="NOA697" s="126"/>
      <c r="NOB697" s="126"/>
      <c r="NOC697" s="126"/>
      <c r="NOD697" s="126"/>
      <c r="NOE697" s="126"/>
      <c r="NOF697" s="126"/>
      <c r="NOG697" s="126"/>
      <c r="NOH697" s="126"/>
      <c r="NOI697" s="126"/>
      <c r="NOJ697" s="126"/>
      <c r="NOK697" s="126"/>
      <c r="NOL697" s="126"/>
      <c r="NOM697" s="126"/>
      <c r="NON697" s="126"/>
      <c r="NOO697" s="126"/>
      <c r="NOP697" s="126"/>
      <c r="NOQ697" s="126"/>
      <c r="NOR697" s="126"/>
      <c r="NOS697" s="126"/>
      <c r="NOT697" s="126"/>
      <c r="NOU697" s="126"/>
      <c r="NOV697" s="126"/>
      <c r="NOW697" s="126"/>
      <c r="NOX697" s="126"/>
      <c r="NOY697" s="126"/>
      <c r="NOZ697" s="126"/>
      <c r="NPA697" s="126"/>
      <c r="NPB697" s="126"/>
      <c r="NPC697" s="126"/>
      <c r="NPD697" s="126"/>
      <c r="NPE697" s="126"/>
      <c r="NPF697" s="126"/>
      <c r="NPG697" s="126"/>
      <c r="NPH697" s="126"/>
      <c r="NPI697" s="126"/>
      <c r="NPJ697" s="126"/>
      <c r="NPK697" s="126"/>
      <c r="NPL697" s="126"/>
      <c r="NPM697" s="126"/>
      <c r="NPN697" s="126"/>
      <c r="NPO697" s="126"/>
      <c r="NPP697" s="126"/>
      <c r="NPQ697" s="126"/>
      <c r="NPR697" s="126"/>
      <c r="NPS697" s="126"/>
      <c r="NPT697" s="126"/>
      <c r="NPU697" s="126"/>
      <c r="NPV697" s="126"/>
      <c r="NPW697" s="126"/>
      <c r="NPX697" s="126"/>
      <c r="NPY697" s="126"/>
      <c r="NPZ697" s="126"/>
      <c r="NQA697" s="126"/>
      <c r="NQB697" s="126"/>
      <c r="NQC697" s="126"/>
      <c r="NQD697" s="126"/>
      <c r="NQE697" s="126"/>
      <c r="NQF697" s="126"/>
      <c r="NQG697" s="126"/>
      <c r="NQH697" s="126"/>
      <c r="NQI697" s="126"/>
      <c r="NQJ697" s="126"/>
      <c r="NQK697" s="126"/>
      <c r="NQL697" s="126"/>
      <c r="NQM697" s="126"/>
      <c r="NQN697" s="126"/>
      <c r="NQO697" s="126"/>
      <c r="NQP697" s="126"/>
      <c r="NQQ697" s="126"/>
      <c r="NQR697" s="126"/>
      <c r="NQS697" s="126"/>
      <c r="NQT697" s="126"/>
      <c r="NQU697" s="126"/>
      <c r="NQV697" s="126"/>
      <c r="NQW697" s="126"/>
      <c r="NQX697" s="126"/>
      <c r="NQY697" s="126"/>
      <c r="NQZ697" s="126"/>
      <c r="NRA697" s="126"/>
      <c r="NRB697" s="126"/>
      <c r="NRC697" s="126"/>
      <c r="NRD697" s="126"/>
      <c r="NRE697" s="126"/>
      <c r="NRF697" s="126"/>
      <c r="NRG697" s="126"/>
      <c r="NRH697" s="126"/>
      <c r="NRI697" s="126"/>
      <c r="NRJ697" s="126"/>
      <c r="NRK697" s="126"/>
      <c r="NRL697" s="126"/>
      <c r="NRM697" s="126"/>
      <c r="NRN697" s="126"/>
      <c r="NRO697" s="126"/>
      <c r="NRP697" s="126"/>
      <c r="NRQ697" s="126"/>
      <c r="NRR697" s="126"/>
      <c r="NRS697" s="126"/>
      <c r="NRT697" s="126"/>
      <c r="NRU697" s="126"/>
      <c r="NRV697" s="126"/>
      <c r="NRW697" s="126"/>
      <c r="NRX697" s="126"/>
      <c r="NRY697" s="126"/>
      <c r="NRZ697" s="126"/>
      <c r="NSA697" s="126"/>
      <c r="NSB697" s="126"/>
      <c r="NSC697" s="126"/>
      <c r="NSD697" s="126"/>
      <c r="NSE697" s="126"/>
      <c r="NSF697" s="126"/>
      <c r="NSG697" s="126"/>
      <c r="NSH697" s="126"/>
      <c r="NSI697" s="126"/>
      <c r="NSJ697" s="126"/>
      <c r="NSK697" s="126"/>
      <c r="NSL697" s="126"/>
      <c r="NSM697" s="126"/>
      <c r="NSN697" s="126"/>
      <c r="NSO697" s="126"/>
      <c r="NSP697" s="126"/>
      <c r="NSQ697" s="126"/>
      <c r="NSR697" s="126"/>
      <c r="NSS697" s="126"/>
      <c r="NST697" s="126"/>
      <c r="NSU697" s="126"/>
      <c r="NSV697" s="126"/>
      <c r="NSW697" s="126"/>
      <c r="NSX697" s="126"/>
      <c r="NSY697" s="126"/>
      <c r="NSZ697" s="126"/>
      <c r="NTA697" s="126"/>
      <c r="NTB697" s="126"/>
      <c r="NTC697" s="126"/>
      <c r="NTD697" s="126"/>
      <c r="NTE697" s="126"/>
      <c r="NTF697" s="126"/>
      <c r="NTG697" s="126"/>
      <c r="NTH697" s="126"/>
      <c r="NTI697" s="126"/>
      <c r="NTJ697" s="126"/>
      <c r="NTK697" s="126"/>
      <c r="NTL697" s="126"/>
      <c r="NTM697" s="126"/>
      <c r="NTN697" s="126"/>
      <c r="NTO697" s="126"/>
      <c r="NTP697" s="126"/>
      <c r="NTQ697" s="126"/>
      <c r="NTR697" s="126"/>
      <c r="NTS697" s="126"/>
      <c r="NTT697" s="126"/>
      <c r="NTU697" s="126"/>
      <c r="NTV697" s="126"/>
      <c r="NTW697" s="126"/>
      <c r="NTX697" s="126"/>
      <c r="NTY697" s="126"/>
      <c r="NTZ697" s="126"/>
      <c r="NUA697" s="126"/>
      <c r="NUB697" s="126"/>
      <c r="NUC697" s="126"/>
      <c r="NUD697" s="126"/>
      <c r="NUE697" s="126"/>
      <c r="NUF697" s="126"/>
      <c r="NUG697" s="126"/>
      <c r="NUH697" s="126"/>
      <c r="NUI697" s="126"/>
      <c r="NUJ697" s="126"/>
      <c r="NUK697" s="126"/>
      <c r="NUL697" s="126"/>
      <c r="NUM697" s="126"/>
      <c r="NUN697" s="126"/>
      <c r="NUO697" s="126"/>
      <c r="NUP697" s="126"/>
      <c r="NUQ697" s="126"/>
      <c r="NUR697" s="126"/>
      <c r="NUS697" s="126"/>
      <c r="NUT697" s="126"/>
      <c r="NUU697" s="126"/>
      <c r="NUV697" s="126"/>
      <c r="NUW697" s="126"/>
      <c r="NUX697" s="126"/>
      <c r="NUY697" s="126"/>
      <c r="NUZ697" s="126"/>
      <c r="NVA697" s="126"/>
      <c r="NVB697" s="126"/>
      <c r="NVC697" s="126"/>
      <c r="NVD697" s="126"/>
      <c r="NVE697" s="126"/>
      <c r="NVF697" s="126"/>
      <c r="NVG697" s="126"/>
      <c r="NVH697" s="126"/>
      <c r="NVI697" s="126"/>
      <c r="NVJ697" s="126"/>
      <c r="NVK697" s="126"/>
      <c r="NVL697" s="126"/>
      <c r="NVM697" s="126"/>
      <c r="NVN697" s="126"/>
      <c r="NVO697" s="126"/>
      <c r="NVP697" s="126"/>
      <c r="NVQ697" s="126"/>
      <c r="NVR697" s="126"/>
      <c r="NVS697" s="126"/>
      <c r="NVT697" s="126"/>
      <c r="NVU697" s="126"/>
      <c r="NVV697" s="126"/>
      <c r="NVW697" s="126"/>
      <c r="NVX697" s="126"/>
      <c r="NVY697" s="126"/>
      <c r="NVZ697" s="126"/>
      <c r="NWA697" s="126"/>
      <c r="NWB697" s="126"/>
      <c r="NWC697" s="126"/>
      <c r="NWD697" s="126"/>
      <c r="NWE697" s="126"/>
      <c r="NWF697" s="126"/>
      <c r="NWG697" s="126"/>
      <c r="NWH697" s="126"/>
      <c r="NWI697" s="126"/>
      <c r="NWJ697" s="126"/>
      <c r="NWK697" s="126"/>
      <c r="NWL697" s="126"/>
      <c r="NWM697" s="126"/>
      <c r="NWN697" s="126"/>
      <c r="NWO697" s="126"/>
      <c r="NWP697" s="126"/>
      <c r="NWQ697" s="126"/>
      <c r="NWR697" s="126"/>
      <c r="NWS697" s="126"/>
      <c r="NWT697" s="126"/>
      <c r="NWU697" s="126"/>
      <c r="NWV697" s="126"/>
      <c r="NWW697" s="126"/>
      <c r="NWX697" s="126"/>
      <c r="NWY697" s="126"/>
      <c r="NWZ697" s="126"/>
      <c r="NXA697" s="126"/>
      <c r="NXB697" s="126"/>
      <c r="NXC697" s="126"/>
      <c r="NXD697" s="126"/>
      <c r="NXE697" s="126"/>
      <c r="NXF697" s="126"/>
      <c r="NXG697" s="126"/>
      <c r="NXH697" s="126"/>
      <c r="NXI697" s="126"/>
      <c r="NXJ697" s="126"/>
      <c r="NXK697" s="126"/>
      <c r="NXL697" s="126"/>
      <c r="NXM697" s="126"/>
      <c r="NXN697" s="126"/>
      <c r="NXO697" s="126"/>
      <c r="NXP697" s="126"/>
      <c r="NXQ697" s="126"/>
      <c r="NXR697" s="126"/>
      <c r="NXS697" s="126"/>
      <c r="NXT697" s="126"/>
      <c r="NXU697" s="126"/>
      <c r="NXV697" s="126"/>
      <c r="NXW697" s="126"/>
      <c r="NXX697" s="126"/>
      <c r="NXY697" s="126"/>
      <c r="NXZ697" s="126"/>
      <c r="NYA697" s="126"/>
      <c r="NYB697" s="126"/>
      <c r="NYC697" s="126"/>
      <c r="NYD697" s="126"/>
      <c r="NYE697" s="126"/>
      <c r="NYF697" s="126"/>
      <c r="NYG697" s="126"/>
      <c r="NYH697" s="126"/>
      <c r="NYI697" s="126"/>
      <c r="NYJ697" s="126"/>
      <c r="NYK697" s="126"/>
      <c r="NYL697" s="126"/>
      <c r="NYM697" s="126"/>
      <c r="NYN697" s="126"/>
      <c r="NYO697" s="126"/>
      <c r="NYP697" s="126"/>
      <c r="NYQ697" s="126"/>
      <c r="NYR697" s="126"/>
      <c r="NYS697" s="126"/>
      <c r="NYT697" s="126"/>
      <c r="NYU697" s="126"/>
      <c r="NYV697" s="126"/>
      <c r="NYW697" s="126"/>
      <c r="NYX697" s="126"/>
      <c r="NYY697" s="126"/>
      <c r="NYZ697" s="126"/>
      <c r="NZA697" s="126"/>
      <c r="NZB697" s="126"/>
      <c r="NZC697" s="126"/>
      <c r="NZD697" s="126"/>
      <c r="NZE697" s="126"/>
      <c r="NZF697" s="126"/>
      <c r="NZG697" s="126"/>
      <c r="NZH697" s="126"/>
      <c r="NZI697" s="126"/>
      <c r="NZJ697" s="126"/>
      <c r="NZK697" s="126"/>
      <c r="NZL697" s="126"/>
      <c r="NZM697" s="126"/>
      <c r="NZN697" s="126"/>
      <c r="NZO697" s="126"/>
      <c r="NZP697" s="126"/>
      <c r="NZQ697" s="126"/>
      <c r="NZR697" s="126"/>
      <c r="NZS697" s="126"/>
      <c r="NZT697" s="126"/>
      <c r="NZU697" s="126"/>
      <c r="NZV697" s="126"/>
      <c r="NZW697" s="126"/>
      <c r="NZX697" s="126"/>
      <c r="NZY697" s="126"/>
      <c r="NZZ697" s="126"/>
      <c r="OAA697" s="126"/>
      <c r="OAB697" s="126"/>
      <c r="OAC697" s="126"/>
      <c r="OAD697" s="126"/>
      <c r="OAE697" s="126"/>
      <c r="OAF697" s="126"/>
      <c r="OAG697" s="126"/>
      <c r="OAH697" s="126"/>
      <c r="OAI697" s="126"/>
      <c r="OAJ697" s="126"/>
      <c r="OAK697" s="126"/>
      <c r="OAL697" s="126"/>
      <c r="OAM697" s="126"/>
      <c r="OAN697" s="126"/>
      <c r="OAO697" s="126"/>
      <c r="OAP697" s="126"/>
      <c r="OAQ697" s="126"/>
      <c r="OAR697" s="126"/>
      <c r="OAS697" s="126"/>
      <c r="OAT697" s="126"/>
      <c r="OAU697" s="126"/>
      <c r="OAV697" s="126"/>
      <c r="OAW697" s="126"/>
      <c r="OAX697" s="126"/>
      <c r="OAY697" s="126"/>
      <c r="OAZ697" s="126"/>
      <c r="OBA697" s="126"/>
      <c r="OBB697" s="126"/>
      <c r="OBC697" s="126"/>
      <c r="OBD697" s="126"/>
      <c r="OBE697" s="126"/>
      <c r="OBF697" s="126"/>
      <c r="OBG697" s="126"/>
      <c r="OBH697" s="126"/>
      <c r="OBI697" s="126"/>
      <c r="OBJ697" s="126"/>
      <c r="OBK697" s="126"/>
      <c r="OBL697" s="126"/>
      <c r="OBM697" s="126"/>
      <c r="OBN697" s="126"/>
      <c r="OBO697" s="126"/>
      <c r="OBP697" s="126"/>
      <c r="OBQ697" s="126"/>
      <c r="OBR697" s="126"/>
      <c r="OBS697" s="126"/>
      <c r="OBT697" s="126"/>
      <c r="OBU697" s="126"/>
      <c r="OBV697" s="126"/>
      <c r="OBW697" s="126"/>
      <c r="OBX697" s="126"/>
      <c r="OBY697" s="126"/>
      <c r="OBZ697" s="126"/>
      <c r="OCA697" s="126"/>
      <c r="OCB697" s="126"/>
      <c r="OCC697" s="126"/>
      <c r="OCD697" s="126"/>
      <c r="OCE697" s="126"/>
      <c r="OCF697" s="126"/>
      <c r="OCG697" s="126"/>
      <c r="OCH697" s="126"/>
      <c r="OCI697" s="126"/>
      <c r="OCJ697" s="126"/>
      <c r="OCK697" s="126"/>
      <c r="OCL697" s="126"/>
      <c r="OCM697" s="126"/>
      <c r="OCN697" s="126"/>
      <c r="OCO697" s="126"/>
      <c r="OCP697" s="126"/>
      <c r="OCQ697" s="126"/>
      <c r="OCR697" s="126"/>
      <c r="OCS697" s="126"/>
      <c r="OCT697" s="126"/>
      <c r="OCU697" s="126"/>
      <c r="OCV697" s="126"/>
      <c r="OCW697" s="126"/>
      <c r="OCX697" s="126"/>
      <c r="OCY697" s="126"/>
      <c r="OCZ697" s="126"/>
      <c r="ODA697" s="126"/>
      <c r="ODB697" s="126"/>
      <c r="ODC697" s="126"/>
      <c r="ODD697" s="126"/>
      <c r="ODE697" s="126"/>
      <c r="ODF697" s="126"/>
      <c r="ODG697" s="126"/>
      <c r="ODH697" s="126"/>
      <c r="ODI697" s="126"/>
      <c r="ODJ697" s="126"/>
      <c r="ODK697" s="126"/>
      <c r="ODL697" s="126"/>
      <c r="ODM697" s="126"/>
      <c r="ODN697" s="126"/>
      <c r="ODO697" s="126"/>
      <c r="ODP697" s="126"/>
      <c r="ODQ697" s="126"/>
      <c r="ODR697" s="126"/>
      <c r="ODS697" s="126"/>
      <c r="ODT697" s="126"/>
      <c r="ODU697" s="126"/>
      <c r="ODV697" s="126"/>
      <c r="ODW697" s="126"/>
      <c r="ODX697" s="126"/>
      <c r="ODY697" s="126"/>
      <c r="ODZ697" s="126"/>
      <c r="OEA697" s="126"/>
      <c r="OEB697" s="126"/>
      <c r="OEC697" s="126"/>
      <c r="OED697" s="126"/>
      <c r="OEE697" s="126"/>
      <c r="OEF697" s="126"/>
      <c r="OEG697" s="126"/>
      <c r="OEH697" s="126"/>
      <c r="OEI697" s="126"/>
      <c r="OEJ697" s="126"/>
      <c r="OEK697" s="126"/>
      <c r="OEL697" s="126"/>
      <c r="OEM697" s="126"/>
      <c r="OEN697" s="126"/>
      <c r="OEO697" s="126"/>
      <c r="OEP697" s="126"/>
      <c r="OEQ697" s="126"/>
      <c r="OER697" s="126"/>
      <c r="OES697" s="126"/>
      <c r="OET697" s="126"/>
      <c r="OEU697" s="126"/>
      <c r="OEV697" s="126"/>
      <c r="OEW697" s="126"/>
      <c r="OEX697" s="126"/>
      <c r="OEY697" s="126"/>
      <c r="OEZ697" s="126"/>
      <c r="OFA697" s="126"/>
      <c r="OFB697" s="126"/>
      <c r="OFC697" s="126"/>
      <c r="OFD697" s="126"/>
      <c r="OFE697" s="126"/>
      <c r="OFF697" s="126"/>
      <c r="OFG697" s="126"/>
      <c r="OFH697" s="126"/>
      <c r="OFI697" s="126"/>
      <c r="OFJ697" s="126"/>
      <c r="OFK697" s="126"/>
      <c r="OFL697" s="126"/>
      <c r="OFM697" s="126"/>
      <c r="OFN697" s="126"/>
      <c r="OFO697" s="126"/>
      <c r="OFP697" s="126"/>
      <c r="OFQ697" s="126"/>
      <c r="OFR697" s="126"/>
      <c r="OFS697" s="126"/>
      <c r="OFT697" s="126"/>
      <c r="OFU697" s="126"/>
      <c r="OFV697" s="126"/>
      <c r="OFW697" s="126"/>
      <c r="OFX697" s="126"/>
      <c r="OFY697" s="126"/>
      <c r="OFZ697" s="126"/>
      <c r="OGA697" s="126"/>
      <c r="OGB697" s="126"/>
      <c r="OGC697" s="126"/>
      <c r="OGD697" s="126"/>
      <c r="OGE697" s="126"/>
      <c r="OGF697" s="126"/>
      <c r="OGG697" s="126"/>
      <c r="OGH697" s="126"/>
      <c r="OGI697" s="126"/>
      <c r="OGJ697" s="126"/>
      <c r="OGK697" s="126"/>
      <c r="OGL697" s="126"/>
      <c r="OGM697" s="126"/>
      <c r="OGN697" s="126"/>
      <c r="OGO697" s="126"/>
      <c r="OGP697" s="126"/>
      <c r="OGQ697" s="126"/>
      <c r="OGR697" s="126"/>
      <c r="OGS697" s="126"/>
      <c r="OGT697" s="126"/>
      <c r="OGU697" s="126"/>
      <c r="OGV697" s="126"/>
      <c r="OGW697" s="126"/>
      <c r="OGX697" s="126"/>
      <c r="OGY697" s="126"/>
      <c r="OGZ697" s="126"/>
      <c r="OHA697" s="126"/>
      <c r="OHB697" s="126"/>
      <c r="OHC697" s="126"/>
      <c r="OHD697" s="126"/>
      <c r="OHE697" s="126"/>
      <c r="OHF697" s="126"/>
      <c r="OHG697" s="126"/>
      <c r="OHH697" s="126"/>
      <c r="OHI697" s="126"/>
      <c r="OHJ697" s="126"/>
      <c r="OHK697" s="126"/>
      <c r="OHL697" s="126"/>
      <c r="OHM697" s="126"/>
      <c r="OHN697" s="126"/>
      <c r="OHO697" s="126"/>
      <c r="OHP697" s="126"/>
      <c r="OHQ697" s="126"/>
      <c r="OHR697" s="126"/>
      <c r="OHS697" s="126"/>
      <c r="OHT697" s="126"/>
      <c r="OHU697" s="126"/>
      <c r="OHV697" s="126"/>
      <c r="OHW697" s="126"/>
      <c r="OHX697" s="126"/>
      <c r="OHY697" s="126"/>
      <c r="OHZ697" s="126"/>
      <c r="OIA697" s="126"/>
      <c r="OIB697" s="126"/>
      <c r="OIC697" s="126"/>
      <c r="OID697" s="126"/>
      <c r="OIE697" s="126"/>
      <c r="OIF697" s="126"/>
      <c r="OIG697" s="126"/>
      <c r="OIH697" s="126"/>
      <c r="OII697" s="126"/>
      <c r="OIJ697" s="126"/>
      <c r="OIK697" s="126"/>
      <c r="OIL697" s="126"/>
      <c r="OIM697" s="126"/>
      <c r="OIN697" s="126"/>
      <c r="OIO697" s="126"/>
      <c r="OIP697" s="126"/>
      <c r="OIQ697" s="126"/>
      <c r="OIR697" s="126"/>
      <c r="OIS697" s="126"/>
      <c r="OIT697" s="126"/>
      <c r="OIU697" s="126"/>
      <c r="OIV697" s="126"/>
      <c r="OIW697" s="126"/>
      <c r="OIX697" s="126"/>
      <c r="OIY697" s="126"/>
      <c r="OIZ697" s="126"/>
      <c r="OJA697" s="126"/>
      <c r="OJB697" s="126"/>
      <c r="OJC697" s="126"/>
      <c r="OJD697" s="126"/>
      <c r="OJE697" s="126"/>
      <c r="OJF697" s="126"/>
      <c r="OJG697" s="126"/>
      <c r="OJH697" s="126"/>
      <c r="OJI697" s="126"/>
      <c r="OJJ697" s="126"/>
      <c r="OJK697" s="126"/>
      <c r="OJL697" s="126"/>
      <c r="OJM697" s="126"/>
      <c r="OJN697" s="126"/>
      <c r="OJO697" s="126"/>
      <c r="OJP697" s="126"/>
      <c r="OJQ697" s="126"/>
      <c r="OJR697" s="126"/>
      <c r="OJS697" s="126"/>
      <c r="OJT697" s="126"/>
      <c r="OJU697" s="126"/>
      <c r="OJV697" s="126"/>
      <c r="OJW697" s="126"/>
      <c r="OJX697" s="126"/>
      <c r="OJY697" s="126"/>
      <c r="OJZ697" s="126"/>
      <c r="OKA697" s="126"/>
      <c r="OKB697" s="126"/>
      <c r="OKC697" s="126"/>
      <c r="OKD697" s="126"/>
      <c r="OKE697" s="126"/>
      <c r="OKF697" s="126"/>
      <c r="OKG697" s="126"/>
      <c r="OKH697" s="126"/>
      <c r="OKI697" s="126"/>
      <c r="OKJ697" s="126"/>
      <c r="OKK697" s="126"/>
      <c r="OKL697" s="126"/>
      <c r="OKM697" s="126"/>
      <c r="OKN697" s="126"/>
      <c r="OKO697" s="126"/>
      <c r="OKP697" s="126"/>
      <c r="OKQ697" s="126"/>
      <c r="OKR697" s="126"/>
      <c r="OKS697" s="126"/>
      <c r="OKT697" s="126"/>
      <c r="OKU697" s="126"/>
      <c r="OKV697" s="126"/>
      <c r="OKW697" s="126"/>
      <c r="OKX697" s="126"/>
      <c r="OKY697" s="126"/>
      <c r="OKZ697" s="126"/>
      <c r="OLA697" s="126"/>
      <c r="OLB697" s="126"/>
      <c r="OLC697" s="126"/>
      <c r="OLD697" s="126"/>
      <c r="OLE697" s="126"/>
      <c r="OLF697" s="126"/>
      <c r="OLG697" s="126"/>
      <c r="OLH697" s="126"/>
      <c r="OLI697" s="126"/>
      <c r="OLJ697" s="126"/>
      <c r="OLK697" s="126"/>
      <c r="OLL697" s="126"/>
      <c r="OLM697" s="126"/>
      <c r="OLN697" s="126"/>
      <c r="OLO697" s="126"/>
      <c r="OLP697" s="126"/>
      <c r="OLQ697" s="126"/>
      <c r="OLR697" s="126"/>
      <c r="OLS697" s="126"/>
      <c r="OLT697" s="126"/>
      <c r="OLU697" s="126"/>
      <c r="OLV697" s="126"/>
      <c r="OLW697" s="126"/>
      <c r="OLX697" s="126"/>
      <c r="OLY697" s="126"/>
      <c r="OLZ697" s="126"/>
      <c r="OMA697" s="126"/>
      <c r="OMB697" s="126"/>
      <c r="OMC697" s="126"/>
      <c r="OMD697" s="126"/>
      <c r="OME697" s="126"/>
      <c r="OMF697" s="126"/>
      <c r="OMG697" s="126"/>
      <c r="OMH697" s="126"/>
      <c r="OMI697" s="126"/>
      <c r="OMJ697" s="126"/>
      <c r="OMK697" s="126"/>
      <c r="OML697" s="126"/>
      <c r="OMM697" s="126"/>
      <c r="OMN697" s="126"/>
      <c r="OMO697" s="126"/>
      <c r="OMP697" s="126"/>
      <c r="OMQ697" s="126"/>
      <c r="OMR697" s="126"/>
      <c r="OMS697" s="126"/>
      <c r="OMT697" s="126"/>
      <c r="OMU697" s="126"/>
      <c r="OMV697" s="126"/>
      <c r="OMW697" s="126"/>
      <c r="OMX697" s="126"/>
      <c r="OMY697" s="126"/>
      <c r="OMZ697" s="126"/>
      <c r="ONA697" s="126"/>
      <c r="ONB697" s="126"/>
      <c r="ONC697" s="126"/>
      <c r="OND697" s="126"/>
      <c r="ONE697" s="126"/>
      <c r="ONF697" s="126"/>
      <c r="ONG697" s="126"/>
      <c r="ONH697" s="126"/>
      <c r="ONI697" s="126"/>
      <c r="ONJ697" s="126"/>
      <c r="ONK697" s="126"/>
      <c r="ONL697" s="126"/>
      <c r="ONM697" s="126"/>
      <c r="ONN697" s="126"/>
      <c r="ONO697" s="126"/>
      <c r="ONP697" s="126"/>
      <c r="ONQ697" s="126"/>
      <c r="ONR697" s="126"/>
      <c r="ONS697" s="126"/>
      <c r="ONT697" s="126"/>
      <c r="ONU697" s="126"/>
      <c r="ONV697" s="126"/>
      <c r="ONW697" s="126"/>
      <c r="ONX697" s="126"/>
      <c r="ONY697" s="126"/>
      <c r="ONZ697" s="126"/>
      <c r="OOA697" s="126"/>
      <c r="OOB697" s="126"/>
      <c r="OOC697" s="126"/>
      <c r="OOD697" s="126"/>
      <c r="OOE697" s="126"/>
      <c r="OOF697" s="126"/>
      <c r="OOG697" s="126"/>
      <c r="OOH697" s="126"/>
      <c r="OOI697" s="126"/>
      <c r="OOJ697" s="126"/>
      <c r="OOK697" s="126"/>
      <c r="OOL697" s="126"/>
      <c r="OOM697" s="126"/>
      <c r="OON697" s="126"/>
      <c r="OOO697" s="126"/>
      <c r="OOP697" s="126"/>
      <c r="OOQ697" s="126"/>
      <c r="OOR697" s="126"/>
      <c r="OOS697" s="126"/>
      <c r="OOT697" s="126"/>
      <c r="OOU697" s="126"/>
      <c r="OOV697" s="126"/>
      <c r="OOW697" s="126"/>
      <c r="OOX697" s="126"/>
      <c r="OOY697" s="126"/>
      <c r="OOZ697" s="126"/>
      <c r="OPA697" s="126"/>
      <c r="OPB697" s="126"/>
      <c r="OPC697" s="126"/>
      <c r="OPD697" s="126"/>
      <c r="OPE697" s="126"/>
      <c r="OPF697" s="126"/>
      <c r="OPG697" s="126"/>
      <c r="OPH697" s="126"/>
      <c r="OPI697" s="126"/>
      <c r="OPJ697" s="126"/>
      <c r="OPK697" s="126"/>
      <c r="OPL697" s="126"/>
      <c r="OPM697" s="126"/>
      <c r="OPN697" s="126"/>
      <c r="OPO697" s="126"/>
      <c r="OPP697" s="126"/>
      <c r="OPQ697" s="126"/>
      <c r="OPR697" s="126"/>
      <c r="OPS697" s="126"/>
      <c r="OPT697" s="126"/>
      <c r="OPU697" s="126"/>
      <c r="OPV697" s="126"/>
      <c r="OPW697" s="126"/>
      <c r="OPX697" s="126"/>
      <c r="OPY697" s="126"/>
      <c r="OPZ697" s="126"/>
      <c r="OQA697" s="126"/>
      <c r="OQB697" s="126"/>
      <c r="OQC697" s="126"/>
      <c r="OQD697" s="126"/>
      <c r="OQE697" s="126"/>
      <c r="OQF697" s="126"/>
      <c r="OQG697" s="126"/>
      <c r="OQH697" s="126"/>
      <c r="OQI697" s="126"/>
      <c r="OQJ697" s="126"/>
      <c r="OQK697" s="126"/>
      <c r="OQL697" s="126"/>
      <c r="OQM697" s="126"/>
      <c r="OQN697" s="126"/>
      <c r="OQO697" s="126"/>
      <c r="OQP697" s="126"/>
      <c r="OQQ697" s="126"/>
      <c r="OQR697" s="126"/>
      <c r="OQS697" s="126"/>
      <c r="OQT697" s="126"/>
      <c r="OQU697" s="126"/>
      <c r="OQV697" s="126"/>
      <c r="OQW697" s="126"/>
      <c r="OQX697" s="126"/>
      <c r="OQY697" s="126"/>
      <c r="OQZ697" s="126"/>
      <c r="ORA697" s="126"/>
      <c r="ORB697" s="126"/>
      <c r="ORC697" s="126"/>
      <c r="ORD697" s="126"/>
      <c r="ORE697" s="126"/>
      <c r="ORF697" s="126"/>
      <c r="ORG697" s="126"/>
      <c r="ORH697" s="126"/>
      <c r="ORI697" s="126"/>
      <c r="ORJ697" s="126"/>
      <c r="ORK697" s="126"/>
      <c r="ORL697" s="126"/>
      <c r="ORM697" s="126"/>
      <c r="ORN697" s="126"/>
      <c r="ORO697" s="126"/>
      <c r="ORP697" s="126"/>
      <c r="ORQ697" s="126"/>
      <c r="ORR697" s="126"/>
      <c r="ORS697" s="126"/>
      <c r="ORT697" s="126"/>
      <c r="ORU697" s="126"/>
      <c r="ORV697" s="126"/>
      <c r="ORW697" s="126"/>
      <c r="ORX697" s="126"/>
      <c r="ORY697" s="126"/>
      <c r="ORZ697" s="126"/>
      <c r="OSA697" s="126"/>
      <c r="OSB697" s="126"/>
      <c r="OSC697" s="126"/>
      <c r="OSD697" s="126"/>
      <c r="OSE697" s="126"/>
      <c r="OSF697" s="126"/>
      <c r="OSG697" s="126"/>
      <c r="OSH697" s="126"/>
      <c r="OSI697" s="126"/>
      <c r="OSJ697" s="126"/>
      <c r="OSK697" s="126"/>
      <c r="OSL697" s="126"/>
      <c r="OSM697" s="126"/>
      <c r="OSN697" s="126"/>
      <c r="OSO697" s="126"/>
      <c r="OSP697" s="126"/>
      <c r="OSQ697" s="126"/>
      <c r="OSR697" s="126"/>
      <c r="OSS697" s="126"/>
      <c r="OST697" s="126"/>
      <c r="OSU697" s="126"/>
      <c r="OSV697" s="126"/>
      <c r="OSW697" s="126"/>
      <c r="OSX697" s="126"/>
      <c r="OSY697" s="126"/>
      <c r="OSZ697" s="126"/>
      <c r="OTA697" s="126"/>
      <c r="OTB697" s="126"/>
      <c r="OTC697" s="126"/>
      <c r="OTD697" s="126"/>
      <c r="OTE697" s="126"/>
      <c r="OTF697" s="126"/>
      <c r="OTG697" s="126"/>
      <c r="OTH697" s="126"/>
      <c r="OTI697" s="126"/>
      <c r="OTJ697" s="126"/>
      <c r="OTK697" s="126"/>
      <c r="OTL697" s="126"/>
      <c r="OTM697" s="126"/>
      <c r="OTN697" s="126"/>
      <c r="OTO697" s="126"/>
      <c r="OTP697" s="126"/>
      <c r="OTQ697" s="126"/>
      <c r="OTR697" s="126"/>
      <c r="OTS697" s="126"/>
      <c r="OTT697" s="126"/>
      <c r="OTU697" s="126"/>
      <c r="OTV697" s="126"/>
      <c r="OTW697" s="126"/>
      <c r="OTX697" s="126"/>
      <c r="OTY697" s="126"/>
      <c r="OTZ697" s="126"/>
      <c r="OUA697" s="126"/>
      <c r="OUB697" s="126"/>
      <c r="OUC697" s="126"/>
      <c r="OUD697" s="126"/>
      <c r="OUE697" s="126"/>
      <c r="OUF697" s="126"/>
      <c r="OUG697" s="126"/>
      <c r="OUH697" s="126"/>
      <c r="OUI697" s="126"/>
      <c r="OUJ697" s="126"/>
      <c r="OUK697" s="126"/>
      <c r="OUL697" s="126"/>
      <c r="OUM697" s="126"/>
      <c r="OUN697" s="126"/>
      <c r="OUO697" s="126"/>
      <c r="OUP697" s="126"/>
      <c r="OUQ697" s="126"/>
      <c r="OUR697" s="126"/>
      <c r="OUS697" s="126"/>
      <c r="OUT697" s="126"/>
      <c r="OUU697" s="126"/>
      <c r="OUV697" s="126"/>
      <c r="OUW697" s="126"/>
      <c r="OUX697" s="126"/>
      <c r="OUY697" s="126"/>
      <c r="OUZ697" s="126"/>
      <c r="OVA697" s="126"/>
      <c r="OVB697" s="126"/>
      <c r="OVC697" s="126"/>
      <c r="OVD697" s="126"/>
      <c r="OVE697" s="126"/>
      <c r="OVF697" s="126"/>
      <c r="OVG697" s="126"/>
      <c r="OVH697" s="126"/>
      <c r="OVI697" s="126"/>
      <c r="OVJ697" s="126"/>
      <c r="OVK697" s="126"/>
      <c r="OVL697" s="126"/>
      <c r="OVM697" s="126"/>
      <c r="OVN697" s="126"/>
      <c r="OVO697" s="126"/>
      <c r="OVP697" s="126"/>
      <c r="OVQ697" s="126"/>
      <c r="OVR697" s="126"/>
      <c r="OVS697" s="126"/>
      <c r="OVT697" s="126"/>
      <c r="OVU697" s="126"/>
      <c r="OVV697" s="126"/>
      <c r="OVW697" s="126"/>
      <c r="OVX697" s="126"/>
      <c r="OVY697" s="126"/>
      <c r="OVZ697" s="126"/>
      <c r="OWA697" s="126"/>
      <c r="OWB697" s="126"/>
      <c r="OWC697" s="126"/>
      <c r="OWD697" s="126"/>
      <c r="OWE697" s="126"/>
      <c r="OWF697" s="126"/>
      <c r="OWG697" s="126"/>
      <c r="OWH697" s="126"/>
      <c r="OWI697" s="126"/>
      <c r="OWJ697" s="126"/>
      <c r="OWK697" s="126"/>
      <c r="OWL697" s="126"/>
      <c r="OWM697" s="126"/>
      <c r="OWN697" s="126"/>
      <c r="OWO697" s="126"/>
      <c r="OWP697" s="126"/>
      <c r="OWQ697" s="126"/>
      <c r="OWR697" s="126"/>
      <c r="OWS697" s="126"/>
      <c r="OWT697" s="126"/>
      <c r="OWU697" s="126"/>
      <c r="OWV697" s="126"/>
      <c r="OWW697" s="126"/>
      <c r="OWX697" s="126"/>
      <c r="OWY697" s="126"/>
      <c r="OWZ697" s="126"/>
      <c r="OXA697" s="126"/>
      <c r="OXB697" s="126"/>
      <c r="OXC697" s="126"/>
      <c r="OXD697" s="126"/>
      <c r="OXE697" s="126"/>
      <c r="OXF697" s="126"/>
      <c r="OXG697" s="126"/>
      <c r="OXH697" s="126"/>
      <c r="OXI697" s="126"/>
      <c r="OXJ697" s="126"/>
      <c r="OXK697" s="126"/>
      <c r="OXL697" s="126"/>
      <c r="OXM697" s="126"/>
      <c r="OXN697" s="126"/>
      <c r="OXO697" s="126"/>
      <c r="OXP697" s="126"/>
      <c r="OXQ697" s="126"/>
      <c r="OXR697" s="126"/>
      <c r="OXS697" s="126"/>
      <c r="OXT697" s="126"/>
      <c r="OXU697" s="126"/>
      <c r="OXV697" s="126"/>
      <c r="OXW697" s="126"/>
      <c r="OXX697" s="126"/>
      <c r="OXY697" s="126"/>
      <c r="OXZ697" s="126"/>
      <c r="OYA697" s="126"/>
      <c r="OYB697" s="126"/>
      <c r="OYC697" s="126"/>
      <c r="OYD697" s="126"/>
      <c r="OYE697" s="126"/>
      <c r="OYF697" s="126"/>
      <c r="OYG697" s="126"/>
      <c r="OYH697" s="126"/>
      <c r="OYI697" s="126"/>
      <c r="OYJ697" s="126"/>
      <c r="OYK697" s="126"/>
      <c r="OYL697" s="126"/>
      <c r="OYM697" s="126"/>
      <c r="OYN697" s="126"/>
      <c r="OYO697" s="126"/>
      <c r="OYP697" s="126"/>
      <c r="OYQ697" s="126"/>
      <c r="OYR697" s="126"/>
      <c r="OYS697" s="126"/>
      <c r="OYT697" s="126"/>
      <c r="OYU697" s="126"/>
      <c r="OYV697" s="126"/>
      <c r="OYW697" s="126"/>
      <c r="OYX697" s="126"/>
      <c r="OYY697" s="126"/>
      <c r="OYZ697" s="126"/>
      <c r="OZA697" s="126"/>
      <c r="OZB697" s="126"/>
      <c r="OZC697" s="126"/>
      <c r="OZD697" s="126"/>
      <c r="OZE697" s="126"/>
      <c r="OZF697" s="126"/>
      <c r="OZG697" s="126"/>
      <c r="OZH697" s="126"/>
      <c r="OZI697" s="126"/>
      <c r="OZJ697" s="126"/>
      <c r="OZK697" s="126"/>
      <c r="OZL697" s="126"/>
      <c r="OZM697" s="126"/>
      <c r="OZN697" s="126"/>
      <c r="OZO697" s="126"/>
      <c r="OZP697" s="126"/>
      <c r="OZQ697" s="126"/>
      <c r="OZR697" s="126"/>
      <c r="OZS697" s="126"/>
      <c r="OZT697" s="126"/>
      <c r="OZU697" s="126"/>
      <c r="OZV697" s="126"/>
      <c r="OZW697" s="126"/>
      <c r="OZX697" s="126"/>
      <c r="OZY697" s="126"/>
      <c r="OZZ697" s="126"/>
      <c r="PAA697" s="126"/>
      <c r="PAB697" s="126"/>
      <c r="PAC697" s="126"/>
      <c r="PAD697" s="126"/>
      <c r="PAE697" s="126"/>
      <c r="PAF697" s="126"/>
      <c r="PAG697" s="126"/>
      <c r="PAH697" s="126"/>
      <c r="PAI697" s="126"/>
      <c r="PAJ697" s="126"/>
      <c r="PAK697" s="126"/>
      <c r="PAL697" s="126"/>
      <c r="PAM697" s="126"/>
      <c r="PAN697" s="126"/>
      <c r="PAO697" s="126"/>
      <c r="PAP697" s="126"/>
      <c r="PAQ697" s="126"/>
      <c r="PAR697" s="126"/>
      <c r="PAS697" s="126"/>
      <c r="PAT697" s="126"/>
      <c r="PAU697" s="126"/>
      <c r="PAV697" s="126"/>
      <c r="PAW697" s="126"/>
      <c r="PAX697" s="126"/>
      <c r="PAY697" s="126"/>
      <c r="PAZ697" s="126"/>
      <c r="PBA697" s="126"/>
      <c r="PBB697" s="126"/>
      <c r="PBC697" s="126"/>
      <c r="PBD697" s="126"/>
      <c r="PBE697" s="126"/>
      <c r="PBF697" s="126"/>
      <c r="PBG697" s="126"/>
      <c r="PBH697" s="126"/>
      <c r="PBI697" s="126"/>
      <c r="PBJ697" s="126"/>
      <c r="PBK697" s="126"/>
      <c r="PBL697" s="126"/>
      <c r="PBM697" s="126"/>
      <c r="PBN697" s="126"/>
      <c r="PBO697" s="126"/>
      <c r="PBP697" s="126"/>
      <c r="PBQ697" s="126"/>
      <c r="PBR697" s="126"/>
      <c r="PBS697" s="126"/>
      <c r="PBT697" s="126"/>
      <c r="PBU697" s="126"/>
      <c r="PBV697" s="126"/>
      <c r="PBW697" s="126"/>
      <c r="PBX697" s="126"/>
      <c r="PBY697" s="126"/>
      <c r="PBZ697" s="126"/>
      <c r="PCA697" s="126"/>
      <c r="PCB697" s="126"/>
      <c r="PCC697" s="126"/>
      <c r="PCD697" s="126"/>
      <c r="PCE697" s="126"/>
      <c r="PCF697" s="126"/>
      <c r="PCG697" s="126"/>
      <c r="PCH697" s="126"/>
      <c r="PCI697" s="126"/>
      <c r="PCJ697" s="126"/>
      <c r="PCK697" s="126"/>
      <c r="PCL697" s="126"/>
      <c r="PCM697" s="126"/>
      <c r="PCN697" s="126"/>
      <c r="PCO697" s="126"/>
      <c r="PCP697" s="126"/>
      <c r="PCQ697" s="126"/>
      <c r="PCR697" s="126"/>
      <c r="PCS697" s="126"/>
      <c r="PCT697" s="126"/>
      <c r="PCU697" s="126"/>
      <c r="PCV697" s="126"/>
      <c r="PCW697" s="126"/>
      <c r="PCX697" s="126"/>
      <c r="PCY697" s="126"/>
      <c r="PCZ697" s="126"/>
      <c r="PDA697" s="126"/>
      <c r="PDB697" s="126"/>
      <c r="PDC697" s="126"/>
      <c r="PDD697" s="126"/>
      <c r="PDE697" s="126"/>
      <c r="PDF697" s="126"/>
      <c r="PDG697" s="126"/>
      <c r="PDH697" s="126"/>
      <c r="PDI697" s="126"/>
      <c r="PDJ697" s="126"/>
      <c r="PDK697" s="126"/>
      <c r="PDL697" s="126"/>
      <c r="PDM697" s="126"/>
      <c r="PDN697" s="126"/>
      <c r="PDO697" s="126"/>
      <c r="PDP697" s="126"/>
      <c r="PDQ697" s="126"/>
      <c r="PDR697" s="126"/>
      <c r="PDS697" s="126"/>
      <c r="PDT697" s="126"/>
      <c r="PDU697" s="126"/>
      <c r="PDV697" s="126"/>
      <c r="PDW697" s="126"/>
      <c r="PDX697" s="126"/>
      <c r="PDY697" s="126"/>
      <c r="PDZ697" s="126"/>
      <c r="PEA697" s="126"/>
      <c r="PEB697" s="126"/>
      <c r="PEC697" s="126"/>
      <c r="PED697" s="126"/>
      <c r="PEE697" s="126"/>
      <c r="PEF697" s="126"/>
      <c r="PEG697" s="126"/>
      <c r="PEH697" s="126"/>
      <c r="PEI697" s="126"/>
      <c r="PEJ697" s="126"/>
      <c r="PEK697" s="126"/>
      <c r="PEL697" s="126"/>
      <c r="PEM697" s="126"/>
      <c r="PEN697" s="126"/>
      <c r="PEO697" s="126"/>
      <c r="PEP697" s="126"/>
      <c r="PEQ697" s="126"/>
      <c r="PER697" s="126"/>
      <c r="PES697" s="126"/>
      <c r="PET697" s="126"/>
      <c r="PEU697" s="126"/>
      <c r="PEV697" s="126"/>
      <c r="PEW697" s="126"/>
      <c r="PEX697" s="126"/>
      <c r="PEY697" s="126"/>
      <c r="PEZ697" s="126"/>
      <c r="PFA697" s="126"/>
      <c r="PFB697" s="126"/>
      <c r="PFC697" s="126"/>
      <c r="PFD697" s="126"/>
      <c r="PFE697" s="126"/>
      <c r="PFF697" s="126"/>
      <c r="PFG697" s="126"/>
      <c r="PFH697" s="126"/>
      <c r="PFI697" s="126"/>
      <c r="PFJ697" s="126"/>
      <c r="PFK697" s="126"/>
      <c r="PFL697" s="126"/>
      <c r="PFM697" s="126"/>
      <c r="PFN697" s="126"/>
      <c r="PFO697" s="126"/>
      <c r="PFP697" s="126"/>
      <c r="PFQ697" s="126"/>
      <c r="PFR697" s="126"/>
      <c r="PFS697" s="126"/>
      <c r="PFT697" s="126"/>
      <c r="PFU697" s="126"/>
      <c r="PFV697" s="126"/>
      <c r="PFW697" s="126"/>
      <c r="PFX697" s="126"/>
      <c r="PFY697" s="126"/>
      <c r="PFZ697" s="126"/>
      <c r="PGA697" s="126"/>
      <c r="PGB697" s="126"/>
      <c r="PGC697" s="126"/>
      <c r="PGD697" s="126"/>
      <c r="PGE697" s="126"/>
      <c r="PGF697" s="126"/>
      <c r="PGG697" s="126"/>
      <c r="PGH697" s="126"/>
      <c r="PGI697" s="126"/>
      <c r="PGJ697" s="126"/>
      <c r="PGK697" s="126"/>
      <c r="PGL697" s="126"/>
      <c r="PGM697" s="126"/>
      <c r="PGN697" s="126"/>
      <c r="PGO697" s="126"/>
      <c r="PGP697" s="126"/>
      <c r="PGQ697" s="126"/>
      <c r="PGR697" s="126"/>
      <c r="PGS697" s="126"/>
      <c r="PGT697" s="126"/>
      <c r="PGU697" s="126"/>
      <c r="PGV697" s="126"/>
      <c r="PGW697" s="126"/>
      <c r="PGX697" s="126"/>
      <c r="PGY697" s="126"/>
      <c r="PGZ697" s="126"/>
      <c r="PHA697" s="126"/>
      <c r="PHB697" s="126"/>
      <c r="PHC697" s="126"/>
      <c r="PHD697" s="126"/>
      <c r="PHE697" s="126"/>
      <c r="PHF697" s="126"/>
      <c r="PHG697" s="126"/>
      <c r="PHH697" s="126"/>
      <c r="PHI697" s="126"/>
      <c r="PHJ697" s="126"/>
      <c r="PHK697" s="126"/>
      <c r="PHL697" s="126"/>
      <c r="PHM697" s="126"/>
      <c r="PHN697" s="126"/>
      <c r="PHO697" s="126"/>
      <c r="PHP697" s="126"/>
      <c r="PHQ697" s="126"/>
      <c r="PHR697" s="126"/>
      <c r="PHS697" s="126"/>
      <c r="PHT697" s="126"/>
      <c r="PHU697" s="126"/>
      <c r="PHV697" s="126"/>
      <c r="PHW697" s="126"/>
      <c r="PHX697" s="126"/>
      <c r="PHY697" s="126"/>
      <c r="PHZ697" s="126"/>
      <c r="PIA697" s="126"/>
      <c r="PIB697" s="126"/>
      <c r="PIC697" s="126"/>
      <c r="PID697" s="126"/>
      <c r="PIE697" s="126"/>
      <c r="PIF697" s="126"/>
      <c r="PIG697" s="126"/>
      <c r="PIH697" s="126"/>
      <c r="PII697" s="126"/>
      <c r="PIJ697" s="126"/>
      <c r="PIK697" s="126"/>
      <c r="PIL697" s="126"/>
      <c r="PIM697" s="126"/>
      <c r="PIN697" s="126"/>
      <c r="PIO697" s="126"/>
      <c r="PIP697" s="126"/>
      <c r="PIQ697" s="126"/>
      <c r="PIR697" s="126"/>
      <c r="PIS697" s="126"/>
      <c r="PIT697" s="126"/>
      <c r="PIU697" s="126"/>
      <c r="PIV697" s="126"/>
      <c r="PIW697" s="126"/>
      <c r="PIX697" s="126"/>
      <c r="PIY697" s="126"/>
      <c r="PIZ697" s="126"/>
      <c r="PJA697" s="126"/>
      <c r="PJB697" s="126"/>
      <c r="PJC697" s="126"/>
      <c r="PJD697" s="126"/>
      <c r="PJE697" s="126"/>
      <c r="PJF697" s="126"/>
      <c r="PJG697" s="126"/>
      <c r="PJH697" s="126"/>
      <c r="PJI697" s="126"/>
      <c r="PJJ697" s="126"/>
      <c r="PJK697" s="126"/>
      <c r="PJL697" s="126"/>
      <c r="PJM697" s="126"/>
      <c r="PJN697" s="126"/>
      <c r="PJO697" s="126"/>
      <c r="PJP697" s="126"/>
      <c r="PJQ697" s="126"/>
      <c r="PJR697" s="126"/>
      <c r="PJS697" s="126"/>
      <c r="PJT697" s="126"/>
      <c r="PJU697" s="126"/>
      <c r="PJV697" s="126"/>
      <c r="PJW697" s="126"/>
      <c r="PJX697" s="126"/>
      <c r="PJY697" s="126"/>
      <c r="PJZ697" s="126"/>
      <c r="PKA697" s="126"/>
      <c r="PKB697" s="126"/>
      <c r="PKC697" s="126"/>
      <c r="PKD697" s="126"/>
      <c r="PKE697" s="126"/>
      <c r="PKF697" s="126"/>
      <c r="PKG697" s="126"/>
      <c r="PKH697" s="126"/>
      <c r="PKI697" s="126"/>
      <c r="PKJ697" s="126"/>
      <c r="PKK697" s="126"/>
      <c r="PKL697" s="126"/>
      <c r="PKM697" s="126"/>
      <c r="PKN697" s="126"/>
      <c r="PKO697" s="126"/>
      <c r="PKP697" s="126"/>
      <c r="PKQ697" s="126"/>
      <c r="PKR697" s="126"/>
      <c r="PKS697" s="126"/>
      <c r="PKT697" s="126"/>
      <c r="PKU697" s="126"/>
      <c r="PKV697" s="126"/>
      <c r="PKW697" s="126"/>
      <c r="PKX697" s="126"/>
      <c r="PKY697" s="126"/>
      <c r="PKZ697" s="126"/>
      <c r="PLA697" s="126"/>
      <c r="PLB697" s="126"/>
      <c r="PLC697" s="126"/>
      <c r="PLD697" s="126"/>
      <c r="PLE697" s="126"/>
      <c r="PLF697" s="126"/>
      <c r="PLG697" s="126"/>
      <c r="PLH697" s="126"/>
      <c r="PLI697" s="126"/>
      <c r="PLJ697" s="126"/>
      <c r="PLK697" s="126"/>
      <c r="PLL697" s="126"/>
      <c r="PLM697" s="126"/>
      <c r="PLN697" s="126"/>
      <c r="PLO697" s="126"/>
      <c r="PLP697" s="126"/>
      <c r="PLQ697" s="126"/>
      <c r="PLR697" s="126"/>
      <c r="PLS697" s="126"/>
      <c r="PLT697" s="126"/>
      <c r="PLU697" s="126"/>
      <c r="PLV697" s="126"/>
      <c r="PLW697" s="126"/>
      <c r="PLX697" s="126"/>
      <c r="PLY697" s="126"/>
      <c r="PLZ697" s="126"/>
      <c r="PMA697" s="126"/>
      <c r="PMB697" s="126"/>
      <c r="PMC697" s="126"/>
      <c r="PMD697" s="126"/>
      <c r="PME697" s="126"/>
      <c r="PMF697" s="126"/>
      <c r="PMG697" s="126"/>
      <c r="PMH697" s="126"/>
      <c r="PMI697" s="126"/>
      <c r="PMJ697" s="126"/>
      <c r="PMK697" s="126"/>
      <c r="PML697" s="126"/>
      <c r="PMM697" s="126"/>
      <c r="PMN697" s="126"/>
      <c r="PMO697" s="126"/>
      <c r="PMP697" s="126"/>
      <c r="PMQ697" s="126"/>
      <c r="PMR697" s="126"/>
      <c r="PMS697" s="126"/>
      <c r="PMT697" s="126"/>
      <c r="PMU697" s="126"/>
      <c r="PMV697" s="126"/>
      <c r="PMW697" s="126"/>
      <c r="PMX697" s="126"/>
      <c r="PMY697" s="126"/>
      <c r="PMZ697" s="126"/>
      <c r="PNA697" s="126"/>
      <c r="PNB697" s="126"/>
      <c r="PNC697" s="126"/>
      <c r="PND697" s="126"/>
      <c r="PNE697" s="126"/>
      <c r="PNF697" s="126"/>
      <c r="PNG697" s="126"/>
      <c r="PNH697" s="126"/>
      <c r="PNI697" s="126"/>
      <c r="PNJ697" s="126"/>
      <c r="PNK697" s="126"/>
      <c r="PNL697" s="126"/>
      <c r="PNM697" s="126"/>
      <c r="PNN697" s="126"/>
      <c r="PNO697" s="126"/>
      <c r="PNP697" s="126"/>
      <c r="PNQ697" s="126"/>
      <c r="PNR697" s="126"/>
      <c r="PNS697" s="126"/>
      <c r="PNT697" s="126"/>
      <c r="PNU697" s="126"/>
      <c r="PNV697" s="126"/>
      <c r="PNW697" s="126"/>
      <c r="PNX697" s="126"/>
      <c r="PNY697" s="126"/>
      <c r="PNZ697" s="126"/>
      <c r="POA697" s="126"/>
      <c r="POB697" s="126"/>
      <c r="POC697" s="126"/>
      <c r="POD697" s="126"/>
      <c r="POE697" s="126"/>
      <c r="POF697" s="126"/>
      <c r="POG697" s="126"/>
      <c r="POH697" s="126"/>
      <c r="POI697" s="126"/>
      <c r="POJ697" s="126"/>
      <c r="POK697" s="126"/>
      <c r="POL697" s="126"/>
      <c r="POM697" s="126"/>
      <c r="PON697" s="126"/>
      <c r="POO697" s="126"/>
      <c r="POP697" s="126"/>
      <c r="POQ697" s="126"/>
      <c r="POR697" s="126"/>
      <c r="POS697" s="126"/>
      <c r="POT697" s="126"/>
      <c r="POU697" s="126"/>
      <c r="POV697" s="126"/>
      <c r="POW697" s="126"/>
      <c r="POX697" s="126"/>
      <c r="POY697" s="126"/>
      <c r="POZ697" s="126"/>
      <c r="PPA697" s="126"/>
      <c r="PPB697" s="126"/>
      <c r="PPC697" s="126"/>
      <c r="PPD697" s="126"/>
      <c r="PPE697" s="126"/>
      <c r="PPF697" s="126"/>
      <c r="PPG697" s="126"/>
      <c r="PPH697" s="126"/>
      <c r="PPI697" s="126"/>
      <c r="PPJ697" s="126"/>
      <c r="PPK697" s="126"/>
      <c r="PPL697" s="126"/>
      <c r="PPM697" s="126"/>
      <c r="PPN697" s="126"/>
      <c r="PPO697" s="126"/>
      <c r="PPP697" s="126"/>
      <c r="PPQ697" s="126"/>
      <c r="PPR697" s="126"/>
      <c r="PPS697" s="126"/>
      <c r="PPT697" s="126"/>
      <c r="PPU697" s="126"/>
      <c r="PPV697" s="126"/>
      <c r="PPW697" s="126"/>
      <c r="PPX697" s="126"/>
      <c r="PPY697" s="126"/>
      <c r="PPZ697" s="126"/>
      <c r="PQA697" s="126"/>
      <c r="PQB697" s="126"/>
      <c r="PQC697" s="126"/>
      <c r="PQD697" s="126"/>
      <c r="PQE697" s="126"/>
      <c r="PQF697" s="126"/>
      <c r="PQG697" s="126"/>
      <c r="PQH697" s="126"/>
      <c r="PQI697" s="126"/>
      <c r="PQJ697" s="126"/>
      <c r="PQK697" s="126"/>
      <c r="PQL697" s="126"/>
      <c r="PQM697" s="126"/>
      <c r="PQN697" s="126"/>
      <c r="PQO697" s="126"/>
      <c r="PQP697" s="126"/>
      <c r="PQQ697" s="126"/>
      <c r="PQR697" s="126"/>
      <c r="PQS697" s="126"/>
      <c r="PQT697" s="126"/>
      <c r="PQU697" s="126"/>
      <c r="PQV697" s="126"/>
      <c r="PQW697" s="126"/>
      <c r="PQX697" s="126"/>
      <c r="PQY697" s="126"/>
      <c r="PQZ697" s="126"/>
      <c r="PRA697" s="126"/>
      <c r="PRB697" s="126"/>
      <c r="PRC697" s="126"/>
      <c r="PRD697" s="126"/>
      <c r="PRE697" s="126"/>
      <c r="PRF697" s="126"/>
      <c r="PRG697" s="126"/>
      <c r="PRH697" s="126"/>
      <c r="PRI697" s="126"/>
      <c r="PRJ697" s="126"/>
      <c r="PRK697" s="126"/>
      <c r="PRL697" s="126"/>
      <c r="PRM697" s="126"/>
      <c r="PRN697" s="126"/>
      <c r="PRO697" s="126"/>
      <c r="PRP697" s="126"/>
      <c r="PRQ697" s="126"/>
      <c r="PRR697" s="126"/>
      <c r="PRS697" s="126"/>
      <c r="PRT697" s="126"/>
      <c r="PRU697" s="126"/>
      <c r="PRV697" s="126"/>
      <c r="PRW697" s="126"/>
      <c r="PRX697" s="126"/>
      <c r="PRY697" s="126"/>
      <c r="PRZ697" s="126"/>
      <c r="PSA697" s="126"/>
      <c r="PSB697" s="126"/>
      <c r="PSC697" s="126"/>
      <c r="PSD697" s="126"/>
      <c r="PSE697" s="126"/>
      <c r="PSF697" s="126"/>
      <c r="PSG697" s="126"/>
      <c r="PSH697" s="126"/>
      <c r="PSI697" s="126"/>
      <c r="PSJ697" s="126"/>
      <c r="PSK697" s="126"/>
      <c r="PSL697" s="126"/>
      <c r="PSM697" s="126"/>
      <c r="PSN697" s="126"/>
      <c r="PSO697" s="126"/>
      <c r="PSP697" s="126"/>
      <c r="PSQ697" s="126"/>
      <c r="PSR697" s="126"/>
      <c r="PSS697" s="126"/>
      <c r="PST697" s="126"/>
      <c r="PSU697" s="126"/>
      <c r="PSV697" s="126"/>
      <c r="PSW697" s="126"/>
      <c r="PSX697" s="126"/>
      <c r="PSY697" s="126"/>
      <c r="PSZ697" s="126"/>
      <c r="PTA697" s="126"/>
      <c r="PTB697" s="126"/>
      <c r="PTC697" s="126"/>
      <c r="PTD697" s="126"/>
      <c r="PTE697" s="126"/>
      <c r="PTF697" s="126"/>
      <c r="PTG697" s="126"/>
      <c r="PTH697" s="126"/>
      <c r="PTI697" s="126"/>
      <c r="PTJ697" s="126"/>
      <c r="PTK697" s="126"/>
      <c r="PTL697" s="126"/>
      <c r="PTM697" s="126"/>
      <c r="PTN697" s="126"/>
      <c r="PTO697" s="126"/>
      <c r="PTP697" s="126"/>
      <c r="PTQ697" s="126"/>
      <c r="PTR697" s="126"/>
      <c r="PTS697" s="126"/>
      <c r="PTT697" s="126"/>
      <c r="PTU697" s="126"/>
      <c r="PTV697" s="126"/>
      <c r="PTW697" s="126"/>
      <c r="PTX697" s="126"/>
      <c r="PTY697" s="126"/>
      <c r="PTZ697" s="126"/>
      <c r="PUA697" s="126"/>
      <c r="PUB697" s="126"/>
      <c r="PUC697" s="126"/>
      <c r="PUD697" s="126"/>
      <c r="PUE697" s="126"/>
      <c r="PUF697" s="126"/>
      <c r="PUG697" s="126"/>
      <c r="PUH697" s="126"/>
      <c r="PUI697" s="126"/>
      <c r="PUJ697" s="126"/>
      <c r="PUK697" s="126"/>
      <c r="PUL697" s="126"/>
      <c r="PUM697" s="126"/>
      <c r="PUN697" s="126"/>
      <c r="PUO697" s="126"/>
      <c r="PUP697" s="126"/>
      <c r="PUQ697" s="126"/>
      <c r="PUR697" s="126"/>
      <c r="PUS697" s="126"/>
      <c r="PUT697" s="126"/>
      <c r="PUU697" s="126"/>
      <c r="PUV697" s="126"/>
      <c r="PUW697" s="126"/>
      <c r="PUX697" s="126"/>
      <c r="PUY697" s="126"/>
      <c r="PUZ697" s="126"/>
      <c r="PVA697" s="126"/>
      <c r="PVB697" s="126"/>
      <c r="PVC697" s="126"/>
      <c r="PVD697" s="126"/>
      <c r="PVE697" s="126"/>
      <c r="PVF697" s="126"/>
      <c r="PVG697" s="126"/>
      <c r="PVH697" s="126"/>
      <c r="PVI697" s="126"/>
      <c r="PVJ697" s="126"/>
      <c r="PVK697" s="126"/>
      <c r="PVL697" s="126"/>
      <c r="PVM697" s="126"/>
      <c r="PVN697" s="126"/>
      <c r="PVO697" s="126"/>
      <c r="PVP697" s="126"/>
      <c r="PVQ697" s="126"/>
      <c r="PVR697" s="126"/>
      <c r="PVS697" s="126"/>
      <c r="PVT697" s="126"/>
      <c r="PVU697" s="126"/>
      <c r="PVV697" s="126"/>
      <c r="PVW697" s="126"/>
      <c r="PVX697" s="126"/>
      <c r="PVY697" s="126"/>
      <c r="PVZ697" s="126"/>
      <c r="PWA697" s="126"/>
      <c r="PWB697" s="126"/>
      <c r="PWC697" s="126"/>
      <c r="PWD697" s="126"/>
      <c r="PWE697" s="126"/>
      <c r="PWF697" s="126"/>
      <c r="PWG697" s="126"/>
      <c r="PWH697" s="126"/>
      <c r="PWI697" s="126"/>
      <c r="PWJ697" s="126"/>
      <c r="PWK697" s="126"/>
      <c r="PWL697" s="126"/>
      <c r="PWM697" s="126"/>
      <c r="PWN697" s="126"/>
      <c r="PWO697" s="126"/>
      <c r="PWP697" s="126"/>
      <c r="PWQ697" s="126"/>
      <c r="PWR697" s="126"/>
      <c r="PWS697" s="126"/>
      <c r="PWT697" s="126"/>
      <c r="PWU697" s="126"/>
      <c r="PWV697" s="126"/>
      <c r="PWW697" s="126"/>
      <c r="PWX697" s="126"/>
      <c r="PWY697" s="126"/>
      <c r="PWZ697" s="126"/>
      <c r="PXA697" s="126"/>
      <c r="PXB697" s="126"/>
      <c r="PXC697" s="126"/>
      <c r="PXD697" s="126"/>
      <c r="PXE697" s="126"/>
      <c r="PXF697" s="126"/>
      <c r="PXG697" s="126"/>
      <c r="PXH697" s="126"/>
      <c r="PXI697" s="126"/>
      <c r="PXJ697" s="126"/>
      <c r="PXK697" s="126"/>
      <c r="PXL697" s="126"/>
      <c r="PXM697" s="126"/>
      <c r="PXN697" s="126"/>
      <c r="PXO697" s="126"/>
      <c r="PXP697" s="126"/>
      <c r="PXQ697" s="126"/>
      <c r="PXR697" s="126"/>
      <c r="PXS697" s="126"/>
      <c r="PXT697" s="126"/>
      <c r="PXU697" s="126"/>
      <c r="PXV697" s="126"/>
      <c r="PXW697" s="126"/>
      <c r="PXX697" s="126"/>
      <c r="PXY697" s="126"/>
      <c r="PXZ697" s="126"/>
      <c r="PYA697" s="126"/>
      <c r="PYB697" s="126"/>
      <c r="PYC697" s="126"/>
      <c r="PYD697" s="126"/>
      <c r="PYE697" s="126"/>
      <c r="PYF697" s="126"/>
      <c r="PYG697" s="126"/>
      <c r="PYH697" s="126"/>
      <c r="PYI697" s="126"/>
      <c r="PYJ697" s="126"/>
      <c r="PYK697" s="126"/>
      <c r="PYL697" s="126"/>
      <c r="PYM697" s="126"/>
      <c r="PYN697" s="126"/>
      <c r="PYO697" s="126"/>
      <c r="PYP697" s="126"/>
      <c r="PYQ697" s="126"/>
      <c r="PYR697" s="126"/>
      <c r="PYS697" s="126"/>
      <c r="PYT697" s="126"/>
      <c r="PYU697" s="126"/>
      <c r="PYV697" s="126"/>
      <c r="PYW697" s="126"/>
      <c r="PYX697" s="126"/>
      <c r="PYY697" s="126"/>
      <c r="PYZ697" s="126"/>
      <c r="PZA697" s="126"/>
      <c r="PZB697" s="126"/>
      <c r="PZC697" s="126"/>
      <c r="PZD697" s="126"/>
      <c r="PZE697" s="126"/>
      <c r="PZF697" s="126"/>
      <c r="PZG697" s="126"/>
      <c r="PZH697" s="126"/>
      <c r="PZI697" s="126"/>
      <c r="PZJ697" s="126"/>
      <c r="PZK697" s="126"/>
      <c r="PZL697" s="126"/>
      <c r="PZM697" s="126"/>
      <c r="PZN697" s="126"/>
      <c r="PZO697" s="126"/>
      <c r="PZP697" s="126"/>
      <c r="PZQ697" s="126"/>
      <c r="PZR697" s="126"/>
      <c r="PZS697" s="126"/>
      <c r="PZT697" s="126"/>
      <c r="PZU697" s="126"/>
      <c r="PZV697" s="126"/>
      <c r="PZW697" s="126"/>
      <c r="PZX697" s="126"/>
      <c r="PZY697" s="126"/>
      <c r="PZZ697" s="126"/>
      <c r="QAA697" s="126"/>
      <c r="QAB697" s="126"/>
      <c r="QAC697" s="126"/>
      <c r="QAD697" s="126"/>
      <c r="QAE697" s="126"/>
      <c r="QAF697" s="126"/>
      <c r="QAG697" s="126"/>
      <c r="QAH697" s="126"/>
      <c r="QAI697" s="126"/>
      <c r="QAJ697" s="126"/>
      <c r="QAK697" s="126"/>
      <c r="QAL697" s="126"/>
      <c r="QAM697" s="126"/>
      <c r="QAN697" s="126"/>
      <c r="QAO697" s="126"/>
      <c r="QAP697" s="126"/>
      <c r="QAQ697" s="126"/>
      <c r="QAR697" s="126"/>
      <c r="QAS697" s="126"/>
      <c r="QAT697" s="126"/>
      <c r="QAU697" s="126"/>
      <c r="QAV697" s="126"/>
      <c r="QAW697" s="126"/>
      <c r="QAX697" s="126"/>
      <c r="QAY697" s="126"/>
      <c r="QAZ697" s="126"/>
      <c r="QBA697" s="126"/>
      <c r="QBB697" s="126"/>
      <c r="QBC697" s="126"/>
      <c r="QBD697" s="126"/>
      <c r="QBE697" s="126"/>
      <c r="QBF697" s="126"/>
      <c r="QBG697" s="126"/>
      <c r="QBH697" s="126"/>
      <c r="QBI697" s="126"/>
      <c r="QBJ697" s="126"/>
      <c r="QBK697" s="126"/>
      <c r="QBL697" s="126"/>
      <c r="QBM697" s="126"/>
      <c r="QBN697" s="126"/>
      <c r="QBO697" s="126"/>
      <c r="QBP697" s="126"/>
      <c r="QBQ697" s="126"/>
      <c r="QBR697" s="126"/>
      <c r="QBS697" s="126"/>
      <c r="QBT697" s="126"/>
      <c r="QBU697" s="126"/>
      <c r="QBV697" s="126"/>
      <c r="QBW697" s="126"/>
      <c r="QBX697" s="126"/>
      <c r="QBY697" s="126"/>
      <c r="QBZ697" s="126"/>
      <c r="QCA697" s="126"/>
      <c r="QCB697" s="126"/>
      <c r="QCC697" s="126"/>
      <c r="QCD697" s="126"/>
      <c r="QCE697" s="126"/>
      <c r="QCF697" s="126"/>
      <c r="QCG697" s="126"/>
      <c r="QCH697" s="126"/>
      <c r="QCI697" s="126"/>
      <c r="QCJ697" s="126"/>
      <c r="QCK697" s="126"/>
      <c r="QCL697" s="126"/>
      <c r="QCM697" s="126"/>
      <c r="QCN697" s="126"/>
      <c r="QCO697" s="126"/>
      <c r="QCP697" s="126"/>
      <c r="QCQ697" s="126"/>
      <c r="QCR697" s="126"/>
      <c r="QCS697" s="126"/>
      <c r="QCT697" s="126"/>
      <c r="QCU697" s="126"/>
      <c r="QCV697" s="126"/>
      <c r="QCW697" s="126"/>
      <c r="QCX697" s="126"/>
      <c r="QCY697" s="126"/>
      <c r="QCZ697" s="126"/>
      <c r="QDA697" s="126"/>
      <c r="QDB697" s="126"/>
      <c r="QDC697" s="126"/>
      <c r="QDD697" s="126"/>
      <c r="QDE697" s="126"/>
      <c r="QDF697" s="126"/>
      <c r="QDG697" s="126"/>
      <c r="QDH697" s="126"/>
      <c r="QDI697" s="126"/>
      <c r="QDJ697" s="126"/>
      <c r="QDK697" s="126"/>
      <c r="QDL697" s="126"/>
      <c r="QDM697" s="126"/>
      <c r="QDN697" s="126"/>
      <c r="QDO697" s="126"/>
      <c r="QDP697" s="126"/>
      <c r="QDQ697" s="126"/>
      <c r="QDR697" s="126"/>
      <c r="QDS697" s="126"/>
      <c r="QDT697" s="126"/>
      <c r="QDU697" s="126"/>
      <c r="QDV697" s="126"/>
      <c r="QDW697" s="126"/>
      <c r="QDX697" s="126"/>
      <c r="QDY697" s="126"/>
      <c r="QDZ697" s="126"/>
      <c r="QEA697" s="126"/>
      <c r="QEB697" s="126"/>
      <c r="QEC697" s="126"/>
      <c r="QED697" s="126"/>
      <c r="QEE697" s="126"/>
      <c r="QEF697" s="126"/>
      <c r="QEG697" s="126"/>
      <c r="QEH697" s="126"/>
      <c r="QEI697" s="126"/>
      <c r="QEJ697" s="126"/>
      <c r="QEK697" s="126"/>
      <c r="QEL697" s="126"/>
      <c r="QEM697" s="126"/>
      <c r="QEN697" s="126"/>
      <c r="QEO697" s="126"/>
      <c r="QEP697" s="126"/>
      <c r="QEQ697" s="126"/>
      <c r="QER697" s="126"/>
      <c r="QES697" s="126"/>
      <c r="QET697" s="126"/>
      <c r="QEU697" s="126"/>
      <c r="QEV697" s="126"/>
      <c r="QEW697" s="126"/>
      <c r="QEX697" s="126"/>
      <c r="QEY697" s="126"/>
      <c r="QEZ697" s="126"/>
      <c r="QFA697" s="126"/>
      <c r="QFB697" s="126"/>
      <c r="QFC697" s="126"/>
      <c r="QFD697" s="126"/>
      <c r="QFE697" s="126"/>
      <c r="QFF697" s="126"/>
      <c r="QFG697" s="126"/>
      <c r="QFH697" s="126"/>
      <c r="QFI697" s="126"/>
      <c r="QFJ697" s="126"/>
      <c r="QFK697" s="126"/>
      <c r="QFL697" s="126"/>
      <c r="QFM697" s="126"/>
      <c r="QFN697" s="126"/>
      <c r="QFO697" s="126"/>
      <c r="QFP697" s="126"/>
      <c r="QFQ697" s="126"/>
      <c r="QFR697" s="126"/>
      <c r="QFS697" s="126"/>
      <c r="QFT697" s="126"/>
      <c r="QFU697" s="126"/>
      <c r="QFV697" s="126"/>
      <c r="QFW697" s="126"/>
      <c r="QFX697" s="126"/>
      <c r="QFY697" s="126"/>
      <c r="QFZ697" s="126"/>
      <c r="QGA697" s="126"/>
      <c r="QGB697" s="126"/>
      <c r="QGC697" s="126"/>
      <c r="QGD697" s="126"/>
      <c r="QGE697" s="126"/>
      <c r="QGF697" s="126"/>
      <c r="QGG697" s="126"/>
      <c r="QGH697" s="126"/>
      <c r="QGI697" s="126"/>
      <c r="QGJ697" s="126"/>
      <c r="QGK697" s="126"/>
      <c r="QGL697" s="126"/>
      <c r="QGM697" s="126"/>
      <c r="QGN697" s="126"/>
      <c r="QGO697" s="126"/>
      <c r="QGP697" s="126"/>
      <c r="QGQ697" s="126"/>
      <c r="QGR697" s="126"/>
      <c r="QGS697" s="126"/>
      <c r="QGT697" s="126"/>
      <c r="QGU697" s="126"/>
      <c r="QGV697" s="126"/>
      <c r="QGW697" s="126"/>
      <c r="QGX697" s="126"/>
      <c r="QGY697" s="126"/>
      <c r="QGZ697" s="126"/>
      <c r="QHA697" s="126"/>
      <c r="QHB697" s="126"/>
      <c r="QHC697" s="126"/>
      <c r="QHD697" s="126"/>
      <c r="QHE697" s="126"/>
      <c r="QHF697" s="126"/>
      <c r="QHG697" s="126"/>
      <c r="QHH697" s="126"/>
      <c r="QHI697" s="126"/>
      <c r="QHJ697" s="126"/>
      <c r="QHK697" s="126"/>
      <c r="QHL697" s="126"/>
      <c r="QHM697" s="126"/>
      <c r="QHN697" s="126"/>
      <c r="QHO697" s="126"/>
      <c r="QHP697" s="126"/>
      <c r="QHQ697" s="126"/>
      <c r="QHR697" s="126"/>
      <c r="QHS697" s="126"/>
      <c r="QHT697" s="126"/>
      <c r="QHU697" s="126"/>
      <c r="QHV697" s="126"/>
      <c r="QHW697" s="126"/>
      <c r="QHX697" s="126"/>
      <c r="QHY697" s="126"/>
      <c r="QHZ697" s="126"/>
      <c r="QIA697" s="126"/>
      <c r="QIB697" s="126"/>
      <c r="QIC697" s="126"/>
      <c r="QID697" s="126"/>
      <c r="QIE697" s="126"/>
      <c r="QIF697" s="126"/>
      <c r="QIG697" s="126"/>
      <c r="QIH697" s="126"/>
      <c r="QII697" s="126"/>
      <c r="QIJ697" s="126"/>
      <c r="QIK697" s="126"/>
      <c r="QIL697" s="126"/>
      <c r="QIM697" s="126"/>
      <c r="QIN697" s="126"/>
      <c r="QIO697" s="126"/>
      <c r="QIP697" s="126"/>
      <c r="QIQ697" s="126"/>
      <c r="QIR697" s="126"/>
      <c r="QIS697" s="126"/>
      <c r="QIT697" s="126"/>
      <c r="QIU697" s="126"/>
      <c r="QIV697" s="126"/>
      <c r="QIW697" s="126"/>
      <c r="QIX697" s="126"/>
      <c r="QIY697" s="126"/>
      <c r="QIZ697" s="126"/>
      <c r="QJA697" s="126"/>
      <c r="QJB697" s="126"/>
      <c r="QJC697" s="126"/>
      <c r="QJD697" s="126"/>
      <c r="QJE697" s="126"/>
      <c r="QJF697" s="126"/>
      <c r="QJG697" s="126"/>
      <c r="QJH697" s="126"/>
      <c r="QJI697" s="126"/>
      <c r="QJJ697" s="126"/>
      <c r="QJK697" s="126"/>
      <c r="QJL697" s="126"/>
      <c r="QJM697" s="126"/>
      <c r="QJN697" s="126"/>
      <c r="QJO697" s="126"/>
      <c r="QJP697" s="126"/>
      <c r="QJQ697" s="126"/>
      <c r="QJR697" s="126"/>
      <c r="QJS697" s="126"/>
      <c r="QJT697" s="126"/>
      <c r="QJU697" s="126"/>
      <c r="QJV697" s="126"/>
      <c r="QJW697" s="126"/>
      <c r="QJX697" s="126"/>
      <c r="QJY697" s="126"/>
      <c r="QJZ697" s="126"/>
      <c r="QKA697" s="126"/>
      <c r="QKB697" s="126"/>
      <c r="QKC697" s="126"/>
      <c r="QKD697" s="126"/>
      <c r="QKE697" s="126"/>
      <c r="QKF697" s="126"/>
      <c r="QKG697" s="126"/>
      <c r="QKH697" s="126"/>
      <c r="QKI697" s="126"/>
      <c r="QKJ697" s="126"/>
      <c r="QKK697" s="126"/>
      <c r="QKL697" s="126"/>
      <c r="QKM697" s="126"/>
      <c r="QKN697" s="126"/>
      <c r="QKO697" s="126"/>
      <c r="QKP697" s="126"/>
      <c r="QKQ697" s="126"/>
      <c r="QKR697" s="126"/>
      <c r="QKS697" s="126"/>
      <c r="QKT697" s="126"/>
      <c r="QKU697" s="126"/>
      <c r="QKV697" s="126"/>
      <c r="QKW697" s="126"/>
      <c r="QKX697" s="126"/>
      <c r="QKY697" s="126"/>
      <c r="QKZ697" s="126"/>
      <c r="QLA697" s="126"/>
      <c r="QLB697" s="126"/>
      <c r="QLC697" s="126"/>
      <c r="QLD697" s="126"/>
      <c r="QLE697" s="126"/>
      <c r="QLF697" s="126"/>
      <c r="QLG697" s="126"/>
      <c r="QLH697" s="126"/>
      <c r="QLI697" s="126"/>
      <c r="QLJ697" s="126"/>
      <c r="QLK697" s="126"/>
      <c r="QLL697" s="126"/>
      <c r="QLM697" s="126"/>
      <c r="QLN697" s="126"/>
      <c r="QLO697" s="126"/>
      <c r="QLP697" s="126"/>
      <c r="QLQ697" s="126"/>
      <c r="QLR697" s="126"/>
      <c r="QLS697" s="126"/>
      <c r="QLT697" s="126"/>
      <c r="QLU697" s="126"/>
      <c r="QLV697" s="126"/>
      <c r="QLW697" s="126"/>
      <c r="QLX697" s="126"/>
      <c r="QLY697" s="126"/>
      <c r="QLZ697" s="126"/>
      <c r="QMA697" s="126"/>
      <c r="QMB697" s="126"/>
      <c r="QMC697" s="126"/>
      <c r="QMD697" s="126"/>
      <c r="QME697" s="126"/>
      <c r="QMF697" s="126"/>
      <c r="QMG697" s="126"/>
      <c r="QMH697" s="126"/>
      <c r="QMI697" s="126"/>
      <c r="QMJ697" s="126"/>
      <c r="QMK697" s="126"/>
      <c r="QML697" s="126"/>
      <c r="QMM697" s="126"/>
      <c r="QMN697" s="126"/>
      <c r="QMO697" s="126"/>
      <c r="QMP697" s="126"/>
      <c r="QMQ697" s="126"/>
      <c r="QMR697" s="126"/>
      <c r="QMS697" s="126"/>
      <c r="QMT697" s="126"/>
      <c r="QMU697" s="126"/>
      <c r="QMV697" s="126"/>
      <c r="QMW697" s="126"/>
      <c r="QMX697" s="126"/>
      <c r="QMY697" s="126"/>
      <c r="QMZ697" s="126"/>
      <c r="QNA697" s="126"/>
      <c r="QNB697" s="126"/>
      <c r="QNC697" s="126"/>
      <c r="QND697" s="126"/>
      <c r="QNE697" s="126"/>
      <c r="QNF697" s="126"/>
      <c r="QNG697" s="126"/>
      <c r="QNH697" s="126"/>
      <c r="QNI697" s="126"/>
      <c r="QNJ697" s="126"/>
      <c r="QNK697" s="126"/>
      <c r="QNL697" s="126"/>
      <c r="QNM697" s="126"/>
      <c r="QNN697" s="126"/>
      <c r="QNO697" s="126"/>
      <c r="QNP697" s="126"/>
      <c r="QNQ697" s="126"/>
      <c r="QNR697" s="126"/>
      <c r="QNS697" s="126"/>
      <c r="QNT697" s="126"/>
      <c r="QNU697" s="126"/>
      <c r="QNV697" s="126"/>
      <c r="QNW697" s="126"/>
      <c r="QNX697" s="126"/>
      <c r="QNY697" s="126"/>
      <c r="QNZ697" s="126"/>
      <c r="QOA697" s="126"/>
      <c r="QOB697" s="126"/>
      <c r="QOC697" s="126"/>
      <c r="QOD697" s="126"/>
      <c r="QOE697" s="126"/>
      <c r="QOF697" s="126"/>
      <c r="QOG697" s="126"/>
      <c r="QOH697" s="126"/>
      <c r="QOI697" s="126"/>
      <c r="QOJ697" s="126"/>
      <c r="QOK697" s="126"/>
      <c r="QOL697" s="126"/>
      <c r="QOM697" s="126"/>
      <c r="QON697" s="126"/>
      <c r="QOO697" s="126"/>
      <c r="QOP697" s="126"/>
      <c r="QOQ697" s="126"/>
      <c r="QOR697" s="126"/>
      <c r="QOS697" s="126"/>
      <c r="QOT697" s="126"/>
      <c r="QOU697" s="126"/>
      <c r="QOV697" s="126"/>
      <c r="QOW697" s="126"/>
      <c r="QOX697" s="126"/>
      <c r="QOY697" s="126"/>
      <c r="QOZ697" s="126"/>
      <c r="QPA697" s="126"/>
      <c r="QPB697" s="126"/>
      <c r="QPC697" s="126"/>
      <c r="QPD697" s="126"/>
      <c r="QPE697" s="126"/>
      <c r="QPF697" s="126"/>
      <c r="QPG697" s="126"/>
      <c r="QPH697" s="126"/>
      <c r="QPI697" s="126"/>
      <c r="QPJ697" s="126"/>
      <c r="QPK697" s="126"/>
      <c r="QPL697" s="126"/>
      <c r="QPM697" s="126"/>
      <c r="QPN697" s="126"/>
      <c r="QPO697" s="126"/>
      <c r="QPP697" s="126"/>
      <c r="QPQ697" s="126"/>
      <c r="QPR697" s="126"/>
      <c r="QPS697" s="126"/>
      <c r="QPT697" s="126"/>
      <c r="QPU697" s="126"/>
      <c r="QPV697" s="126"/>
      <c r="QPW697" s="126"/>
      <c r="QPX697" s="126"/>
      <c r="QPY697" s="126"/>
      <c r="QPZ697" s="126"/>
      <c r="QQA697" s="126"/>
      <c r="QQB697" s="126"/>
      <c r="QQC697" s="126"/>
      <c r="QQD697" s="126"/>
      <c r="QQE697" s="126"/>
      <c r="QQF697" s="126"/>
      <c r="QQG697" s="126"/>
      <c r="QQH697" s="126"/>
      <c r="QQI697" s="126"/>
      <c r="QQJ697" s="126"/>
      <c r="QQK697" s="126"/>
      <c r="QQL697" s="126"/>
      <c r="QQM697" s="126"/>
      <c r="QQN697" s="126"/>
      <c r="QQO697" s="126"/>
      <c r="QQP697" s="126"/>
      <c r="QQQ697" s="126"/>
      <c r="QQR697" s="126"/>
      <c r="QQS697" s="126"/>
      <c r="QQT697" s="126"/>
      <c r="QQU697" s="126"/>
      <c r="QQV697" s="126"/>
      <c r="QQW697" s="126"/>
      <c r="QQX697" s="126"/>
      <c r="QQY697" s="126"/>
      <c r="QQZ697" s="126"/>
      <c r="QRA697" s="126"/>
      <c r="QRB697" s="126"/>
      <c r="QRC697" s="126"/>
      <c r="QRD697" s="126"/>
      <c r="QRE697" s="126"/>
      <c r="QRF697" s="126"/>
      <c r="QRG697" s="126"/>
      <c r="QRH697" s="126"/>
      <c r="QRI697" s="126"/>
      <c r="QRJ697" s="126"/>
      <c r="QRK697" s="126"/>
      <c r="QRL697" s="126"/>
      <c r="QRM697" s="126"/>
      <c r="QRN697" s="126"/>
      <c r="QRO697" s="126"/>
      <c r="QRP697" s="126"/>
      <c r="QRQ697" s="126"/>
      <c r="QRR697" s="126"/>
      <c r="QRS697" s="126"/>
      <c r="QRT697" s="126"/>
      <c r="QRU697" s="126"/>
      <c r="QRV697" s="126"/>
      <c r="QRW697" s="126"/>
      <c r="QRX697" s="126"/>
      <c r="QRY697" s="126"/>
      <c r="QRZ697" s="126"/>
      <c r="QSA697" s="126"/>
      <c r="QSB697" s="126"/>
      <c r="QSC697" s="126"/>
      <c r="QSD697" s="126"/>
      <c r="QSE697" s="126"/>
      <c r="QSF697" s="126"/>
      <c r="QSG697" s="126"/>
      <c r="QSH697" s="126"/>
      <c r="QSI697" s="126"/>
      <c r="QSJ697" s="126"/>
      <c r="QSK697" s="126"/>
      <c r="QSL697" s="126"/>
      <c r="QSM697" s="126"/>
      <c r="QSN697" s="126"/>
      <c r="QSO697" s="126"/>
      <c r="QSP697" s="126"/>
      <c r="QSQ697" s="126"/>
      <c r="QSR697" s="126"/>
      <c r="QSS697" s="126"/>
      <c r="QST697" s="126"/>
      <c r="QSU697" s="126"/>
      <c r="QSV697" s="126"/>
      <c r="QSW697" s="126"/>
      <c r="QSX697" s="126"/>
      <c r="QSY697" s="126"/>
      <c r="QSZ697" s="126"/>
      <c r="QTA697" s="126"/>
      <c r="QTB697" s="126"/>
      <c r="QTC697" s="126"/>
      <c r="QTD697" s="126"/>
      <c r="QTE697" s="126"/>
      <c r="QTF697" s="126"/>
      <c r="QTG697" s="126"/>
      <c r="QTH697" s="126"/>
      <c r="QTI697" s="126"/>
      <c r="QTJ697" s="126"/>
      <c r="QTK697" s="126"/>
      <c r="QTL697" s="126"/>
      <c r="QTM697" s="126"/>
      <c r="QTN697" s="126"/>
      <c r="QTO697" s="126"/>
      <c r="QTP697" s="126"/>
      <c r="QTQ697" s="126"/>
      <c r="QTR697" s="126"/>
      <c r="QTS697" s="126"/>
      <c r="QTT697" s="126"/>
      <c r="QTU697" s="126"/>
      <c r="QTV697" s="126"/>
      <c r="QTW697" s="126"/>
      <c r="QTX697" s="126"/>
      <c r="QTY697" s="126"/>
      <c r="QTZ697" s="126"/>
      <c r="QUA697" s="126"/>
      <c r="QUB697" s="126"/>
      <c r="QUC697" s="126"/>
      <c r="QUD697" s="126"/>
      <c r="QUE697" s="126"/>
      <c r="QUF697" s="126"/>
      <c r="QUG697" s="126"/>
      <c r="QUH697" s="126"/>
      <c r="QUI697" s="126"/>
      <c r="QUJ697" s="126"/>
      <c r="QUK697" s="126"/>
      <c r="QUL697" s="126"/>
      <c r="QUM697" s="126"/>
      <c r="QUN697" s="126"/>
      <c r="QUO697" s="126"/>
      <c r="QUP697" s="126"/>
      <c r="QUQ697" s="126"/>
      <c r="QUR697" s="126"/>
      <c r="QUS697" s="126"/>
      <c r="QUT697" s="126"/>
      <c r="QUU697" s="126"/>
      <c r="QUV697" s="126"/>
      <c r="QUW697" s="126"/>
      <c r="QUX697" s="126"/>
      <c r="QUY697" s="126"/>
      <c r="QUZ697" s="126"/>
      <c r="QVA697" s="126"/>
      <c r="QVB697" s="126"/>
      <c r="QVC697" s="126"/>
      <c r="QVD697" s="126"/>
      <c r="QVE697" s="126"/>
      <c r="QVF697" s="126"/>
      <c r="QVG697" s="126"/>
      <c r="QVH697" s="126"/>
      <c r="QVI697" s="126"/>
      <c r="QVJ697" s="126"/>
      <c r="QVK697" s="126"/>
      <c r="QVL697" s="126"/>
      <c r="QVM697" s="126"/>
      <c r="QVN697" s="126"/>
      <c r="QVO697" s="126"/>
      <c r="QVP697" s="126"/>
      <c r="QVQ697" s="126"/>
      <c r="QVR697" s="126"/>
      <c r="QVS697" s="126"/>
      <c r="QVT697" s="126"/>
      <c r="QVU697" s="126"/>
      <c r="QVV697" s="126"/>
      <c r="QVW697" s="126"/>
      <c r="QVX697" s="126"/>
      <c r="QVY697" s="126"/>
      <c r="QVZ697" s="126"/>
      <c r="QWA697" s="126"/>
      <c r="QWB697" s="126"/>
      <c r="QWC697" s="126"/>
      <c r="QWD697" s="126"/>
      <c r="QWE697" s="126"/>
      <c r="QWF697" s="126"/>
      <c r="QWG697" s="126"/>
      <c r="QWH697" s="126"/>
      <c r="QWI697" s="126"/>
      <c r="QWJ697" s="126"/>
      <c r="QWK697" s="126"/>
      <c r="QWL697" s="126"/>
      <c r="QWM697" s="126"/>
      <c r="QWN697" s="126"/>
      <c r="QWO697" s="126"/>
      <c r="QWP697" s="126"/>
      <c r="QWQ697" s="126"/>
      <c r="QWR697" s="126"/>
      <c r="QWS697" s="126"/>
      <c r="QWT697" s="126"/>
      <c r="QWU697" s="126"/>
      <c r="QWV697" s="126"/>
      <c r="QWW697" s="126"/>
      <c r="QWX697" s="126"/>
      <c r="QWY697" s="126"/>
      <c r="QWZ697" s="126"/>
      <c r="QXA697" s="126"/>
      <c r="QXB697" s="126"/>
      <c r="QXC697" s="126"/>
      <c r="QXD697" s="126"/>
      <c r="QXE697" s="126"/>
      <c r="QXF697" s="126"/>
      <c r="QXG697" s="126"/>
      <c r="QXH697" s="126"/>
      <c r="QXI697" s="126"/>
      <c r="QXJ697" s="126"/>
      <c r="QXK697" s="126"/>
      <c r="QXL697" s="126"/>
      <c r="QXM697" s="126"/>
      <c r="QXN697" s="126"/>
      <c r="QXO697" s="126"/>
      <c r="QXP697" s="126"/>
      <c r="QXQ697" s="126"/>
      <c r="QXR697" s="126"/>
      <c r="QXS697" s="126"/>
      <c r="QXT697" s="126"/>
      <c r="QXU697" s="126"/>
      <c r="QXV697" s="126"/>
      <c r="QXW697" s="126"/>
      <c r="QXX697" s="126"/>
      <c r="QXY697" s="126"/>
      <c r="QXZ697" s="126"/>
      <c r="QYA697" s="126"/>
      <c r="QYB697" s="126"/>
      <c r="QYC697" s="126"/>
      <c r="QYD697" s="126"/>
      <c r="QYE697" s="126"/>
      <c r="QYF697" s="126"/>
      <c r="QYG697" s="126"/>
      <c r="QYH697" s="126"/>
      <c r="QYI697" s="126"/>
      <c r="QYJ697" s="126"/>
      <c r="QYK697" s="126"/>
      <c r="QYL697" s="126"/>
      <c r="QYM697" s="126"/>
      <c r="QYN697" s="126"/>
      <c r="QYO697" s="126"/>
      <c r="QYP697" s="126"/>
      <c r="QYQ697" s="126"/>
      <c r="QYR697" s="126"/>
      <c r="QYS697" s="126"/>
      <c r="QYT697" s="126"/>
      <c r="QYU697" s="126"/>
      <c r="QYV697" s="126"/>
      <c r="QYW697" s="126"/>
      <c r="QYX697" s="126"/>
      <c r="QYY697" s="126"/>
      <c r="QYZ697" s="126"/>
      <c r="QZA697" s="126"/>
      <c r="QZB697" s="126"/>
      <c r="QZC697" s="126"/>
      <c r="QZD697" s="126"/>
      <c r="QZE697" s="126"/>
      <c r="QZF697" s="126"/>
      <c r="QZG697" s="126"/>
      <c r="QZH697" s="126"/>
      <c r="QZI697" s="126"/>
      <c r="QZJ697" s="126"/>
      <c r="QZK697" s="126"/>
      <c r="QZL697" s="126"/>
      <c r="QZM697" s="126"/>
      <c r="QZN697" s="126"/>
      <c r="QZO697" s="126"/>
      <c r="QZP697" s="126"/>
      <c r="QZQ697" s="126"/>
      <c r="QZR697" s="126"/>
      <c r="QZS697" s="126"/>
      <c r="QZT697" s="126"/>
      <c r="QZU697" s="126"/>
      <c r="QZV697" s="126"/>
      <c r="QZW697" s="126"/>
      <c r="QZX697" s="126"/>
      <c r="QZY697" s="126"/>
      <c r="QZZ697" s="126"/>
      <c r="RAA697" s="126"/>
      <c r="RAB697" s="126"/>
      <c r="RAC697" s="126"/>
      <c r="RAD697" s="126"/>
      <c r="RAE697" s="126"/>
      <c r="RAF697" s="126"/>
      <c r="RAG697" s="126"/>
      <c r="RAH697" s="126"/>
      <c r="RAI697" s="126"/>
      <c r="RAJ697" s="126"/>
      <c r="RAK697" s="126"/>
      <c r="RAL697" s="126"/>
      <c r="RAM697" s="126"/>
      <c r="RAN697" s="126"/>
      <c r="RAO697" s="126"/>
      <c r="RAP697" s="126"/>
      <c r="RAQ697" s="126"/>
      <c r="RAR697" s="126"/>
      <c r="RAS697" s="126"/>
      <c r="RAT697" s="126"/>
      <c r="RAU697" s="126"/>
      <c r="RAV697" s="126"/>
      <c r="RAW697" s="126"/>
      <c r="RAX697" s="126"/>
      <c r="RAY697" s="126"/>
      <c r="RAZ697" s="126"/>
      <c r="RBA697" s="126"/>
      <c r="RBB697" s="126"/>
      <c r="RBC697" s="126"/>
      <c r="RBD697" s="126"/>
      <c r="RBE697" s="126"/>
      <c r="RBF697" s="126"/>
      <c r="RBG697" s="126"/>
      <c r="RBH697" s="126"/>
      <c r="RBI697" s="126"/>
      <c r="RBJ697" s="126"/>
      <c r="RBK697" s="126"/>
      <c r="RBL697" s="126"/>
      <c r="RBM697" s="126"/>
      <c r="RBN697" s="126"/>
      <c r="RBO697" s="126"/>
      <c r="RBP697" s="126"/>
      <c r="RBQ697" s="126"/>
      <c r="RBR697" s="126"/>
      <c r="RBS697" s="126"/>
      <c r="RBT697" s="126"/>
      <c r="RBU697" s="126"/>
      <c r="RBV697" s="126"/>
      <c r="RBW697" s="126"/>
      <c r="RBX697" s="126"/>
      <c r="RBY697" s="126"/>
      <c r="RBZ697" s="126"/>
      <c r="RCA697" s="126"/>
      <c r="RCB697" s="126"/>
      <c r="RCC697" s="126"/>
      <c r="RCD697" s="126"/>
      <c r="RCE697" s="126"/>
      <c r="RCF697" s="126"/>
      <c r="RCG697" s="126"/>
      <c r="RCH697" s="126"/>
      <c r="RCI697" s="126"/>
      <c r="RCJ697" s="126"/>
      <c r="RCK697" s="126"/>
      <c r="RCL697" s="126"/>
      <c r="RCM697" s="126"/>
      <c r="RCN697" s="126"/>
      <c r="RCO697" s="126"/>
      <c r="RCP697" s="126"/>
      <c r="RCQ697" s="126"/>
      <c r="RCR697" s="126"/>
      <c r="RCS697" s="126"/>
      <c r="RCT697" s="126"/>
      <c r="RCU697" s="126"/>
      <c r="RCV697" s="126"/>
      <c r="RCW697" s="126"/>
      <c r="RCX697" s="126"/>
      <c r="RCY697" s="126"/>
      <c r="RCZ697" s="126"/>
      <c r="RDA697" s="126"/>
      <c r="RDB697" s="126"/>
      <c r="RDC697" s="126"/>
      <c r="RDD697" s="126"/>
      <c r="RDE697" s="126"/>
      <c r="RDF697" s="126"/>
      <c r="RDG697" s="126"/>
      <c r="RDH697" s="126"/>
      <c r="RDI697" s="126"/>
      <c r="RDJ697" s="126"/>
      <c r="RDK697" s="126"/>
      <c r="RDL697" s="126"/>
      <c r="RDM697" s="126"/>
      <c r="RDN697" s="126"/>
      <c r="RDO697" s="126"/>
      <c r="RDP697" s="126"/>
      <c r="RDQ697" s="126"/>
      <c r="RDR697" s="126"/>
      <c r="RDS697" s="126"/>
      <c r="RDT697" s="126"/>
      <c r="RDU697" s="126"/>
      <c r="RDV697" s="126"/>
      <c r="RDW697" s="126"/>
      <c r="RDX697" s="126"/>
      <c r="RDY697" s="126"/>
      <c r="RDZ697" s="126"/>
      <c r="REA697" s="126"/>
      <c r="REB697" s="126"/>
      <c r="REC697" s="126"/>
      <c r="RED697" s="126"/>
      <c r="REE697" s="126"/>
      <c r="REF697" s="126"/>
      <c r="REG697" s="126"/>
      <c r="REH697" s="126"/>
      <c r="REI697" s="126"/>
      <c r="REJ697" s="126"/>
      <c r="REK697" s="126"/>
      <c r="REL697" s="126"/>
      <c r="REM697" s="126"/>
      <c r="REN697" s="126"/>
      <c r="REO697" s="126"/>
      <c r="REP697" s="126"/>
      <c r="REQ697" s="126"/>
      <c r="RER697" s="126"/>
      <c r="RES697" s="126"/>
      <c r="RET697" s="126"/>
      <c r="REU697" s="126"/>
      <c r="REV697" s="126"/>
      <c r="REW697" s="126"/>
      <c r="REX697" s="126"/>
      <c r="REY697" s="126"/>
      <c r="REZ697" s="126"/>
      <c r="RFA697" s="126"/>
      <c r="RFB697" s="126"/>
      <c r="RFC697" s="126"/>
      <c r="RFD697" s="126"/>
      <c r="RFE697" s="126"/>
      <c r="RFF697" s="126"/>
      <c r="RFG697" s="126"/>
      <c r="RFH697" s="126"/>
      <c r="RFI697" s="126"/>
      <c r="RFJ697" s="126"/>
      <c r="RFK697" s="126"/>
      <c r="RFL697" s="126"/>
      <c r="RFM697" s="126"/>
      <c r="RFN697" s="126"/>
      <c r="RFO697" s="126"/>
      <c r="RFP697" s="126"/>
      <c r="RFQ697" s="126"/>
      <c r="RFR697" s="126"/>
      <c r="RFS697" s="126"/>
      <c r="RFT697" s="126"/>
      <c r="RFU697" s="126"/>
      <c r="RFV697" s="126"/>
      <c r="RFW697" s="126"/>
      <c r="RFX697" s="126"/>
      <c r="RFY697" s="126"/>
      <c r="RFZ697" s="126"/>
      <c r="RGA697" s="126"/>
      <c r="RGB697" s="126"/>
      <c r="RGC697" s="126"/>
      <c r="RGD697" s="126"/>
      <c r="RGE697" s="126"/>
      <c r="RGF697" s="126"/>
      <c r="RGG697" s="126"/>
      <c r="RGH697" s="126"/>
      <c r="RGI697" s="126"/>
      <c r="RGJ697" s="126"/>
      <c r="RGK697" s="126"/>
      <c r="RGL697" s="126"/>
      <c r="RGM697" s="126"/>
      <c r="RGN697" s="126"/>
      <c r="RGO697" s="126"/>
      <c r="RGP697" s="126"/>
      <c r="RGQ697" s="126"/>
      <c r="RGR697" s="126"/>
      <c r="RGS697" s="126"/>
      <c r="RGT697" s="126"/>
      <c r="RGU697" s="126"/>
      <c r="RGV697" s="126"/>
      <c r="RGW697" s="126"/>
      <c r="RGX697" s="126"/>
      <c r="RGY697" s="126"/>
      <c r="RGZ697" s="126"/>
      <c r="RHA697" s="126"/>
      <c r="RHB697" s="126"/>
      <c r="RHC697" s="126"/>
      <c r="RHD697" s="126"/>
      <c r="RHE697" s="126"/>
      <c r="RHF697" s="126"/>
      <c r="RHG697" s="126"/>
      <c r="RHH697" s="126"/>
      <c r="RHI697" s="126"/>
      <c r="RHJ697" s="126"/>
      <c r="RHK697" s="126"/>
      <c r="RHL697" s="126"/>
      <c r="RHM697" s="126"/>
      <c r="RHN697" s="126"/>
      <c r="RHO697" s="126"/>
      <c r="RHP697" s="126"/>
      <c r="RHQ697" s="126"/>
      <c r="RHR697" s="126"/>
      <c r="RHS697" s="126"/>
      <c r="RHT697" s="126"/>
      <c r="RHU697" s="126"/>
      <c r="RHV697" s="126"/>
      <c r="RHW697" s="126"/>
      <c r="RHX697" s="126"/>
      <c r="RHY697" s="126"/>
      <c r="RHZ697" s="126"/>
      <c r="RIA697" s="126"/>
      <c r="RIB697" s="126"/>
      <c r="RIC697" s="126"/>
      <c r="RID697" s="126"/>
      <c r="RIE697" s="126"/>
      <c r="RIF697" s="126"/>
      <c r="RIG697" s="126"/>
      <c r="RIH697" s="126"/>
      <c r="RII697" s="126"/>
      <c r="RIJ697" s="126"/>
      <c r="RIK697" s="126"/>
      <c r="RIL697" s="126"/>
      <c r="RIM697" s="126"/>
      <c r="RIN697" s="126"/>
      <c r="RIO697" s="126"/>
      <c r="RIP697" s="126"/>
      <c r="RIQ697" s="126"/>
      <c r="RIR697" s="126"/>
      <c r="RIS697" s="126"/>
      <c r="RIT697" s="126"/>
      <c r="RIU697" s="126"/>
      <c r="RIV697" s="126"/>
      <c r="RIW697" s="126"/>
      <c r="RIX697" s="126"/>
      <c r="RIY697" s="126"/>
      <c r="RIZ697" s="126"/>
      <c r="RJA697" s="126"/>
      <c r="RJB697" s="126"/>
      <c r="RJC697" s="126"/>
      <c r="RJD697" s="126"/>
      <c r="RJE697" s="126"/>
      <c r="RJF697" s="126"/>
      <c r="RJG697" s="126"/>
      <c r="RJH697" s="126"/>
      <c r="RJI697" s="126"/>
      <c r="RJJ697" s="126"/>
      <c r="RJK697" s="126"/>
      <c r="RJL697" s="126"/>
      <c r="RJM697" s="126"/>
      <c r="RJN697" s="126"/>
      <c r="RJO697" s="126"/>
      <c r="RJP697" s="126"/>
      <c r="RJQ697" s="126"/>
      <c r="RJR697" s="126"/>
      <c r="RJS697" s="126"/>
      <c r="RJT697" s="126"/>
      <c r="RJU697" s="126"/>
      <c r="RJV697" s="126"/>
      <c r="RJW697" s="126"/>
      <c r="RJX697" s="126"/>
      <c r="RJY697" s="126"/>
      <c r="RJZ697" s="126"/>
      <c r="RKA697" s="126"/>
      <c r="RKB697" s="126"/>
      <c r="RKC697" s="126"/>
      <c r="RKD697" s="126"/>
      <c r="RKE697" s="126"/>
      <c r="RKF697" s="126"/>
      <c r="RKG697" s="126"/>
      <c r="RKH697" s="126"/>
      <c r="RKI697" s="126"/>
      <c r="RKJ697" s="126"/>
      <c r="RKK697" s="126"/>
      <c r="RKL697" s="126"/>
      <c r="RKM697" s="126"/>
      <c r="RKN697" s="126"/>
      <c r="RKO697" s="126"/>
      <c r="RKP697" s="126"/>
      <c r="RKQ697" s="126"/>
      <c r="RKR697" s="126"/>
      <c r="RKS697" s="126"/>
      <c r="RKT697" s="126"/>
      <c r="RKU697" s="126"/>
      <c r="RKV697" s="126"/>
      <c r="RKW697" s="126"/>
      <c r="RKX697" s="126"/>
      <c r="RKY697" s="126"/>
      <c r="RKZ697" s="126"/>
      <c r="RLA697" s="126"/>
      <c r="RLB697" s="126"/>
      <c r="RLC697" s="126"/>
      <c r="RLD697" s="126"/>
      <c r="RLE697" s="126"/>
      <c r="RLF697" s="126"/>
      <c r="RLG697" s="126"/>
      <c r="RLH697" s="126"/>
      <c r="RLI697" s="126"/>
      <c r="RLJ697" s="126"/>
      <c r="RLK697" s="126"/>
      <c r="RLL697" s="126"/>
      <c r="RLM697" s="126"/>
      <c r="RLN697" s="126"/>
      <c r="RLO697" s="126"/>
      <c r="RLP697" s="126"/>
      <c r="RLQ697" s="126"/>
      <c r="RLR697" s="126"/>
      <c r="RLS697" s="126"/>
      <c r="RLT697" s="126"/>
      <c r="RLU697" s="126"/>
      <c r="RLV697" s="126"/>
      <c r="RLW697" s="126"/>
      <c r="RLX697" s="126"/>
      <c r="RLY697" s="126"/>
      <c r="RLZ697" s="126"/>
      <c r="RMA697" s="126"/>
      <c r="RMB697" s="126"/>
      <c r="RMC697" s="126"/>
      <c r="RMD697" s="126"/>
      <c r="RME697" s="126"/>
      <c r="RMF697" s="126"/>
      <c r="RMG697" s="126"/>
      <c r="RMH697" s="126"/>
      <c r="RMI697" s="126"/>
      <c r="RMJ697" s="126"/>
      <c r="RMK697" s="126"/>
      <c r="RML697" s="126"/>
      <c r="RMM697" s="126"/>
      <c r="RMN697" s="126"/>
      <c r="RMO697" s="126"/>
      <c r="RMP697" s="126"/>
      <c r="RMQ697" s="126"/>
      <c r="RMR697" s="126"/>
      <c r="RMS697" s="126"/>
      <c r="RMT697" s="126"/>
      <c r="RMU697" s="126"/>
      <c r="RMV697" s="126"/>
      <c r="RMW697" s="126"/>
      <c r="RMX697" s="126"/>
      <c r="RMY697" s="126"/>
      <c r="RMZ697" s="126"/>
      <c r="RNA697" s="126"/>
      <c r="RNB697" s="126"/>
      <c r="RNC697" s="126"/>
      <c r="RND697" s="126"/>
      <c r="RNE697" s="126"/>
      <c r="RNF697" s="126"/>
      <c r="RNG697" s="126"/>
      <c r="RNH697" s="126"/>
      <c r="RNI697" s="126"/>
      <c r="RNJ697" s="126"/>
      <c r="RNK697" s="126"/>
      <c r="RNL697" s="126"/>
      <c r="RNM697" s="126"/>
      <c r="RNN697" s="126"/>
      <c r="RNO697" s="126"/>
      <c r="RNP697" s="126"/>
      <c r="RNQ697" s="126"/>
      <c r="RNR697" s="126"/>
      <c r="RNS697" s="126"/>
      <c r="RNT697" s="126"/>
      <c r="RNU697" s="126"/>
      <c r="RNV697" s="126"/>
      <c r="RNW697" s="126"/>
      <c r="RNX697" s="126"/>
      <c r="RNY697" s="126"/>
      <c r="RNZ697" s="126"/>
      <c r="ROA697" s="126"/>
      <c r="ROB697" s="126"/>
      <c r="ROC697" s="126"/>
      <c r="ROD697" s="126"/>
      <c r="ROE697" s="126"/>
      <c r="ROF697" s="126"/>
      <c r="ROG697" s="126"/>
      <c r="ROH697" s="126"/>
      <c r="ROI697" s="126"/>
      <c r="ROJ697" s="126"/>
      <c r="ROK697" s="126"/>
      <c r="ROL697" s="126"/>
      <c r="ROM697" s="126"/>
      <c r="RON697" s="126"/>
      <c r="ROO697" s="126"/>
      <c r="ROP697" s="126"/>
      <c r="ROQ697" s="126"/>
      <c r="ROR697" s="126"/>
      <c r="ROS697" s="126"/>
      <c r="ROT697" s="126"/>
      <c r="ROU697" s="126"/>
      <c r="ROV697" s="126"/>
      <c r="ROW697" s="126"/>
      <c r="ROX697" s="126"/>
      <c r="ROY697" s="126"/>
      <c r="ROZ697" s="126"/>
      <c r="RPA697" s="126"/>
      <c r="RPB697" s="126"/>
      <c r="RPC697" s="126"/>
      <c r="RPD697" s="126"/>
      <c r="RPE697" s="126"/>
      <c r="RPF697" s="126"/>
      <c r="RPG697" s="126"/>
      <c r="RPH697" s="126"/>
      <c r="RPI697" s="126"/>
      <c r="RPJ697" s="126"/>
      <c r="RPK697" s="126"/>
      <c r="RPL697" s="126"/>
      <c r="RPM697" s="126"/>
      <c r="RPN697" s="126"/>
      <c r="RPO697" s="126"/>
      <c r="RPP697" s="126"/>
      <c r="RPQ697" s="126"/>
      <c r="RPR697" s="126"/>
      <c r="RPS697" s="126"/>
      <c r="RPT697" s="126"/>
      <c r="RPU697" s="126"/>
      <c r="RPV697" s="126"/>
      <c r="RPW697" s="126"/>
      <c r="RPX697" s="126"/>
      <c r="RPY697" s="126"/>
      <c r="RPZ697" s="126"/>
      <c r="RQA697" s="126"/>
      <c r="RQB697" s="126"/>
      <c r="RQC697" s="126"/>
      <c r="RQD697" s="126"/>
      <c r="RQE697" s="126"/>
      <c r="RQF697" s="126"/>
      <c r="RQG697" s="126"/>
      <c r="RQH697" s="126"/>
      <c r="RQI697" s="126"/>
      <c r="RQJ697" s="126"/>
      <c r="RQK697" s="126"/>
      <c r="RQL697" s="126"/>
      <c r="RQM697" s="126"/>
      <c r="RQN697" s="126"/>
      <c r="RQO697" s="126"/>
      <c r="RQP697" s="126"/>
      <c r="RQQ697" s="126"/>
      <c r="RQR697" s="126"/>
      <c r="RQS697" s="126"/>
      <c r="RQT697" s="126"/>
      <c r="RQU697" s="126"/>
      <c r="RQV697" s="126"/>
      <c r="RQW697" s="126"/>
      <c r="RQX697" s="126"/>
      <c r="RQY697" s="126"/>
      <c r="RQZ697" s="126"/>
      <c r="RRA697" s="126"/>
      <c r="RRB697" s="126"/>
      <c r="RRC697" s="126"/>
      <c r="RRD697" s="126"/>
      <c r="RRE697" s="126"/>
      <c r="RRF697" s="126"/>
      <c r="RRG697" s="126"/>
      <c r="RRH697" s="126"/>
      <c r="RRI697" s="126"/>
      <c r="RRJ697" s="126"/>
      <c r="RRK697" s="126"/>
      <c r="RRL697" s="126"/>
      <c r="RRM697" s="126"/>
      <c r="RRN697" s="126"/>
      <c r="RRO697" s="126"/>
      <c r="RRP697" s="126"/>
      <c r="RRQ697" s="126"/>
      <c r="RRR697" s="126"/>
      <c r="RRS697" s="126"/>
      <c r="RRT697" s="126"/>
      <c r="RRU697" s="126"/>
      <c r="RRV697" s="126"/>
      <c r="RRW697" s="126"/>
      <c r="RRX697" s="126"/>
      <c r="RRY697" s="126"/>
      <c r="RRZ697" s="126"/>
      <c r="RSA697" s="126"/>
      <c r="RSB697" s="126"/>
      <c r="RSC697" s="126"/>
      <c r="RSD697" s="126"/>
      <c r="RSE697" s="126"/>
      <c r="RSF697" s="126"/>
      <c r="RSG697" s="126"/>
      <c r="RSH697" s="126"/>
      <c r="RSI697" s="126"/>
      <c r="RSJ697" s="126"/>
      <c r="RSK697" s="126"/>
      <c r="RSL697" s="126"/>
      <c r="RSM697" s="126"/>
      <c r="RSN697" s="126"/>
      <c r="RSO697" s="126"/>
      <c r="RSP697" s="126"/>
      <c r="RSQ697" s="126"/>
      <c r="RSR697" s="126"/>
      <c r="RSS697" s="126"/>
      <c r="RST697" s="126"/>
      <c r="RSU697" s="126"/>
      <c r="RSV697" s="126"/>
      <c r="RSW697" s="126"/>
      <c r="RSX697" s="126"/>
      <c r="RSY697" s="126"/>
      <c r="RSZ697" s="126"/>
      <c r="RTA697" s="126"/>
      <c r="RTB697" s="126"/>
      <c r="RTC697" s="126"/>
      <c r="RTD697" s="126"/>
      <c r="RTE697" s="126"/>
      <c r="RTF697" s="126"/>
      <c r="RTG697" s="126"/>
      <c r="RTH697" s="126"/>
      <c r="RTI697" s="126"/>
      <c r="RTJ697" s="126"/>
      <c r="RTK697" s="126"/>
      <c r="RTL697" s="126"/>
      <c r="RTM697" s="126"/>
      <c r="RTN697" s="126"/>
      <c r="RTO697" s="126"/>
      <c r="RTP697" s="126"/>
      <c r="RTQ697" s="126"/>
      <c r="RTR697" s="126"/>
      <c r="RTS697" s="126"/>
      <c r="RTT697" s="126"/>
      <c r="RTU697" s="126"/>
      <c r="RTV697" s="126"/>
      <c r="RTW697" s="126"/>
      <c r="RTX697" s="126"/>
      <c r="RTY697" s="126"/>
      <c r="RTZ697" s="126"/>
      <c r="RUA697" s="126"/>
      <c r="RUB697" s="126"/>
      <c r="RUC697" s="126"/>
      <c r="RUD697" s="126"/>
      <c r="RUE697" s="126"/>
      <c r="RUF697" s="126"/>
      <c r="RUG697" s="126"/>
      <c r="RUH697" s="126"/>
      <c r="RUI697" s="126"/>
      <c r="RUJ697" s="126"/>
      <c r="RUK697" s="126"/>
      <c r="RUL697" s="126"/>
      <c r="RUM697" s="126"/>
      <c r="RUN697" s="126"/>
      <c r="RUO697" s="126"/>
      <c r="RUP697" s="126"/>
      <c r="RUQ697" s="126"/>
      <c r="RUR697" s="126"/>
      <c r="RUS697" s="126"/>
      <c r="RUT697" s="126"/>
      <c r="RUU697" s="126"/>
      <c r="RUV697" s="126"/>
      <c r="RUW697" s="126"/>
      <c r="RUX697" s="126"/>
      <c r="RUY697" s="126"/>
      <c r="RUZ697" s="126"/>
      <c r="RVA697" s="126"/>
      <c r="RVB697" s="126"/>
      <c r="RVC697" s="126"/>
      <c r="RVD697" s="126"/>
      <c r="RVE697" s="126"/>
      <c r="RVF697" s="126"/>
      <c r="RVG697" s="126"/>
      <c r="RVH697" s="126"/>
      <c r="RVI697" s="126"/>
      <c r="RVJ697" s="126"/>
      <c r="RVK697" s="126"/>
      <c r="RVL697" s="126"/>
      <c r="RVM697" s="126"/>
      <c r="RVN697" s="126"/>
      <c r="RVO697" s="126"/>
      <c r="RVP697" s="126"/>
      <c r="RVQ697" s="126"/>
      <c r="RVR697" s="126"/>
      <c r="RVS697" s="126"/>
      <c r="RVT697" s="126"/>
      <c r="RVU697" s="126"/>
      <c r="RVV697" s="126"/>
      <c r="RVW697" s="126"/>
      <c r="RVX697" s="126"/>
      <c r="RVY697" s="126"/>
      <c r="RVZ697" s="126"/>
      <c r="RWA697" s="126"/>
      <c r="RWB697" s="126"/>
      <c r="RWC697" s="126"/>
      <c r="RWD697" s="126"/>
      <c r="RWE697" s="126"/>
      <c r="RWF697" s="126"/>
      <c r="RWG697" s="126"/>
      <c r="RWH697" s="126"/>
      <c r="RWI697" s="126"/>
      <c r="RWJ697" s="126"/>
      <c r="RWK697" s="126"/>
      <c r="RWL697" s="126"/>
      <c r="RWM697" s="126"/>
      <c r="RWN697" s="126"/>
      <c r="RWO697" s="126"/>
      <c r="RWP697" s="126"/>
      <c r="RWQ697" s="126"/>
      <c r="RWR697" s="126"/>
      <c r="RWS697" s="126"/>
      <c r="RWT697" s="126"/>
      <c r="RWU697" s="126"/>
      <c r="RWV697" s="126"/>
      <c r="RWW697" s="126"/>
      <c r="RWX697" s="126"/>
      <c r="RWY697" s="126"/>
      <c r="RWZ697" s="126"/>
      <c r="RXA697" s="126"/>
      <c r="RXB697" s="126"/>
      <c r="RXC697" s="126"/>
      <c r="RXD697" s="126"/>
      <c r="RXE697" s="126"/>
      <c r="RXF697" s="126"/>
      <c r="RXG697" s="126"/>
      <c r="RXH697" s="126"/>
      <c r="RXI697" s="126"/>
      <c r="RXJ697" s="126"/>
      <c r="RXK697" s="126"/>
      <c r="RXL697" s="126"/>
      <c r="RXM697" s="126"/>
      <c r="RXN697" s="126"/>
      <c r="RXO697" s="126"/>
      <c r="RXP697" s="126"/>
      <c r="RXQ697" s="126"/>
      <c r="RXR697" s="126"/>
      <c r="RXS697" s="126"/>
      <c r="RXT697" s="126"/>
      <c r="RXU697" s="126"/>
      <c r="RXV697" s="126"/>
      <c r="RXW697" s="126"/>
      <c r="RXX697" s="126"/>
      <c r="RXY697" s="126"/>
      <c r="RXZ697" s="126"/>
      <c r="RYA697" s="126"/>
      <c r="RYB697" s="126"/>
      <c r="RYC697" s="126"/>
      <c r="RYD697" s="126"/>
      <c r="RYE697" s="126"/>
      <c r="RYF697" s="126"/>
      <c r="RYG697" s="126"/>
      <c r="RYH697" s="126"/>
      <c r="RYI697" s="126"/>
      <c r="RYJ697" s="126"/>
      <c r="RYK697" s="126"/>
      <c r="RYL697" s="126"/>
      <c r="RYM697" s="126"/>
      <c r="RYN697" s="126"/>
      <c r="RYO697" s="126"/>
      <c r="RYP697" s="126"/>
      <c r="RYQ697" s="126"/>
      <c r="RYR697" s="126"/>
      <c r="RYS697" s="126"/>
      <c r="RYT697" s="126"/>
      <c r="RYU697" s="126"/>
      <c r="RYV697" s="126"/>
      <c r="RYW697" s="126"/>
      <c r="RYX697" s="126"/>
      <c r="RYY697" s="126"/>
      <c r="RYZ697" s="126"/>
      <c r="RZA697" s="126"/>
      <c r="RZB697" s="126"/>
      <c r="RZC697" s="126"/>
      <c r="RZD697" s="126"/>
      <c r="RZE697" s="126"/>
      <c r="RZF697" s="126"/>
      <c r="RZG697" s="126"/>
      <c r="RZH697" s="126"/>
      <c r="RZI697" s="126"/>
      <c r="RZJ697" s="126"/>
      <c r="RZK697" s="126"/>
      <c r="RZL697" s="126"/>
      <c r="RZM697" s="126"/>
      <c r="RZN697" s="126"/>
      <c r="RZO697" s="126"/>
      <c r="RZP697" s="126"/>
      <c r="RZQ697" s="126"/>
      <c r="RZR697" s="126"/>
      <c r="RZS697" s="126"/>
      <c r="RZT697" s="126"/>
      <c r="RZU697" s="126"/>
      <c r="RZV697" s="126"/>
      <c r="RZW697" s="126"/>
      <c r="RZX697" s="126"/>
      <c r="RZY697" s="126"/>
      <c r="RZZ697" s="126"/>
      <c r="SAA697" s="126"/>
      <c r="SAB697" s="126"/>
      <c r="SAC697" s="126"/>
      <c r="SAD697" s="126"/>
      <c r="SAE697" s="126"/>
      <c r="SAF697" s="126"/>
      <c r="SAG697" s="126"/>
      <c r="SAH697" s="126"/>
      <c r="SAI697" s="126"/>
      <c r="SAJ697" s="126"/>
      <c r="SAK697" s="126"/>
      <c r="SAL697" s="126"/>
      <c r="SAM697" s="126"/>
      <c r="SAN697" s="126"/>
      <c r="SAO697" s="126"/>
      <c r="SAP697" s="126"/>
      <c r="SAQ697" s="126"/>
      <c r="SAR697" s="126"/>
      <c r="SAS697" s="126"/>
      <c r="SAT697" s="126"/>
      <c r="SAU697" s="126"/>
      <c r="SAV697" s="126"/>
      <c r="SAW697" s="126"/>
      <c r="SAX697" s="126"/>
      <c r="SAY697" s="126"/>
      <c r="SAZ697" s="126"/>
      <c r="SBA697" s="126"/>
      <c r="SBB697" s="126"/>
      <c r="SBC697" s="126"/>
      <c r="SBD697" s="126"/>
      <c r="SBE697" s="126"/>
      <c r="SBF697" s="126"/>
      <c r="SBG697" s="126"/>
      <c r="SBH697" s="126"/>
      <c r="SBI697" s="126"/>
      <c r="SBJ697" s="126"/>
      <c r="SBK697" s="126"/>
      <c r="SBL697" s="126"/>
      <c r="SBM697" s="126"/>
      <c r="SBN697" s="126"/>
      <c r="SBO697" s="126"/>
      <c r="SBP697" s="126"/>
      <c r="SBQ697" s="126"/>
      <c r="SBR697" s="126"/>
      <c r="SBS697" s="126"/>
      <c r="SBT697" s="126"/>
      <c r="SBU697" s="126"/>
      <c r="SBV697" s="126"/>
      <c r="SBW697" s="126"/>
      <c r="SBX697" s="126"/>
      <c r="SBY697" s="126"/>
      <c r="SBZ697" s="126"/>
      <c r="SCA697" s="126"/>
      <c r="SCB697" s="126"/>
      <c r="SCC697" s="126"/>
      <c r="SCD697" s="126"/>
      <c r="SCE697" s="126"/>
      <c r="SCF697" s="126"/>
      <c r="SCG697" s="126"/>
      <c r="SCH697" s="126"/>
      <c r="SCI697" s="126"/>
      <c r="SCJ697" s="126"/>
      <c r="SCK697" s="126"/>
      <c r="SCL697" s="126"/>
      <c r="SCM697" s="126"/>
      <c r="SCN697" s="126"/>
      <c r="SCO697" s="126"/>
      <c r="SCP697" s="126"/>
      <c r="SCQ697" s="126"/>
      <c r="SCR697" s="126"/>
      <c r="SCS697" s="126"/>
      <c r="SCT697" s="126"/>
      <c r="SCU697" s="126"/>
      <c r="SCV697" s="126"/>
      <c r="SCW697" s="126"/>
      <c r="SCX697" s="126"/>
      <c r="SCY697" s="126"/>
      <c r="SCZ697" s="126"/>
      <c r="SDA697" s="126"/>
      <c r="SDB697" s="126"/>
      <c r="SDC697" s="126"/>
      <c r="SDD697" s="126"/>
      <c r="SDE697" s="126"/>
      <c r="SDF697" s="126"/>
      <c r="SDG697" s="126"/>
      <c r="SDH697" s="126"/>
      <c r="SDI697" s="126"/>
      <c r="SDJ697" s="126"/>
      <c r="SDK697" s="126"/>
      <c r="SDL697" s="126"/>
      <c r="SDM697" s="126"/>
      <c r="SDN697" s="126"/>
      <c r="SDO697" s="126"/>
      <c r="SDP697" s="126"/>
      <c r="SDQ697" s="126"/>
      <c r="SDR697" s="126"/>
      <c r="SDS697" s="126"/>
      <c r="SDT697" s="126"/>
      <c r="SDU697" s="126"/>
      <c r="SDV697" s="126"/>
      <c r="SDW697" s="126"/>
      <c r="SDX697" s="126"/>
      <c r="SDY697" s="126"/>
      <c r="SDZ697" s="126"/>
      <c r="SEA697" s="126"/>
      <c r="SEB697" s="126"/>
      <c r="SEC697" s="126"/>
      <c r="SED697" s="126"/>
      <c r="SEE697" s="126"/>
      <c r="SEF697" s="126"/>
      <c r="SEG697" s="126"/>
      <c r="SEH697" s="126"/>
      <c r="SEI697" s="126"/>
      <c r="SEJ697" s="126"/>
      <c r="SEK697" s="126"/>
      <c r="SEL697" s="126"/>
      <c r="SEM697" s="126"/>
      <c r="SEN697" s="126"/>
      <c r="SEO697" s="126"/>
      <c r="SEP697" s="126"/>
      <c r="SEQ697" s="126"/>
      <c r="SER697" s="126"/>
      <c r="SES697" s="126"/>
      <c r="SET697" s="126"/>
      <c r="SEU697" s="126"/>
      <c r="SEV697" s="126"/>
      <c r="SEW697" s="126"/>
      <c r="SEX697" s="126"/>
      <c r="SEY697" s="126"/>
      <c r="SEZ697" s="126"/>
      <c r="SFA697" s="126"/>
      <c r="SFB697" s="126"/>
      <c r="SFC697" s="126"/>
      <c r="SFD697" s="126"/>
      <c r="SFE697" s="126"/>
      <c r="SFF697" s="126"/>
      <c r="SFG697" s="126"/>
      <c r="SFH697" s="126"/>
      <c r="SFI697" s="126"/>
      <c r="SFJ697" s="126"/>
      <c r="SFK697" s="126"/>
      <c r="SFL697" s="126"/>
      <c r="SFM697" s="126"/>
      <c r="SFN697" s="126"/>
      <c r="SFO697" s="126"/>
      <c r="SFP697" s="126"/>
      <c r="SFQ697" s="126"/>
      <c r="SFR697" s="126"/>
      <c r="SFS697" s="126"/>
      <c r="SFT697" s="126"/>
      <c r="SFU697" s="126"/>
      <c r="SFV697" s="126"/>
      <c r="SFW697" s="126"/>
      <c r="SFX697" s="126"/>
      <c r="SFY697" s="126"/>
      <c r="SFZ697" s="126"/>
      <c r="SGA697" s="126"/>
      <c r="SGB697" s="126"/>
      <c r="SGC697" s="126"/>
      <c r="SGD697" s="126"/>
      <c r="SGE697" s="126"/>
      <c r="SGF697" s="126"/>
      <c r="SGG697" s="126"/>
      <c r="SGH697" s="126"/>
      <c r="SGI697" s="126"/>
      <c r="SGJ697" s="126"/>
      <c r="SGK697" s="126"/>
      <c r="SGL697" s="126"/>
      <c r="SGM697" s="126"/>
      <c r="SGN697" s="126"/>
      <c r="SGO697" s="126"/>
      <c r="SGP697" s="126"/>
      <c r="SGQ697" s="126"/>
      <c r="SGR697" s="126"/>
      <c r="SGS697" s="126"/>
      <c r="SGT697" s="126"/>
      <c r="SGU697" s="126"/>
      <c r="SGV697" s="126"/>
      <c r="SGW697" s="126"/>
      <c r="SGX697" s="126"/>
      <c r="SGY697" s="126"/>
      <c r="SGZ697" s="126"/>
      <c r="SHA697" s="126"/>
      <c r="SHB697" s="126"/>
      <c r="SHC697" s="126"/>
      <c r="SHD697" s="126"/>
      <c r="SHE697" s="126"/>
      <c r="SHF697" s="126"/>
      <c r="SHG697" s="126"/>
      <c r="SHH697" s="126"/>
      <c r="SHI697" s="126"/>
      <c r="SHJ697" s="126"/>
      <c r="SHK697" s="126"/>
      <c r="SHL697" s="126"/>
      <c r="SHM697" s="126"/>
      <c r="SHN697" s="126"/>
      <c r="SHO697" s="126"/>
      <c r="SHP697" s="126"/>
      <c r="SHQ697" s="126"/>
      <c r="SHR697" s="126"/>
      <c r="SHS697" s="126"/>
      <c r="SHT697" s="126"/>
      <c r="SHU697" s="126"/>
      <c r="SHV697" s="126"/>
      <c r="SHW697" s="126"/>
      <c r="SHX697" s="126"/>
      <c r="SHY697" s="126"/>
      <c r="SHZ697" s="126"/>
      <c r="SIA697" s="126"/>
      <c r="SIB697" s="126"/>
      <c r="SIC697" s="126"/>
      <c r="SID697" s="126"/>
      <c r="SIE697" s="126"/>
      <c r="SIF697" s="126"/>
      <c r="SIG697" s="126"/>
      <c r="SIH697" s="126"/>
      <c r="SII697" s="126"/>
      <c r="SIJ697" s="126"/>
      <c r="SIK697" s="126"/>
      <c r="SIL697" s="126"/>
      <c r="SIM697" s="126"/>
      <c r="SIN697" s="126"/>
      <c r="SIO697" s="126"/>
      <c r="SIP697" s="126"/>
      <c r="SIQ697" s="126"/>
      <c r="SIR697" s="126"/>
      <c r="SIS697" s="126"/>
      <c r="SIT697" s="126"/>
      <c r="SIU697" s="126"/>
      <c r="SIV697" s="126"/>
      <c r="SIW697" s="126"/>
      <c r="SIX697" s="126"/>
      <c r="SIY697" s="126"/>
      <c r="SIZ697" s="126"/>
      <c r="SJA697" s="126"/>
      <c r="SJB697" s="126"/>
      <c r="SJC697" s="126"/>
      <c r="SJD697" s="126"/>
      <c r="SJE697" s="126"/>
      <c r="SJF697" s="126"/>
      <c r="SJG697" s="126"/>
      <c r="SJH697" s="126"/>
      <c r="SJI697" s="126"/>
      <c r="SJJ697" s="126"/>
      <c r="SJK697" s="126"/>
      <c r="SJL697" s="126"/>
      <c r="SJM697" s="126"/>
      <c r="SJN697" s="126"/>
      <c r="SJO697" s="126"/>
      <c r="SJP697" s="126"/>
      <c r="SJQ697" s="126"/>
      <c r="SJR697" s="126"/>
      <c r="SJS697" s="126"/>
      <c r="SJT697" s="126"/>
      <c r="SJU697" s="126"/>
      <c r="SJV697" s="126"/>
      <c r="SJW697" s="126"/>
      <c r="SJX697" s="126"/>
      <c r="SJY697" s="126"/>
      <c r="SJZ697" s="126"/>
      <c r="SKA697" s="126"/>
      <c r="SKB697" s="126"/>
      <c r="SKC697" s="126"/>
      <c r="SKD697" s="126"/>
      <c r="SKE697" s="126"/>
      <c r="SKF697" s="126"/>
      <c r="SKG697" s="126"/>
      <c r="SKH697" s="126"/>
      <c r="SKI697" s="126"/>
      <c r="SKJ697" s="126"/>
      <c r="SKK697" s="126"/>
      <c r="SKL697" s="126"/>
      <c r="SKM697" s="126"/>
      <c r="SKN697" s="126"/>
      <c r="SKO697" s="126"/>
      <c r="SKP697" s="126"/>
      <c r="SKQ697" s="126"/>
      <c r="SKR697" s="126"/>
      <c r="SKS697" s="126"/>
      <c r="SKT697" s="126"/>
      <c r="SKU697" s="126"/>
      <c r="SKV697" s="126"/>
      <c r="SKW697" s="126"/>
      <c r="SKX697" s="126"/>
      <c r="SKY697" s="126"/>
      <c r="SKZ697" s="126"/>
      <c r="SLA697" s="126"/>
      <c r="SLB697" s="126"/>
      <c r="SLC697" s="126"/>
      <c r="SLD697" s="126"/>
      <c r="SLE697" s="126"/>
      <c r="SLF697" s="126"/>
      <c r="SLG697" s="126"/>
      <c r="SLH697" s="126"/>
      <c r="SLI697" s="126"/>
      <c r="SLJ697" s="126"/>
      <c r="SLK697" s="126"/>
      <c r="SLL697" s="126"/>
      <c r="SLM697" s="126"/>
      <c r="SLN697" s="126"/>
      <c r="SLO697" s="126"/>
      <c r="SLP697" s="126"/>
      <c r="SLQ697" s="126"/>
      <c r="SLR697" s="126"/>
      <c r="SLS697" s="126"/>
      <c r="SLT697" s="126"/>
      <c r="SLU697" s="126"/>
      <c r="SLV697" s="126"/>
      <c r="SLW697" s="126"/>
      <c r="SLX697" s="126"/>
      <c r="SLY697" s="126"/>
      <c r="SLZ697" s="126"/>
      <c r="SMA697" s="126"/>
      <c r="SMB697" s="126"/>
      <c r="SMC697" s="126"/>
      <c r="SMD697" s="126"/>
      <c r="SME697" s="126"/>
      <c r="SMF697" s="126"/>
      <c r="SMG697" s="126"/>
      <c r="SMH697" s="126"/>
      <c r="SMI697" s="126"/>
      <c r="SMJ697" s="126"/>
      <c r="SMK697" s="126"/>
      <c r="SML697" s="126"/>
      <c r="SMM697" s="126"/>
      <c r="SMN697" s="126"/>
      <c r="SMO697" s="126"/>
      <c r="SMP697" s="126"/>
      <c r="SMQ697" s="126"/>
      <c r="SMR697" s="126"/>
      <c r="SMS697" s="126"/>
      <c r="SMT697" s="126"/>
      <c r="SMU697" s="126"/>
      <c r="SMV697" s="126"/>
      <c r="SMW697" s="126"/>
      <c r="SMX697" s="126"/>
      <c r="SMY697" s="126"/>
      <c r="SMZ697" s="126"/>
      <c r="SNA697" s="126"/>
      <c r="SNB697" s="126"/>
      <c r="SNC697" s="126"/>
      <c r="SND697" s="126"/>
      <c r="SNE697" s="126"/>
      <c r="SNF697" s="126"/>
      <c r="SNG697" s="126"/>
      <c r="SNH697" s="126"/>
      <c r="SNI697" s="126"/>
      <c r="SNJ697" s="126"/>
      <c r="SNK697" s="126"/>
      <c r="SNL697" s="126"/>
      <c r="SNM697" s="126"/>
      <c r="SNN697" s="126"/>
      <c r="SNO697" s="126"/>
      <c r="SNP697" s="126"/>
      <c r="SNQ697" s="126"/>
      <c r="SNR697" s="126"/>
      <c r="SNS697" s="126"/>
      <c r="SNT697" s="126"/>
      <c r="SNU697" s="126"/>
      <c r="SNV697" s="126"/>
      <c r="SNW697" s="126"/>
      <c r="SNX697" s="126"/>
      <c r="SNY697" s="126"/>
      <c r="SNZ697" s="126"/>
      <c r="SOA697" s="126"/>
      <c r="SOB697" s="126"/>
      <c r="SOC697" s="126"/>
      <c r="SOD697" s="126"/>
      <c r="SOE697" s="126"/>
      <c r="SOF697" s="126"/>
      <c r="SOG697" s="126"/>
      <c r="SOH697" s="126"/>
      <c r="SOI697" s="126"/>
      <c r="SOJ697" s="126"/>
      <c r="SOK697" s="126"/>
      <c r="SOL697" s="126"/>
      <c r="SOM697" s="126"/>
      <c r="SON697" s="126"/>
      <c r="SOO697" s="126"/>
      <c r="SOP697" s="126"/>
      <c r="SOQ697" s="126"/>
      <c r="SOR697" s="126"/>
      <c r="SOS697" s="126"/>
      <c r="SOT697" s="126"/>
      <c r="SOU697" s="126"/>
      <c r="SOV697" s="126"/>
      <c r="SOW697" s="126"/>
      <c r="SOX697" s="126"/>
      <c r="SOY697" s="126"/>
      <c r="SOZ697" s="126"/>
      <c r="SPA697" s="126"/>
      <c r="SPB697" s="126"/>
      <c r="SPC697" s="126"/>
      <c r="SPD697" s="126"/>
      <c r="SPE697" s="126"/>
      <c r="SPF697" s="126"/>
      <c r="SPG697" s="126"/>
      <c r="SPH697" s="126"/>
      <c r="SPI697" s="126"/>
      <c r="SPJ697" s="126"/>
      <c r="SPK697" s="126"/>
      <c r="SPL697" s="126"/>
      <c r="SPM697" s="126"/>
      <c r="SPN697" s="126"/>
      <c r="SPO697" s="126"/>
      <c r="SPP697" s="126"/>
      <c r="SPQ697" s="126"/>
      <c r="SPR697" s="126"/>
      <c r="SPS697" s="126"/>
      <c r="SPT697" s="126"/>
      <c r="SPU697" s="126"/>
      <c r="SPV697" s="126"/>
      <c r="SPW697" s="126"/>
      <c r="SPX697" s="126"/>
      <c r="SPY697" s="126"/>
      <c r="SPZ697" s="126"/>
      <c r="SQA697" s="126"/>
      <c r="SQB697" s="126"/>
      <c r="SQC697" s="126"/>
      <c r="SQD697" s="126"/>
      <c r="SQE697" s="126"/>
      <c r="SQF697" s="126"/>
      <c r="SQG697" s="126"/>
      <c r="SQH697" s="126"/>
      <c r="SQI697" s="126"/>
      <c r="SQJ697" s="126"/>
      <c r="SQK697" s="126"/>
      <c r="SQL697" s="126"/>
      <c r="SQM697" s="126"/>
      <c r="SQN697" s="126"/>
      <c r="SQO697" s="126"/>
      <c r="SQP697" s="126"/>
      <c r="SQQ697" s="126"/>
      <c r="SQR697" s="126"/>
      <c r="SQS697" s="126"/>
      <c r="SQT697" s="126"/>
      <c r="SQU697" s="126"/>
      <c r="SQV697" s="126"/>
      <c r="SQW697" s="126"/>
      <c r="SQX697" s="126"/>
      <c r="SQY697" s="126"/>
      <c r="SQZ697" s="126"/>
      <c r="SRA697" s="126"/>
      <c r="SRB697" s="126"/>
      <c r="SRC697" s="126"/>
      <c r="SRD697" s="126"/>
      <c r="SRE697" s="126"/>
      <c r="SRF697" s="126"/>
      <c r="SRG697" s="126"/>
      <c r="SRH697" s="126"/>
      <c r="SRI697" s="126"/>
      <c r="SRJ697" s="126"/>
      <c r="SRK697" s="126"/>
      <c r="SRL697" s="126"/>
      <c r="SRM697" s="126"/>
      <c r="SRN697" s="126"/>
      <c r="SRO697" s="126"/>
      <c r="SRP697" s="126"/>
      <c r="SRQ697" s="126"/>
      <c r="SRR697" s="126"/>
      <c r="SRS697" s="126"/>
      <c r="SRT697" s="126"/>
      <c r="SRU697" s="126"/>
      <c r="SRV697" s="126"/>
      <c r="SRW697" s="126"/>
      <c r="SRX697" s="126"/>
      <c r="SRY697" s="126"/>
      <c r="SRZ697" s="126"/>
      <c r="SSA697" s="126"/>
      <c r="SSB697" s="126"/>
      <c r="SSC697" s="126"/>
      <c r="SSD697" s="126"/>
      <c r="SSE697" s="126"/>
      <c r="SSF697" s="126"/>
      <c r="SSG697" s="126"/>
      <c r="SSH697" s="126"/>
      <c r="SSI697" s="126"/>
      <c r="SSJ697" s="126"/>
      <c r="SSK697" s="126"/>
      <c r="SSL697" s="126"/>
      <c r="SSM697" s="126"/>
      <c r="SSN697" s="126"/>
      <c r="SSO697" s="126"/>
      <c r="SSP697" s="126"/>
      <c r="SSQ697" s="126"/>
      <c r="SSR697" s="126"/>
      <c r="SSS697" s="126"/>
      <c r="SST697" s="126"/>
      <c r="SSU697" s="126"/>
      <c r="SSV697" s="126"/>
      <c r="SSW697" s="126"/>
      <c r="SSX697" s="126"/>
      <c r="SSY697" s="126"/>
      <c r="SSZ697" s="126"/>
      <c r="STA697" s="126"/>
      <c r="STB697" s="126"/>
      <c r="STC697" s="126"/>
      <c r="STD697" s="126"/>
      <c r="STE697" s="126"/>
      <c r="STF697" s="126"/>
      <c r="STG697" s="126"/>
      <c r="STH697" s="126"/>
      <c r="STI697" s="126"/>
      <c r="STJ697" s="126"/>
      <c r="STK697" s="126"/>
      <c r="STL697" s="126"/>
      <c r="STM697" s="126"/>
      <c r="STN697" s="126"/>
      <c r="STO697" s="126"/>
      <c r="STP697" s="126"/>
      <c r="STQ697" s="126"/>
      <c r="STR697" s="126"/>
      <c r="STS697" s="126"/>
      <c r="STT697" s="126"/>
      <c r="STU697" s="126"/>
      <c r="STV697" s="126"/>
      <c r="STW697" s="126"/>
      <c r="STX697" s="126"/>
      <c r="STY697" s="126"/>
      <c r="STZ697" s="126"/>
      <c r="SUA697" s="126"/>
      <c r="SUB697" s="126"/>
      <c r="SUC697" s="126"/>
      <c r="SUD697" s="126"/>
      <c r="SUE697" s="126"/>
      <c r="SUF697" s="126"/>
      <c r="SUG697" s="126"/>
      <c r="SUH697" s="126"/>
      <c r="SUI697" s="126"/>
      <c r="SUJ697" s="126"/>
      <c r="SUK697" s="126"/>
      <c r="SUL697" s="126"/>
      <c r="SUM697" s="126"/>
      <c r="SUN697" s="126"/>
      <c r="SUO697" s="126"/>
      <c r="SUP697" s="126"/>
      <c r="SUQ697" s="126"/>
      <c r="SUR697" s="126"/>
      <c r="SUS697" s="126"/>
      <c r="SUT697" s="126"/>
      <c r="SUU697" s="126"/>
      <c r="SUV697" s="126"/>
      <c r="SUW697" s="126"/>
      <c r="SUX697" s="126"/>
      <c r="SUY697" s="126"/>
      <c r="SUZ697" s="126"/>
      <c r="SVA697" s="126"/>
      <c r="SVB697" s="126"/>
      <c r="SVC697" s="126"/>
      <c r="SVD697" s="126"/>
      <c r="SVE697" s="126"/>
      <c r="SVF697" s="126"/>
      <c r="SVG697" s="126"/>
      <c r="SVH697" s="126"/>
      <c r="SVI697" s="126"/>
      <c r="SVJ697" s="126"/>
      <c r="SVK697" s="126"/>
      <c r="SVL697" s="126"/>
      <c r="SVM697" s="126"/>
      <c r="SVN697" s="126"/>
      <c r="SVO697" s="126"/>
      <c r="SVP697" s="126"/>
      <c r="SVQ697" s="126"/>
      <c r="SVR697" s="126"/>
      <c r="SVS697" s="126"/>
      <c r="SVT697" s="126"/>
      <c r="SVU697" s="126"/>
      <c r="SVV697" s="126"/>
      <c r="SVW697" s="126"/>
      <c r="SVX697" s="126"/>
      <c r="SVY697" s="126"/>
      <c r="SVZ697" s="126"/>
      <c r="SWA697" s="126"/>
      <c r="SWB697" s="126"/>
      <c r="SWC697" s="126"/>
      <c r="SWD697" s="126"/>
      <c r="SWE697" s="126"/>
      <c r="SWF697" s="126"/>
      <c r="SWG697" s="126"/>
      <c r="SWH697" s="126"/>
      <c r="SWI697" s="126"/>
      <c r="SWJ697" s="126"/>
      <c r="SWK697" s="126"/>
      <c r="SWL697" s="126"/>
      <c r="SWM697" s="126"/>
      <c r="SWN697" s="126"/>
      <c r="SWO697" s="126"/>
      <c r="SWP697" s="126"/>
      <c r="SWQ697" s="126"/>
      <c r="SWR697" s="126"/>
      <c r="SWS697" s="126"/>
      <c r="SWT697" s="126"/>
      <c r="SWU697" s="126"/>
      <c r="SWV697" s="126"/>
      <c r="SWW697" s="126"/>
      <c r="SWX697" s="126"/>
      <c r="SWY697" s="126"/>
      <c r="SWZ697" s="126"/>
      <c r="SXA697" s="126"/>
      <c r="SXB697" s="126"/>
      <c r="SXC697" s="126"/>
      <c r="SXD697" s="126"/>
      <c r="SXE697" s="126"/>
      <c r="SXF697" s="126"/>
      <c r="SXG697" s="126"/>
      <c r="SXH697" s="126"/>
      <c r="SXI697" s="126"/>
      <c r="SXJ697" s="126"/>
      <c r="SXK697" s="126"/>
      <c r="SXL697" s="126"/>
      <c r="SXM697" s="126"/>
      <c r="SXN697" s="126"/>
      <c r="SXO697" s="126"/>
      <c r="SXP697" s="126"/>
      <c r="SXQ697" s="126"/>
      <c r="SXR697" s="126"/>
      <c r="SXS697" s="126"/>
      <c r="SXT697" s="126"/>
      <c r="SXU697" s="126"/>
      <c r="SXV697" s="126"/>
      <c r="SXW697" s="126"/>
      <c r="SXX697" s="126"/>
      <c r="SXY697" s="126"/>
      <c r="SXZ697" s="126"/>
      <c r="SYA697" s="126"/>
      <c r="SYB697" s="126"/>
      <c r="SYC697" s="126"/>
      <c r="SYD697" s="126"/>
      <c r="SYE697" s="126"/>
      <c r="SYF697" s="126"/>
      <c r="SYG697" s="126"/>
      <c r="SYH697" s="126"/>
      <c r="SYI697" s="126"/>
      <c r="SYJ697" s="126"/>
      <c r="SYK697" s="126"/>
      <c r="SYL697" s="126"/>
      <c r="SYM697" s="126"/>
      <c r="SYN697" s="126"/>
      <c r="SYO697" s="126"/>
      <c r="SYP697" s="126"/>
      <c r="SYQ697" s="126"/>
      <c r="SYR697" s="126"/>
      <c r="SYS697" s="126"/>
      <c r="SYT697" s="126"/>
      <c r="SYU697" s="126"/>
      <c r="SYV697" s="126"/>
      <c r="SYW697" s="126"/>
      <c r="SYX697" s="126"/>
      <c r="SYY697" s="126"/>
      <c r="SYZ697" s="126"/>
      <c r="SZA697" s="126"/>
      <c r="SZB697" s="126"/>
      <c r="SZC697" s="126"/>
      <c r="SZD697" s="126"/>
      <c r="SZE697" s="126"/>
      <c r="SZF697" s="126"/>
      <c r="SZG697" s="126"/>
      <c r="SZH697" s="126"/>
      <c r="SZI697" s="126"/>
      <c r="SZJ697" s="126"/>
      <c r="SZK697" s="126"/>
      <c r="SZL697" s="126"/>
      <c r="SZM697" s="126"/>
      <c r="SZN697" s="126"/>
      <c r="SZO697" s="126"/>
      <c r="SZP697" s="126"/>
      <c r="SZQ697" s="126"/>
      <c r="SZR697" s="126"/>
      <c r="SZS697" s="126"/>
      <c r="SZT697" s="126"/>
      <c r="SZU697" s="126"/>
      <c r="SZV697" s="126"/>
      <c r="SZW697" s="126"/>
      <c r="SZX697" s="126"/>
      <c r="SZY697" s="126"/>
      <c r="SZZ697" s="126"/>
      <c r="TAA697" s="126"/>
      <c r="TAB697" s="126"/>
      <c r="TAC697" s="126"/>
      <c r="TAD697" s="126"/>
      <c r="TAE697" s="126"/>
      <c r="TAF697" s="126"/>
      <c r="TAG697" s="126"/>
      <c r="TAH697" s="126"/>
      <c r="TAI697" s="126"/>
      <c r="TAJ697" s="126"/>
      <c r="TAK697" s="126"/>
      <c r="TAL697" s="126"/>
      <c r="TAM697" s="126"/>
      <c r="TAN697" s="126"/>
      <c r="TAO697" s="126"/>
      <c r="TAP697" s="126"/>
      <c r="TAQ697" s="126"/>
      <c r="TAR697" s="126"/>
      <c r="TAS697" s="126"/>
      <c r="TAT697" s="126"/>
      <c r="TAU697" s="126"/>
      <c r="TAV697" s="126"/>
      <c r="TAW697" s="126"/>
      <c r="TAX697" s="126"/>
      <c r="TAY697" s="126"/>
      <c r="TAZ697" s="126"/>
      <c r="TBA697" s="126"/>
      <c r="TBB697" s="126"/>
      <c r="TBC697" s="126"/>
      <c r="TBD697" s="126"/>
      <c r="TBE697" s="126"/>
      <c r="TBF697" s="126"/>
      <c r="TBG697" s="126"/>
      <c r="TBH697" s="126"/>
      <c r="TBI697" s="126"/>
      <c r="TBJ697" s="126"/>
      <c r="TBK697" s="126"/>
      <c r="TBL697" s="126"/>
      <c r="TBM697" s="126"/>
      <c r="TBN697" s="126"/>
      <c r="TBO697" s="126"/>
      <c r="TBP697" s="126"/>
      <c r="TBQ697" s="126"/>
      <c r="TBR697" s="126"/>
      <c r="TBS697" s="126"/>
      <c r="TBT697" s="126"/>
      <c r="TBU697" s="126"/>
      <c r="TBV697" s="126"/>
      <c r="TBW697" s="126"/>
      <c r="TBX697" s="126"/>
      <c r="TBY697" s="126"/>
      <c r="TBZ697" s="126"/>
      <c r="TCA697" s="126"/>
      <c r="TCB697" s="126"/>
      <c r="TCC697" s="126"/>
      <c r="TCD697" s="126"/>
      <c r="TCE697" s="126"/>
      <c r="TCF697" s="126"/>
      <c r="TCG697" s="126"/>
      <c r="TCH697" s="126"/>
      <c r="TCI697" s="126"/>
      <c r="TCJ697" s="126"/>
      <c r="TCK697" s="126"/>
      <c r="TCL697" s="126"/>
      <c r="TCM697" s="126"/>
      <c r="TCN697" s="126"/>
      <c r="TCO697" s="126"/>
      <c r="TCP697" s="126"/>
      <c r="TCQ697" s="126"/>
      <c r="TCR697" s="126"/>
      <c r="TCS697" s="126"/>
      <c r="TCT697" s="126"/>
      <c r="TCU697" s="126"/>
      <c r="TCV697" s="126"/>
      <c r="TCW697" s="126"/>
      <c r="TCX697" s="126"/>
      <c r="TCY697" s="126"/>
      <c r="TCZ697" s="126"/>
      <c r="TDA697" s="126"/>
      <c r="TDB697" s="126"/>
      <c r="TDC697" s="126"/>
      <c r="TDD697" s="126"/>
      <c r="TDE697" s="126"/>
      <c r="TDF697" s="126"/>
      <c r="TDG697" s="126"/>
      <c r="TDH697" s="126"/>
      <c r="TDI697" s="126"/>
      <c r="TDJ697" s="126"/>
      <c r="TDK697" s="126"/>
      <c r="TDL697" s="126"/>
      <c r="TDM697" s="126"/>
      <c r="TDN697" s="126"/>
      <c r="TDO697" s="126"/>
      <c r="TDP697" s="126"/>
      <c r="TDQ697" s="126"/>
      <c r="TDR697" s="126"/>
      <c r="TDS697" s="126"/>
      <c r="TDT697" s="126"/>
      <c r="TDU697" s="126"/>
      <c r="TDV697" s="126"/>
      <c r="TDW697" s="126"/>
      <c r="TDX697" s="126"/>
      <c r="TDY697" s="126"/>
      <c r="TDZ697" s="126"/>
      <c r="TEA697" s="126"/>
      <c r="TEB697" s="126"/>
      <c r="TEC697" s="126"/>
      <c r="TED697" s="126"/>
      <c r="TEE697" s="126"/>
      <c r="TEF697" s="126"/>
      <c r="TEG697" s="126"/>
      <c r="TEH697" s="126"/>
      <c r="TEI697" s="126"/>
      <c r="TEJ697" s="126"/>
      <c r="TEK697" s="126"/>
      <c r="TEL697" s="126"/>
      <c r="TEM697" s="126"/>
      <c r="TEN697" s="126"/>
      <c r="TEO697" s="126"/>
      <c r="TEP697" s="126"/>
      <c r="TEQ697" s="126"/>
      <c r="TER697" s="126"/>
      <c r="TES697" s="126"/>
      <c r="TET697" s="126"/>
      <c r="TEU697" s="126"/>
      <c r="TEV697" s="126"/>
      <c r="TEW697" s="126"/>
      <c r="TEX697" s="126"/>
      <c r="TEY697" s="126"/>
      <c r="TEZ697" s="126"/>
      <c r="TFA697" s="126"/>
      <c r="TFB697" s="126"/>
      <c r="TFC697" s="126"/>
      <c r="TFD697" s="126"/>
      <c r="TFE697" s="126"/>
      <c r="TFF697" s="126"/>
      <c r="TFG697" s="126"/>
      <c r="TFH697" s="126"/>
      <c r="TFI697" s="126"/>
      <c r="TFJ697" s="126"/>
      <c r="TFK697" s="126"/>
      <c r="TFL697" s="126"/>
      <c r="TFM697" s="126"/>
      <c r="TFN697" s="126"/>
      <c r="TFO697" s="126"/>
      <c r="TFP697" s="126"/>
      <c r="TFQ697" s="126"/>
      <c r="TFR697" s="126"/>
      <c r="TFS697" s="126"/>
      <c r="TFT697" s="126"/>
      <c r="TFU697" s="126"/>
      <c r="TFV697" s="126"/>
      <c r="TFW697" s="126"/>
      <c r="TFX697" s="126"/>
      <c r="TFY697" s="126"/>
      <c r="TFZ697" s="126"/>
      <c r="TGA697" s="126"/>
      <c r="TGB697" s="126"/>
      <c r="TGC697" s="126"/>
      <c r="TGD697" s="126"/>
      <c r="TGE697" s="126"/>
      <c r="TGF697" s="126"/>
      <c r="TGG697" s="126"/>
      <c r="TGH697" s="126"/>
      <c r="TGI697" s="126"/>
      <c r="TGJ697" s="126"/>
      <c r="TGK697" s="126"/>
      <c r="TGL697" s="126"/>
      <c r="TGM697" s="126"/>
      <c r="TGN697" s="126"/>
      <c r="TGO697" s="126"/>
      <c r="TGP697" s="126"/>
      <c r="TGQ697" s="126"/>
      <c r="TGR697" s="126"/>
      <c r="TGS697" s="126"/>
      <c r="TGT697" s="126"/>
      <c r="TGU697" s="126"/>
      <c r="TGV697" s="126"/>
      <c r="TGW697" s="126"/>
      <c r="TGX697" s="126"/>
      <c r="TGY697" s="126"/>
      <c r="TGZ697" s="126"/>
      <c r="THA697" s="126"/>
      <c r="THB697" s="126"/>
      <c r="THC697" s="126"/>
      <c r="THD697" s="126"/>
      <c r="THE697" s="126"/>
      <c r="THF697" s="126"/>
      <c r="THG697" s="126"/>
      <c r="THH697" s="126"/>
      <c r="THI697" s="126"/>
      <c r="THJ697" s="126"/>
      <c r="THK697" s="126"/>
      <c r="THL697" s="126"/>
      <c r="THM697" s="126"/>
      <c r="THN697" s="126"/>
      <c r="THO697" s="126"/>
      <c r="THP697" s="126"/>
      <c r="THQ697" s="126"/>
      <c r="THR697" s="126"/>
      <c r="THS697" s="126"/>
      <c r="THT697" s="126"/>
      <c r="THU697" s="126"/>
      <c r="THV697" s="126"/>
      <c r="THW697" s="126"/>
      <c r="THX697" s="126"/>
      <c r="THY697" s="126"/>
      <c r="THZ697" s="126"/>
      <c r="TIA697" s="126"/>
      <c r="TIB697" s="126"/>
      <c r="TIC697" s="126"/>
      <c r="TID697" s="126"/>
      <c r="TIE697" s="126"/>
      <c r="TIF697" s="126"/>
      <c r="TIG697" s="126"/>
      <c r="TIH697" s="126"/>
      <c r="TII697" s="126"/>
      <c r="TIJ697" s="126"/>
      <c r="TIK697" s="126"/>
      <c r="TIL697" s="126"/>
      <c r="TIM697" s="126"/>
      <c r="TIN697" s="126"/>
      <c r="TIO697" s="126"/>
      <c r="TIP697" s="126"/>
      <c r="TIQ697" s="126"/>
      <c r="TIR697" s="126"/>
      <c r="TIS697" s="126"/>
      <c r="TIT697" s="126"/>
      <c r="TIU697" s="126"/>
      <c r="TIV697" s="126"/>
      <c r="TIW697" s="126"/>
      <c r="TIX697" s="126"/>
      <c r="TIY697" s="126"/>
      <c r="TIZ697" s="126"/>
      <c r="TJA697" s="126"/>
      <c r="TJB697" s="126"/>
      <c r="TJC697" s="126"/>
      <c r="TJD697" s="126"/>
      <c r="TJE697" s="126"/>
      <c r="TJF697" s="126"/>
      <c r="TJG697" s="126"/>
      <c r="TJH697" s="126"/>
      <c r="TJI697" s="126"/>
      <c r="TJJ697" s="126"/>
      <c r="TJK697" s="126"/>
      <c r="TJL697" s="126"/>
      <c r="TJM697" s="126"/>
      <c r="TJN697" s="126"/>
      <c r="TJO697" s="126"/>
      <c r="TJP697" s="126"/>
      <c r="TJQ697" s="126"/>
      <c r="TJR697" s="126"/>
      <c r="TJS697" s="126"/>
      <c r="TJT697" s="126"/>
      <c r="TJU697" s="126"/>
      <c r="TJV697" s="126"/>
      <c r="TJW697" s="126"/>
      <c r="TJX697" s="126"/>
      <c r="TJY697" s="126"/>
      <c r="TJZ697" s="126"/>
      <c r="TKA697" s="126"/>
      <c r="TKB697" s="126"/>
      <c r="TKC697" s="126"/>
      <c r="TKD697" s="126"/>
      <c r="TKE697" s="126"/>
      <c r="TKF697" s="126"/>
      <c r="TKG697" s="126"/>
      <c r="TKH697" s="126"/>
      <c r="TKI697" s="126"/>
      <c r="TKJ697" s="126"/>
      <c r="TKK697" s="126"/>
      <c r="TKL697" s="126"/>
      <c r="TKM697" s="126"/>
      <c r="TKN697" s="126"/>
      <c r="TKO697" s="126"/>
      <c r="TKP697" s="126"/>
      <c r="TKQ697" s="126"/>
      <c r="TKR697" s="126"/>
      <c r="TKS697" s="126"/>
      <c r="TKT697" s="126"/>
      <c r="TKU697" s="126"/>
      <c r="TKV697" s="126"/>
      <c r="TKW697" s="126"/>
      <c r="TKX697" s="126"/>
      <c r="TKY697" s="126"/>
      <c r="TKZ697" s="126"/>
      <c r="TLA697" s="126"/>
      <c r="TLB697" s="126"/>
      <c r="TLC697" s="126"/>
      <c r="TLD697" s="126"/>
      <c r="TLE697" s="126"/>
      <c r="TLF697" s="126"/>
      <c r="TLG697" s="126"/>
      <c r="TLH697" s="126"/>
      <c r="TLI697" s="126"/>
      <c r="TLJ697" s="126"/>
      <c r="TLK697" s="126"/>
      <c r="TLL697" s="126"/>
      <c r="TLM697" s="126"/>
      <c r="TLN697" s="126"/>
      <c r="TLO697" s="126"/>
      <c r="TLP697" s="126"/>
      <c r="TLQ697" s="126"/>
      <c r="TLR697" s="126"/>
      <c r="TLS697" s="126"/>
      <c r="TLT697" s="126"/>
      <c r="TLU697" s="126"/>
      <c r="TLV697" s="126"/>
      <c r="TLW697" s="126"/>
      <c r="TLX697" s="126"/>
      <c r="TLY697" s="126"/>
      <c r="TLZ697" s="126"/>
      <c r="TMA697" s="126"/>
      <c r="TMB697" s="126"/>
      <c r="TMC697" s="126"/>
      <c r="TMD697" s="126"/>
      <c r="TME697" s="126"/>
      <c r="TMF697" s="126"/>
      <c r="TMG697" s="126"/>
      <c r="TMH697" s="126"/>
      <c r="TMI697" s="126"/>
      <c r="TMJ697" s="126"/>
      <c r="TMK697" s="126"/>
      <c r="TML697" s="126"/>
      <c r="TMM697" s="126"/>
      <c r="TMN697" s="126"/>
      <c r="TMO697" s="126"/>
      <c r="TMP697" s="126"/>
      <c r="TMQ697" s="126"/>
      <c r="TMR697" s="126"/>
      <c r="TMS697" s="126"/>
      <c r="TMT697" s="126"/>
      <c r="TMU697" s="126"/>
      <c r="TMV697" s="126"/>
      <c r="TMW697" s="126"/>
      <c r="TMX697" s="126"/>
      <c r="TMY697" s="126"/>
      <c r="TMZ697" s="126"/>
      <c r="TNA697" s="126"/>
      <c r="TNB697" s="126"/>
      <c r="TNC697" s="126"/>
      <c r="TND697" s="126"/>
      <c r="TNE697" s="126"/>
      <c r="TNF697" s="126"/>
      <c r="TNG697" s="126"/>
      <c r="TNH697" s="126"/>
      <c r="TNI697" s="126"/>
      <c r="TNJ697" s="126"/>
      <c r="TNK697" s="126"/>
      <c r="TNL697" s="126"/>
      <c r="TNM697" s="126"/>
      <c r="TNN697" s="126"/>
      <c r="TNO697" s="126"/>
      <c r="TNP697" s="126"/>
      <c r="TNQ697" s="126"/>
      <c r="TNR697" s="126"/>
      <c r="TNS697" s="126"/>
      <c r="TNT697" s="126"/>
      <c r="TNU697" s="126"/>
      <c r="TNV697" s="126"/>
      <c r="TNW697" s="126"/>
      <c r="TNX697" s="126"/>
      <c r="TNY697" s="126"/>
      <c r="TNZ697" s="126"/>
      <c r="TOA697" s="126"/>
      <c r="TOB697" s="126"/>
      <c r="TOC697" s="126"/>
      <c r="TOD697" s="126"/>
      <c r="TOE697" s="126"/>
      <c r="TOF697" s="126"/>
      <c r="TOG697" s="126"/>
      <c r="TOH697" s="126"/>
      <c r="TOI697" s="126"/>
      <c r="TOJ697" s="126"/>
      <c r="TOK697" s="126"/>
      <c r="TOL697" s="126"/>
      <c r="TOM697" s="126"/>
      <c r="TON697" s="126"/>
      <c r="TOO697" s="126"/>
      <c r="TOP697" s="126"/>
      <c r="TOQ697" s="126"/>
      <c r="TOR697" s="126"/>
      <c r="TOS697" s="126"/>
      <c r="TOT697" s="126"/>
      <c r="TOU697" s="126"/>
      <c r="TOV697" s="126"/>
      <c r="TOW697" s="126"/>
      <c r="TOX697" s="126"/>
      <c r="TOY697" s="126"/>
      <c r="TOZ697" s="126"/>
      <c r="TPA697" s="126"/>
      <c r="TPB697" s="126"/>
      <c r="TPC697" s="126"/>
      <c r="TPD697" s="126"/>
      <c r="TPE697" s="126"/>
      <c r="TPF697" s="126"/>
      <c r="TPG697" s="126"/>
      <c r="TPH697" s="126"/>
      <c r="TPI697" s="126"/>
      <c r="TPJ697" s="126"/>
      <c r="TPK697" s="126"/>
      <c r="TPL697" s="126"/>
      <c r="TPM697" s="126"/>
      <c r="TPN697" s="126"/>
      <c r="TPO697" s="126"/>
      <c r="TPP697" s="126"/>
      <c r="TPQ697" s="126"/>
      <c r="TPR697" s="126"/>
      <c r="TPS697" s="126"/>
      <c r="TPT697" s="126"/>
      <c r="TPU697" s="126"/>
      <c r="TPV697" s="126"/>
      <c r="TPW697" s="126"/>
      <c r="TPX697" s="126"/>
      <c r="TPY697" s="126"/>
      <c r="TPZ697" s="126"/>
      <c r="TQA697" s="126"/>
      <c r="TQB697" s="126"/>
      <c r="TQC697" s="126"/>
      <c r="TQD697" s="126"/>
      <c r="TQE697" s="126"/>
      <c r="TQF697" s="126"/>
      <c r="TQG697" s="126"/>
      <c r="TQH697" s="126"/>
      <c r="TQI697" s="126"/>
      <c r="TQJ697" s="126"/>
      <c r="TQK697" s="126"/>
      <c r="TQL697" s="126"/>
      <c r="TQM697" s="126"/>
      <c r="TQN697" s="126"/>
      <c r="TQO697" s="126"/>
      <c r="TQP697" s="126"/>
      <c r="TQQ697" s="126"/>
      <c r="TQR697" s="126"/>
      <c r="TQS697" s="126"/>
      <c r="TQT697" s="126"/>
      <c r="TQU697" s="126"/>
      <c r="TQV697" s="126"/>
      <c r="TQW697" s="126"/>
      <c r="TQX697" s="126"/>
      <c r="TQY697" s="126"/>
      <c r="TQZ697" s="126"/>
      <c r="TRA697" s="126"/>
      <c r="TRB697" s="126"/>
      <c r="TRC697" s="126"/>
      <c r="TRD697" s="126"/>
      <c r="TRE697" s="126"/>
      <c r="TRF697" s="126"/>
      <c r="TRG697" s="126"/>
      <c r="TRH697" s="126"/>
      <c r="TRI697" s="126"/>
      <c r="TRJ697" s="126"/>
      <c r="TRK697" s="126"/>
      <c r="TRL697" s="126"/>
      <c r="TRM697" s="126"/>
      <c r="TRN697" s="126"/>
      <c r="TRO697" s="126"/>
      <c r="TRP697" s="126"/>
      <c r="TRQ697" s="126"/>
      <c r="TRR697" s="126"/>
      <c r="TRS697" s="126"/>
      <c r="TRT697" s="126"/>
      <c r="TRU697" s="126"/>
      <c r="TRV697" s="126"/>
      <c r="TRW697" s="126"/>
      <c r="TRX697" s="126"/>
      <c r="TRY697" s="126"/>
      <c r="TRZ697" s="126"/>
      <c r="TSA697" s="126"/>
      <c r="TSB697" s="126"/>
      <c r="TSC697" s="126"/>
      <c r="TSD697" s="126"/>
      <c r="TSE697" s="126"/>
      <c r="TSF697" s="126"/>
      <c r="TSG697" s="126"/>
      <c r="TSH697" s="126"/>
      <c r="TSI697" s="126"/>
      <c r="TSJ697" s="126"/>
      <c r="TSK697" s="126"/>
      <c r="TSL697" s="126"/>
      <c r="TSM697" s="126"/>
      <c r="TSN697" s="126"/>
      <c r="TSO697" s="126"/>
      <c r="TSP697" s="126"/>
      <c r="TSQ697" s="126"/>
      <c r="TSR697" s="126"/>
      <c r="TSS697" s="126"/>
      <c r="TST697" s="126"/>
      <c r="TSU697" s="126"/>
      <c r="TSV697" s="126"/>
      <c r="TSW697" s="126"/>
      <c r="TSX697" s="126"/>
      <c r="TSY697" s="126"/>
      <c r="TSZ697" s="126"/>
      <c r="TTA697" s="126"/>
      <c r="TTB697" s="126"/>
      <c r="TTC697" s="126"/>
      <c r="TTD697" s="126"/>
      <c r="TTE697" s="126"/>
      <c r="TTF697" s="126"/>
      <c r="TTG697" s="126"/>
      <c r="TTH697" s="126"/>
      <c r="TTI697" s="126"/>
      <c r="TTJ697" s="126"/>
      <c r="TTK697" s="126"/>
      <c r="TTL697" s="126"/>
      <c r="TTM697" s="126"/>
      <c r="TTN697" s="126"/>
      <c r="TTO697" s="126"/>
      <c r="TTP697" s="126"/>
      <c r="TTQ697" s="126"/>
      <c r="TTR697" s="126"/>
      <c r="TTS697" s="126"/>
      <c r="TTT697" s="126"/>
      <c r="TTU697" s="126"/>
      <c r="TTV697" s="126"/>
      <c r="TTW697" s="126"/>
      <c r="TTX697" s="126"/>
      <c r="TTY697" s="126"/>
      <c r="TTZ697" s="126"/>
      <c r="TUA697" s="126"/>
      <c r="TUB697" s="126"/>
      <c r="TUC697" s="126"/>
      <c r="TUD697" s="126"/>
      <c r="TUE697" s="126"/>
      <c r="TUF697" s="126"/>
      <c r="TUG697" s="126"/>
      <c r="TUH697" s="126"/>
      <c r="TUI697" s="126"/>
      <c r="TUJ697" s="126"/>
      <c r="TUK697" s="126"/>
      <c r="TUL697" s="126"/>
      <c r="TUM697" s="126"/>
      <c r="TUN697" s="126"/>
      <c r="TUO697" s="126"/>
      <c r="TUP697" s="126"/>
      <c r="TUQ697" s="126"/>
      <c r="TUR697" s="126"/>
      <c r="TUS697" s="126"/>
      <c r="TUT697" s="126"/>
      <c r="TUU697" s="126"/>
      <c r="TUV697" s="126"/>
      <c r="TUW697" s="126"/>
      <c r="TUX697" s="126"/>
      <c r="TUY697" s="126"/>
      <c r="TUZ697" s="126"/>
      <c r="TVA697" s="126"/>
      <c r="TVB697" s="126"/>
      <c r="TVC697" s="126"/>
      <c r="TVD697" s="126"/>
      <c r="TVE697" s="126"/>
      <c r="TVF697" s="126"/>
      <c r="TVG697" s="126"/>
      <c r="TVH697" s="126"/>
      <c r="TVI697" s="126"/>
      <c r="TVJ697" s="126"/>
      <c r="TVK697" s="126"/>
      <c r="TVL697" s="126"/>
      <c r="TVM697" s="126"/>
      <c r="TVN697" s="126"/>
      <c r="TVO697" s="126"/>
      <c r="TVP697" s="126"/>
      <c r="TVQ697" s="126"/>
      <c r="TVR697" s="126"/>
      <c r="TVS697" s="126"/>
      <c r="TVT697" s="126"/>
      <c r="TVU697" s="126"/>
      <c r="TVV697" s="126"/>
      <c r="TVW697" s="126"/>
      <c r="TVX697" s="126"/>
      <c r="TVY697" s="126"/>
      <c r="TVZ697" s="126"/>
      <c r="TWA697" s="126"/>
      <c r="TWB697" s="126"/>
      <c r="TWC697" s="126"/>
      <c r="TWD697" s="126"/>
      <c r="TWE697" s="126"/>
      <c r="TWF697" s="126"/>
      <c r="TWG697" s="126"/>
      <c r="TWH697" s="126"/>
      <c r="TWI697" s="126"/>
      <c r="TWJ697" s="126"/>
      <c r="TWK697" s="126"/>
      <c r="TWL697" s="126"/>
      <c r="TWM697" s="126"/>
      <c r="TWN697" s="126"/>
      <c r="TWO697" s="126"/>
      <c r="TWP697" s="126"/>
      <c r="TWQ697" s="126"/>
      <c r="TWR697" s="126"/>
      <c r="TWS697" s="126"/>
      <c r="TWT697" s="126"/>
      <c r="TWU697" s="126"/>
      <c r="TWV697" s="126"/>
      <c r="TWW697" s="126"/>
      <c r="TWX697" s="126"/>
      <c r="TWY697" s="126"/>
      <c r="TWZ697" s="126"/>
      <c r="TXA697" s="126"/>
      <c r="TXB697" s="126"/>
      <c r="TXC697" s="126"/>
      <c r="TXD697" s="126"/>
      <c r="TXE697" s="126"/>
      <c r="TXF697" s="126"/>
      <c r="TXG697" s="126"/>
      <c r="TXH697" s="126"/>
      <c r="TXI697" s="126"/>
      <c r="TXJ697" s="126"/>
      <c r="TXK697" s="126"/>
      <c r="TXL697" s="126"/>
      <c r="TXM697" s="126"/>
      <c r="TXN697" s="126"/>
      <c r="TXO697" s="126"/>
      <c r="TXP697" s="126"/>
      <c r="TXQ697" s="126"/>
      <c r="TXR697" s="126"/>
      <c r="TXS697" s="126"/>
      <c r="TXT697" s="126"/>
      <c r="TXU697" s="126"/>
      <c r="TXV697" s="126"/>
      <c r="TXW697" s="126"/>
      <c r="TXX697" s="126"/>
      <c r="TXY697" s="126"/>
      <c r="TXZ697" s="126"/>
      <c r="TYA697" s="126"/>
      <c r="TYB697" s="126"/>
      <c r="TYC697" s="126"/>
      <c r="TYD697" s="126"/>
      <c r="TYE697" s="126"/>
      <c r="TYF697" s="126"/>
      <c r="TYG697" s="126"/>
      <c r="TYH697" s="126"/>
      <c r="TYI697" s="126"/>
      <c r="TYJ697" s="126"/>
      <c r="TYK697" s="126"/>
      <c r="TYL697" s="126"/>
      <c r="TYM697" s="126"/>
      <c r="TYN697" s="126"/>
      <c r="TYO697" s="126"/>
      <c r="TYP697" s="126"/>
      <c r="TYQ697" s="126"/>
      <c r="TYR697" s="126"/>
      <c r="TYS697" s="126"/>
      <c r="TYT697" s="126"/>
      <c r="TYU697" s="126"/>
      <c r="TYV697" s="126"/>
      <c r="TYW697" s="126"/>
      <c r="TYX697" s="126"/>
      <c r="TYY697" s="126"/>
      <c r="TYZ697" s="126"/>
      <c r="TZA697" s="126"/>
      <c r="TZB697" s="126"/>
      <c r="TZC697" s="126"/>
      <c r="TZD697" s="126"/>
      <c r="TZE697" s="126"/>
      <c r="TZF697" s="126"/>
      <c r="TZG697" s="126"/>
      <c r="TZH697" s="126"/>
      <c r="TZI697" s="126"/>
      <c r="TZJ697" s="126"/>
      <c r="TZK697" s="126"/>
      <c r="TZL697" s="126"/>
      <c r="TZM697" s="126"/>
      <c r="TZN697" s="126"/>
      <c r="TZO697" s="126"/>
      <c r="TZP697" s="126"/>
      <c r="TZQ697" s="126"/>
      <c r="TZR697" s="126"/>
      <c r="TZS697" s="126"/>
      <c r="TZT697" s="126"/>
      <c r="TZU697" s="126"/>
      <c r="TZV697" s="126"/>
      <c r="TZW697" s="126"/>
      <c r="TZX697" s="126"/>
      <c r="TZY697" s="126"/>
      <c r="TZZ697" s="126"/>
      <c r="UAA697" s="126"/>
      <c r="UAB697" s="126"/>
      <c r="UAC697" s="126"/>
      <c r="UAD697" s="126"/>
      <c r="UAE697" s="126"/>
      <c r="UAF697" s="126"/>
      <c r="UAG697" s="126"/>
      <c r="UAH697" s="126"/>
      <c r="UAI697" s="126"/>
      <c r="UAJ697" s="126"/>
      <c r="UAK697" s="126"/>
      <c r="UAL697" s="126"/>
      <c r="UAM697" s="126"/>
      <c r="UAN697" s="126"/>
      <c r="UAO697" s="126"/>
      <c r="UAP697" s="126"/>
      <c r="UAQ697" s="126"/>
      <c r="UAR697" s="126"/>
      <c r="UAS697" s="126"/>
      <c r="UAT697" s="126"/>
      <c r="UAU697" s="126"/>
      <c r="UAV697" s="126"/>
      <c r="UAW697" s="126"/>
      <c r="UAX697" s="126"/>
      <c r="UAY697" s="126"/>
      <c r="UAZ697" s="126"/>
      <c r="UBA697" s="126"/>
      <c r="UBB697" s="126"/>
      <c r="UBC697" s="126"/>
      <c r="UBD697" s="126"/>
      <c r="UBE697" s="126"/>
      <c r="UBF697" s="126"/>
      <c r="UBG697" s="126"/>
      <c r="UBH697" s="126"/>
      <c r="UBI697" s="126"/>
      <c r="UBJ697" s="126"/>
      <c r="UBK697" s="126"/>
      <c r="UBL697" s="126"/>
      <c r="UBM697" s="126"/>
      <c r="UBN697" s="126"/>
      <c r="UBO697" s="126"/>
      <c r="UBP697" s="126"/>
      <c r="UBQ697" s="126"/>
      <c r="UBR697" s="126"/>
      <c r="UBS697" s="126"/>
      <c r="UBT697" s="126"/>
      <c r="UBU697" s="126"/>
      <c r="UBV697" s="126"/>
      <c r="UBW697" s="126"/>
      <c r="UBX697" s="126"/>
      <c r="UBY697" s="126"/>
      <c r="UBZ697" s="126"/>
      <c r="UCA697" s="126"/>
      <c r="UCB697" s="126"/>
      <c r="UCC697" s="126"/>
      <c r="UCD697" s="126"/>
      <c r="UCE697" s="126"/>
      <c r="UCF697" s="126"/>
      <c r="UCG697" s="126"/>
      <c r="UCH697" s="126"/>
      <c r="UCI697" s="126"/>
      <c r="UCJ697" s="126"/>
      <c r="UCK697" s="126"/>
      <c r="UCL697" s="126"/>
      <c r="UCM697" s="126"/>
      <c r="UCN697" s="126"/>
      <c r="UCO697" s="126"/>
      <c r="UCP697" s="126"/>
      <c r="UCQ697" s="126"/>
      <c r="UCR697" s="126"/>
      <c r="UCS697" s="126"/>
      <c r="UCT697" s="126"/>
      <c r="UCU697" s="126"/>
      <c r="UCV697" s="126"/>
      <c r="UCW697" s="126"/>
      <c r="UCX697" s="126"/>
      <c r="UCY697" s="126"/>
      <c r="UCZ697" s="126"/>
      <c r="UDA697" s="126"/>
      <c r="UDB697" s="126"/>
      <c r="UDC697" s="126"/>
      <c r="UDD697" s="126"/>
      <c r="UDE697" s="126"/>
      <c r="UDF697" s="126"/>
      <c r="UDG697" s="126"/>
      <c r="UDH697" s="126"/>
      <c r="UDI697" s="126"/>
      <c r="UDJ697" s="126"/>
      <c r="UDK697" s="126"/>
      <c r="UDL697" s="126"/>
      <c r="UDM697" s="126"/>
      <c r="UDN697" s="126"/>
      <c r="UDO697" s="126"/>
      <c r="UDP697" s="126"/>
      <c r="UDQ697" s="126"/>
      <c r="UDR697" s="126"/>
      <c r="UDS697" s="126"/>
      <c r="UDT697" s="126"/>
      <c r="UDU697" s="126"/>
      <c r="UDV697" s="126"/>
      <c r="UDW697" s="126"/>
      <c r="UDX697" s="126"/>
      <c r="UDY697" s="126"/>
      <c r="UDZ697" s="126"/>
      <c r="UEA697" s="126"/>
      <c r="UEB697" s="126"/>
      <c r="UEC697" s="126"/>
      <c r="UED697" s="126"/>
      <c r="UEE697" s="126"/>
      <c r="UEF697" s="126"/>
      <c r="UEG697" s="126"/>
      <c r="UEH697" s="126"/>
      <c r="UEI697" s="126"/>
      <c r="UEJ697" s="126"/>
      <c r="UEK697" s="126"/>
      <c r="UEL697" s="126"/>
      <c r="UEM697" s="126"/>
      <c r="UEN697" s="126"/>
      <c r="UEO697" s="126"/>
      <c r="UEP697" s="126"/>
      <c r="UEQ697" s="126"/>
      <c r="UER697" s="126"/>
      <c r="UES697" s="126"/>
      <c r="UET697" s="126"/>
      <c r="UEU697" s="126"/>
      <c r="UEV697" s="126"/>
      <c r="UEW697" s="126"/>
      <c r="UEX697" s="126"/>
      <c r="UEY697" s="126"/>
      <c r="UEZ697" s="126"/>
      <c r="UFA697" s="126"/>
      <c r="UFB697" s="126"/>
      <c r="UFC697" s="126"/>
      <c r="UFD697" s="126"/>
      <c r="UFE697" s="126"/>
      <c r="UFF697" s="126"/>
      <c r="UFG697" s="126"/>
      <c r="UFH697" s="126"/>
      <c r="UFI697" s="126"/>
      <c r="UFJ697" s="126"/>
      <c r="UFK697" s="126"/>
      <c r="UFL697" s="126"/>
      <c r="UFM697" s="126"/>
      <c r="UFN697" s="126"/>
      <c r="UFO697" s="126"/>
      <c r="UFP697" s="126"/>
      <c r="UFQ697" s="126"/>
      <c r="UFR697" s="126"/>
      <c r="UFS697" s="126"/>
      <c r="UFT697" s="126"/>
      <c r="UFU697" s="126"/>
      <c r="UFV697" s="126"/>
      <c r="UFW697" s="126"/>
      <c r="UFX697" s="126"/>
      <c r="UFY697" s="126"/>
      <c r="UFZ697" s="126"/>
      <c r="UGA697" s="126"/>
      <c r="UGB697" s="126"/>
      <c r="UGC697" s="126"/>
      <c r="UGD697" s="126"/>
      <c r="UGE697" s="126"/>
      <c r="UGF697" s="126"/>
      <c r="UGG697" s="126"/>
      <c r="UGH697" s="126"/>
      <c r="UGI697" s="126"/>
      <c r="UGJ697" s="126"/>
      <c r="UGK697" s="126"/>
      <c r="UGL697" s="126"/>
      <c r="UGM697" s="126"/>
      <c r="UGN697" s="126"/>
      <c r="UGO697" s="126"/>
      <c r="UGP697" s="126"/>
      <c r="UGQ697" s="126"/>
      <c r="UGR697" s="126"/>
      <c r="UGS697" s="126"/>
      <c r="UGT697" s="126"/>
      <c r="UGU697" s="126"/>
      <c r="UGV697" s="126"/>
      <c r="UGW697" s="126"/>
      <c r="UGX697" s="126"/>
      <c r="UGY697" s="126"/>
      <c r="UGZ697" s="126"/>
      <c r="UHA697" s="126"/>
      <c r="UHB697" s="126"/>
      <c r="UHC697" s="126"/>
      <c r="UHD697" s="126"/>
      <c r="UHE697" s="126"/>
      <c r="UHF697" s="126"/>
      <c r="UHG697" s="126"/>
      <c r="UHH697" s="126"/>
      <c r="UHI697" s="126"/>
      <c r="UHJ697" s="126"/>
      <c r="UHK697" s="126"/>
      <c r="UHL697" s="126"/>
      <c r="UHM697" s="126"/>
      <c r="UHN697" s="126"/>
      <c r="UHO697" s="126"/>
      <c r="UHP697" s="126"/>
      <c r="UHQ697" s="126"/>
      <c r="UHR697" s="126"/>
      <c r="UHS697" s="126"/>
      <c r="UHT697" s="126"/>
      <c r="UHU697" s="126"/>
      <c r="UHV697" s="126"/>
      <c r="UHW697" s="126"/>
      <c r="UHX697" s="126"/>
      <c r="UHY697" s="126"/>
      <c r="UHZ697" s="126"/>
      <c r="UIA697" s="126"/>
      <c r="UIB697" s="126"/>
      <c r="UIC697" s="126"/>
      <c r="UID697" s="126"/>
      <c r="UIE697" s="126"/>
      <c r="UIF697" s="126"/>
      <c r="UIG697" s="126"/>
      <c r="UIH697" s="126"/>
      <c r="UII697" s="126"/>
      <c r="UIJ697" s="126"/>
      <c r="UIK697" s="126"/>
      <c r="UIL697" s="126"/>
      <c r="UIM697" s="126"/>
      <c r="UIN697" s="126"/>
      <c r="UIO697" s="126"/>
      <c r="UIP697" s="126"/>
      <c r="UIQ697" s="126"/>
      <c r="UIR697" s="126"/>
      <c r="UIS697" s="126"/>
      <c r="UIT697" s="126"/>
      <c r="UIU697" s="126"/>
      <c r="UIV697" s="126"/>
      <c r="UIW697" s="126"/>
      <c r="UIX697" s="126"/>
      <c r="UIY697" s="126"/>
      <c r="UIZ697" s="126"/>
      <c r="UJA697" s="126"/>
      <c r="UJB697" s="126"/>
      <c r="UJC697" s="126"/>
      <c r="UJD697" s="126"/>
      <c r="UJE697" s="126"/>
      <c r="UJF697" s="126"/>
      <c r="UJG697" s="126"/>
      <c r="UJH697" s="126"/>
      <c r="UJI697" s="126"/>
      <c r="UJJ697" s="126"/>
      <c r="UJK697" s="126"/>
      <c r="UJL697" s="126"/>
      <c r="UJM697" s="126"/>
      <c r="UJN697" s="126"/>
      <c r="UJO697" s="126"/>
      <c r="UJP697" s="126"/>
      <c r="UJQ697" s="126"/>
      <c r="UJR697" s="126"/>
      <c r="UJS697" s="126"/>
      <c r="UJT697" s="126"/>
      <c r="UJU697" s="126"/>
      <c r="UJV697" s="126"/>
      <c r="UJW697" s="126"/>
      <c r="UJX697" s="126"/>
      <c r="UJY697" s="126"/>
      <c r="UJZ697" s="126"/>
      <c r="UKA697" s="126"/>
      <c r="UKB697" s="126"/>
      <c r="UKC697" s="126"/>
      <c r="UKD697" s="126"/>
      <c r="UKE697" s="126"/>
      <c r="UKF697" s="126"/>
      <c r="UKG697" s="126"/>
      <c r="UKH697" s="126"/>
      <c r="UKI697" s="126"/>
      <c r="UKJ697" s="126"/>
      <c r="UKK697" s="126"/>
      <c r="UKL697" s="126"/>
      <c r="UKM697" s="126"/>
      <c r="UKN697" s="126"/>
      <c r="UKO697" s="126"/>
      <c r="UKP697" s="126"/>
      <c r="UKQ697" s="126"/>
      <c r="UKR697" s="126"/>
      <c r="UKS697" s="126"/>
      <c r="UKT697" s="126"/>
      <c r="UKU697" s="126"/>
      <c r="UKV697" s="126"/>
      <c r="UKW697" s="126"/>
      <c r="UKX697" s="126"/>
      <c r="UKY697" s="126"/>
      <c r="UKZ697" s="126"/>
      <c r="ULA697" s="126"/>
      <c r="ULB697" s="126"/>
      <c r="ULC697" s="126"/>
      <c r="ULD697" s="126"/>
      <c r="ULE697" s="126"/>
      <c r="ULF697" s="126"/>
      <c r="ULG697" s="126"/>
      <c r="ULH697" s="126"/>
      <c r="ULI697" s="126"/>
      <c r="ULJ697" s="126"/>
      <c r="ULK697" s="126"/>
      <c r="ULL697" s="126"/>
      <c r="ULM697" s="126"/>
      <c r="ULN697" s="126"/>
      <c r="ULO697" s="126"/>
      <c r="ULP697" s="126"/>
      <c r="ULQ697" s="126"/>
      <c r="ULR697" s="126"/>
      <c r="ULS697" s="126"/>
      <c r="ULT697" s="126"/>
      <c r="ULU697" s="126"/>
      <c r="ULV697" s="126"/>
      <c r="ULW697" s="126"/>
      <c r="ULX697" s="126"/>
      <c r="ULY697" s="126"/>
      <c r="ULZ697" s="126"/>
      <c r="UMA697" s="126"/>
      <c r="UMB697" s="126"/>
      <c r="UMC697" s="126"/>
      <c r="UMD697" s="126"/>
      <c r="UME697" s="126"/>
      <c r="UMF697" s="126"/>
      <c r="UMG697" s="126"/>
      <c r="UMH697" s="126"/>
      <c r="UMI697" s="126"/>
      <c r="UMJ697" s="126"/>
      <c r="UMK697" s="126"/>
      <c r="UML697" s="126"/>
      <c r="UMM697" s="126"/>
      <c r="UMN697" s="126"/>
      <c r="UMO697" s="126"/>
      <c r="UMP697" s="126"/>
      <c r="UMQ697" s="126"/>
      <c r="UMR697" s="126"/>
      <c r="UMS697" s="126"/>
      <c r="UMT697" s="126"/>
      <c r="UMU697" s="126"/>
      <c r="UMV697" s="126"/>
      <c r="UMW697" s="126"/>
      <c r="UMX697" s="126"/>
      <c r="UMY697" s="126"/>
      <c r="UMZ697" s="126"/>
      <c r="UNA697" s="126"/>
      <c r="UNB697" s="126"/>
      <c r="UNC697" s="126"/>
      <c r="UND697" s="126"/>
      <c r="UNE697" s="126"/>
      <c r="UNF697" s="126"/>
      <c r="UNG697" s="126"/>
      <c r="UNH697" s="126"/>
      <c r="UNI697" s="126"/>
      <c r="UNJ697" s="126"/>
      <c r="UNK697" s="126"/>
      <c r="UNL697" s="126"/>
      <c r="UNM697" s="126"/>
      <c r="UNN697" s="126"/>
      <c r="UNO697" s="126"/>
      <c r="UNP697" s="126"/>
      <c r="UNQ697" s="126"/>
      <c r="UNR697" s="126"/>
      <c r="UNS697" s="126"/>
      <c r="UNT697" s="126"/>
      <c r="UNU697" s="126"/>
      <c r="UNV697" s="126"/>
      <c r="UNW697" s="126"/>
      <c r="UNX697" s="126"/>
      <c r="UNY697" s="126"/>
      <c r="UNZ697" s="126"/>
      <c r="UOA697" s="126"/>
      <c r="UOB697" s="126"/>
      <c r="UOC697" s="126"/>
      <c r="UOD697" s="126"/>
      <c r="UOE697" s="126"/>
      <c r="UOF697" s="126"/>
      <c r="UOG697" s="126"/>
      <c r="UOH697" s="126"/>
      <c r="UOI697" s="126"/>
      <c r="UOJ697" s="126"/>
      <c r="UOK697" s="126"/>
      <c r="UOL697" s="126"/>
      <c r="UOM697" s="126"/>
      <c r="UON697" s="126"/>
      <c r="UOO697" s="126"/>
      <c r="UOP697" s="126"/>
      <c r="UOQ697" s="126"/>
      <c r="UOR697" s="126"/>
      <c r="UOS697" s="126"/>
      <c r="UOT697" s="126"/>
      <c r="UOU697" s="126"/>
      <c r="UOV697" s="126"/>
      <c r="UOW697" s="126"/>
      <c r="UOX697" s="126"/>
      <c r="UOY697" s="126"/>
      <c r="UOZ697" s="126"/>
      <c r="UPA697" s="126"/>
      <c r="UPB697" s="126"/>
      <c r="UPC697" s="126"/>
      <c r="UPD697" s="126"/>
      <c r="UPE697" s="126"/>
      <c r="UPF697" s="126"/>
      <c r="UPG697" s="126"/>
      <c r="UPH697" s="126"/>
      <c r="UPI697" s="126"/>
      <c r="UPJ697" s="126"/>
      <c r="UPK697" s="126"/>
      <c r="UPL697" s="126"/>
      <c r="UPM697" s="126"/>
      <c r="UPN697" s="126"/>
      <c r="UPO697" s="126"/>
      <c r="UPP697" s="126"/>
      <c r="UPQ697" s="126"/>
      <c r="UPR697" s="126"/>
      <c r="UPS697" s="126"/>
      <c r="UPT697" s="126"/>
      <c r="UPU697" s="126"/>
      <c r="UPV697" s="126"/>
      <c r="UPW697" s="126"/>
      <c r="UPX697" s="126"/>
      <c r="UPY697" s="126"/>
      <c r="UPZ697" s="126"/>
      <c r="UQA697" s="126"/>
      <c r="UQB697" s="126"/>
      <c r="UQC697" s="126"/>
      <c r="UQD697" s="126"/>
      <c r="UQE697" s="126"/>
      <c r="UQF697" s="126"/>
      <c r="UQG697" s="126"/>
      <c r="UQH697" s="126"/>
      <c r="UQI697" s="126"/>
      <c r="UQJ697" s="126"/>
      <c r="UQK697" s="126"/>
      <c r="UQL697" s="126"/>
      <c r="UQM697" s="126"/>
      <c r="UQN697" s="126"/>
      <c r="UQO697" s="126"/>
      <c r="UQP697" s="126"/>
      <c r="UQQ697" s="126"/>
      <c r="UQR697" s="126"/>
      <c r="UQS697" s="126"/>
      <c r="UQT697" s="126"/>
      <c r="UQU697" s="126"/>
      <c r="UQV697" s="126"/>
      <c r="UQW697" s="126"/>
      <c r="UQX697" s="126"/>
      <c r="UQY697" s="126"/>
      <c r="UQZ697" s="126"/>
      <c r="URA697" s="126"/>
      <c r="URB697" s="126"/>
      <c r="URC697" s="126"/>
      <c r="URD697" s="126"/>
      <c r="URE697" s="126"/>
      <c r="URF697" s="126"/>
      <c r="URG697" s="126"/>
      <c r="URH697" s="126"/>
      <c r="URI697" s="126"/>
      <c r="URJ697" s="126"/>
      <c r="URK697" s="126"/>
      <c r="URL697" s="126"/>
      <c r="URM697" s="126"/>
      <c r="URN697" s="126"/>
      <c r="URO697" s="126"/>
      <c r="URP697" s="126"/>
      <c r="URQ697" s="126"/>
      <c r="URR697" s="126"/>
      <c r="URS697" s="126"/>
      <c r="URT697" s="126"/>
      <c r="URU697" s="126"/>
      <c r="URV697" s="126"/>
      <c r="URW697" s="126"/>
      <c r="URX697" s="126"/>
      <c r="URY697" s="126"/>
      <c r="URZ697" s="126"/>
      <c r="USA697" s="126"/>
      <c r="USB697" s="126"/>
      <c r="USC697" s="126"/>
      <c r="USD697" s="126"/>
      <c r="USE697" s="126"/>
      <c r="USF697" s="126"/>
      <c r="USG697" s="126"/>
      <c r="USH697" s="126"/>
      <c r="USI697" s="126"/>
      <c r="USJ697" s="126"/>
      <c r="USK697" s="126"/>
      <c r="USL697" s="126"/>
      <c r="USM697" s="126"/>
      <c r="USN697" s="126"/>
      <c r="USO697" s="126"/>
      <c r="USP697" s="126"/>
      <c r="USQ697" s="126"/>
      <c r="USR697" s="126"/>
      <c r="USS697" s="126"/>
      <c r="UST697" s="126"/>
      <c r="USU697" s="126"/>
      <c r="USV697" s="126"/>
      <c r="USW697" s="126"/>
      <c r="USX697" s="126"/>
      <c r="USY697" s="126"/>
      <c r="USZ697" s="126"/>
      <c r="UTA697" s="126"/>
      <c r="UTB697" s="126"/>
      <c r="UTC697" s="126"/>
      <c r="UTD697" s="126"/>
      <c r="UTE697" s="126"/>
      <c r="UTF697" s="126"/>
      <c r="UTG697" s="126"/>
      <c r="UTH697" s="126"/>
      <c r="UTI697" s="126"/>
      <c r="UTJ697" s="126"/>
      <c r="UTK697" s="126"/>
      <c r="UTL697" s="126"/>
      <c r="UTM697" s="126"/>
      <c r="UTN697" s="126"/>
      <c r="UTO697" s="126"/>
      <c r="UTP697" s="126"/>
      <c r="UTQ697" s="126"/>
      <c r="UTR697" s="126"/>
      <c r="UTS697" s="126"/>
      <c r="UTT697" s="126"/>
      <c r="UTU697" s="126"/>
      <c r="UTV697" s="126"/>
      <c r="UTW697" s="126"/>
      <c r="UTX697" s="126"/>
      <c r="UTY697" s="126"/>
      <c r="UTZ697" s="126"/>
      <c r="UUA697" s="126"/>
      <c r="UUB697" s="126"/>
      <c r="UUC697" s="126"/>
      <c r="UUD697" s="126"/>
      <c r="UUE697" s="126"/>
      <c r="UUF697" s="126"/>
      <c r="UUG697" s="126"/>
      <c r="UUH697" s="126"/>
      <c r="UUI697" s="126"/>
      <c r="UUJ697" s="126"/>
      <c r="UUK697" s="126"/>
      <c r="UUL697" s="126"/>
      <c r="UUM697" s="126"/>
      <c r="UUN697" s="126"/>
      <c r="UUO697" s="126"/>
      <c r="UUP697" s="126"/>
      <c r="UUQ697" s="126"/>
      <c r="UUR697" s="126"/>
      <c r="UUS697" s="126"/>
      <c r="UUT697" s="126"/>
      <c r="UUU697" s="126"/>
      <c r="UUV697" s="126"/>
      <c r="UUW697" s="126"/>
      <c r="UUX697" s="126"/>
      <c r="UUY697" s="126"/>
      <c r="UUZ697" s="126"/>
      <c r="UVA697" s="126"/>
      <c r="UVB697" s="126"/>
      <c r="UVC697" s="126"/>
      <c r="UVD697" s="126"/>
      <c r="UVE697" s="126"/>
      <c r="UVF697" s="126"/>
      <c r="UVG697" s="126"/>
      <c r="UVH697" s="126"/>
      <c r="UVI697" s="126"/>
      <c r="UVJ697" s="126"/>
      <c r="UVK697" s="126"/>
      <c r="UVL697" s="126"/>
      <c r="UVM697" s="126"/>
      <c r="UVN697" s="126"/>
      <c r="UVO697" s="126"/>
      <c r="UVP697" s="126"/>
      <c r="UVQ697" s="126"/>
      <c r="UVR697" s="126"/>
      <c r="UVS697" s="126"/>
      <c r="UVT697" s="126"/>
      <c r="UVU697" s="126"/>
      <c r="UVV697" s="126"/>
      <c r="UVW697" s="126"/>
      <c r="UVX697" s="126"/>
      <c r="UVY697" s="126"/>
      <c r="UVZ697" s="126"/>
      <c r="UWA697" s="126"/>
      <c r="UWB697" s="126"/>
      <c r="UWC697" s="126"/>
      <c r="UWD697" s="126"/>
      <c r="UWE697" s="126"/>
      <c r="UWF697" s="126"/>
      <c r="UWG697" s="126"/>
      <c r="UWH697" s="126"/>
      <c r="UWI697" s="126"/>
      <c r="UWJ697" s="126"/>
      <c r="UWK697" s="126"/>
      <c r="UWL697" s="126"/>
      <c r="UWM697" s="126"/>
      <c r="UWN697" s="126"/>
      <c r="UWO697" s="126"/>
      <c r="UWP697" s="126"/>
      <c r="UWQ697" s="126"/>
      <c r="UWR697" s="126"/>
      <c r="UWS697" s="126"/>
      <c r="UWT697" s="126"/>
      <c r="UWU697" s="126"/>
      <c r="UWV697" s="126"/>
      <c r="UWW697" s="126"/>
      <c r="UWX697" s="126"/>
      <c r="UWY697" s="126"/>
      <c r="UWZ697" s="126"/>
      <c r="UXA697" s="126"/>
      <c r="UXB697" s="126"/>
      <c r="UXC697" s="126"/>
      <c r="UXD697" s="126"/>
      <c r="UXE697" s="126"/>
      <c r="UXF697" s="126"/>
      <c r="UXG697" s="126"/>
      <c r="UXH697" s="126"/>
      <c r="UXI697" s="126"/>
      <c r="UXJ697" s="126"/>
      <c r="UXK697" s="126"/>
      <c r="UXL697" s="126"/>
      <c r="UXM697" s="126"/>
      <c r="UXN697" s="126"/>
      <c r="UXO697" s="126"/>
      <c r="UXP697" s="126"/>
      <c r="UXQ697" s="126"/>
      <c r="UXR697" s="126"/>
      <c r="UXS697" s="126"/>
      <c r="UXT697" s="126"/>
      <c r="UXU697" s="126"/>
      <c r="UXV697" s="126"/>
      <c r="UXW697" s="126"/>
      <c r="UXX697" s="126"/>
      <c r="UXY697" s="126"/>
      <c r="UXZ697" s="126"/>
      <c r="UYA697" s="126"/>
      <c r="UYB697" s="126"/>
      <c r="UYC697" s="126"/>
      <c r="UYD697" s="126"/>
      <c r="UYE697" s="126"/>
      <c r="UYF697" s="126"/>
      <c r="UYG697" s="126"/>
      <c r="UYH697" s="126"/>
      <c r="UYI697" s="126"/>
      <c r="UYJ697" s="126"/>
      <c r="UYK697" s="126"/>
      <c r="UYL697" s="126"/>
      <c r="UYM697" s="126"/>
      <c r="UYN697" s="126"/>
      <c r="UYO697" s="126"/>
      <c r="UYP697" s="126"/>
      <c r="UYQ697" s="126"/>
      <c r="UYR697" s="126"/>
      <c r="UYS697" s="126"/>
      <c r="UYT697" s="126"/>
      <c r="UYU697" s="126"/>
      <c r="UYV697" s="126"/>
      <c r="UYW697" s="126"/>
      <c r="UYX697" s="126"/>
      <c r="UYY697" s="126"/>
      <c r="UYZ697" s="126"/>
      <c r="UZA697" s="126"/>
      <c r="UZB697" s="126"/>
      <c r="UZC697" s="126"/>
      <c r="UZD697" s="126"/>
      <c r="UZE697" s="126"/>
      <c r="UZF697" s="126"/>
      <c r="UZG697" s="126"/>
      <c r="UZH697" s="126"/>
      <c r="UZI697" s="126"/>
      <c r="UZJ697" s="126"/>
      <c r="UZK697" s="126"/>
      <c r="UZL697" s="126"/>
      <c r="UZM697" s="126"/>
      <c r="UZN697" s="126"/>
      <c r="UZO697" s="126"/>
      <c r="UZP697" s="126"/>
      <c r="UZQ697" s="126"/>
      <c r="UZR697" s="126"/>
      <c r="UZS697" s="126"/>
      <c r="UZT697" s="126"/>
      <c r="UZU697" s="126"/>
      <c r="UZV697" s="126"/>
      <c r="UZW697" s="126"/>
      <c r="UZX697" s="126"/>
      <c r="UZY697" s="126"/>
      <c r="UZZ697" s="126"/>
      <c r="VAA697" s="126"/>
      <c r="VAB697" s="126"/>
      <c r="VAC697" s="126"/>
      <c r="VAD697" s="126"/>
      <c r="VAE697" s="126"/>
      <c r="VAF697" s="126"/>
      <c r="VAG697" s="126"/>
      <c r="VAH697" s="126"/>
      <c r="VAI697" s="126"/>
      <c r="VAJ697" s="126"/>
      <c r="VAK697" s="126"/>
      <c r="VAL697" s="126"/>
      <c r="VAM697" s="126"/>
      <c r="VAN697" s="126"/>
      <c r="VAO697" s="126"/>
      <c r="VAP697" s="126"/>
      <c r="VAQ697" s="126"/>
      <c r="VAR697" s="126"/>
      <c r="VAS697" s="126"/>
      <c r="VAT697" s="126"/>
      <c r="VAU697" s="126"/>
      <c r="VAV697" s="126"/>
      <c r="VAW697" s="126"/>
      <c r="VAX697" s="126"/>
      <c r="VAY697" s="126"/>
      <c r="VAZ697" s="126"/>
      <c r="VBA697" s="126"/>
      <c r="VBB697" s="126"/>
      <c r="VBC697" s="126"/>
      <c r="VBD697" s="126"/>
      <c r="VBE697" s="126"/>
      <c r="VBF697" s="126"/>
      <c r="VBG697" s="126"/>
      <c r="VBH697" s="126"/>
      <c r="VBI697" s="126"/>
      <c r="VBJ697" s="126"/>
      <c r="VBK697" s="126"/>
      <c r="VBL697" s="126"/>
      <c r="VBM697" s="126"/>
      <c r="VBN697" s="126"/>
      <c r="VBO697" s="126"/>
      <c r="VBP697" s="126"/>
      <c r="VBQ697" s="126"/>
      <c r="VBR697" s="126"/>
      <c r="VBS697" s="126"/>
      <c r="VBT697" s="126"/>
      <c r="VBU697" s="126"/>
      <c r="VBV697" s="126"/>
      <c r="VBW697" s="126"/>
      <c r="VBX697" s="126"/>
      <c r="VBY697" s="126"/>
      <c r="VBZ697" s="126"/>
      <c r="VCA697" s="126"/>
      <c r="VCB697" s="126"/>
      <c r="VCC697" s="126"/>
      <c r="VCD697" s="126"/>
      <c r="VCE697" s="126"/>
      <c r="VCF697" s="126"/>
      <c r="VCG697" s="126"/>
      <c r="VCH697" s="126"/>
      <c r="VCI697" s="126"/>
      <c r="VCJ697" s="126"/>
      <c r="VCK697" s="126"/>
      <c r="VCL697" s="126"/>
      <c r="VCM697" s="126"/>
      <c r="VCN697" s="126"/>
      <c r="VCO697" s="126"/>
      <c r="VCP697" s="126"/>
      <c r="VCQ697" s="126"/>
      <c r="VCR697" s="126"/>
      <c r="VCS697" s="126"/>
      <c r="VCT697" s="126"/>
      <c r="VCU697" s="126"/>
      <c r="VCV697" s="126"/>
      <c r="VCW697" s="126"/>
      <c r="VCX697" s="126"/>
      <c r="VCY697" s="126"/>
      <c r="VCZ697" s="126"/>
      <c r="VDA697" s="126"/>
      <c r="VDB697" s="126"/>
      <c r="VDC697" s="126"/>
      <c r="VDD697" s="126"/>
      <c r="VDE697" s="126"/>
      <c r="VDF697" s="126"/>
      <c r="VDG697" s="126"/>
      <c r="VDH697" s="126"/>
      <c r="VDI697" s="126"/>
      <c r="VDJ697" s="126"/>
      <c r="VDK697" s="126"/>
      <c r="VDL697" s="126"/>
      <c r="VDM697" s="126"/>
      <c r="VDN697" s="126"/>
      <c r="VDO697" s="126"/>
      <c r="VDP697" s="126"/>
      <c r="VDQ697" s="126"/>
      <c r="VDR697" s="126"/>
      <c r="VDS697" s="126"/>
      <c r="VDT697" s="126"/>
      <c r="VDU697" s="126"/>
      <c r="VDV697" s="126"/>
      <c r="VDW697" s="126"/>
      <c r="VDX697" s="126"/>
      <c r="VDY697" s="126"/>
      <c r="VDZ697" s="126"/>
      <c r="VEA697" s="126"/>
      <c r="VEB697" s="126"/>
      <c r="VEC697" s="126"/>
      <c r="VED697" s="126"/>
      <c r="VEE697" s="126"/>
      <c r="VEF697" s="126"/>
      <c r="VEG697" s="126"/>
      <c r="VEH697" s="126"/>
      <c r="VEI697" s="126"/>
      <c r="VEJ697" s="126"/>
      <c r="VEK697" s="126"/>
      <c r="VEL697" s="126"/>
      <c r="VEM697" s="126"/>
      <c r="VEN697" s="126"/>
      <c r="VEO697" s="126"/>
      <c r="VEP697" s="126"/>
      <c r="VEQ697" s="126"/>
      <c r="VER697" s="126"/>
      <c r="VES697" s="126"/>
      <c r="VET697" s="126"/>
      <c r="VEU697" s="126"/>
      <c r="VEV697" s="126"/>
      <c r="VEW697" s="126"/>
      <c r="VEX697" s="126"/>
      <c r="VEY697" s="126"/>
      <c r="VEZ697" s="126"/>
      <c r="VFA697" s="126"/>
      <c r="VFB697" s="126"/>
      <c r="VFC697" s="126"/>
      <c r="VFD697" s="126"/>
      <c r="VFE697" s="126"/>
      <c r="VFF697" s="126"/>
      <c r="VFG697" s="126"/>
      <c r="VFH697" s="126"/>
      <c r="VFI697" s="126"/>
      <c r="VFJ697" s="126"/>
      <c r="VFK697" s="126"/>
      <c r="VFL697" s="126"/>
      <c r="VFM697" s="126"/>
      <c r="VFN697" s="126"/>
      <c r="VFO697" s="126"/>
      <c r="VFP697" s="126"/>
      <c r="VFQ697" s="126"/>
      <c r="VFR697" s="126"/>
      <c r="VFS697" s="126"/>
      <c r="VFT697" s="126"/>
      <c r="VFU697" s="126"/>
      <c r="VFV697" s="126"/>
      <c r="VFW697" s="126"/>
      <c r="VFX697" s="126"/>
      <c r="VFY697" s="126"/>
      <c r="VFZ697" s="126"/>
      <c r="VGA697" s="126"/>
      <c r="VGB697" s="126"/>
      <c r="VGC697" s="126"/>
      <c r="VGD697" s="126"/>
      <c r="VGE697" s="126"/>
      <c r="VGF697" s="126"/>
      <c r="VGG697" s="126"/>
      <c r="VGH697" s="126"/>
      <c r="VGI697" s="126"/>
      <c r="VGJ697" s="126"/>
      <c r="VGK697" s="126"/>
      <c r="VGL697" s="126"/>
      <c r="VGM697" s="126"/>
      <c r="VGN697" s="126"/>
      <c r="VGO697" s="126"/>
      <c r="VGP697" s="126"/>
      <c r="VGQ697" s="126"/>
      <c r="VGR697" s="126"/>
      <c r="VGS697" s="126"/>
      <c r="VGT697" s="126"/>
      <c r="VGU697" s="126"/>
      <c r="VGV697" s="126"/>
      <c r="VGW697" s="126"/>
      <c r="VGX697" s="126"/>
      <c r="VGY697" s="126"/>
      <c r="VGZ697" s="126"/>
      <c r="VHA697" s="126"/>
      <c r="VHB697" s="126"/>
      <c r="VHC697" s="126"/>
      <c r="VHD697" s="126"/>
      <c r="VHE697" s="126"/>
      <c r="VHF697" s="126"/>
      <c r="VHG697" s="126"/>
      <c r="VHH697" s="126"/>
      <c r="VHI697" s="126"/>
      <c r="VHJ697" s="126"/>
      <c r="VHK697" s="126"/>
      <c r="VHL697" s="126"/>
      <c r="VHM697" s="126"/>
      <c r="VHN697" s="126"/>
      <c r="VHO697" s="126"/>
      <c r="VHP697" s="126"/>
      <c r="VHQ697" s="126"/>
      <c r="VHR697" s="126"/>
      <c r="VHS697" s="126"/>
      <c r="VHT697" s="126"/>
      <c r="VHU697" s="126"/>
      <c r="VHV697" s="126"/>
      <c r="VHW697" s="126"/>
      <c r="VHX697" s="126"/>
      <c r="VHY697" s="126"/>
      <c r="VHZ697" s="126"/>
      <c r="VIA697" s="126"/>
      <c r="VIB697" s="126"/>
      <c r="VIC697" s="126"/>
      <c r="VID697" s="126"/>
      <c r="VIE697" s="126"/>
      <c r="VIF697" s="126"/>
      <c r="VIG697" s="126"/>
      <c r="VIH697" s="126"/>
      <c r="VII697" s="126"/>
      <c r="VIJ697" s="126"/>
      <c r="VIK697" s="126"/>
      <c r="VIL697" s="126"/>
      <c r="VIM697" s="126"/>
      <c r="VIN697" s="126"/>
      <c r="VIO697" s="126"/>
      <c r="VIP697" s="126"/>
      <c r="VIQ697" s="126"/>
      <c r="VIR697" s="126"/>
      <c r="VIS697" s="126"/>
      <c r="VIT697" s="126"/>
      <c r="VIU697" s="126"/>
      <c r="VIV697" s="126"/>
      <c r="VIW697" s="126"/>
      <c r="VIX697" s="126"/>
      <c r="VIY697" s="126"/>
      <c r="VIZ697" s="126"/>
      <c r="VJA697" s="126"/>
      <c r="VJB697" s="126"/>
      <c r="VJC697" s="126"/>
      <c r="VJD697" s="126"/>
      <c r="VJE697" s="126"/>
      <c r="VJF697" s="126"/>
      <c r="VJG697" s="126"/>
      <c r="VJH697" s="126"/>
      <c r="VJI697" s="126"/>
      <c r="VJJ697" s="126"/>
      <c r="VJK697" s="126"/>
      <c r="VJL697" s="126"/>
      <c r="VJM697" s="126"/>
      <c r="VJN697" s="126"/>
      <c r="VJO697" s="126"/>
      <c r="VJP697" s="126"/>
      <c r="VJQ697" s="126"/>
      <c r="VJR697" s="126"/>
      <c r="VJS697" s="126"/>
      <c r="VJT697" s="126"/>
      <c r="VJU697" s="126"/>
      <c r="VJV697" s="126"/>
      <c r="VJW697" s="126"/>
      <c r="VJX697" s="126"/>
      <c r="VJY697" s="126"/>
      <c r="VJZ697" s="126"/>
      <c r="VKA697" s="126"/>
      <c r="VKB697" s="126"/>
      <c r="VKC697" s="126"/>
      <c r="VKD697" s="126"/>
      <c r="VKE697" s="126"/>
      <c r="VKF697" s="126"/>
      <c r="VKG697" s="126"/>
      <c r="VKH697" s="126"/>
      <c r="VKI697" s="126"/>
      <c r="VKJ697" s="126"/>
      <c r="VKK697" s="126"/>
      <c r="VKL697" s="126"/>
      <c r="VKM697" s="126"/>
      <c r="VKN697" s="126"/>
      <c r="VKO697" s="126"/>
      <c r="VKP697" s="126"/>
      <c r="VKQ697" s="126"/>
      <c r="VKR697" s="126"/>
      <c r="VKS697" s="126"/>
      <c r="VKT697" s="126"/>
      <c r="VKU697" s="126"/>
      <c r="VKV697" s="126"/>
      <c r="VKW697" s="126"/>
      <c r="VKX697" s="126"/>
      <c r="VKY697" s="126"/>
      <c r="VKZ697" s="126"/>
      <c r="VLA697" s="126"/>
      <c r="VLB697" s="126"/>
      <c r="VLC697" s="126"/>
      <c r="VLD697" s="126"/>
      <c r="VLE697" s="126"/>
      <c r="VLF697" s="126"/>
      <c r="VLG697" s="126"/>
      <c r="VLH697" s="126"/>
      <c r="VLI697" s="126"/>
      <c r="VLJ697" s="126"/>
      <c r="VLK697" s="126"/>
      <c r="VLL697" s="126"/>
      <c r="VLM697" s="126"/>
      <c r="VLN697" s="126"/>
      <c r="VLO697" s="126"/>
      <c r="VLP697" s="126"/>
      <c r="VLQ697" s="126"/>
      <c r="VLR697" s="126"/>
      <c r="VLS697" s="126"/>
      <c r="VLT697" s="126"/>
      <c r="VLU697" s="126"/>
      <c r="VLV697" s="126"/>
      <c r="VLW697" s="126"/>
      <c r="VLX697" s="126"/>
      <c r="VLY697" s="126"/>
      <c r="VLZ697" s="126"/>
      <c r="VMA697" s="126"/>
      <c r="VMB697" s="126"/>
      <c r="VMC697" s="126"/>
      <c r="VMD697" s="126"/>
      <c r="VME697" s="126"/>
      <c r="VMF697" s="126"/>
      <c r="VMG697" s="126"/>
      <c r="VMH697" s="126"/>
      <c r="VMI697" s="126"/>
      <c r="VMJ697" s="126"/>
      <c r="VMK697" s="126"/>
      <c r="VML697" s="126"/>
      <c r="VMM697" s="126"/>
      <c r="VMN697" s="126"/>
      <c r="VMO697" s="126"/>
      <c r="VMP697" s="126"/>
      <c r="VMQ697" s="126"/>
      <c r="VMR697" s="126"/>
      <c r="VMS697" s="126"/>
      <c r="VMT697" s="126"/>
      <c r="VMU697" s="126"/>
      <c r="VMV697" s="126"/>
      <c r="VMW697" s="126"/>
      <c r="VMX697" s="126"/>
      <c r="VMY697" s="126"/>
      <c r="VMZ697" s="126"/>
      <c r="VNA697" s="126"/>
      <c r="VNB697" s="126"/>
      <c r="VNC697" s="126"/>
      <c r="VND697" s="126"/>
      <c r="VNE697" s="126"/>
      <c r="VNF697" s="126"/>
      <c r="VNG697" s="126"/>
      <c r="VNH697" s="126"/>
      <c r="VNI697" s="126"/>
      <c r="VNJ697" s="126"/>
      <c r="VNK697" s="126"/>
      <c r="VNL697" s="126"/>
      <c r="VNM697" s="126"/>
      <c r="VNN697" s="126"/>
      <c r="VNO697" s="126"/>
      <c r="VNP697" s="126"/>
      <c r="VNQ697" s="126"/>
      <c r="VNR697" s="126"/>
      <c r="VNS697" s="126"/>
      <c r="VNT697" s="126"/>
      <c r="VNU697" s="126"/>
      <c r="VNV697" s="126"/>
      <c r="VNW697" s="126"/>
      <c r="VNX697" s="126"/>
      <c r="VNY697" s="126"/>
      <c r="VNZ697" s="126"/>
      <c r="VOA697" s="126"/>
      <c r="VOB697" s="126"/>
      <c r="VOC697" s="126"/>
      <c r="VOD697" s="126"/>
      <c r="VOE697" s="126"/>
      <c r="VOF697" s="126"/>
      <c r="VOG697" s="126"/>
      <c r="VOH697" s="126"/>
      <c r="VOI697" s="126"/>
      <c r="VOJ697" s="126"/>
      <c r="VOK697" s="126"/>
      <c r="VOL697" s="126"/>
      <c r="VOM697" s="126"/>
      <c r="VON697" s="126"/>
      <c r="VOO697" s="126"/>
      <c r="VOP697" s="126"/>
      <c r="VOQ697" s="126"/>
      <c r="VOR697" s="126"/>
      <c r="VOS697" s="126"/>
      <c r="VOT697" s="126"/>
      <c r="VOU697" s="126"/>
      <c r="VOV697" s="126"/>
      <c r="VOW697" s="126"/>
      <c r="VOX697" s="126"/>
      <c r="VOY697" s="126"/>
      <c r="VOZ697" s="126"/>
      <c r="VPA697" s="126"/>
      <c r="VPB697" s="126"/>
      <c r="VPC697" s="126"/>
      <c r="VPD697" s="126"/>
      <c r="VPE697" s="126"/>
      <c r="VPF697" s="126"/>
      <c r="VPG697" s="126"/>
      <c r="VPH697" s="126"/>
      <c r="VPI697" s="126"/>
      <c r="VPJ697" s="126"/>
      <c r="VPK697" s="126"/>
      <c r="VPL697" s="126"/>
      <c r="VPM697" s="126"/>
      <c r="VPN697" s="126"/>
      <c r="VPO697" s="126"/>
      <c r="VPP697" s="126"/>
      <c r="VPQ697" s="126"/>
      <c r="VPR697" s="126"/>
      <c r="VPS697" s="126"/>
      <c r="VPT697" s="126"/>
      <c r="VPU697" s="126"/>
      <c r="VPV697" s="126"/>
      <c r="VPW697" s="126"/>
      <c r="VPX697" s="126"/>
      <c r="VPY697" s="126"/>
      <c r="VPZ697" s="126"/>
      <c r="VQA697" s="126"/>
      <c r="VQB697" s="126"/>
      <c r="VQC697" s="126"/>
      <c r="VQD697" s="126"/>
      <c r="VQE697" s="126"/>
      <c r="VQF697" s="126"/>
      <c r="VQG697" s="126"/>
      <c r="VQH697" s="126"/>
      <c r="VQI697" s="126"/>
      <c r="VQJ697" s="126"/>
      <c r="VQK697" s="126"/>
      <c r="VQL697" s="126"/>
      <c r="VQM697" s="126"/>
      <c r="VQN697" s="126"/>
      <c r="VQO697" s="126"/>
      <c r="VQP697" s="126"/>
      <c r="VQQ697" s="126"/>
      <c r="VQR697" s="126"/>
      <c r="VQS697" s="126"/>
      <c r="VQT697" s="126"/>
      <c r="VQU697" s="126"/>
      <c r="VQV697" s="126"/>
      <c r="VQW697" s="126"/>
      <c r="VQX697" s="126"/>
      <c r="VQY697" s="126"/>
      <c r="VQZ697" s="126"/>
      <c r="VRA697" s="126"/>
      <c r="VRB697" s="126"/>
      <c r="VRC697" s="126"/>
      <c r="VRD697" s="126"/>
      <c r="VRE697" s="126"/>
      <c r="VRF697" s="126"/>
      <c r="VRG697" s="126"/>
      <c r="VRH697" s="126"/>
      <c r="VRI697" s="126"/>
      <c r="VRJ697" s="126"/>
      <c r="VRK697" s="126"/>
      <c r="VRL697" s="126"/>
      <c r="VRM697" s="126"/>
      <c r="VRN697" s="126"/>
      <c r="VRO697" s="126"/>
      <c r="VRP697" s="126"/>
      <c r="VRQ697" s="126"/>
      <c r="VRR697" s="126"/>
      <c r="VRS697" s="126"/>
      <c r="VRT697" s="126"/>
      <c r="VRU697" s="126"/>
      <c r="VRV697" s="126"/>
      <c r="VRW697" s="126"/>
      <c r="VRX697" s="126"/>
      <c r="VRY697" s="126"/>
      <c r="VRZ697" s="126"/>
      <c r="VSA697" s="126"/>
      <c r="VSB697" s="126"/>
      <c r="VSC697" s="126"/>
      <c r="VSD697" s="126"/>
      <c r="VSE697" s="126"/>
      <c r="VSF697" s="126"/>
      <c r="VSG697" s="126"/>
      <c r="VSH697" s="126"/>
      <c r="VSI697" s="126"/>
      <c r="VSJ697" s="126"/>
      <c r="VSK697" s="126"/>
      <c r="VSL697" s="126"/>
      <c r="VSM697" s="126"/>
      <c r="VSN697" s="126"/>
      <c r="VSO697" s="126"/>
      <c r="VSP697" s="126"/>
      <c r="VSQ697" s="126"/>
      <c r="VSR697" s="126"/>
      <c r="VSS697" s="126"/>
      <c r="VST697" s="126"/>
      <c r="VSU697" s="126"/>
      <c r="VSV697" s="126"/>
      <c r="VSW697" s="126"/>
      <c r="VSX697" s="126"/>
      <c r="VSY697" s="126"/>
      <c r="VSZ697" s="126"/>
      <c r="VTA697" s="126"/>
      <c r="VTB697" s="126"/>
      <c r="VTC697" s="126"/>
      <c r="VTD697" s="126"/>
      <c r="VTE697" s="126"/>
      <c r="VTF697" s="126"/>
      <c r="VTG697" s="126"/>
      <c r="VTH697" s="126"/>
      <c r="VTI697" s="126"/>
      <c r="VTJ697" s="126"/>
      <c r="VTK697" s="126"/>
      <c r="VTL697" s="126"/>
      <c r="VTM697" s="126"/>
      <c r="VTN697" s="126"/>
      <c r="VTO697" s="126"/>
      <c r="VTP697" s="126"/>
      <c r="VTQ697" s="126"/>
      <c r="VTR697" s="126"/>
      <c r="VTS697" s="126"/>
      <c r="VTT697" s="126"/>
      <c r="VTU697" s="126"/>
      <c r="VTV697" s="126"/>
      <c r="VTW697" s="126"/>
      <c r="VTX697" s="126"/>
      <c r="VTY697" s="126"/>
      <c r="VTZ697" s="126"/>
      <c r="VUA697" s="126"/>
      <c r="VUB697" s="126"/>
      <c r="VUC697" s="126"/>
      <c r="VUD697" s="126"/>
      <c r="VUE697" s="126"/>
      <c r="VUF697" s="126"/>
      <c r="VUG697" s="126"/>
      <c r="VUH697" s="126"/>
      <c r="VUI697" s="126"/>
      <c r="VUJ697" s="126"/>
      <c r="VUK697" s="126"/>
      <c r="VUL697" s="126"/>
      <c r="VUM697" s="126"/>
      <c r="VUN697" s="126"/>
      <c r="VUO697" s="126"/>
      <c r="VUP697" s="126"/>
      <c r="VUQ697" s="126"/>
      <c r="VUR697" s="126"/>
      <c r="VUS697" s="126"/>
      <c r="VUT697" s="126"/>
      <c r="VUU697" s="126"/>
      <c r="VUV697" s="126"/>
      <c r="VUW697" s="126"/>
      <c r="VUX697" s="126"/>
      <c r="VUY697" s="126"/>
      <c r="VUZ697" s="126"/>
      <c r="VVA697" s="126"/>
      <c r="VVB697" s="126"/>
      <c r="VVC697" s="126"/>
      <c r="VVD697" s="126"/>
      <c r="VVE697" s="126"/>
      <c r="VVF697" s="126"/>
      <c r="VVG697" s="126"/>
      <c r="VVH697" s="126"/>
      <c r="VVI697" s="126"/>
      <c r="VVJ697" s="126"/>
      <c r="VVK697" s="126"/>
      <c r="VVL697" s="126"/>
      <c r="VVM697" s="126"/>
      <c r="VVN697" s="126"/>
      <c r="VVO697" s="126"/>
      <c r="VVP697" s="126"/>
      <c r="VVQ697" s="126"/>
      <c r="VVR697" s="126"/>
      <c r="VVS697" s="126"/>
      <c r="VVT697" s="126"/>
      <c r="VVU697" s="126"/>
      <c r="VVV697" s="126"/>
      <c r="VVW697" s="126"/>
      <c r="VVX697" s="126"/>
      <c r="VVY697" s="126"/>
      <c r="VVZ697" s="126"/>
      <c r="VWA697" s="126"/>
      <c r="VWB697" s="126"/>
      <c r="VWC697" s="126"/>
      <c r="VWD697" s="126"/>
      <c r="VWE697" s="126"/>
      <c r="VWF697" s="126"/>
      <c r="VWG697" s="126"/>
      <c r="VWH697" s="126"/>
      <c r="VWI697" s="126"/>
      <c r="VWJ697" s="126"/>
      <c r="VWK697" s="126"/>
      <c r="VWL697" s="126"/>
      <c r="VWM697" s="126"/>
      <c r="VWN697" s="126"/>
      <c r="VWO697" s="126"/>
      <c r="VWP697" s="126"/>
      <c r="VWQ697" s="126"/>
      <c r="VWR697" s="126"/>
      <c r="VWS697" s="126"/>
      <c r="VWT697" s="126"/>
      <c r="VWU697" s="126"/>
      <c r="VWV697" s="126"/>
      <c r="VWW697" s="126"/>
      <c r="VWX697" s="126"/>
      <c r="VWY697" s="126"/>
      <c r="VWZ697" s="126"/>
      <c r="VXA697" s="126"/>
      <c r="VXB697" s="126"/>
      <c r="VXC697" s="126"/>
      <c r="VXD697" s="126"/>
      <c r="VXE697" s="126"/>
      <c r="VXF697" s="126"/>
      <c r="VXG697" s="126"/>
      <c r="VXH697" s="126"/>
      <c r="VXI697" s="126"/>
      <c r="VXJ697" s="126"/>
      <c r="VXK697" s="126"/>
      <c r="VXL697" s="126"/>
      <c r="VXM697" s="126"/>
      <c r="VXN697" s="126"/>
      <c r="VXO697" s="126"/>
      <c r="VXP697" s="126"/>
      <c r="VXQ697" s="126"/>
      <c r="VXR697" s="126"/>
      <c r="VXS697" s="126"/>
      <c r="VXT697" s="126"/>
      <c r="VXU697" s="126"/>
      <c r="VXV697" s="126"/>
      <c r="VXW697" s="126"/>
      <c r="VXX697" s="126"/>
      <c r="VXY697" s="126"/>
      <c r="VXZ697" s="126"/>
      <c r="VYA697" s="126"/>
      <c r="VYB697" s="126"/>
      <c r="VYC697" s="126"/>
      <c r="VYD697" s="126"/>
      <c r="VYE697" s="126"/>
      <c r="VYF697" s="126"/>
      <c r="VYG697" s="126"/>
      <c r="VYH697" s="126"/>
      <c r="VYI697" s="126"/>
      <c r="VYJ697" s="126"/>
      <c r="VYK697" s="126"/>
      <c r="VYL697" s="126"/>
      <c r="VYM697" s="126"/>
      <c r="VYN697" s="126"/>
      <c r="VYO697" s="126"/>
      <c r="VYP697" s="126"/>
      <c r="VYQ697" s="126"/>
      <c r="VYR697" s="126"/>
      <c r="VYS697" s="126"/>
      <c r="VYT697" s="126"/>
      <c r="VYU697" s="126"/>
      <c r="VYV697" s="126"/>
      <c r="VYW697" s="126"/>
      <c r="VYX697" s="126"/>
      <c r="VYY697" s="126"/>
      <c r="VYZ697" s="126"/>
      <c r="VZA697" s="126"/>
      <c r="VZB697" s="126"/>
      <c r="VZC697" s="126"/>
      <c r="VZD697" s="126"/>
      <c r="VZE697" s="126"/>
      <c r="VZF697" s="126"/>
      <c r="VZG697" s="126"/>
      <c r="VZH697" s="126"/>
      <c r="VZI697" s="126"/>
      <c r="VZJ697" s="126"/>
      <c r="VZK697" s="126"/>
      <c r="VZL697" s="126"/>
      <c r="VZM697" s="126"/>
      <c r="VZN697" s="126"/>
      <c r="VZO697" s="126"/>
      <c r="VZP697" s="126"/>
      <c r="VZQ697" s="126"/>
      <c r="VZR697" s="126"/>
      <c r="VZS697" s="126"/>
      <c r="VZT697" s="126"/>
      <c r="VZU697" s="126"/>
      <c r="VZV697" s="126"/>
      <c r="VZW697" s="126"/>
      <c r="VZX697" s="126"/>
      <c r="VZY697" s="126"/>
      <c r="VZZ697" s="126"/>
      <c r="WAA697" s="126"/>
      <c r="WAB697" s="126"/>
      <c r="WAC697" s="126"/>
      <c r="WAD697" s="126"/>
      <c r="WAE697" s="126"/>
      <c r="WAF697" s="126"/>
      <c r="WAG697" s="126"/>
      <c r="WAH697" s="126"/>
      <c r="WAI697" s="126"/>
      <c r="WAJ697" s="126"/>
      <c r="WAK697" s="126"/>
      <c r="WAL697" s="126"/>
      <c r="WAM697" s="126"/>
      <c r="WAN697" s="126"/>
      <c r="WAO697" s="126"/>
      <c r="WAP697" s="126"/>
      <c r="WAQ697" s="126"/>
      <c r="WAR697" s="126"/>
      <c r="WAS697" s="126"/>
      <c r="WAT697" s="126"/>
      <c r="WAU697" s="126"/>
      <c r="WAV697" s="126"/>
      <c r="WAW697" s="126"/>
      <c r="WAX697" s="126"/>
      <c r="WAY697" s="126"/>
      <c r="WAZ697" s="126"/>
      <c r="WBA697" s="126"/>
      <c r="WBB697" s="126"/>
      <c r="WBC697" s="126"/>
      <c r="WBD697" s="126"/>
      <c r="WBE697" s="126"/>
      <c r="WBF697" s="126"/>
      <c r="WBG697" s="126"/>
      <c r="WBH697" s="126"/>
      <c r="WBI697" s="126"/>
      <c r="WBJ697" s="126"/>
      <c r="WBK697" s="126"/>
      <c r="WBL697" s="126"/>
      <c r="WBM697" s="126"/>
      <c r="WBN697" s="126"/>
      <c r="WBO697" s="126"/>
      <c r="WBP697" s="126"/>
      <c r="WBQ697" s="126"/>
      <c r="WBR697" s="126"/>
      <c r="WBS697" s="126"/>
      <c r="WBT697" s="126"/>
      <c r="WBU697" s="126"/>
      <c r="WBV697" s="126"/>
      <c r="WBW697" s="126"/>
      <c r="WBX697" s="126"/>
      <c r="WBY697" s="126"/>
      <c r="WBZ697" s="126"/>
      <c r="WCA697" s="126"/>
      <c r="WCB697" s="126"/>
      <c r="WCC697" s="126"/>
      <c r="WCD697" s="126"/>
      <c r="WCE697" s="126"/>
      <c r="WCF697" s="126"/>
      <c r="WCG697" s="126"/>
      <c r="WCH697" s="126"/>
      <c r="WCI697" s="126"/>
      <c r="WCJ697" s="126"/>
      <c r="WCK697" s="126"/>
      <c r="WCL697" s="126"/>
      <c r="WCM697" s="126"/>
      <c r="WCN697" s="126"/>
      <c r="WCO697" s="126"/>
      <c r="WCP697" s="126"/>
      <c r="WCQ697" s="126"/>
      <c r="WCR697" s="126"/>
      <c r="WCS697" s="126"/>
      <c r="WCT697" s="126"/>
      <c r="WCU697" s="126"/>
      <c r="WCV697" s="126"/>
      <c r="WCW697" s="126"/>
      <c r="WCX697" s="126"/>
      <c r="WCY697" s="126"/>
      <c r="WCZ697" s="126"/>
      <c r="WDA697" s="126"/>
      <c r="WDB697" s="126"/>
      <c r="WDC697" s="126"/>
      <c r="WDD697" s="126"/>
      <c r="WDE697" s="126"/>
      <c r="WDF697" s="126"/>
      <c r="WDG697" s="126"/>
      <c r="WDH697" s="126"/>
      <c r="WDI697" s="126"/>
      <c r="WDJ697" s="126"/>
      <c r="WDK697" s="126"/>
      <c r="WDL697" s="126"/>
      <c r="WDM697" s="126"/>
      <c r="WDN697" s="126"/>
      <c r="WDO697" s="126"/>
      <c r="WDP697" s="126"/>
      <c r="WDQ697" s="126"/>
      <c r="WDR697" s="126"/>
      <c r="WDS697" s="126"/>
      <c r="WDT697" s="126"/>
      <c r="WDU697" s="126"/>
      <c r="WDV697" s="126"/>
      <c r="WDW697" s="126"/>
      <c r="WDX697" s="126"/>
      <c r="WDY697" s="126"/>
      <c r="WDZ697" s="126"/>
      <c r="WEA697" s="126"/>
      <c r="WEB697" s="126"/>
      <c r="WEC697" s="126"/>
      <c r="WED697" s="126"/>
      <c r="WEE697" s="126"/>
      <c r="WEF697" s="126"/>
      <c r="WEG697" s="126"/>
      <c r="WEH697" s="126"/>
      <c r="WEI697" s="126"/>
      <c r="WEJ697" s="126"/>
      <c r="WEK697" s="126"/>
      <c r="WEL697" s="126"/>
      <c r="WEM697" s="126"/>
      <c r="WEN697" s="126"/>
      <c r="WEO697" s="126"/>
      <c r="WEP697" s="126"/>
      <c r="WEQ697" s="126"/>
      <c r="WER697" s="126"/>
      <c r="WES697" s="126"/>
      <c r="WET697" s="126"/>
      <c r="WEU697" s="126"/>
      <c r="WEV697" s="126"/>
      <c r="WEW697" s="126"/>
      <c r="WEX697" s="126"/>
      <c r="WEY697" s="126"/>
      <c r="WEZ697" s="126"/>
      <c r="WFA697" s="126"/>
      <c r="WFB697" s="126"/>
      <c r="WFC697" s="126"/>
      <c r="WFD697" s="126"/>
      <c r="WFE697" s="126"/>
      <c r="WFF697" s="126"/>
      <c r="WFG697" s="126"/>
      <c r="WFH697" s="126"/>
      <c r="WFI697" s="126"/>
      <c r="WFJ697" s="126"/>
      <c r="WFK697" s="126"/>
      <c r="WFL697" s="126"/>
      <c r="WFM697" s="126"/>
      <c r="WFN697" s="126"/>
      <c r="WFO697" s="126"/>
      <c r="WFP697" s="126"/>
      <c r="WFQ697" s="126"/>
      <c r="WFR697" s="126"/>
      <c r="WFS697" s="126"/>
      <c r="WFT697" s="126"/>
      <c r="WFU697" s="126"/>
      <c r="WFV697" s="126"/>
      <c r="WFW697" s="126"/>
      <c r="WFX697" s="126"/>
      <c r="WFY697" s="126"/>
      <c r="WFZ697" s="126"/>
      <c r="WGA697" s="126"/>
      <c r="WGB697" s="126"/>
      <c r="WGC697" s="126"/>
      <c r="WGD697" s="126"/>
      <c r="WGE697" s="126"/>
      <c r="WGF697" s="126"/>
      <c r="WGG697" s="126"/>
      <c r="WGH697" s="126"/>
      <c r="WGI697" s="126"/>
      <c r="WGJ697" s="126"/>
      <c r="WGK697" s="126"/>
      <c r="WGL697" s="126"/>
      <c r="WGM697" s="126"/>
      <c r="WGN697" s="126"/>
      <c r="WGO697" s="126"/>
      <c r="WGP697" s="126"/>
      <c r="WGQ697" s="126"/>
      <c r="WGR697" s="126"/>
      <c r="WGS697" s="126"/>
      <c r="WGT697" s="126"/>
      <c r="WGU697" s="126"/>
      <c r="WGV697" s="126"/>
      <c r="WGW697" s="126"/>
      <c r="WGX697" s="126"/>
      <c r="WGY697" s="126"/>
      <c r="WGZ697" s="126"/>
      <c r="WHA697" s="126"/>
      <c r="WHB697" s="126"/>
      <c r="WHC697" s="126"/>
      <c r="WHD697" s="126"/>
      <c r="WHE697" s="126"/>
      <c r="WHF697" s="126"/>
      <c r="WHG697" s="126"/>
      <c r="WHH697" s="126"/>
      <c r="WHI697" s="126"/>
      <c r="WHJ697" s="126"/>
      <c r="WHK697" s="126"/>
      <c r="WHL697" s="126"/>
      <c r="WHM697" s="126"/>
      <c r="WHN697" s="126"/>
      <c r="WHO697" s="126"/>
      <c r="WHP697" s="126"/>
      <c r="WHQ697" s="126"/>
      <c r="WHR697" s="126"/>
      <c r="WHS697" s="126"/>
      <c r="WHT697" s="126"/>
      <c r="WHU697" s="126"/>
      <c r="WHV697" s="126"/>
      <c r="WHW697" s="126"/>
      <c r="WHX697" s="126"/>
      <c r="WHY697" s="126"/>
      <c r="WHZ697" s="126"/>
      <c r="WIA697" s="126"/>
      <c r="WIB697" s="126"/>
      <c r="WIC697" s="126"/>
      <c r="WID697" s="126"/>
      <c r="WIE697" s="126"/>
      <c r="WIF697" s="126"/>
      <c r="WIG697" s="126"/>
      <c r="WIH697" s="126"/>
      <c r="WII697" s="126"/>
      <c r="WIJ697" s="126"/>
      <c r="WIK697" s="126"/>
      <c r="WIL697" s="126"/>
      <c r="WIM697" s="126"/>
      <c r="WIN697" s="126"/>
      <c r="WIO697" s="126"/>
      <c r="WIP697" s="126"/>
      <c r="WIQ697" s="126"/>
      <c r="WIR697" s="126"/>
      <c r="WIS697" s="126"/>
      <c r="WIT697" s="126"/>
      <c r="WIU697" s="126"/>
      <c r="WIV697" s="126"/>
      <c r="WIW697" s="126"/>
      <c r="WIX697" s="126"/>
      <c r="WIY697" s="126"/>
      <c r="WIZ697" s="126"/>
      <c r="WJA697" s="126"/>
      <c r="WJB697" s="126"/>
      <c r="WJC697" s="126"/>
      <c r="WJD697" s="126"/>
      <c r="WJE697" s="126"/>
      <c r="WJF697" s="126"/>
      <c r="WJG697" s="126"/>
      <c r="WJH697" s="126"/>
      <c r="WJI697" s="126"/>
      <c r="WJJ697" s="126"/>
      <c r="WJK697" s="126"/>
      <c r="WJL697" s="126"/>
      <c r="WJM697" s="126"/>
      <c r="WJN697" s="126"/>
      <c r="WJO697" s="126"/>
      <c r="WJP697" s="126"/>
      <c r="WJQ697" s="126"/>
      <c r="WJR697" s="126"/>
      <c r="WJS697" s="126"/>
      <c r="WJT697" s="126"/>
      <c r="WJU697" s="126"/>
      <c r="WJV697" s="126"/>
      <c r="WJW697" s="126"/>
      <c r="WJX697" s="126"/>
      <c r="WJY697" s="126"/>
      <c r="WJZ697" s="126"/>
      <c r="WKA697" s="126"/>
      <c r="WKB697" s="126"/>
      <c r="WKC697" s="126"/>
      <c r="WKD697" s="126"/>
      <c r="WKE697" s="126"/>
      <c r="WKF697" s="126"/>
      <c r="WKG697" s="126"/>
      <c r="WKH697" s="126"/>
      <c r="WKI697" s="126"/>
      <c r="WKJ697" s="126"/>
      <c r="WKK697" s="126"/>
      <c r="WKL697" s="126"/>
      <c r="WKM697" s="126"/>
      <c r="WKN697" s="126"/>
      <c r="WKO697" s="126"/>
      <c r="WKP697" s="126"/>
      <c r="WKQ697" s="126"/>
      <c r="WKR697" s="126"/>
      <c r="WKS697" s="126"/>
      <c r="WKT697" s="126"/>
      <c r="WKU697" s="126"/>
      <c r="WKV697" s="126"/>
      <c r="WKW697" s="126"/>
      <c r="WKX697" s="126"/>
      <c r="WKY697" s="126"/>
      <c r="WKZ697" s="126"/>
      <c r="WLA697" s="126"/>
      <c r="WLB697" s="126"/>
      <c r="WLC697" s="126"/>
      <c r="WLD697" s="126"/>
      <c r="WLE697" s="126"/>
      <c r="WLF697" s="126"/>
      <c r="WLG697" s="126"/>
      <c r="WLH697" s="126"/>
      <c r="WLI697" s="126"/>
      <c r="WLJ697" s="126"/>
      <c r="WLK697" s="126"/>
      <c r="WLL697" s="126"/>
      <c r="WLM697" s="126"/>
      <c r="WLN697" s="126"/>
      <c r="WLO697" s="126"/>
      <c r="WLP697" s="126"/>
      <c r="WLQ697" s="126"/>
      <c r="WLR697" s="126"/>
      <c r="WLS697" s="126"/>
      <c r="WLT697" s="126"/>
      <c r="WLU697" s="126"/>
      <c r="WLV697" s="126"/>
      <c r="WLW697" s="126"/>
      <c r="WLX697" s="126"/>
      <c r="WLY697" s="126"/>
      <c r="WLZ697" s="126"/>
      <c r="WMA697" s="126"/>
      <c r="WMB697" s="126"/>
      <c r="WMC697" s="126"/>
      <c r="WMD697" s="126"/>
      <c r="WME697" s="126"/>
      <c r="WMF697" s="126"/>
      <c r="WMG697" s="126"/>
      <c r="WMH697" s="126"/>
      <c r="WMI697" s="126"/>
      <c r="WMJ697" s="126"/>
      <c r="WMK697" s="126"/>
      <c r="WML697" s="126"/>
      <c r="WMM697" s="126"/>
      <c r="WMN697" s="126"/>
      <c r="WMO697" s="126"/>
      <c r="WMP697" s="126"/>
      <c r="WMQ697" s="126"/>
      <c r="WMR697" s="126"/>
      <c r="WMS697" s="126"/>
      <c r="WMT697" s="126"/>
      <c r="WMU697" s="126"/>
      <c r="WMV697" s="126"/>
      <c r="WMW697" s="126"/>
      <c r="WMX697" s="126"/>
      <c r="WMY697" s="126"/>
      <c r="WMZ697" s="126"/>
      <c r="WNA697" s="126"/>
      <c r="WNB697" s="126"/>
      <c r="WNC697" s="126"/>
      <c r="WND697" s="126"/>
      <c r="WNE697" s="126"/>
      <c r="WNF697" s="126"/>
      <c r="WNG697" s="126"/>
      <c r="WNH697" s="126"/>
      <c r="WNI697" s="126"/>
      <c r="WNJ697" s="126"/>
      <c r="WNK697" s="126"/>
      <c r="WNL697" s="126"/>
      <c r="WNM697" s="126"/>
      <c r="WNN697" s="126"/>
      <c r="WNO697" s="126"/>
      <c r="WNP697" s="126"/>
      <c r="WNQ697" s="126"/>
      <c r="WNR697" s="126"/>
      <c r="WNS697" s="126"/>
      <c r="WNT697" s="126"/>
      <c r="WNU697" s="126"/>
      <c r="WNV697" s="126"/>
      <c r="WNW697" s="126"/>
      <c r="WNX697" s="126"/>
      <c r="WNY697" s="126"/>
      <c r="WNZ697" s="126"/>
      <c r="WOA697" s="126"/>
      <c r="WOB697" s="126"/>
      <c r="WOC697" s="126"/>
      <c r="WOD697" s="126"/>
      <c r="WOE697" s="126"/>
      <c r="WOF697" s="126"/>
      <c r="WOG697" s="126"/>
      <c r="WOH697" s="126"/>
      <c r="WOI697" s="126"/>
      <c r="WOJ697" s="126"/>
      <c r="WOK697" s="126"/>
      <c r="WOL697" s="126"/>
      <c r="WOM697" s="126"/>
      <c r="WON697" s="126"/>
      <c r="WOO697" s="126"/>
      <c r="WOP697" s="126"/>
      <c r="WOQ697" s="126"/>
      <c r="WOR697" s="126"/>
      <c r="WOS697" s="126"/>
      <c r="WOT697" s="126"/>
      <c r="WOU697" s="126"/>
      <c r="WOV697" s="126"/>
      <c r="WOW697" s="126"/>
      <c r="WOX697" s="126"/>
      <c r="WOY697" s="126"/>
      <c r="WOZ697" s="126"/>
      <c r="WPA697" s="126"/>
      <c r="WPB697" s="126"/>
      <c r="WPC697" s="126"/>
      <c r="WPD697" s="126"/>
      <c r="WPE697" s="126"/>
      <c r="WPF697" s="126"/>
      <c r="WPG697" s="126"/>
      <c r="WPH697" s="126"/>
      <c r="WPI697" s="126"/>
      <c r="WPJ697" s="126"/>
      <c r="WPK697" s="126"/>
      <c r="WPL697" s="126"/>
      <c r="WPM697" s="126"/>
      <c r="WPN697" s="126"/>
      <c r="WPO697" s="126"/>
      <c r="WPP697" s="126"/>
      <c r="WPQ697" s="126"/>
      <c r="WPR697" s="126"/>
      <c r="WPS697" s="126"/>
      <c r="WPT697" s="126"/>
      <c r="WPU697" s="126"/>
      <c r="WPV697" s="126"/>
      <c r="WPW697" s="126"/>
      <c r="WPX697" s="126"/>
      <c r="WPY697" s="126"/>
      <c r="WPZ697" s="126"/>
      <c r="WQA697" s="126"/>
      <c r="WQB697" s="126"/>
      <c r="WQC697" s="126"/>
      <c r="WQD697" s="126"/>
      <c r="WQE697" s="126"/>
      <c r="WQF697" s="126"/>
      <c r="WQG697" s="126"/>
      <c r="WQH697" s="126"/>
      <c r="WQI697" s="126"/>
      <c r="WQJ697" s="126"/>
      <c r="WQK697" s="126"/>
      <c r="WQL697" s="126"/>
      <c r="WQM697" s="126"/>
      <c r="WQN697" s="126"/>
      <c r="WQO697" s="126"/>
      <c r="WQP697" s="126"/>
      <c r="WQQ697" s="126"/>
      <c r="WQR697" s="126"/>
      <c r="WQS697" s="126"/>
      <c r="WQT697" s="126"/>
      <c r="WQU697" s="126"/>
      <c r="WQV697" s="126"/>
      <c r="WQW697" s="126"/>
      <c r="WQX697" s="126"/>
      <c r="WQY697" s="126"/>
      <c r="WQZ697" s="126"/>
      <c r="WRA697" s="126"/>
      <c r="WRB697" s="126"/>
      <c r="WRC697" s="126"/>
      <c r="WRD697" s="126"/>
      <c r="WRE697" s="126"/>
      <c r="WRF697" s="126"/>
      <c r="WRG697" s="126"/>
      <c r="WRH697" s="126"/>
      <c r="WRI697" s="126"/>
      <c r="WRJ697" s="126"/>
      <c r="WRK697" s="126"/>
      <c r="WRL697" s="126"/>
      <c r="WRM697" s="126"/>
      <c r="WRN697" s="126"/>
      <c r="WRO697" s="126"/>
      <c r="WRP697" s="126"/>
      <c r="WRQ697" s="126"/>
      <c r="WRR697" s="126"/>
      <c r="WRS697" s="126"/>
      <c r="WRT697" s="126"/>
      <c r="WRU697" s="126"/>
      <c r="WRV697" s="126"/>
      <c r="WRW697" s="126"/>
      <c r="WRX697" s="126"/>
      <c r="WRY697" s="126"/>
      <c r="WRZ697" s="126"/>
      <c r="WSA697" s="126"/>
      <c r="WSB697" s="126"/>
      <c r="WSC697" s="126"/>
      <c r="WSD697" s="126"/>
      <c r="WSE697" s="126"/>
      <c r="WSF697" s="126"/>
      <c r="WSG697" s="126"/>
      <c r="WSH697" s="126"/>
      <c r="WSI697" s="126"/>
      <c r="WSJ697" s="126"/>
      <c r="WSK697" s="126"/>
      <c r="WSL697" s="126"/>
      <c r="WSM697" s="126"/>
      <c r="WSN697" s="126"/>
      <c r="WSO697" s="126"/>
      <c r="WSP697" s="126"/>
      <c r="WSQ697" s="126"/>
      <c r="WSR697" s="126"/>
      <c r="WSS697" s="126"/>
      <c r="WST697" s="126"/>
      <c r="WSU697" s="126"/>
      <c r="WSV697" s="126"/>
      <c r="WSW697" s="126"/>
      <c r="WSX697" s="126"/>
      <c r="WSY697" s="126"/>
      <c r="WSZ697" s="126"/>
      <c r="WTA697" s="126"/>
      <c r="WTB697" s="126"/>
      <c r="WTC697" s="126"/>
      <c r="WTD697" s="126"/>
      <c r="WTE697" s="126"/>
      <c r="WTF697" s="126"/>
      <c r="WTG697" s="126"/>
      <c r="WTH697" s="126"/>
      <c r="WTI697" s="126"/>
      <c r="WTJ697" s="126"/>
      <c r="WTK697" s="126"/>
      <c r="WTL697" s="126"/>
      <c r="WTM697" s="126"/>
      <c r="WTN697" s="126"/>
      <c r="WTO697" s="126"/>
      <c r="WTP697" s="126"/>
      <c r="WTQ697" s="126"/>
      <c r="WTR697" s="126"/>
      <c r="WTS697" s="126"/>
      <c r="WTT697" s="126"/>
      <c r="WTU697" s="126"/>
      <c r="WTV697" s="126"/>
      <c r="WTW697" s="126"/>
      <c r="WTX697" s="126"/>
      <c r="WTY697" s="126"/>
      <c r="WTZ697" s="126"/>
      <c r="WUA697" s="126"/>
      <c r="WUB697" s="126"/>
      <c r="WUC697" s="126"/>
      <c r="WUD697" s="126"/>
      <c r="WUE697" s="126"/>
      <c r="WUF697" s="126"/>
      <c r="WUG697" s="126"/>
      <c r="WUH697" s="126"/>
      <c r="WUI697" s="126"/>
      <c r="WUJ697" s="126"/>
      <c r="WUK697" s="126"/>
      <c r="WUL697" s="126"/>
      <c r="WUM697" s="126"/>
      <c r="WUN697" s="126"/>
      <c r="WUO697" s="126"/>
      <c r="WUP697" s="126"/>
      <c r="WUQ697" s="126"/>
      <c r="WUR697" s="126"/>
      <c r="WUS697" s="126"/>
      <c r="WUT697" s="126"/>
      <c r="WUU697" s="126"/>
      <c r="WUV697" s="126"/>
      <c r="WUW697" s="126"/>
      <c r="WUX697" s="126"/>
      <c r="WUY697" s="126"/>
      <c r="WUZ697" s="126"/>
      <c r="WVA697" s="126"/>
      <c r="WVB697" s="126"/>
      <c r="WVC697" s="126"/>
      <c r="WVD697" s="126"/>
      <c r="WVE697" s="126"/>
      <c r="WVF697" s="126"/>
      <c r="WVG697" s="126"/>
      <c r="WVH697" s="126"/>
      <c r="WVI697" s="126"/>
      <c r="WVJ697" s="126"/>
      <c r="WVK697" s="126"/>
      <c r="WVL697" s="126"/>
      <c r="WVM697" s="126"/>
      <c r="WVN697" s="126"/>
      <c r="WVO697" s="126"/>
      <c r="WVP697" s="126"/>
      <c r="WVQ697" s="126"/>
      <c r="WVR697" s="126"/>
      <c r="WVS697" s="126"/>
      <c r="WVT697" s="126"/>
      <c r="WVU697" s="126"/>
      <c r="WVV697" s="126"/>
      <c r="WVW697" s="126"/>
      <c r="WVX697" s="126"/>
      <c r="WVY697" s="126"/>
      <c r="WVZ697" s="126"/>
      <c r="WWA697" s="126"/>
      <c r="WWB697" s="126"/>
      <c r="WWC697" s="126"/>
      <c r="WWD697" s="126"/>
      <c r="WWE697" s="126"/>
      <c r="WWF697" s="126"/>
      <c r="WWG697" s="126"/>
      <c r="WWH697" s="126"/>
      <c r="WWI697" s="126"/>
      <c r="WWJ697" s="126"/>
      <c r="WWK697" s="126"/>
      <c r="WWL697" s="126"/>
      <c r="WWM697" s="126"/>
      <c r="WWN697" s="126"/>
      <c r="WWO697" s="126"/>
      <c r="WWP697" s="126"/>
      <c r="WWQ697" s="126"/>
      <c r="WWR697" s="126"/>
      <c r="WWS697" s="126"/>
      <c r="WWT697" s="126"/>
      <c r="WWU697" s="126"/>
      <c r="WWV697" s="126"/>
      <c r="WWW697" s="126"/>
      <c r="WWX697" s="126"/>
      <c r="WWY697" s="126"/>
      <c r="WWZ697" s="126"/>
      <c r="WXA697" s="126"/>
      <c r="WXB697" s="126"/>
      <c r="WXC697" s="126"/>
      <c r="WXD697" s="126"/>
      <c r="WXE697" s="126"/>
      <c r="WXF697" s="126"/>
      <c r="WXG697" s="126"/>
      <c r="WXH697" s="126"/>
      <c r="WXI697" s="126"/>
      <c r="WXJ697" s="126"/>
      <c r="WXK697" s="126"/>
      <c r="WXL697" s="126"/>
      <c r="WXM697" s="126"/>
      <c r="WXN697" s="126"/>
      <c r="WXO697" s="126"/>
      <c r="WXP697" s="126"/>
      <c r="WXQ697" s="126"/>
      <c r="WXR697" s="126"/>
      <c r="WXS697" s="126"/>
      <c r="WXT697" s="126"/>
      <c r="WXU697" s="126"/>
      <c r="WXV697" s="126"/>
      <c r="WXW697" s="126"/>
      <c r="WXX697" s="126"/>
      <c r="WXY697" s="126"/>
      <c r="WXZ697" s="126"/>
      <c r="WYA697" s="126"/>
      <c r="WYB697" s="126"/>
      <c r="WYC697" s="126"/>
      <c r="WYD697" s="126"/>
      <c r="WYE697" s="126"/>
      <c r="WYF697" s="126"/>
      <c r="WYG697" s="126"/>
      <c r="WYH697" s="126"/>
      <c r="WYI697" s="126"/>
      <c r="WYJ697" s="126"/>
      <c r="WYK697" s="126"/>
      <c r="WYL697" s="126"/>
      <c r="WYM697" s="126"/>
      <c r="WYN697" s="126"/>
      <c r="WYO697" s="126"/>
      <c r="WYP697" s="126"/>
      <c r="WYQ697" s="126"/>
      <c r="WYR697" s="126"/>
      <c r="WYS697" s="126"/>
      <c r="WYT697" s="126"/>
      <c r="WYU697" s="126"/>
      <c r="WYV697" s="126"/>
      <c r="WYW697" s="126"/>
      <c r="WYX697" s="126"/>
      <c r="WYY697" s="126"/>
      <c r="WYZ697" s="126"/>
      <c r="WZA697" s="126"/>
      <c r="WZB697" s="126"/>
      <c r="WZC697" s="126"/>
      <c r="WZD697" s="126"/>
      <c r="WZE697" s="126"/>
      <c r="WZF697" s="126"/>
      <c r="WZG697" s="126"/>
      <c r="WZH697" s="126"/>
      <c r="WZI697" s="126"/>
      <c r="WZJ697" s="126"/>
      <c r="WZK697" s="126"/>
      <c r="WZL697" s="126"/>
      <c r="WZM697" s="126"/>
      <c r="WZN697" s="126"/>
      <c r="WZO697" s="126"/>
      <c r="WZP697" s="126"/>
      <c r="WZQ697" s="126"/>
      <c r="WZR697" s="126"/>
      <c r="WZS697" s="126"/>
      <c r="WZT697" s="126"/>
      <c r="WZU697" s="126"/>
      <c r="WZV697" s="126"/>
      <c r="WZW697" s="126"/>
      <c r="WZX697" s="126"/>
      <c r="WZY697" s="126"/>
      <c r="WZZ697" s="126"/>
      <c r="XAA697" s="126"/>
      <c r="XAB697" s="126"/>
      <c r="XAC697" s="126"/>
      <c r="XAD697" s="126"/>
      <c r="XAE697" s="126"/>
      <c r="XAF697" s="126"/>
      <c r="XAG697" s="126"/>
      <c r="XAH697" s="126"/>
      <c r="XAI697" s="126"/>
      <c r="XAJ697" s="126"/>
      <c r="XAK697" s="126"/>
      <c r="XAL697" s="126"/>
      <c r="XAM697" s="126"/>
      <c r="XAN697" s="126"/>
      <c r="XAO697" s="126"/>
      <c r="XAP697" s="126"/>
      <c r="XAQ697" s="126"/>
      <c r="XAR697" s="126"/>
      <c r="XAS697" s="126"/>
      <c r="XAT697" s="126"/>
      <c r="XAU697" s="126"/>
      <c r="XAV697" s="126"/>
      <c r="XAW697" s="126"/>
      <c r="XAX697" s="126"/>
      <c r="XAY697" s="126"/>
      <c r="XAZ697" s="126"/>
      <c r="XBA697" s="126"/>
      <c r="XBB697" s="126"/>
      <c r="XBC697" s="126"/>
      <c r="XBD697" s="126"/>
      <c r="XBE697" s="126"/>
      <c r="XBF697" s="126"/>
      <c r="XBG697" s="126"/>
      <c r="XBH697" s="126"/>
      <c r="XBI697" s="126"/>
      <c r="XBJ697" s="126"/>
      <c r="XBK697" s="126"/>
      <c r="XBL697" s="126"/>
      <c r="XBM697" s="126"/>
      <c r="XBN697" s="126"/>
      <c r="XBO697" s="126"/>
      <c r="XBP697" s="126"/>
      <c r="XBQ697" s="126"/>
      <c r="XBR697" s="126"/>
      <c r="XBS697" s="126"/>
      <c r="XBT697" s="126"/>
      <c r="XBU697" s="126"/>
      <c r="XBV697" s="126"/>
      <c r="XBW697" s="126"/>
      <c r="XBX697" s="126"/>
      <c r="XBY697" s="126"/>
      <c r="XBZ697" s="126"/>
      <c r="XCA697" s="126"/>
      <c r="XCB697" s="126"/>
      <c r="XCC697" s="126"/>
      <c r="XCD697" s="126"/>
      <c r="XCE697" s="126"/>
      <c r="XCF697" s="126"/>
      <c r="XCG697" s="126"/>
      <c r="XCH697" s="126"/>
      <c r="XCI697" s="126"/>
      <c r="XCJ697" s="126"/>
      <c r="XCK697" s="126"/>
      <c r="XCL697" s="126"/>
      <c r="XCM697" s="126"/>
      <c r="XCN697" s="126"/>
      <c r="XCO697" s="126"/>
    </row>
    <row r="698" spans="1:16317" s="2" customFormat="1" ht="15" customHeight="1" x14ac:dyDescent="0.25">
      <c r="A698" s="4">
        <v>5212</v>
      </c>
      <c r="B698" s="4">
        <v>5136</v>
      </c>
      <c r="C698" s="291"/>
      <c r="D698" s="47"/>
      <c r="E698" s="61"/>
      <c r="F698" s="5" t="s">
        <v>200</v>
      </c>
      <c r="G698" s="76">
        <v>2</v>
      </c>
      <c r="H698" s="76">
        <v>2</v>
      </c>
      <c r="I698" s="76">
        <v>0.16</v>
      </c>
      <c r="J698" s="430">
        <f>Tabulka5424[[#This Row],[Skutečnost v tis. Kč]]/Tabulka5424[[#This Row],[Upravený rozpočet v tis. Kč]]*100</f>
        <v>8</v>
      </c>
    </row>
    <row r="699" spans="1:16317" ht="15" customHeight="1" x14ac:dyDescent="0.25">
      <c r="A699" s="4">
        <v>5212</v>
      </c>
      <c r="B699" s="4">
        <v>5137</v>
      </c>
      <c r="C699" s="291"/>
      <c r="D699" s="47"/>
      <c r="E699" s="61"/>
      <c r="F699" s="5" t="s">
        <v>201</v>
      </c>
      <c r="G699" s="76">
        <v>25</v>
      </c>
      <c r="H699" s="76">
        <v>25</v>
      </c>
      <c r="I699" s="76">
        <v>21.06</v>
      </c>
      <c r="J699" s="430">
        <v>15.11</v>
      </c>
    </row>
    <row r="700" spans="1:16317" ht="15" customHeight="1" x14ac:dyDescent="0.25">
      <c r="A700" s="4">
        <v>5212</v>
      </c>
      <c r="B700" s="4">
        <v>5139</v>
      </c>
      <c r="C700" s="291"/>
      <c r="D700" s="47"/>
      <c r="E700" s="61"/>
      <c r="F700" s="5" t="s">
        <v>125</v>
      </c>
      <c r="G700" s="76">
        <v>40</v>
      </c>
      <c r="H700" s="76">
        <v>40</v>
      </c>
      <c r="I700" s="76">
        <v>2.48</v>
      </c>
      <c r="J700" s="430">
        <f>Tabulka5424[[#This Row],[Skutečnost v tis. Kč]]/Tabulka5424[[#This Row],[Upravený rozpočet v tis. Kč]]*100</f>
        <v>6.2</v>
      </c>
    </row>
    <row r="701" spans="1:16317" s="80" customFormat="1" ht="15" customHeight="1" x14ac:dyDescent="0.25">
      <c r="A701" s="4">
        <v>5212</v>
      </c>
      <c r="B701" s="4">
        <v>5161</v>
      </c>
      <c r="C701" s="291"/>
      <c r="D701" s="47"/>
      <c r="E701" s="61"/>
      <c r="F701" s="5" t="s">
        <v>202</v>
      </c>
      <c r="G701" s="76">
        <v>0.5</v>
      </c>
      <c r="H701" s="76">
        <v>0.5</v>
      </c>
      <c r="I701" s="76">
        <v>0</v>
      </c>
      <c r="J701" s="428">
        <f>Tabulka5424[[#This Row],[Skutečnost v tis. Kč]]/Tabulka5424[[#This Row],[Upravený rozpočet v tis. Kč]]*100</f>
        <v>0</v>
      </c>
    </row>
    <row r="702" spans="1:16317" ht="15" customHeight="1" x14ac:dyDescent="0.25">
      <c r="A702" s="4">
        <v>5212</v>
      </c>
      <c r="B702" s="4">
        <v>5162</v>
      </c>
      <c r="C702" s="291"/>
      <c r="D702" s="47"/>
      <c r="E702" s="61"/>
      <c r="F702" s="5" t="s">
        <v>203</v>
      </c>
      <c r="G702" s="76">
        <v>3.4</v>
      </c>
      <c r="H702" s="76">
        <v>3.4</v>
      </c>
      <c r="I702" s="76">
        <v>0.87</v>
      </c>
      <c r="J702" s="428">
        <f>Tabulka5424[[#This Row],[Skutečnost v tis. Kč]]/Tabulka5424[[#This Row],[Upravený rozpočet v tis. Kč]]*100</f>
        <v>25.588235294117645</v>
      </c>
    </row>
    <row r="703" spans="1:16317" ht="15" customHeight="1" x14ac:dyDescent="0.25">
      <c r="A703" s="4">
        <v>5212</v>
      </c>
      <c r="B703" s="4">
        <v>5167</v>
      </c>
      <c r="C703" s="291"/>
      <c r="D703" s="47"/>
      <c r="E703" s="61"/>
      <c r="F703" s="5" t="s">
        <v>122</v>
      </c>
      <c r="G703" s="76">
        <v>2.5</v>
      </c>
      <c r="H703" s="76">
        <v>2.5</v>
      </c>
      <c r="I703" s="76">
        <v>0</v>
      </c>
      <c r="J703" s="428">
        <f>Tabulka5424[[#This Row],[Skutečnost v tis. Kč]]/Tabulka5424[[#This Row],[Upravený rozpočet v tis. Kč]]*100</f>
        <v>0</v>
      </c>
    </row>
    <row r="704" spans="1:16317" ht="15" customHeight="1" x14ac:dyDescent="0.25">
      <c r="A704" s="4">
        <v>5212</v>
      </c>
      <c r="B704" s="4">
        <v>5169</v>
      </c>
      <c r="C704" s="291"/>
      <c r="D704" s="47"/>
      <c r="E704" s="61"/>
      <c r="F704" s="5" t="s">
        <v>134</v>
      </c>
      <c r="G704" s="76">
        <v>40</v>
      </c>
      <c r="H704" s="76">
        <v>40</v>
      </c>
      <c r="I704" s="76">
        <v>2.1800000000000002</v>
      </c>
      <c r="J704" s="428">
        <f>Tabulka5424[[#This Row],[Skutečnost v tis. Kč]]/Tabulka5424[[#This Row],[Upravený rozpočet v tis. Kč]]*100</f>
        <v>5.4500000000000011</v>
      </c>
    </row>
    <row r="705" spans="1:10" ht="15" customHeight="1" x14ac:dyDescent="0.25">
      <c r="A705" s="461">
        <v>5212</v>
      </c>
      <c r="B705" s="461">
        <v>5171</v>
      </c>
      <c r="C705" s="490"/>
      <c r="D705" s="64"/>
      <c r="E705" s="61"/>
      <c r="F705" s="459" t="s">
        <v>398</v>
      </c>
      <c r="G705" s="254">
        <v>4</v>
      </c>
      <c r="H705" s="254">
        <v>4</v>
      </c>
      <c r="I705" s="254">
        <v>0</v>
      </c>
      <c r="J705" s="429">
        <f>Tabulka5424[[#This Row],[Skutečnost v tis. Kč]]/Tabulka5424[[#This Row],[Upravený rozpočet v tis. Kč]]*100</f>
        <v>0</v>
      </c>
    </row>
    <row r="706" spans="1:10" ht="15" customHeight="1" x14ac:dyDescent="0.25">
      <c r="A706" s="4">
        <v>5212</v>
      </c>
      <c r="B706" s="4">
        <v>5173</v>
      </c>
      <c r="C706" s="291"/>
      <c r="D706" s="47"/>
      <c r="E706" s="61"/>
      <c r="F706" s="5" t="s">
        <v>193</v>
      </c>
      <c r="G706" s="76">
        <v>2.5</v>
      </c>
      <c r="H706" s="76">
        <v>2.5</v>
      </c>
      <c r="I706" s="76">
        <v>0.77</v>
      </c>
      <c r="J706" s="558">
        <f>Tabulka5424[[#This Row],[Skutečnost v tis. Kč]]/Tabulka5424[[#This Row],[Upravený rozpočet v tis. Kč]]*100</f>
        <v>30.8</v>
      </c>
    </row>
    <row r="707" spans="1:10" ht="15" customHeight="1" x14ac:dyDescent="0.25">
      <c r="A707" s="335">
        <v>5212</v>
      </c>
      <c r="B707" s="335"/>
      <c r="C707" s="519"/>
      <c r="D707" s="45"/>
      <c r="E707" s="61"/>
      <c r="F707" s="110" t="s">
        <v>198</v>
      </c>
      <c r="G707" s="72">
        <f>SUBTOTAL(109,G697:G706)</f>
        <v>129.9</v>
      </c>
      <c r="H707" s="72">
        <f>SUBTOTAL(109,H697:H706)</f>
        <v>129.9</v>
      </c>
      <c r="I707" s="72">
        <f>SUBTOTAL(109,I697:I706)</f>
        <v>27.52</v>
      </c>
      <c r="J707" s="547">
        <f>Tabulka5424[[#This Row],[Skutečnost v tis. Kč]]/Tabulka5424[[#This Row],[Upravený rozpočet v tis. Kč]]*100</f>
        <v>21.185527328714397</v>
      </c>
    </row>
    <row r="708" spans="1:10" ht="15" customHeight="1" x14ac:dyDescent="0.25">
      <c r="A708" s="461"/>
      <c r="B708" s="461"/>
      <c r="C708" s="490"/>
      <c r="D708" s="64"/>
      <c r="E708" s="61"/>
      <c r="F708" s="459"/>
      <c r="G708" s="254"/>
      <c r="H708" s="254"/>
      <c r="I708" s="254"/>
      <c r="J708" s="428"/>
    </row>
    <row r="709" spans="1:10" x14ac:dyDescent="0.25">
      <c r="A709" s="4">
        <v>5213</v>
      </c>
      <c r="B709" s="4">
        <v>5903</v>
      </c>
      <c r="C709" s="490"/>
      <c r="D709" s="64"/>
      <c r="E709" s="61"/>
      <c r="F709" s="459" t="s">
        <v>733</v>
      </c>
      <c r="G709" s="76">
        <v>60</v>
      </c>
      <c r="H709" s="76">
        <v>60</v>
      </c>
      <c r="I709" s="76">
        <v>0</v>
      </c>
      <c r="J709" s="428">
        <f>Tabulka5424[[#This Row],[Skutečnost v tis. Kč]]/Tabulka5424[[#This Row],[Upravený rozpočet v tis. Kč]]*100</f>
        <v>0</v>
      </c>
    </row>
    <row r="710" spans="1:10" ht="15" customHeight="1" x14ac:dyDescent="0.25">
      <c r="A710" s="335">
        <v>5213</v>
      </c>
      <c r="B710" s="4"/>
      <c r="C710" s="490"/>
      <c r="D710" s="64"/>
      <c r="E710" s="61"/>
      <c r="F710" s="110" t="s">
        <v>597</v>
      </c>
      <c r="G710" s="72">
        <f>SUBTOTAL(109,G709:G709)</f>
        <v>60</v>
      </c>
      <c r="H710" s="72">
        <f>SUBTOTAL(109,H709:H709)</f>
        <v>60</v>
      </c>
      <c r="I710" s="72">
        <f>SUBTOTAL(109,I709:I709)</f>
        <v>0</v>
      </c>
      <c r="J710" s="547">
        <f>Tabulka5424[[#This Row],[Skutečnost v tis. Kč]]/Tabulka5424[[#This Row],[Upravený rozpočet v tis. Kč]]*100</f>
        <v>0</v>
      </c>
    </row>
    <row r="711" spans="1:10" ht="15" customHeight="1" x14ac:dyDescent="0.25">
      <c r="A711" s="461"/>
      <c r="B711" s="461"/>
      <c r="C711" s="490"/>
      <c r="D711" s="64"/>
      <c r="E711" s="61"/>
      <c r="F711" s="459"/>
      <c r="G711" s="254"/>
      <c r="H711" s="254"/>
      <c r="I711" s="254"/>
      <c r="J711" s="430"/>
    </row>
    <row r="712" spans="1:10" ht="15" customHeight="1" x14ac:dyDescent="0.25">
      <c r="A712" s="461"/>
      <c r="B712" s="461"/>
      <c r="C712" s="490"/>
      <c r="D712" s="64"/>
      <c r="E712" s="61"/>
      <c r="F712" s="110" t="s">
        <v>204</v>
      </c>
      <c r="G712" s="254"/>
      <c r="H712" s="254"/>
      <c r="I712" s="254"/>
      <c r="J712" s="430"/>
    </row>
    <row r="713" spans="1:10" ht="15" customHeight="1" x14ac:dyDescent="0.25">
      <c r="A713" s="4">
        <v>5273</v>
      </c>
      <c r="B713" s="4">
        <v>5162</v>
      </c>
      <c r="C713" s="291"/>
      <c r="D713" s="47"/>
      <c r="E713" s="61"/>
      <c r="F713" s="5" t="s">
        <v>205</v>
      </c>
      <c r="G713" s="76">
        <v>20</v>
      </c>
      <c r="H713" s="76">
        <v>20</v>
      </c>
      <c r="I713" s="76">
        <v>0</v>
      </c>
      <c r="J713" s="480">
        <f>Tabulka5424[[#This Row],[Skutečnost v tis. Kč]]/Tabulka5424[[#This Row],[Upravený rozpočet v tis. Kč]]*100</f>
        <v>0</v>
      </c>
    </row>
    <row r="714" spans="1:10" ht="15" customHeight="1" x14ac:dyDescent="0.25">
      <c r="A714" s="335">
        <v>5273</v>
      </c>
      <c r="B714" s="335"/>
      <c r="C714" s="519"/>
      <c r="D714" s="45"/>
      <c r="E714" s="61"/>
      <c r="F714" s="110" t="s">
        <v>206</v>
      </c>
      <c r="G714" s="72">
        <f>SUM(G713:G713)</f>
        <v>20</v>
      </c>
      <c r="H714" s="72">
        <f>SUM(H713:H713)</f>
        <v>20</v>
      </c>
      <c r="I714" s="72">
        <f>SUM(I713:I713)</f>
        <v>0</v>
      </c>
      <c r="J714" s="507">
        <f>Tabulka5424[[#This Row],[Skutečnost v tis. Kč]]/Tabulka5424[[#This Row],[Upravený rozpočet v tis. Kč]]*100</f>
        <v>0</v>
      </c>
    </row>
    <row r="715" spans="1:10" ht="15" customHeight="1" x14ac:dyDescent="0.25">
      <c r="A715" s="461"/>
      <c r="B715" s="461"/>
      <c r="C715" s="490"/>
      <c r="D715" s="64"/>
      <c r="E715" s="61"/>
      <c r="F715" s="110"/>
      <c r="G715" s="254"/>
      <c r="H715" s="254"/>
      <c r="I715" s="254"/>
      <c r="J715" s="430"/>
    </row>
    <row r="716" spans="1:10" ht="15" customHeight="1" x14ac:dyDescent="0.25">
      <c r="A716" s="461"/>
      <c r="B716" s="461"/>
      <c r="C716" s="490"/>
      <c r="D716" s="64"/>
      <c r="E716" s="61"/>
      <c r="F716" s="110" t="s">
        <v>207</v>
      </c>
      <c r="G716" s="254"/>
      <c r="H716" s="254"/>
      <c r="I716" s="254"/>
      <c r="J716" s="430"/>
    </row>
    <row r="717" spans="1:10" ht="15" customHeight="1" x14ac:dyDescent="0.25">
      <c r="A717" s="4">
        <v>5311</v>
      </c>
      <c r="B717" s="4">
        <v>5011</v>
      </c>
      <c r="C717" s="291"/>
      <c r="D717" s="47"/>
      <c r="E717" s="61"/>
      <c r="F717" s="5" t="s">
        <v>344</v>
      </c>
      <c r="G717" s="76">
        <v>3882.22</v>
      </c>
      <c r="H717" s="76">
        <v>3882.22</v>
      </c>
      <c r="I717" s="76">
        <v>2351.15</v>
      </c>
      <c r="J717" s="430">
        <f>Tabulka5424[[#This Row],[Skutečnost v tis. Kč]]/Tabulka5424[[#This Row],[Upravený rozpočet v tis. Kč]]*100</f>
        <v>60.561998032053829</v>
      </c>
    </row>
    <row r="718" spans="1:10" ht="15" customHeight="1" x14ac:dyDescent="0.25">
      <c r="A718" s="4">
        <v>5311</v>
      </c>
      <c r="B718" s="4">
        <v>5031</v>
      </c>
      <c r="C718" s="291"/>
      <c r="D718" s="47"/>
      <c r="E718" s="61"/>
      <c r="F718" s="5" t="s">
        <v>182</v>
      </c>
      <c r="G718" s="76">
        <v>970.6</v>
      </c>
      <c r="H718" s="76">
        <v>970.6</v>
      </c>
      <c r="I718" s="76">
        <v>587.24</v>
      </c>
      <c r="J718" s="430">
        <f>Tabulka5424[[#This Row],[Skutečnost v tis. Kč]]/Tabulka5424[[#This Row],[Upravený rozpočet v tis. Kč]]*100</f>
        <v>60.502781784463224</v>
      </c>
    </row>
    <row r="719" spans="1:10" ht="15" customHeight="1" x14ac:dyDescent="0.25">
      <c r="A719" s="4">
        <v>5311</v>
      </c>
      <c r="B719" s="4">
        <v>5032</v>
      </c>
      <c r="C719" s="291"/>
      <c r="D719" s="47"/>
      <c r="E719" s="61"/>
      <c r="F719" s="5" t="s">
        <v>119</v>
      </c>
      <c r="G719" s="76">
        <v>350</v>
      </c>
      <c r="H719" s="76">
        <v>350</v>
      </c>
      <c r="I719" s="76">
        <v>211.6</v>
      </c>
      <c r="J719" s="430">
        <f>Tabulka5424[[#This Row],[Skutečnost v tis. Kč]]/Tabulka5424[[#This Row],[Upravený rozpočet v tis. Kč]]*100</f>
        <v>60.457142857142856</v>
      </c>
    </row>
    <row r="720" spans="1:10" ht="15" customHeight="1" x14ac:dyDescent="0.25">
      <c r="A720" s="4">
        <v>5311</v>
      </c>
      <c r="B720" s="4">
        <v>5042</v>
      </c>
      <c r="C720" s="291"/>
      <c r="D720" s="47"/>
      <c r="E720" s="61"/>
      <c r="F720" s="5" t="s">
        <v>397</v>
      </c>
      <c r="G720" s="76">
        <v>30</v>
      </c>
      <c r="H720" s="76">
        <v>30</v>
      </c>
      <c r="I720" s="76">
        <v>20.72</v>
      </c>
      <c r="J720" s="430">
        <f>Tabulka5424[[#This Row],[Skutečnost v tis. Kč]]/Tabulka5424[[#This Row],[Upravený rozpočet v tis. Kč]]*100</f>
        <v>69.066666666666663</v>
      </c>
    </row>
    <row r="721" spans="1:10" ht="15" customHeight="1" x14ac:dyDescent="0.25">
      <c r="A721" s="4">
        <v>5311</v>
      </c>
      <c r="B721" s="4">
        <v>5132</v>
      </c>
      <c r="C721" s="291"/>
      <c r="D721" s="47"/>
      <c r="E721" s="61"/>
      <c r="F721" s="5" t="s">
        <v>208</v>
      </c>
      <c r="G721" s="76">
        <v>40</v>
      </c>
      <c r="H721" s="76">
        <v>40</v>
      </c>
      <c r="I721" s="76">
        <v>30.26</v>
      </c>
      <c r="J721" s="430">
        <f>Tabulka5424[[#This Row],[Skutečnost v tis. Kč]]/Tabulka5424[[#This Row],[Upravený rozpočet v tis. Kč]]*100</f>
        <v>75.650000000000006</v>
      </c>
    </row>
    <row r="722" spans="1:10" ht="15" customHeight="1" x14ac:dyDescent="0.25">
      <c r="A722" s="4">
        <v>5311</v>
      </c>
      <c r="B722" s="4">
        <v>5133</v>
      </c>
      <c r="C722" s="291"/>
      <c r="D722" s="47"/>
      <c r="E722" s="61"/>
      <c r="F722" s="5" t="s">
        <v>199</v>
      </c>
      <c r="G722" s="76">
        <v>5</v>
      </c>
      <c r="H722" s="76">
        <v>5</v>
      </c>
      <c r="I722" s="76">
        <v>0</v>
      </c>
      <c r="J722" s="430">
        <f>Tabulka5424[[#This Row],[Skutečnost v tis. Kč]]/Tabulka5424[[#This Row],[Upravený rozpočet v tis. Kč]]*100</f>
        <v>0</v>
      </c>
    </row>
    <row r="723" spans="1:10" ht="15" customHeight="1" x14ac:dyDescent="0.25">
      <c r="A723" s="4">
        <v>5311</v>
      </c>
      <c r="B723" s="4">
        <v>5134</v>
      </c>
      <c r="C723" s="291"/>
      <c r="D723" s="47"/>
      <c r="E723" s="61"/>
      <c r="F723" s="5" t="s">
        <v>184</v>
      </c>
      <c r="G723" s="76">
        <v>145</v>
      </c>
      <c r="H723" s="76">
        <v>120</v>
      </c>
      <c r="I723" s="76">
        <v>93.74</v>
      </c>
      <c r="J723" s="430">
        <f>Tabulka5424[[#This Row],[Skutečnost v tis. Kč]]/Tabulka5424[[#This Row],[Upravený rozpočet v tis. Kč]]*100</f>
        <v>78.116666666666674</v>
      </c>
    </row>
    <row r="724" spans="1:10" ht="15" customHeight="1" x14ac:dyDescent="0.25">
      <c r="A724" s="4">
        <v>5311</v>
      </c>
      <c r="B724" s="4">
        <v>5136</v>
      </c>
      <c r="C724" s="291"/>
      <c r="D724" s="47"/>
      <c r="E724" s="61"/>
      <c r="F724" s="5" t="s">
        <v>200</v>
      </c>
      <c r="G724" s="76">
        <v>5</v>
      </c>
      <c r="H724" s="76">
        <v>5</v>
      </c>
      <c r="I724" s="76">
        <v>0</v>
      </c>
      <c r="J724" s="430">
        <f>Tabulka5424[[#This Row],[Skutečnost v tis. Kč]]/Tabulka5424[[#This Row],[Upravený rozpočet v tis. Kč]]*100</f>
        <v>0</v>
      </c>
    </row>
    <row r="725" spans="1:10" ht="15" customHeight="1" x14ac:dyDescent="0.25">
      <c r="A725" s="4">
        <v>5311</v>
      </c>
      <c r="B725" s="4">
        <v>5137</v>
      </c>
      <c r="C725" s="291"/>
      <c r="D725" s="47"/>
      <c r="E725" s="61"/>
      <c r="F725" s="5" t="s">
        <v>201</v>
      </c>
      <c r="G725" s="76">
        <v>135</v>
      </c>
      <c r="H725" s="76">
        <v>105</v>
      </c>
      <c r="I725" s="76">
        <v>85.47</v>
      </c>
      <c r="J725" s="430">
        <f>Tabulka5424[[#This Row],[Skutečnost v tis. Kč]]/Tabulka5424[[#This Row],[Upravený rozpočet v tis. Kč]]*100</f>
        <v>81.399999999999991</v>
      </c>
    </row>
    <row r="726" spans="1:10" ht="15" customHeight="1" x14ac:dyDescent="0.25">
      <c r="A726" s="4">
        <v>5311</v>
      </c>
      <c r="B726" s="4">
        <v>5139</v>
      </c>
      <c r="C726" s="291"/>
      <c r="D726" s="47"/>
      <c r="E726" s="61"/>
      <c r="F726" s="5" t="s">
        <v>125</v>
      </c>
      <c r="G726" s="76">
        <v>80</v>
      </c>
      <c r="H726" s="76">
        <v>80</v>
      </c>
      <c r="I726" s="76">
        <v>51.07</v>
      </c>
      <c r="J726" s="430">
        <f>Tabulka5424[[#This Row],[Skutečnost v tis. Kč]]/Tabulka5424[[#This Row],[Upravený rozpočet v tis. Kč]]*100</f>
        <v>63.837500000000006</v>
      </c>
    </row>
    <row r="727" spans="1:10" ht="15" customHeight="1" x14ac:dyDescent="0.25">
      <c r="A727" s="4">
        <v>5311</v>
      </c>
      <c r="B727" s="4">
        <v>5156</v>
      </c>
      <c r="C727" s="291"/>
      <c r="D727" s="47"/>
      <c r="E727" s="61"/>
      <c r="F727" s="5" t="s">
        <v>192</v>
      </c>
      <c r="G727" s="76">
        <v>120</v>
      </c>
      <c r="H727" s="76">
        <v>120</v>
      </c>
      <c r="I727" s="76">
        <v>76.41</v>
      </c>
      <c r="J727" s="430">
        <f>Tabulka5424[[#This Row],[Skutečnost v tis. Kč]]/Tabulka5424[[#This Row],[Upravený rozpočet v tis. Kč]]*100</f>
        <v>63.67499999999999</v>
      </c>
    </row>
    <row r="728" spans="1:10" ht="15" customHeight="1" x14ac:dyDescent="0.25">
      <c r="A728" s="4">
        <v>5311</v>
      </c>
      <c r="B728" s="4">
        <v>5161</v>
      </c>
      <c r="C728" s="291"/>
      <c r="D728" s="47"/>
      <c r="E728" s="61"/>
      <c r="F728" s="5" t="s">
        <v>126</v>
      </c>
      <c r="G728" s="76">
        <v>0.5</v>
      </c>
      <c r="H728" s="76">
        <v>0.52</v>
      </c>
      <c r="I728" s="76">
        <v>0.52</v>
      </c>
      <c r="J728" s="430">
        <f>Tabulka5424[[#This Row],[Skutečnost v tis. Kč]]/Tabulka5424[[#This Row],[Upravený rozpočet v tis. Kč]]*100</f>
        <v>100</v>
      </c>
    </row>
    <row r="729" spans="1:10" ht="15" customHeight="1" x14ac:dyDescent="0.25">
      <c r="A729" s="4">
        <v>5311</v>
      </c>
      <c r="B729" s="4">
        <v>5162</v>
      </c>
      <c r="C729" s="291"/>
      <c r="D729" s="47"/>
      <c r="E729" s="61"/>
      <c r="F729" s="5" t="s">
        <v>209</v>
      </c>
      <c r="G729" s="76">
        <v>5</v>
      </c>
      <c r="H729" s="76">
        <v>5</v>
      </c>
      <c r="I729" s="76">
        <v>4.74</v>
      </c>
      <c r="J729" s="430">
        <f>Tabulka5424[[#This Row],[Skutečnost v tis. Kč]]/Tabulka5424[[#This Row],[Upravený rozpočet v tis. Kč]]*100</f>
        <v>94.800000000000011</v>
      </c>
    </row>
    <row r="730" spans="1:10" ht="15" customHeight="1" x14ac:dyDescent="0.25">
      <c r="A730" s="4">
        <v>5311</v>
      </c>
      <c r="B730" s="4">
        <v>5162</v>
      </c>
      <c r="C730" s="291"/>
      <c r="D730" s="47"/>
      <c r="E730" s="61">
        <v>220</v>
      </c>
      <c r="F730" s="5" t="s">
        <v>445</v>
      </c>
      <c r="G730" s="76">
        <v>20</v>
      </c>
      <c r="H730" s="76">
        <v>20</v>
      </c>
      <c r="I730" s="76">
        <v>18.37</v>
      </c>
      <c r="J730" s="430">
        <f>Tabulka5424[[#This Row],[Skutečnost v tis. Kč]]/Tabulka5424[[#This Row],[Upravený rozpočet v tis. Kč]]*100</f>
        <v>91.850000000000009</v>
      </c>
    </row>
    <row r="731" spans="1:10" ht="15" customHeight="1" x14ac:dyDescent="0.25">
      <c r="A731" s="4">
        <v>5311</v>
      </c>
      <c r="B731" s="4">
        <v>5162</v>
      </c>
      <c r="C731" s="291"/>
      <c r="D731" s="47"/>
      <c r="E731" s="61">
        <v>221</v>
      </c>
      <c r="F731" s="5" t="s">
        <v>446</v>
      </c>
      <c r="G731" s="76">
        <v>15</v>
      </c>
      <c r="H731" s="76">
        <v>30</v>
      </c>
      <c r="I731" s="76">
        <v>21.63</v>
      </c>
      <c r="J731" s="430">
        <f>Tabulka5424[[#This Row],[Skutečnost v tis. Kč]]/Tabulka5424[[#This Row],[Upravený rozpočet v tis. Kč]]*100</f>
        <v>72.099999999999994</v>
      </c>
    </row>
    <row r="732" spans="1:10" ht="15" customHeight="1" x14ac:dyDescent="0.25">
      <c r="A732" s="4">
        <v>5311</v>
      </c>
      <c r="B732" s="4">
        <v>5166</v>
      </c>
      <c r="C732" s="291"/>
      <c r="D732" s="47"/>
      <c r="E732" s="61"/>
      <c r="F732" s="5" t="s">
        <v>275</v>
      </c>
      <c r="G732" s="76">
        <v>20</v>
      </c>
      <c r="H732" s="76">
        <v>20</v>
      </c>
      <c r="I732" s="76">
        <v>0</v>
      </c>
      <c r="J732" s="430">
        <f>Tabulka5424[[#This Row],[Skutečnost v tis. Kč]]/Tabulka5424[[#This Row],[Upravený rozpočet v tis. Kč]]*100</f>
        <v>0</v>
      </c>
    </row>
    <row r="733" spans="1:10" s="26" customFormat="1" ht="15" customHeight="1" x14ac:dyDescent="0.25">
      <c r="A733" s="4">
        <v>5311</v>
      </c>
      <c r="B733" s="4">
        <v>5167</v>
      </c>
      <c r="C733" s="291"/>
      <c r="D733" s="47"/>
      <c r="E733" s="61"/>
      <c r="F733" s="5" t="s">
        <v>122</v>
      </c>
      <c r="G733" s="76">
        <v>100</v>
      </c>
      <c r="H733" s="76">
        <v>40</v>
      </c>
      <c r="I733" s="76">
        <v>24.08</v>
      </c>
      <c r="J733" s="428">
        <f>Tabulka5424[[#This Row],[Skutečnost v tis. Kč]]/Tabulka5424[[#This Row],[Upravený rozpočet v tis. Kč]]*100</f>
        <v>60.199999999999996</v>
      </c>
    </row>
    <row r="734" spans="1:10" s="101" customFormat="1" ht="15" customHeight="1" x14ac:dyDescent="0.25">
      <c r="A734" s="4">
        <v>5311</v>
      </c>
      <c r="B734" s="4">
        <v>5168</v>
      </c>
      <c r="C734" s="291"/>
      <c r="D734" s="47"/>
      <c r="E734" s="61"/>
      <c r="F734" s="5" t="s">
        <v>234</v>
      </c>
      <c r="G734" s="76">
        <v>20</v>
      </c>
      <c r="H734" s="76">
        <v>20</v>
      </c>
      <c r="I734" s="76">
        <v>10.89</v>
      </c>
      <c r="J734" s="428">
        <f>Tabulka5424[[#This Row],[Skutečnost v tis. Kč]]/Tabulka5424[[#This Row],[Upravený rozpočet v tis. Kč]]*100</f>
        <v>54.449999999999996</v>
      </c>
    </row>
    <row r="735" spans="1:10" s="131" customFormat="1" ht="15" customHeight="1" x14ac:dyDescent="0.25">
      <c r="A735" s="4">
        <v>5311</v>
      </c>
      <c r="B735" s="4">
        <v>5169</v>
      </c>
      <c r="C735" s="291"/>
      <c r="D735" s="47"/>
      <c r="E735" s="61"/>
      <c r="F735" s="5" t="s">
        <v>282</v>
      </c>
      <c r="G735" s="76">
        <v>117.5</v>
      </c>
      <c r="H735" s="76">
        <v>100.98</v>
      </c>
      <c r="I735" s="76">
        <v>62.28</v>
      </c>
      <c r="J735" s="428">
        <f>Tabulka5424[[#This Row],[Skutečnost v tis. Kč]]/Tabulka5424[[#This Row],[Upravený rozpočet v tis. Kč]]*100</f>
        <v>61.675579322638143</v>
      </c>
    </row>
    <row r="736" spans="1:10" s="131" customFormat="1" ht="15" customHeight="1" x14ac:dyDescent="0.25">
      <c r="A736" s="461">
        <v>5311</v>
      </c>
      <c r="B736" s="461">
        <v>5171</v>
      </c>
      <c r="C736" s="490"/>
      <c r="D736" s="64"/>
      <c r="E736" s="61"/>
      <c r="F736" s="459" t="s">
        <v>1063</v>
      </c>
      <c r="G736" s="254">
        <v>40</v>
      </c>
      <c r="H736" s="254">
        <v>140</v>
      </c>
      <c r="I736" s="254">
        <v>121.93</v>
      </c>
      <c r="J736" s="429">
        <f>Tabulka5424[[#This Row],[Skutečnost v tis. Kč]]/Tabulka5424[[#This Row],[Upravený rozpočet v tis. Kč]]*100</f>
        <v>87.092857142857156</v>
      </c>
    </row>
    <row r="737" spans="1:10" s="131" customFormat="1" ht="15" customHeight="1" x14ac:dyDescent="0.25">
      <c r="A737" s="4">
        <v>5311</v>
      </c>
      <c r="B737" s="4">
        <v>5172</v>
      </c>
      <c r="C737" s="291"/>
      <c r="D737" s="47"/>
      <c r="E737" s="61"/>
      <c r="F737" s="5" t="s">
        <v>396</v>
      </c>
      <c r="G737" s="76">
        <v>30</v>
      </c>
      <c r="H737" s="76">
        <v>30</v>
      </c>
      <c r="I737" s="76">
        <v>0</v>
      </c>
      <c r="J737" s="428">
        <f>Tabulka5424[[#This Row],[Skutečnost v tis. Kč]]/Tabulka5424[[#This Row],[Upravený rozpočet v tis. Kč]]*100</f>
        <v>0</v>
      </c>
    </row>
    <row r="738" spans="1:10" ht="15" customHeight="1" x14ac:dyDescent="0.25">
      <c r="A738" s="4">
        <v>5311</v>
      </c>
      <c r="B738" s="4">
        <v>5173</v>
      </c>
      <c r="C738" s="291"/>
      <c r="D738" s="47"/>
      <c r="E738" s="61"/>
      <c r="F738" s="5" t="s">
        <v>193</v>
      </c>
      <c r="G738" s="76">
        <v>30</v>
      </c>
      <c r="H738" s="76">
        <v>30</v>
      </c>
      <c r="I738" s="76">
        <v>1.24</v>
      </c>
      <c r="J738" s="428">
        <f>Tabulka5424[[#This Row],[Skutečnost v tis. Kč]]/Tabulka5424[[#This Row],[Upravený rozpočet v tis. Kč]]*100</f>
        <v>4.1333333333333329</v>
      </c>
    </row>
    <row r="739" spans="1:10" ht="15" customHeight="1" x14ac:dyDescent="0.25">
      <c r="A739" s="4">
        <v>5311</v>
      </c>
      <c r="B739" s="4">
        <v>5176</v>
      </c>
      <c r="C739" s="291"/>
      <c r="D739" s="47"/>
      <c r="E739" s="61"/>
      <c r="F739" s="5" t="s">
        <v>223</v>
      </c>
      <c r="G739" s="76">
        <v>5</v>
      </c>
      <c r="H739" s="76">
        <v>5</v>
      </c>
      <c r="I739" s="76">
        <v>1.2</v>
      </c>
      <c r="J739" s="428">
        <f>Tabulka5424[[#This Row],[Skutečnost v tis. Kč]]/Tabulka5424[[#This Row],[Upravený rozpočet v tis. Kč]]*100</f>
        <v>24</v>
      </c>
    </row>
    <row r="740" spans="1:10" ht="15" customHeight="1" x14ac:dyDescent="0.25">
      <c r="A740" s="4">
        <v>5311</v>
      </c>
      <c r="B740" s="4">
        <v>5361</v>
      </c>
      <c r="C740" s="291"/>
      <c r="D740" s="47"/>
      <c r="E740" s="61"/>
      <c r="F740" s="5" t="s">
        <v>160</v>
      </c>
      <c r="G740" s="76">
        <v>10</v>
      </c>
      <c r="H740" s="76">
        <v>10</v>
      </c>
      <c r="I740" s="76">
        <v>1.4</v>
      </c>
      <c r="J740" s="428">
        <f>Tabulka5424[[#This Row],[Skutečnost v tis. Kč]]/Tabulka5424[[#This Row],[Upravený rozpočet v tis. Kč]]*100</f>
        <v>13.999999999999998</v>
      </c>
    </row>
    <row r="741" spans="1:10" ht="15" customHeight="1" x14ac:dyDescent="0.25">
      <c r="A741" s="4">
        <v>5311</v>
      </c>
      <c r="B741" s="4">
        <v>5362</v>
      </c>
      <c r="C741" s="291"/>
      <c r="D741" s="47"/>
      <c r="E741" s="61"/>
      <c r="F741" s="5" t="s">
        <v>210</v>
      </c>
      <c r="G741" s="76">
        <v>1</v>
      </c>
      <c r="H741" s="76">
        <v>1</v>
      </c>
      <c r="I741" s="76">
        <v>0</v>
      </c>
      <c r="J741" s="428">
        <f>Tabulka5424[[#This Row],[Skutečnost v tis. Kč]]/Tabulka5424[[#This Row],[Upravený rozpočet v tis. Kč]]*100</f>
        <v>0</v>
      </c>
    </row>
    <row r="742" spans="1:10" ht="15" customHeight="1" x14ac:dyDescent="0.25">
      <c r="A742" s="4">
        <v>5311</v>
      </c>
      <c r="B742" s="4">
        <v>5424</v>
      </c>
      <c r="C742" s="291"/>
      <c r="D742" s="47"/>
      <c r="E742" s="61"/>
      <c r="F742" s="5" t="s">
        <v>211</v>
      </c>
      <c r="G742" s="76">
        <v>30</v>
      </c>
      <c r="H742" s="76">
        <v>30</v>
      </c>
      <c r="I742" s="76">
        <v>13.51</v>
      </c>
      <c r="J742" s="430">
        <f>Tabulka5424[[#This Row],[Skutečnost v tis. Kč]]/Tabulka5424[[#This Row],[Upravený rozpočet v tis. Kč]]*100</f>
        <v>45.033333333333331</v>
      </c>
    </row>
    <row r="743" spans="1:10" ht="15" customHeight="1" x14ac:dyDescent="0.25">
      <c r="A743" s="335">
        <v>5311</v>
      </c>
      <c r="B743" s="335"/>
      <c r="C743" s="519"/>
      <c r="D743" s="45"/>
      <c r="E743" s="61"/>
      <c r="F743" s="110" t="s">
        <v>212</v>
      </c>
      <c r="G743" s="72">
        <f>SUBTOTAL(109,G717:G742)</f>
        <v>6206.82</v>
      </c>
      <c r="H743" s="72">
        <f>SUBTOTAL(109,H717:H742)</f>
        <v>6190.32</v>
      </c>
      <c r="I743" s="72">
        <f>SUBTOTAL(109,I717:I742)</f>
        <v>3789.4499999999994</v>
      </c>
      <c r="J743" s="507">
        <f>Tabulka5424[[#This Row],[Skutečnost v tis. Kč]]/Tabulka5424[[#This Row],[Upravený rozpočet v tis. Kč]]*100</f>
        <v>61.215736827821502</v>
      </c>
    </row>
    <row r="744" spans="1:10" ht="15" customHeight="1" x14ac:dyDescent="0.25">
      <c r="A744" s="461"/>
      <c r="B744" s="461"/>
      <c r="C744" s="490"/>
      <c r="D744" s="64"/>
      <c r="E744" s="61"/>
      <c r="F744" s="459"/>
      <c r="G744" s="254"/>
      <c r="H744" s="254"/>
      <c r="I744" s="254"/>
      <c r="J744" s="430"/>
    </row>
    <row r="745" spans="1:10" ht="15" customHeight="1" x14ac:dyDescent="0.25">
      <c r="A745" s="461"/>
      <c r="B745" s="461"/>
      <c r="C745" s="490"/>
      <c r="D745" s="64"/>
      <c r="E745" s="61"/>
      <c r="F745" s="110" t="s">
        <v>213</v>
      </c>
      <c r="G745" s="254"/>
      <c r="H745" s="254"/>
      <c r="I745" s="254"/>
      <c r="J745" s="430"/>
    </row>
    <row r="746" spans="1:10" ht="15" customHeight="1" x14ac:dyDescent="0.25">
      <c r="A746" s="4">
        <v>5512</v>
      </c>
      <c r="B746" s="4">
        <v>5019</v>
      </c>
      <c r="C746" s="291"/>
      <c r="D746" s="47"/>
      <c r="E746" s="61"/>
      <c r="F746" s="5" t="s">
        <v>214</v>
      </c>
      <c r="G746" s="76">
        <v>35</v>
      </c>
      <c r="H746" s="76">
        <v>35</v>
      </c>
      <c r="I746" s="76">
        <v>17.61</v>
      </c>
      <c r="J746" s="430">
        <f>Tabulka5424[[#This Row],[Skutečnost v tis. Kč]]/Tabulka5424[[#This Row],[Upravený rozpočet v tis. Kč]]*100</f>
        <v>50.31428571428571</v>
      </c>
    </row>
    <row r="747" spans="1:10" ht="15" customHeight="1" x14ac:dyDescent="0.25">
      <c r="A747" s="4">
        <v>5512</v>
      </c>
      <c r="B747" s="4">
        <v>5021</v>
      </c>
      <c r="C747" s="291"/>
      <c r="D747" s="47"/>
      <c r="E747" s="61"/>
      <c r="F747" s="5" t="s">
        <v>97</v>
      </c>
      <c r="G747" s="76">
        <v>5</v>
      </c>
      <c r="H747" s="76">
        <v>5</v>
      </c>
      <c r="I747" s="76">
        <v>0</v>
      </c>
      <c r="J747" s="430">
        <f>Tabulka5424[[#This Row],[Skutečnost v tis. Kč]]/Tabulka5424[[#This Row],[Upravený rozpočet v tis. Kč]]*100</f>
        <v>0</v>
      </c>
    </row>
    <row r="748" spans="1:10" ht="15" customHeight="1" x14ac:dyDescent="0.25">
      <c r="A748" s="4">
        <v>5512</v>
      </c>
      <c r="B748" s="4">
        <v>5038</v>
      </c>
      <c r="C748" s="291"/>
      <c r="D748" s="47"/>
      <c r="E748" s="61"/>
      <c r="F748" s="5" t="s">
        <v>124</v>
      </c>
      <c r="G748" s="76">
        <v>30</v>
      </c>
      <c r="H748" s="76">
        <v>30</v>
      </c>
      <c r="I748" s="76">
        <v>25.74</v>
      </c>
      <c r="J748" s="430">
        <f>Tabulka5424[[#This Row],[Skutečnost v tis. Kč]]/Tabulka5424[[#This Row],[Upravený rozpočet v tis. Kč]]*100</f>
        <v>85.8</v>
      </c>
    </row>
    <row r="749" spans="1:10" ht="15" customHeight="1" x14ac:dyDescent="0.25">
      <c r="A749" s="4">
        <v>5512</v>
      </c>
      <c r="B749" s="4">
        <v>5039</v>
      </c>
      <c r="C749" s="291"/>
      <c r="D749" s="47"/>
      <c r="E749" s="61"/>
      <c r="F749" s="5" t="s">
        <v>215</v>
      </c>
      <c r="G749" s="76">
        <v>11</v>
      </c>
      <c r="H749" s="76">
        <v>11</v>
      </c>
      <c r="I749" s="76">
        <v>5.99</v>
      </c>
      <c r="J749" s="430">
        <f>Tabulka5424[[#This Row],[Skutečnost v tis. Kč]]/Tabulka5424[[#This Row],[Upravený rozpočet v tis. Kč]]*100</f>
        <v>54.454545454545453</v>
      </c>
    </row>
    <row r="750" spans="1:10" ht="15" customHeight="1" x14ac:dyDescent="0.25">
      <c r="A750" s="4">
        <v>5512</v>
      </c>
      <c r="B750" s="4">
        <v>5131</v>
      </c>
      <c r="C750" s="291"/>
      <c r="D750" s="47"/>
      <c r="E750" s="61"/>
      <c r="F750" s="5" t="s">
        <v>216</v>
      </c>
      <c r="G750" s="76">
        <v>10</v>
      </c>
      <c r="H750" s="76">
        <v>10</v>
      </c>
      <c r="I750" s="76">
        <v>0</v>
      </c>
      <c r="J750" s="430">
        <f>Tabulka5424[[#This Row],[Skutečnost v tis. Kč]]/Tabulka5424[[#This Row],[Upravený rozpočet v tis. Kč]]*100</f>
        <v>0</v>
      </c>
    </row>
    <row r="751" spans="1:10" ht="15" customHeight="1" x14ac:dyDescent="0.25">
      <c r="A751" s="4">
        <v>5512</v>
      </c>
      <c r="B751" s="4">
        <v>5132</v>
      </c>
      <c r="C751" s="291"/>
      <c r="D751" s="47"/>
      <c r="E751" s="61"/>
      <c r="F751" s="5" t="s">
        <v>208</v>
      </c>
      <c r="G751" s="76">
        <v>197</v>
      </c>
      <c r="H751" s="76">
        <v>156.66999999999999</v>
      </c>
      <c r="I751" s="76">
        <v>33.340000000000003</v>
      </c>
      <c r="J751" s="430">
        <f>Tabulka5424[[#This Row],[Skutečnost v tis. Kč]]/Tabulka5424[[#This Row],[Upravený rozpočet v tis. Kč]]*100</f>
        <v>21.280398289398104</v>
      </c>
    </row>
    <row r="752" spans="1:10" ht="15" customHeight="1" x14ac:dyDescent="0.25">
      <c r="A752" s="4">
        <v>5512</v>
      </c>
      <c r="B752" s="4">
        <v>5133</v>
      </c>
      <c r="C752" s="291"/>
      <c r="D752" s="47"/>
      <c r="E752" s="61"/>
      <c r="F752" s="5" t="s">
        <v>199</v>
      </c>
      <c r="G752" s="76">
        <v>10</v>
      </c>
      <c r="H752" s="76">
        <v>10</v>
      </c>
      <c r="I752" s="76">
        <v>0</v>
      </c>
      <c r="J752" s="430">
        <f>Tabulka5424[[#This Row],[Skutečnost v tis. Kč]]/Tabulka5424[[#This Row],[Upravený rozpočet v tis. Kč]]*100</f>
        <v>0</v>
      </c>
    </row>
    <row r="753" spans="1:10" s="80" customFormat="1" ht="15" customHeight="1" x14ac:dyDescent="0.25">
      <c r="A753" s="4">
        <v>5512</v>
      </c>
      <c r="B753" s="4">
        <v>5134</v>
      </c>
      <c r="C753" s="291"/>
      <c r="D753" s="47"/>
      <c r="E753" s="61"/>
      <c r="F753" s="5" t="s">
        <v>184</v>
      </c>
      <c r="G753" s="76">
        <v>40</v>
      </c>
      <c r="H753" s="76">
        <v>40</v>
      </c>
      <c r="I753" s="76">
        <v>11.82</v>
      </c>
      <c r="J753" s="430">
        <f>Tabulka5424[[#This Row],[Skutečnost v tis. Kč]]/Tabulka5424[[#This Row],[Upravený rozpočet v tis. Kč]]*100</f>
        <v>29.549999999999997</v>
      </c>
    </row>
    <row r="754" spans="1:10" s="80" customFormat="1" ht="15" customHeight="1" x14ac:dyDescent="0.25">
      <c r="A754" s="4">
        <v>5512</v>
      </c>
      <c r="B754" s="4">
        <v>5137</v>
      </c>
      <c r="C754" s="291"/>
      <c r="D754" s="47"/>
      <c r="E754" s="61"/>
      <c r="F754" s="5" t="s">
        <v>448</v>
      </c>
      <c r="G754" s="76">
        <v>101</v>
      </c>
      <c r="H754" s="76">
        <v>98.52</v>
      </c>
      <c r="I754" s="76">
        <v>57.47</v>
      </c>
      <c r="J754" s="430">
        <f>Tabulka5424[[#This Row],[Skutečnost v tis. Kč]]/Tabulka5424[[#This Row],[Upravený rozpočet v tis. Kč]]*100</f>
        <v>58.333333333333336</v>
      </c>
    </row>
    <row r="755" spans="1:10" ht="15" customHeight="1" x14ac:dyDescent="0.25">
      <c r="A755" s="4">
        <v>5512</v>
      </c>
      <c r="B755" s="4">
        <v>5139</v>
      </c>
      <c r="C755" s="291"/>
      <c r="D755" s="47"/>
      <c r="E755" s="61"/>
      <c r="F755" s="5" t="s">
        <v>125</v>
      </c>
      <c r="G755" s="76">
        <v>85</v>
      </c>
      <c r="H755" s="76">
        <v>80.39</v>
      </c>
      <c r="I755" s="76">
        <v>17.37</v>
      </c>
      <c r="J755" s="430">
        <f>Tabulka5424[[#This Row],[Skutečnost v tis. Kč]]/Tabulka5424[[#This Row],[Upravený rozpočet v tis. Kč]]*100</f>
        <v>21.607165070282374</v>
      </c>
    </row>
    <row r="756" spans="1:10" ht="15" customHeight="1" x14ac:dyDescent="0.25">
      <c r="A756" s="4">
        <v>5512</v>
      </c>
      <c r="B756" s="4">
        <v>5151</v>
      </c>
      <c r="C756" s="291"/>
      <c r="D756" s="47"/>
      <c r="E756" s="61"/>
      <c r="F756" s="5" t="s">
        <v>152</v>
      </c>
      <c r="G756" s="76">
        <v>0.5</v>
      </c>
      <c r="H756" s="76">
        <v>0.5</v>
      </c>
      <c r="I756" s="76">
        <v>0.04</v>
      </c>
      <c r="J756" s="430">
        <f>Tabulka5424[[#This Row],[Skutečnost v tis. Kč]]/Tabulka5424[[#This Row],[Upravený rozpočet v tis. Kč]]*100</f>
        <v>8</v>
      </c>
    </row>
    <row r="757" spans="1:10" ht="15" customHeight="1" x14ac:dyDescent="0.25">
      <c r="A757" s="4">
        <v>5512</v>
      </c>
      <c r="B757" s="4">
        <v>5154</v>
      </c>
      <c r="C757" s="291"/>
      <c r="D757" s="47"/>
      <c r="E757" s="61"/>
      <c r="F757" s="5" t="s">
        <v>149</v>
      </c>
      <c r="G757" s="76">
        <v>1</v>
      </c>
      <c r="H757" s="76">
        <v>1</v>
      </c>
      <c r="I757" s="76">
        <v>0</v>
      </c>
      <c r="J757" s="430">
        <f>Tabulka5424[[#This Row],[Skutečnost v tis. Kč]]/Tabulka5424[[#This Row],[Upravený rozpočet v tis. Kč]]*100</f>
        <v>0</v>
      </c>
    </row>
    <row r="758" spans="1:10" ht="15" customHeight="1" x14ac:dyDescent="0.25">
      <c r="A758" s="4">
        <v>5512</v>
      </c>
      <c r="B758" s="4">
        <v>5156</v>
      </c>
      <c r="C758" s="291"/>
      <c r="D758" s="47"/>
      <c r="E758" s="61"/>
      <c r="F758" s="5" t="s">
        <v>217</v>
      </c>
      <c r="G758" s="76">
        <v>85</v>
      </c>
      <c r="H758" s="76">
        <v>85</v>
      </c>
      <c r="I758" s="76">
        <v>39.659999999999997</v>
      </c>
      <c r="J758" s="430">
        <f>Tabulka5424[[#This Row],[Skutečnost v tis. Kč]]/Tabulka5424[[#This Row],[Upravený rozpočet v tis. Kč]]*100</f>
        <v>46.658823529411755</v>
      </c>
    </row>
    <row r="759" spans="1:10" ht="15" customHeight="1" x14ac:dyDescent="0.25">
      <c r="A759" s="4">
        <v>5512</v>
      </c>
      <c r="B759" s="4">
        <v>5161</v>
      </c>
      <c r="C759" s="291"/>
      <c r="D759" s="47"/>
      <c r="E759" s="61"/>
      <c r="F759" s="5" t="s">
        <v>126</v>
      </c>
      <c r="G759" s="76">
        <v>0.5</v>
      </c>
      <c r="H759" s="76">
        <v>0.5</v>
      </c>
      <c r="I759" s="76">
        <v>0</v>
      </c>
      <c r="J759" s="430">
        <f>Tabulka5424[[#This Row],[Skutečnost v tis. Kč]]/Tabulka5424[[#This Row],[Upravený rozpočet v tis. Kč]]*100</f>
        <v>0</v>
      </c>
    </row>
    <row r="760" spans="1:10" ht="15" customHeight="1" x14ac:dyDescent="0.25">
      <c r="A760" s="4">
        <v>5512</v>
      </c>
      <c r="B760" s="4">
        <v>5162</v>
      </c>
      <c r="C760" s="291"/>
      <c r="D760" s="47"/>
      <c r="E760" s="61">
        <v>221</v>
      </c>
      <c r="F760" s="5" t="s">
        <v>447</v>
      </c>
      <c r="G760" s="76">
        <v>13.6</v>
      </c>
      <c r="H760" s="76">
        <v>13.6</v>
      </c>
      <c r="I760" s="76">
        <v>6.41</v>
      </c>
      <c r="J760" s="428">
        <f>Tabulka5424[[#This Row],[Skutečnost v tis. Kč]]/Tabulka5424[[#This Row],[Upravený rozpočet v tis. Kč]]*100</f>
        <v>47.132352941176478</v>
      </c>
    </row>
    <row r="761" spans="1:10" ht="15" customHeight="1" x14ac:dyDescent="0.25">
      <c r="A761" s="4">
        <v>5512</v>
      </c>
      <c r="B761" s="4">
        <v>5167</v>
      </c>
      <c r="C761" s="291"/>
      <c r="D761" s="47"/>
      <c r="E761" s="61"/>
      <c r="F761" s="5" t="s">
        <v>122</v>
      </c>
      <c r="G761" s="76">
        <v>70</v>
      </c>
      <c r="H761" s="76">
        <v>70</v>
      </c>
      <c r="I761" s="76">
        <v>32.28</v>
      </c>
      <c r="J761" s="428">
        <f>Tabulka5424[[#This Row],[Skutečnost v tis. Kč]]/Tabulka5424[[#This Row],[Upravený rozpočet v tis. Kč]]*100</f>
        <v>46.114285714285714</v>
      </c>
    </row>
    <row r="762" spans="1:10" ht="15" customHeight="1" x14ac:dyDescent="0.25">
      <c r="A762" s="4">
        <v>5512</v>
      </c>
      <c r="B762" s="4">
        <v>5169</v>
      </c>
      <c r="C762" s="291"/>
      <c r="D762" s="47"/>
      <c r="E762" s="61"/>
      <c r="F762" s="5" t="s">
        <v>734</v>
      </c>
      <c r="G762" s="76">
        <v>83</v>
      </c>
      <c r="H762" s="76">
        <v>83</v>
      </c>
      <c r="I762" s="76">
        <v>11.4</v>
      </c>
      <c r="J762" s="428">
        <f>Tabulka5424[[#This Row],[Skutečnost v tis. Kč]]/Tabulka5424[[#This Row],[Upravený rozpočet v tis. Kč]]*100</f>
        <v>13.734939759036143</v>
      </c>
    </row>
    <row r="763" spans="1:10" ht="15" customHeight="1" x14ac:dyDescent="0.25">
      <c r="A763" s="461">
        <v>5512</v>
      </c>
      <c r="B763" s="461">
        <v>5171</v>
      </c>
      <c r="C763" s="490"/>
      <c r="D763" s="64"/>
      <c r="E763" s="61"/>
      <c r="F763" s="459" t="s">
        <v>218</v>
      </c>
      <c r="G763" s="254">
        <v>150</v>
      </c>
      <c r="H763" s="254">
        <v>150</v>
      </c>
      <c r="I763" s="254">
        <v>23.89</v>
      </c>
      <c r="J763" s="429">
        <f>Tabulka5424[[#This Row],[Skutečnost v tis. Kč]]/Tabulka5424[[#This Row],[Upravený rozpočet v tis. Kč]]*100</f>
        <v>15.926666666666666</v>
      </c>
    </row>
    <row r="764" spans="1:10" ht="15" customHeight="1" x14ac:dyDescent="0.25">
      <c r="A764" s="4">
        <v>5512</v>
      </c>
      <c r="B764" s="4">
        <v>5173</v>
      </c>
      <c r="C764" s="291"/>
      <c r="D764" s="47"/>
      <c r="E764" s="61"/>
      <c r="F764" s="5" t="s">
        <v>193</v>
      </c>
      <c r="G764" s="76">
        <v>1.5</v>
      </c>
      <c r="H764" s="76">
        <v>1.5</v>
      </c>
      <c r="I764" s="76">
        <v>0</v>
      </c>
      <c r="J764" s="428">
        <f>Tabulka5424[[#This Row],[Skutečnost v tis. Kč]]/Tabulka5424[[#This Row],[Upravený rozpočet v tis. Kč]]*100</f>
        <v>0</v>
      </c>
    </row>
    <row r="765" spans="1:10" ht="15" customHeight="1" x14ac:dyDescent="0.25">
      <c r="A765" s="4"/>
      <c r="B765" s="13"/>
      <c r="C765" s="270"/>
      <c r="D765" s="19"/>
      <c r="E765" s="61"/>
      <c r="F765" s="535" t="s">
        <v>164</v>
      </c>
      <c r="G765" s="99">
        <f>SUBTOTAL(109,G746:G764)</f>
        <v>929.1</v>
      </c>
      <c r="H765" s="99">
        <f t="shared" ref="H765:I765" si="8">SUBTOTAL(109,H746:H764)</f>
        <v>881.68</v>
      </c>
      <c r="I765" s="99">
        <f t="shared" si="8"/>
        <v>283.02</v>
      </c>
      <c r="J765" s="491">
        <f>Tabulka5424[[#This Row],[Skutečnost v tis. Kč]]/Tabulka5424[[#This Row],[Upravený rozpočet v tis. Kč]]*100</f>
        <v>32.100081662281099</v>
      </c>
    </row>
    <row r="766" spans="1:10" ht="15" customHeight="1" x14ac:dyDescent="0.25">
      <c r="A766" s="4"/>
      <c r="B766" s="13"/>
      <c r="C766" s="270"/>
      <c r="D766" s="19"/>
      <c r="E766" s="61"/>
      <c r="F766" s="5"/>
      <c r="G766" s="76"/>
      <c r="H766" s="76"/>
      <c r="I766" s="454"/>
      <c r="J766" s="453"/>
    </row>
    <row r="767" spans="1:10" ht="15" customHeight="1" x14ac:dyDescent="0.25">
      <c r="A767" s="4"/>
      <c r="B767" s="13"/>
      <c r="C767" s="270"/>
      <c r="D767" s="19"/>
      <c r="E767" s="61"/>
      <c r="F767" s="282" t="s">
        <v>999</v>
      </c>
      <c r="G767" s="76"/>
      <c r="H767" s="76"/>
      <c r="I767" s="454"/>
      <c r="J767" s="453"/>
    </row>
    <row r="768" spans="1:10" ht="15" customHeight="1" x14ac:dyDescent="0.25">
      <c r="A768" s="4">
        <v>5512</v>
      </c>
      <c r="B768" s="13">
        <v>5132</v>
      </c>
      <c r="C768" s="270"/>
      <c r="D768" s="19"/>
      <c r="E768" s="61">
        <v>382</v>
      </c>
      <c r="F768" s="340" t="s">
        <v>1006</v>
      </c>
      <c r="G768" s="76">
        <v>0</v>
      </c>
      <c r="H768" s="76">
        <v>15.86</v>
      </c>
      <c r="I768" s="76">
        <v>15.86</v>
      </c>
      <c r="J768" s="430">
        <f>Tabulka5424[[#This Row],[Skutečnost v tis. Kč]]/Tabulka5424[[#This Row],[Upravený rozpočet v tis. Kč]]*100</f>
        <v>100</v>
      </c>
    </row>
    <row r="769" spans="1:10" ht="15" customHeight="1" x14ac:dyDescent="0.25">
      <c r="A769" s="492">
        <v>5512</v>
      </c>
      <c r="B769" s="492">
        <v>5132</v>
      </c>
      <c r="C769" s="520">
        <v>453</v>
      </c>
      <c r="D769" s="64"/>
      <c r="E769" s="492">
        <v>382</v>
      </c>
      <c r="F769" s="585" t="s">
        <v>977</v>
      </c>
      <c r="G769" s="552">
        <v>0</v>
      </c>
      <c r="H769" s="552">
        <v>35</v>
      </c>
      <c r="I769" s="552">
        <v>35</v>
      </c>
      <c r="J769" s="430">
        <f>Tabulka5424[[#This Row],[Skutečnost v tis. Kč]]/Tabulka5424[[#This Row],[Upravený rozpočet v tis. Kč]]*100</f>
        <v>100</v>
      </c>
    </row>
    <row r="770" spans="1:10" ht="15" customHeight="1" x14ac:dyDescent="0.25">
      <c r="A770" s="4"/>
      <c r="B770" s="13"/>
      <c r="C770" s="270"/>
      <c r="D770" s="19"/>
      <c r="E770" s="61"/>
      <c r="F770" s="347" t="s">
        <v>1000</v>
      </c>
      <c r="G770" s="233">
        <f>SUBTOTAL(109,G768:G769)</f>
        <v>0</v>
      </c>
      <c r="H770" s="233">
        <f t="shared" ref="H770:I770" si="9">SUBTOTAL(109,H768:H769)</f>
        <v>50.86</v>
      </c>
      <c r="I770" s="233">
        <f t="shared" si="9"/>
        <v>50.86</v>
      </c>
      <c r="J770" s="470">
        <f>Tabulka5424[[#This Row],[Skutečnost v tis. Kč]]/Tabulka5424[[#This Row],[Upravený rozpočet v tis. Kč]]*100</f>
        <v>100</v>
      </c>
    </row>
    <row r="771" spans="1:10" ht="15" customHeight="1" x14ac:dyDescent="0.25">
      <c r="A771" s="4"/>
      <c r="B771" s="13"/>
      <c r="C771" s="270"/>
      <c r="D771" s="19"/>
      <c r="E771" s="61"/>
      <c r="F771" s="340"/>
      <c r="G771" s="76"/>
      <c r="H771" s="76"/>
      <c r="I771" s="454"/>
      <c r="J771" s="453"/>
    </row>
    <row r="772" spans="1:10" ht="15" customHeight="1" x14ac:dyDescent="0.25">
      <c r="A772" s="4">
        <v>5512</v>
      </c>
      <c r="B772" s="13">
        <v>5132</v>
      </c>
      <c r="C772" s="270"/>
      <c r="D772" s="19"/>
      <c r="E772" s="61">
        <v>384</v>
      </c>
      <c r="F772" s="340" t="s">
        <v>1005</v>
      </c>
      <c r="G772" s="76">
        <v>0</v>
      </c>
      <c r="H772" s="76">
        <v>1.08</v>
      </c>
      <c r="I772" s="76">
        <v>1.08</v>
      </c>
      <c r="J772" s="430">
        <f>Tabulka5424[[#This Row],[Skutečnost v tis. Kč]]/Tabulka5424[[#This Row],[Upravený rozpočet v tis. Kč]]*100</f>
        <v>100</v>
      </c>
    </row>
    <row r="773" spans="1:10" ht="15" customHeight="1" x14ac:dyDescent="0.25">
      <c r="A773" s="492">
        <v>5512</v>
      </c>
      <c r="B773" s="492">
        <v>5132</v>
      </c>
      <c r="C773" s="520">
        <v>453</v>
      </c>
      <c r="D773" s="64"/>
      <c r="E773" s="492">
        <v>384</v>
      </c>
      <c r="F773" s="585" t="s">
        <v>976</v>
      </c>
      <c r="G773" s="552">
        <v>0</v>
      </c>
      <c r="H773" s="552">
        <v>2.41</v>
      </c>
      <c r="I773" s="552">
        <v>2.41</v>
      </c>
      <c r="J773" s="430">
        <f>Tabulka5424[[#This Row],[Skutečnost v tis. Kč]]/Tabulka5424[[#This Row],[Upravený rozpočet v tis. Kč]]*100</f>
        <v>100</v>
      </c>
    </row>
    <row r="774" spans="1:10" ht="15" customHeight="1" x14ac:dyDescent="0.25">
      <c r="A774" s="4">
        <v>5512</v>
      </c>
      <c r="B774" s="13">
        <v>5137</v>
      </c>
      <c r="C774" s="270"/>
      <c r="D774" s="19"/>
      <c r="E774" s="61">
        <v>384</v>
      </c>
      <c r="F774" s="340" t="s">
        <v>974</v>
      </c>
      <c r="G774" s="76">
        <v>0</v>
      </c>
      <c r="H774" s="76">
        <v>1.92</v>
      </c>
      <c r="I774" s="565">
        <v>1.92</v>
      </c>
      <c r="J774" s="430">
        <f>Tabulka5424[[#This Row],[Skutečnost v tis. Kč]]/Tabulka5424[[#This Row],[Upravený rozpočet v tis. Kč]]*100</f>
        <v>100</v>
      </c>
    </row>
    <row r="775" spans="1:10" ht="15" customHeight="1" x14ac:dyDescent="0.25">
      <c r="A775" s="492">
        <v>5512</v>
      </c>
      <c r="B775" s="492">
        <v>5137</v>
      </c>
      <c r="C775" s="520">
        <v>453</v>
      </c>
      <c r="D775" s="64"/>
      <c r="E775" s="492">
        <v>384</v>
      </c>
      <c r="F775" s="585" t="s">
        <v>972</v>
      </c>
      <c r="G775" s="552">
        <v>0</v>
      </c>
      <c r="H775" s="552">
        <v>4.25</v>
      </c>
      <c r="I775" s="552">
        <v>4.25</v>
      </c>
      <c r="J775" s="430">
        <f>Tabulka5424[[#This Row],[Skutečnost v tis. Kč]]/Tabulka5424[[#This Row],[Upravený rozpočet v tis. Kč]]*100</f>
        <v>100</v>
      </c>
    </row>
    <row r="776" spans="1:10" ht="15" customHeight="1" x14ac:dyDescent="0.25">
      <c r="A776" s="4">
        <v>5512</v>
      </c>
      <c r="B776" s="4">
        <v>5139</v>
      </c>
      <c r="C776" s="270"/>
      <c r="D776" s="19"/>
      <c r="E776" s="61">
        <v>384</v>
      </c>
      <c r="F776" s="340" t="s">
        <v>970</v>
      </c>
      <c r="G776" s="76">
        <v>0</v>
      </c>
      <c r="H776" s="76">
        <v>2.41</v>
      </c>
      <c r="I776" s="565">
        <v>2.41</v>
      </c>
      <c r="J776" s="430">
        <f>Tabulka5424[[#This Row],[Skutečnost v tis. Kč]]/Tabulka5424[[#This Row],[Upravený rozpočet v tis. Kč]]*100</f>
        <v>100</v>
      </c>
    </row>
    <row r="777" spans="1:10" ht="15" customHeight="1" x14ac:dyDescent="0.25">
      <c r="A777" s="492">
        <v>5512</v>
      </c>
      <c r="B777" s="492">
        <v>5139</v>
      </c>
      <c r="C777" s="520">
        <v>453</v>
      </c>
      <c r="D777" s="64"/>
      <c r="E777" s="492">
        <v>384</v>
      </c>
      <c r="F777" s="585" t="s">
        <v>968</v>
      </c>
      <c r="G777" s="552">
        <v>0</v>
      </c>
      <c r="H777" s="552">
        <v>5.34</v>
      </c>
      <c r="I777" s="552">
        <v>5.34</v>
      </c>
      <c r="J777" s="430">
        <f>Tabulka5424[[#This Row],[Skutečnost v tis. Kč]]/Tabulka5424[[#This Row],[Upravený rozpočet v tis. Kč]]*100</f>
        <v>100</v>
      </c>
    </row>
    <row r="778" spans="1:10" ht="15" customHeight="1" x14ac:dyDescent="0.25">
      <c r="A778" s="492"/>
      <c r="B778" s="13"/>
      <c r="C778" s="270"/>
      <c r="D778" s="19"/>
      <c r="E778" s="61"/>
      <c r="F778" s="347" t="s">
        <v>1001</v>
      </c>
      <c r="G778" s="233">
        <f>SUBTOTAL(109,G772:G777)</f>
        <v>0</v>
      </c>
      <c r="H778" s="233">
        <f t="shared" ref="H778:I778" si="10">SUBTOTAL(109,H772:H777)</f>
        <v>17.41</v>
      </c>
      <c r="I778" s="233">
        <f t="shared" si="10"/>
        <v>17.41</v>
      </c>
      <c r="J778" s="507">
        <f>Tabulka5424[[#This Row],[Skutečnost v tis. Kč]]/Tabulka5424[[#This Row],[Upravený rozpočet v tis. Kč]]*100</f>
        <v>100</v>
      </c>
    </row>
    <row r="779" spans="1:10" ht="15" customHeight="1" x14ac:dyDescent="0.25">
      <c r="A779" s="4"/>
      <c r="B779" s="13"/>
      <c r="C779" s="270"/>
      <c r="D779" s="19"/>
      <c r="E779" s="61"/>
      <c r="F779" s="340"/>
      <c r="G779" s="76"/>
      <c r="H779" s="76"/>
      <c r="I779" s="454"/>
      <c r="J779" s="453"/>
    </row>
    <row r="780" spans="1:10" ht="15" customHeight="1" x14ac:dyDescent="0.25">
      <c r="A780" s="4">
        <v>5512</v>
      </c>
      <c r="B780" s="13">
        <v>5132</v>
      </c>
      <c r="C780" s="270"/>
      <c r="D780" s="19"/>
      <c r="E780" s="61">
        <v>386</v>
      </c>
      <c r="F780" s="340" t="s">
        <v>1004</v>
      </c>
      <c r="G780" s="76">
        <v>0</v>
      </c>
      <c r="H780" s="76">
        <v>2.13</v>
      </c>
      <c r="I780" s="76">
        <v>2.13</v>
      </c>
      <c r="J780" s="430">
        <f>Tabulka5424[[#This Row],[Skutečnost v tis. Kč]]/Tabulka5424[[#This Row],[Upravený rozpočet v tis. Kč]]*100</f>
        <v>100</v>
      </c>
    </row>
    <row r="781" spans="1:10" ht="15" customHeight="1" x14ac:dyDescent="0.25">
      <c r="A781" s="492">
        <v>5512</v>
      </c>
      <c r="B781" s="492">
        <v>5132</v>
      </c>
      <c r="C781" s="520">
        <v>453</v>
      </c>
      <c r="D781" s="64"/>
      <c r="E781" s="492">
        <v>386</v>
      </c>
      <c r="F781" s="585" t="s">
        <v>975</v>
      </c>
      <c r="G781" s="552">
        <v>0</v>
      </c>
      <c r="H781" s="552">
        <v>4.3499999999999996</v>
      </c>
      <c r="I781" s="552">
        <v>4.3499999999999996</v>
      </c>
      <c r="J781" s="430">
        <f>Tabulka5424[[#This Row],[Skutečnost v tis. Kč]]/Tabulka5424[[#This Row],[Upravený rozpočet v tis. Kč]]*100</f>
        <v>100</v>
      </c>
    </row>
    <row r="782" spans="1:10" ht="15" customHeight="1" x14ac:dyDescent="0.25">
      <c r="A782" s="4">
        <v>5512</v>
      </c>
      <c r="B782" s="13">
        <v>5137</v>
      </c>
      <c r="C782" s="270"/>
      <c r="D782" s="19"/>
      <c r="E782" s="61">
        <v>386</v>
      </c>
      <c r="F782" s="340" t="s">
        <v>973</v>
      </c>
      <c r="G782" s="76">
        <v>0</v>
      </c>
      <c r="H782" s="76">
        <v>0.56000000000000005</v>
      </c>
      <c r="I782" s="76">
        <v>0.56000000000000005</v>
      </c>
      <c r="J782" s="430">
        <f>Tabulka5424[[#This Row],[Skutečnost v tis. Kč]]/Tabulka5424[[#This Row],[Upravený rozpočet v tis. Kč]]*100</f>
        <v>100</v>
      </c>
    </row>
    <row r="783" spans="1:10" ht="15" customHeight="1" x14ac:dyDescent="0.25">
      <c r="A783" s="492">
        <v>5512</v>
      </c>
      <c r="B783" s="492">
        <v>5137</v>
      </c>
      <c r="C783" s="520">
        <v>453</v>
      </c>
      <c r="D783" s="64"/>
      <c r="E783" s="492">
        <v>386</v>
      </c>
      <c r="F783" s="585" t="s">
        <v>971</v>
      </c>
      <c r="G783" s="552">
        <v>0</v>
      </c>
      <c r="H783" s="552">
        <v>1.1399999999999999</v>
      </c>
      <c r="I783" s="552">
        <v>1.1399999999999999</v>
      </c>
      <c r="J783" s="430">
        <f>Tabulka5424[[#This Row],[Skutečnost v tis. Kč]]/Tabulka5424[[#This Row],[Upravený rozpočet v tis. Kč]]*100</f>
        <v>100</v>
      </c>
    </row>
    <row r="784" spans="1:10" ht="15" customHeight="1" x14ac:dyDescent="0.25">
      <c r="A784" s="4">
        <v>5512</v>
      </c>
      <c r="B784" s="13">
        <v>5139</v>
      </c>
      <c r="C784" s="270"/>
      <c r="D784" s="19"/>
      <c r="E784" s="61">
        <v>386</v>
      </c>
      <c r="F784" s="340" t="s">
        <v>969</v>
      </c>
      <c r="G784" s="76">
        <v>0</v>
      </c>
      <c r="H784" s="76">
        <v>2.2000000000000002</v>
      </c>
      <c r="I784" s="565">
        <v>2.2000000000000002</v>
      </c>
      <c r="J784" s="430">
        <f>Tabulka5424[[#This Row],[Skutečnost v tis. Kč]]/Tabulka5424[[#This Row],[Upravený rozpočet v tis. Kč]]*100</f>
        <v>100</v>
      </c>
    </row>
    <row r="785" spans="1:10" s="54" customFormat="1" ht="15" customHeight="1" x14ac:dyDescent="0.25">
      <c r="A785" s="492">
        <v>5512</v>
      </c>
      <c r="B785" s="492">
        <v>5139</v>
      </c>
      <c r="C785" s="520">
        <v>453</v>
      </c>
      <c r="D785" s="64"/>
      <c r="E785" s="492">
        <v>386</v>
      </c>
      <c r="F785" s="585" t="s">
        <v>967</v>
      </c>
      <c r="G785" s="552">
        <v>0</v>
      </c>
      <c r="H785" s="552">
        <v>4.51</v>
      </c>
      <c r="I785" s="552">
        <v>4.51</v>
      </c>
      <c r="J785" s="430">
        <f>Tabulka5424[[#This Row],[Skutečnost v tis. Kč]]/Tabulka5424[[#This Row],[Upravený rozpočet v tis. Kč]]*100</f>
        <v>100</v>
      </c>
    </row>
    <row r="786" spans="1:10" s="54" customFormat="1" ht="15" customHeight="1" x14ac:dyDescent="0.25">
      <c r="A786"/>
      <c r="B786" s="13"/>
      <c r="C786" s="270"/>
      <c r="D786" s="19"/>
      <c r="E786" s="61"/>
      <c r="F786" s="347" t="s">
        <v>1002</v>
      </c>
      <c r="G786" s="379">
        <f>SUBTOTAL(109,G780:G785)</f>
        <v>0</v>
      </c>
      <c r="H786" s="629">
        <f t="shared" ref="H786:I786" si="11">SUBTOTAL(109,H780:H785)</f>
        <v>14.889999999999999</v>
      </c>
      <c r="I786" s="629">
        <f t="shared" si="11"/>
        <v>14.889999999999999</v>
      </c>
      <c r="J786" s="551">
        <f>Tabulka5424[[#This Row],[Skutečnost v tis. Kč]]/Tabulka5424[[#This Row],[Upravený rozpočet v tis. Kč]]*100</f>
        <v>100</v>
      </c>
    </row>
    <row r="787" spans="1:10" s="54" customFormat="1" ht="15" customHeight="1" x14ac:dyDescent="0.25">
      <c r="A787"/>
      <c r="B787" s="13"/>
      <c r="C787" s="270"/>
      <c r="D787" s="19"/>
      <c r="E787" s="61"/>
      <c r="F787"/>
      <c r="G787" s="209"/>
      <c r="H787" s="6"/>
      <c r="I787" s="98"/>
      <c r="J787" s="560"/>
    </row>
    <row r="788" spans="1:10" ht="15" customHeight="1" x14ac:dyDescent="0.25">
      <c r="A788" s="258">
        <v>5512</v>
      </c>
      <c r="B788" s="258">
        <v>6122</v>
      </c>
      <c r="C788" s="270"/>
      <c r="D788" s="64"/>
      <c r="E788" s="61"/>
      <c r="F788" s="627" t="s">
        <v>1058</v>
      </c>
      <c r="G788" s="252">
        <v>80</v>
      </c>
      <c r="H788" s="252">
        <v>100</v>
      </c>
      <c r="I788" s="252">
        <v>0</v>
      </c>
      <c r="J788" s="428">
        <f>Tabulka5424[[#This Row],[Skutečnost v tis. Kč]]/Tabulka5424[[#This Row],[Upravený rozpočet v tis. Kč]]*100</f>
        <v>0</v>
      </c>
    </row>
    <row r="789" spans="1:10" ht="15.75" customHeight="1" x14ac:dyDescent="0.25">
      <c r="A789" s="498">
        <v>5512</v>
      </c>
      <c r="B789" s="498">
        <v>6122</v>
      </c>
      <c r="C789" s="499">
        <v>452</v>
      </c>
      <c r="D789" s="489"/>
      <c r="E789" s="500">
        <v>382</v>
      </c>
      <c r="F789" s="501" t="s">
        <v>1059</v>
      </c>
      <c r="G789" s="495">
        <v>0</v>
      </c>
      <c r="H789" s="495">
        <v>200</v>
      </c>
      <c r="I789" s="495">
        <v>0</v>
      </c>
      <c r="J789" s="428">
        <f>Tabulka5424[[#This Row],[Skutečnost v tis. Kč]]/Tabulka5424[[#This Row],[Upravený rozpočet v tis. Kč]]*100</f>
        <v>0</v>
      </c>
    </row>
    <row r="790" spans="1:10" ht="15" customHeight="1" x14ac:dyDescent="0.25">
      <c r="A790" s="498"/>
      <c r="B790" s="13"/>
      <c r="C790" s="270"/>
      <c r="D790" s="19"/>
      <c r="E790" s="61"/>
      <c r="F790" s="347" t="s">
        <v>1003</v>
      </c>
      <c r="G790" s="233">
        <f>SUBTOTAL(109,G788:G789)</f>
        <v>80</v>
      </c>
      <c r="H790" s="233">
        <f t="shared" ref="H790:I790" si="12">SUBTOTAL(109,H788:H789)</f>
        <v>300</v>
      </c>
      <c r="I790" s="233">
        <f t="shared" si="12"/>
        <v>0</v>
      </c>
      <c r="J790" s="547">
        <f>Tabulka5424[[#This Row],[Skutečnost v tis. Kč]]/Tabulka5424[[#This Row],[Upravený rozpočet v tis. Kč]]*100</f>
        <v>0</v>
      </c>
    </row>
    <row r="791" spans="1:10" ht="15" customHeight="1" x14ac:dyDescent="0.25">
      <c r="A791" s="498"/>
      <c r="B791" s="13"/>
      <c r="C791" s="270"/>
      <c r="D791" s="19"/>
      <c r="E791" s="61"/>
      <c r="F791" s="589"/>
      <c r="G791" s="495"/>
      <c r="H791" s="76"/>
      <c r="I791" s="454"/>
      <c r="J791" s="560"/>
    </row>
    <row r="792" spans="1:10" ht="15" customHeight="1" x14ac:dyDescent="0.25">
      <c r="A792" s="335">
        <v>5512</v>
      </c>
      <c r="B792" s="335"/>
      <c r="C792" s="519"/>
      <c r="D792" s="45"/>
      <c r="E792" s="61"/>
      <c r="F792" s="110" t="s">
        <v>380</v>
      </c>
      <c r="G792" s="72">
        <f>G765+G770+G778+G786+G790</f>
        <v>1009.1</v>
      </c>
      <c r="H792" s="72">
        <f t="shared" ref="H792:I792" si="13">H765+H770+H778+H786+H790</f>
        <v>1264.8399999999999</v>
      </c>
      <c r="I792" s="72">
        <f t="shared" si="13"/>
        <v>366.18</v>
      </c>
      <c r="J792" s="547">
        <f>Tabulka5424[[#This Row],[Skutečnost v tis. Kč]]/Tabulka5424[[#This Row],[Upravený rozpočet v tis. Kč]]*100</f>
        <v>28.950697321400337</v>
      </c>
    </row>
    <row r="793" spans="1:10" ht="15" customHeight="1" x14ac:dyDescent="0.25">
      <c r="A793" s="148">
        <v>5</v>
      </c>
      <c r="B793" s="503"/>
      <c r="C793" s="504"/>
      <c r="D793" s="505"/>
      <c r="E793" s="698"/>
      <c r="F793" s="150" t="s">
        <v>68</v>
      </c>
      <c r="G793" s="151">
        <f>G792+G743+G714+G710+G707</f>
        <v>7425.82</v>
      </c>
      <c r="H793" s="151">
        <f>H792+H743+H714+H710+H707</f>
        <v>7665.0599999999995</v>
      </c>
      <c r="I793" s="151">
        <f>I792+I743+I714+I710+I707</f>
        <v>4183.1499999999996</v>
      </c>
      <c r="J793" s="424">
        <f>Tabulka5424[[#This Row],[Skutečnost v tis. Kč]]/Tabulka5424[[#This Row],[Upravený rozpočet v tis. Kč]]*100</f>
        <v>54.574262954236495</v>
      </c>
    </row>
    <row r="794" spans="1:10" ht="15" customHeight="1" x14ac:dyDescent="0.25">
      <c r="A794" s="175"/>
      <c r="B794" s="13"/>
      <c r="C794" s="270"/>
      <c r="D794" s="19"/>
      <c r="E794" s="61"/>
      <c r="F794" s="178"/>
      <c r="G794" s="317"/>
      <c r="H794" s="6"/>
      <c r="I794" s="527"/>
      <c r="J794" s="560"/>
    </row>
    <row r="795" spans="1:10" ht="15" customHeight="1" x14ac:dyDescent="0.25">
      <c r="A795" s="148">
        <v>6</v>
      </c>
      <c r="B795" s="503"/>
      <c r="C795" s="504"/>
      <c r="D795" s="505"/>
      <c r="E795" s="698"/>
      <c r="F795" s="150" t="s">
        <v>219</v>
      </c>
      <c r="G795" s="151"/>
      <c r="H795" s="151"/>
      <c r="I795" s="151"/>
      <c r="J795" s="424"/>
    </row>
    <row r="796" spans="1:10" ht="15" customHeight="1" x14ac:dyDescent="0.25">
      <c r="A796" s="461"/>
      <c r="B796" s="461"/>
      <c r="C796" s="490"/>
      <c r="D796" s="64"/>
      <c r="E796" s="61"/>
      <c r="F796" s="129" t="s">
        <v>220</v>
      </c>
      <c r="G796" s="254"/>
      <c r="H796" s="254"/>
      <c r="I796" s="254"/>
      <c r="J796" s="430"/>
    </row>
    <row r="797" spans="1:10" s="576" customFormat="1" ht="15" customHeight="1" x14ac:dyDescent="0.25">
      <c r="A797" s="461"/>
      <c r="B797" s="461"/>
      <c r="C797" s="490"/>
      <c r="D797" s="64"/>
      <c r="E797" s="61"/>
      <c r="F797" s="110" t="s">
        <v>221</v>
      </c>
      <c r="G797" s="254"/>
      <c r="H797" s="254"/>
      <c r="I797" s="254"/>
      <c r="J797" s="430"/>
    </row>
    <row r="798" spans="1:10" s="576" customFormat="1" ht="15" customHeight="1" x14ac:dyDescent="0.25">
      <c r="A798" s="4">
        <v>6112</v>
      </c>
      <c r="B798" s="4">
        <v>5019</v>
      </c>
      <c r="C798" s="291"/>
      <c r="D798" s="47"/>
      <c r="E798" s="61"/>
      <c r="F798" s="5" t="s">
        <v>554</v>
      </c>
      <c r="G798" s="76">
        <v>15.64</v>
      </c>
      <c r="H798" s="76">
        <v>15.64</v>
      </c>
      <c r="I798" s="76">
        <v>1.25</v>
      </c>
      <c r="J798" s="430">
        <f>Tabulka5424[[#This Row],[Skutečnost v tis. Kč]]/Tabulka5424[[#This Row],[Upravený rozpočet v tis. Kč]]*100</f>
        <v>7.9923273657289</v>
      </c>
    </row>
    <row r="799" spans="1:10" s="80" customFormat="1" ht="15" customHeight="1" x14ac:dyDescent="0.25">
      <c r="A799" s="4">
        <v>6112</v>
      </c>
      <c r="B799" s="4">
        <v>5021</v>
      </c>
      <c r="C799" s="291"/>
      <c r="D799" s="47"/>
      <c r="E799" s="61"/>
      <c r="F799" s="5" t="s">
        <v>553</v>
      </c>
      <c r="G799" s="76">
        <v>80</v>
      </c>
      <c r="H799" s="76">
        <v>80</v>
      </c>
      <c r="I799" s="76">
        <v>0</v>
      </c>
      <c r="J799" s="430">
        <f>Tabulka5424[[#This Row],[Skutečnost v tis. Kč]]/Tabulka5424[[#This Row],[Upravený rozpočet v tis. Kč]]*100</f>
        <v>0</v>
      </c>
    </row>
    <row r="800" spans="1:10" ht="15" customHeight="1" x14ac:dyDescent="0.25">
      <c r="A800" s="4">
        <v>6112</v>
      </c>
      <c r="B800" s="4">
        <v>5023</v>
      </c>
      <c r="C800" s="291"/>
      <c r="D800" s="47"/>
      <c r="E800" s="61"/>
      <c r="F800" s="5" t="s">
        <v>511</v>
      </c>
      <c r="G800" s="76">
        <v>2379.3000000000002</v>
      </c>
      <c r="H800" s="76">
        <v>2379.3000000000002</v>
      </c>
      <c r="I800" s="76">
        <v>1528.57</v>
      </c>
      <c r="J800" s="430">
        <f>Tabulka5424[[#This Row],[Skutečnost v tis. Kč]]/Tabulka5424[[#This Row],[Upravený rozpočet v tis. Kč]]*100</f>
        <v>64.244525700836377</v>
      </c>
    </row>
    <row r="801" spans="1:10" s="80" customFormat="1" ht="15" customHeight="1" x14ac:dyDescent="0.25">
      <c r="A801" s="4">
        <v>6112</v>
      </c>
      <c r="B801" s="4">
        <v>5031</v>
      </c>
      <c r="C801" s="291"/>
      <c r="D801" s="47"/>
      <c r="E801" s="61"/>
      <c r="F801" s="5" t="s">
        <v>182</v>
      </c>
      <c r="G801" s="76">
        <v>383.6</v>
      </c>
      <c r="H801" s="76">
        <v>383.6</v>
      </c>
      <c r="I801" s="76">
        <v>248.66</v>
      </c>
      <c r="J801" s="430">
        <f>Tabulka5424[[#This Row],[Skutečnost v tis. Kč]]/Tabulka5424[[#This Row],[Upravený rozpočet v tis. Kč]]*100</f>
        <v>64.822732012513029</v>
      </c>
    </row>
    <row r="802" spans="1:10" ht="15" customHeight="1" x14ac:dyDescent="0.25">
      <c r="A802" s="4">
        <v>6112</v>
      </c>
      <c r="B802" s="4">
        <v>5032</v>
      </c>
      <c r="C802" s="291"/>
      <c r="D802" s="47"/>
      <c r="E802" s="61"/>
      <c r="F802" s="5" t="s">
        <v>119</v>
      </c>
      <c r="G802" s="76">
        <v>214.1</v>
      </c>
      <c r="H802" s="76">
        <v>214.1</v>
      </c>
      <c r="I802" s="76">
        <v>139.49</v>
      </c>
      <c r="J802" s="430">
        <f>Tabulka5424[[#This Row],[Skutečnost v tis. Kč]]/Tabulka5424[[#This Row],[Upravený rozpočet v tis. Kč]]*100</f>
        <v>65.151798225128459</v>
      </c>
    </row>
    <row r="803" spans="1:10" s="80" customFormat="1" ht="15" customHeight="1" x14ac:dyDescent="0.25">
      <c r="A803" s="4">
        <v>6112</v>
      </c>
      <c r="B803" s="4">
        <v>5039</v>
      </c>
      <c r="C803" s="291"/>
      <c r="D803" s="47"/>
      <c r="E803" s="61"/>
      <c r="F803" s="5" t="s">
        <v>555</v>
      </c>
      <c r="G803" s="76">
        <v>5.32</v>
      </c>
      <c r="H803" s="76">
        <v>5.32</v>
      </c>
      <c r="I803" s="76">
        <v>0.43</v>
      </c>
      <c r="J803" s="430">
        <f>Tabulka5424[[#This Row],[Skutečnost v tis. Kč]]/Tabulka5424[[#This Row],[Upravený rozpočet v tis. Kč]]*100</f>
        <v>8.0827067669172923</v>
      </c>
    </row>
    <row r="804" spans="1:10" s="80" customFormat="1" ht="15" customHeight="1" x14ac:dyDescent="0.25">
      <c r="A804" s="4">
        <v>6112</v>
      </c>
      <c r="B804" s="4">
        <v>5136</v>
      </c>
      <c r="C804" s="291"/>
      <c r="D804" s="47"/>
      <c r="E804" s="61"/>
      <c r="F804" s="5" t="s">
        <v>200</v>
      </c>
      <c r="G804" s="76">
        <v>2</v>
      </c>
      <c r="H804" s="76">
        <v>2</v>
      </c>
      <c r="I804" s="76">
        <v>0</v>
      </c>
      <c r="J804" s="430">
        <f>Tabulka5424[[#This Row],[Skutečnost v tis. Kč]]/Tabulka5424[[#This Row],[Upravený rozpočet v tis. Kč]]*100</f>
        <v>0</v>
      </c>
    </row>
    <row r="805" spans="1:10" s="80" customFormat="1" ht="15" customHeight="1" x14ac:dyDescent="0.25">
      <c r="A805" s="4">
        <v>6112</v>
      </c>
      <c r="B805" s="4">
        <v>5139</v>
      </c>
      <c r="C805" s="291"/>
      <c r="D805" s="47"/>
      <c r="E805" s="61"/>
      <c r="F805" s="5" t="s">
        <v>125</v>
      </c>
      <c r="G805" s="76">
        <v>7</v>
      </c>
      <c r="H805" s="76">
        <v>7</v>
      </c>
      <c r="I805" s="76">
        <v>6.22</v>
      </c>
      <c r="J805" s="430">
        <f>Tabulka5424[[#This Row],[Skutečnost v tis. Kč]]/Tabulka5424[[#This Row],[Upravený rozpočet v tis. Kč]]*100</f>
        <v>88.857142857142861</v>
      </c>
    </row>
    <row r="806" spans="1:10" s="80" customFormat="1" ht="15" customHeight="1" x14ac:dyDescent="0.25">
      <c r="A806" s="4">
        <v>6112</v>
      </c>
      <c r="B806" s="4">
        <v>5156</v>
      </c>
      <c r="C806" s="291"/>
      <c r="D806" s="47"/>
      <c r="E806" s="61"/>
      <c r="F806" s="5" t="s">
        <v>192</v>
      </c>
      <c r="G806" s="76">
        <v>22</v>
      </c>
      <c r="H806" s="76">
        <v>22</v>
      </c>
      <c r="I806" s="76">
        <v>6.4</v>
      </c>
      <c r="J806" s="430">
        <f>Tabulka5424[[#This Row],[Skutečnost v tis. Kč]]/Tabulka5424[[#This Row],[Upravený rozpočet v tis. Kč]]*100</f>
        <v>29.090909090909093</v>
      </c>
    </row>
    <row r="807" spans="1:10" s="80" customFormat="1" ht="15" customHeight="1" x14ac:dyDescent="0.25">
      <c r="A807" s="4">
        <v>6112</v>
      </c>
      <c r="B807" s="4">
        <v>5162</v>
      </c>
      <c r="C807" s="291"/>
      <c r="D807" s="47"/>
      <c r="E807" s="61">
        <v>220</v>
      </c>
      <c r="F807" s="5" t="s">
        <v>552</v>
      </c>
      <c r="G807" s="76">
        <v>8</v>
      </c>
      <c r="H807" s="76">
        <v>8</v>
      </c>
      <c r="I807" s="76">
        <v>1.39</v>
      </c>
      <c r="J807" s="430">
        <f>Tabulka5424[[#This Row],[Skutečnost v tis. Kč]]/Tabulka5424[[#This Row],[Upravený rozpočet v tis. Kč]]*100</f>
        <v>17.375</v>
      </c>
    </row>
    <row r="808" spans="1:10" s="80" customFormat="1" ht="15" customHeight="1" x14ac:dyDescent="0.25">
      <c r="A808" s="4">
        <v>6112</v>
      </c>
      <c r="B808" s="4">
        <v>5162</v>
      </c>
      <c r="C808" s="291"/>
      <c r="D808" s="47"/>
      <c r="E808" s="61">
        <v>221</v>
      </c>
      <c r="F808" s="5" t="s">
        <v>446</v>
      </c>
      <c r="G808" s="76">
        <v>10</v>
      </c>
      <c r="H808" s="76">
        <v>10</v>
      </c>
      <c r="I808" s="76">
        <v>6.57</v>
      </c>
      <c r="J808" s="430">
        <f>Tabulka5424[[#This Row],[Skutečnost v tis. Kč]]/Tabulka5424[[#This Row],[Upravený rozpočet v tis. Kč]]*100</f>
        <v>65.7</v>
      </c>
    </row>
    <row r="809" spans="1:10" s="80" customFormat="1" ht="15" customHeight="1" x14ac:dyDescent="0.25">
      <c r="A809" s="4">
        <v>6112</v>
      </c>
      <c r="B809" s="4">
        <v>5166</v>
      </c>
      <c r="C809" s="291"/>
      <c r="D809" s="47"/>
      <c r="E809" s="61"/>
      <c r="F809" s="5" t="s">
        <v>121</v>
      </c>
      <c r="G809" s="76">
        <v>150</v>
      </c>
      <c r="H809" s="76">
        <v>150</v>
      </c>
      <c r="I809" s="76">
        <v>121.07</v>
      </c>
      <c r="J809" s="428">
        <f>Tabulka5424[[#This Row],[Skutečnost v tis. Kč]]/Tabulka5424[[#This Row],[Upravený rozpočet v tis. Kč]]*100</f>
        <v>80.713333333333324</v>
      </c>
    </row>
    <row r="810" spans="1:10" s="80" customFormat="1" ht="15" customHeight="1" x14ac:dyDescent="0.25">
      <c r="A810" s="4">
        <v>6112</v>
      </c>
      <c r="B810" s="4">
        <v>5167</v>
      </c>
      <c r="C810" s="291"/>
      <c r="D810" s="47"/>
      <c r="E810" s="61"/>
      <c r="F810" s="5" t="s">
        <v>122</v>
      </c>
      <c r="G810" s="76">
        <v>5</v>
      </c>
      <c r="H810" s="76">
        <v>5</v>
      </c>
      <c r="I810" s="76">
        <v>0</v>
      </c>
      <c r="J810" s="428">
        <f>Tabulka5424[[#This Row],[Skutečnost v tis. Kč]]/Tabulka5424[[#This Row],[Upravený rozpočet v tis. Kč]]*100</f>
        <v>0</v>
      </c>
    </row>
    <row r="811" spans="1:10" s="80" customFormat="1" ht="15" customHeight="1" x14ac:dyDescent="0.25">
      <c r="A811" s="4">
        <v>6112</v>
      </c>
      <c r="B811" s="4">
        <v>5169</v>
      </c>
      <c r="C811" s="291"/>
      <c r="D811" s="47"/>
      <c r="E811" s="61"/>
      <c r="F811" s="5" t="s">
        <v>222</v>
      </c>
      <c r="G811" s="76">
        <v>12</v>
      </c>
      <c r="H811" s="76">
        <v>5.5</v>
      </c>
      <c r="I811" s="76">
        <v>4.1100000000000003</v>
      </c>
      <c r="J811" s="428">
        <f>Tabulka5424[[#This Row],[Skutečnost v tis. Kč]]/Tabulka5424[[#This Row],[Upravený rozpočet v tis. Kč]]*100</f>
        <v>74.727272727272734</v>
      </c>
    </row>
    <row r="812" spans="1:10" s="80" customFormat="1" ht="15" customHeight="1" x14ac:dyDescent="0.25">
      <c r="A812" s="461">
        <v>6112</v>
      </c>
      <c r="B812" s="461">
        <v>5171</v>
      </c>
      <c r="C812" s="490"/>
      <c r="D812" s="64"/>
      <c r="E812" s="61"/>
      <c r="F812" s="459" t="s">
        <v>395</v>
      </c>
      <c r="G812" s="254">
        <v>15</v>
      </c>
      <c r="H812" s="254">
        <v>15</v>
      </c>
      <c r="I812" s="254">
        <v>10.8</v>
      </c>
      <c r="J812" s="429">
        <f>Tabulka5424[[#This Row],[Skutečnost v tis. Kč]]/Tabulka5424[[#This Row],[Upravený rozpočet v tis. Kč]]*100</f>
        <v>72.000000000000014</v>
      </c>
    </row>
    <row r="813" spans="1:10" s="80" customFormat="1" ht="15" customHeight="1" x14ac:dyDescent="0.25">
      <c r="A813" s="4">
        <v>6112</v>
      </c>
      <c r="B813" s="4">
        <v>5173</v>
      </c>
      <c r="C813" s="291"/>
      <c r="D813" s="47"/>
      <c r="E813" s="61"/>
      <c r="F813" s="5" t="s">
        <v>193</v>
      </c>
      <c r="G813" s="76">
        <v>3</v>
      </c>
      <c r="H813" s="76">
        <v>17.73</v>
      </c>
      <c r="I813" s="76">
        <v>13.71</v>
      </c>
      <c r="J813" s="428">
        <f>Tabulka5424[[#This Row],[Skutečnost v tis. Kč]]/Tabulka5424[[#This Row],[Upravený rozpočet v tis. Kč]]*100</f>
        <v>77.326565143824027</v>
      </c>
    </row>
    <row r="814" spans="1:10" s="80" customFormat="1" ht="15" customHeight="1" x14ac:dyDescent="0.25">
      <c r="A814" s="4">
        <v>6112</v>
      </c>
      <c r="B814" s="4">
        <v>5175</v>
      </c>
      <c r="C814" s="291"/>
      <c r="D814" s="47"/>
      <c r="E814" s="61"/>
      <c r="F814" s="5" t="s">
        <v>258</v>
      </c>
      <c r="G814" s="76">
        <v>76</v>
      </c>
      <c r="H814" s="76">
        <v>50.27</v>
      </c>
      <c r="I814" s="76">
        <v>25.87</v>
      </c>
      <c r="J814" s="428">
        <f>Tabulka5424[[#This Row],[Skutečnost v tis. Kč]]/Tabulka5424[[#This Row],[Upravený rozpočet v tis. Kč]]*100</f>
        <v>51.462104634971148</v>
      </c>
    </row>
    <row r="815" spans="1:10" s="80" customFormat="1" ht="15" customHeight="1" x14ac:dyDescent="0.25">
      <c r="A815" s="4">
        <v>6112</v>
      </c>
      <c r="B815" s="4">
        <v>5176</v>
      </c>
      <c r="C815" s="291"/>
      <c r="D815" s="47"/>
      <c r="E815" s="61"/>
      <c r="F815" s="5" t="s">
        <v>223</v>
      </c>
      <c r="G815" s="76">
        <v>4.5</v>
      </c>
      <c r="H815" s="76">
        <v>4.5</v>
      </c>
      <c r="I815" s="76">
        <v>0</v>
      </c>
      <c r="J815" s="428">
        <f>Tabulka5424[[#This Row],[Skutečnost v tis. Kč]]/Tabulka5424[[#This Row],[Upravený rozpočet v tis. Kč]]*100</f>
        <v>0</v>
      </c>
    </row>
    <row r="816" spans="1:10" s="80" customFormat="1" ht="15" customHeight="1" x14ac:dyDescent="0.25">
      <c r="A816" s="4">
        <v>6112</v>
      </c>
      <c r="B816" s="4">
        <v>5179</v>
      </c>
      <c r="C816" s="291"/>
      <c r="D816" s="47"/>
      <c r="E816" s="61"/>
      <c r="F816" s="5" t="s">
        <v>224</v>
      </c>
      <c r="G816" s="76">
        <v>12</v>
      </c>
      <c r="H816" s="76">
        <v>21</v>
      </c>
      <c r="I816" s="76">
        <v>21</v>
      </c>
      <c r="J816" s="428">
        <f>Tabulka5424[[#This Row],[Skutečnost v tis. Kč]]/Tabulka5424[[#This Row],[Upravený rozpočet v tis. Kč]]*100</f>
        <v>100</v>
      </c>
    </row>
    <row r="817" spans="1:10" s="80" customFormat="1" ht="15" customHeight="1" x14ac:dyDescent="0.25">
      <c r="A817" s="4">
        <v>6112</v>
      </c>
      <c r="B817" s="4">
        <v>5194</v>
      </c>
      <c r="C817" s="291"/>
      <c r="D817" s="47"/>
      <c r="E817" s="61"/>
      <c r="F817" s="5" t="s">
        <v>194</v>
      </c>
      <c r="G817" s="76">
        <v>0</v>
      </c>
      <c r="H817" s="76">
        <v>17.5</v>
      </c>
      <c r="I817" s="76">
        <v>17.05</v>
      </c>
      <c r="J817" s="428">
        <f>Tabulka5424[[#This Row],[Skutečnost v tis. Kč]]/Tabulka5424[[#This Row],[Upravený rozpočet v tis. Kč]]*100</f>
        <v>97.428571428571431</v>
      </c>
    </row>
    <row r="818" spans="1:10" s="80" customFormat="1" ht="15" customHeight="1" x14ac:dyDescent="0.25">
      <c r="A818" s="4">
        <v>6112</v>
      </c>
      <c r="B818" s="4">
        <v>5194</v>
      </c>
      <c r="C818" s="291"/>
      <c r="D818" s="529">
        <v>111</v>
      </c>
      <c r="E818" s="61"/>
      <c r="F818" s="5" t="s">
        <v>863</v>
      </c>
      <c r="G818" s="76">
        <v>0</v>
      </c>
      <c r="H818" s="521">
        <v>60.92</v>
      </c>
      <c r="I818" s="76">
        <v>8.51</v>
      </c>
      <c r="J818" s="428">
        <f>Tabulka5424[[#This Row],[Skutečnost v tis. Kč]]/Tabulka5424[[#This Row],[Upravený rozpočet v tis. Kč]]*100</f>
        <v>13.96913985554826</v>
      </c>
    </row>
    <row r="819" spans="1:10" s="80" customFormat="1" ht="15" customHeight="1" x14ac:dyDescent="0.25">
      <c r="A819" s="4">
        <v>6112</v>
      </c>
      <c r="B819" s="4">
        <v>5362</v>
      </c>
      <c r="C819" s="291"/>
      <c r="D819" s="47"/>
      <c r="E819" s="61"/>
      <c r="F819" s="5" t="s">
        <v>225</v>
      </c>
      <c r="G819" s="76">
        <v>1.5</v>
      </c>
      <c r="H819" s="76">
        <v>1.5</v>
      </c>
      <c r="I819" s="76">
        <v>1.5</v>
      </c>
      <c r="J819" s="428">
        <f>Tabulka5424[[#This Row],[Skutečnost v tis. Kč]]/Tabulka5424[[#This Row],[Upravený rozpočet v tis. Kč]]*100</f>
        <v>100</v>
      </c>
    </row>
    <row r="820" spans="1:10" s="80" customFormat="1" ht="15" customHeight="1" x14ac:dyDescent="0.25">
      <c r="A820" s="4">
        <v>6112</v>
      </c>
      <c r="B820" s="13">
        <v>5492</v>
      </c>
      <c r="C820" s="270"/>
      <c r="D820" s="529">
        <v>2111</v>
      </c>
      <c r="E820" s="61">
        <v>365</v>
      </c>
      <c r="F820" s="5" t="s">
        <v>966</v>
      </c>
      <c r="G820" s="76">
        <v>0</v>
      </c>
      <c r="H820" s="76">
        <v>1.2</v>
      </c>
      <c r="I820" s="76">
        <v>1.2</v>
      </c>
      <c r="J820" s="428">
        <f>Tabulka5424[[#This Row],[Skutečnost v tis. Kč]]/Tabulka5424[[#This Row],[Upravený rozpočet v tis. Kč]]*100</f>
        <v>100</v>
      </c>
    </row>
    <row r="821" spans="1:10" s="80" customFormat="1" ht="15" customHeight="1" x14ac:dyDescent="0.25">
      <c r="A821" s="258">
        <v>6112</v>
      </c>
      <c r="B821" s="258">
        <v>6122</v>
      </c>
      <c r="C821" s="270"/>
      <c r="D821" s="64"/>
      <c r="E821" s="61"/>
      <c r="F821" s="256" t="s">
        <v>701</v>
      </c>
      <c r="G821" s="252">
        <v>0</v>
      </c>
      <c r="H821" s="252">
        <v>181.26</v>
      </c>
      <c r="I821" s="252">
        <v>181.26</v>
      </c>
      <c r="J821" s="428">
        <f>Tabulka5424[[#This Row],[Skutečnost v tis. Kč]]/Tabulka5424[[#This Row],[Upravený rozpočet v tis. Kč]]*100</f>
        <v>100</v>
      </c>
    </row>
    <row r="822" spans="1:10" s="80" customFormat="1" ht="15" customHeight="1" x14ac:dyDescent="0.25">
      <c r="A822" s="335">
        <v>6112</v>
      </c>
      <c r="B822" s="335"/>
      <c r="C822" s="519"/>
      <c r="D822" s="45"/>
      <c r="E822" s="61"/>
      <c r="F822" s="110" t="s">
        <v>475</v>
      </c>
      <c r="G822" s="72">
        <f>SUBTOTAL(109,G798:G821)</f>
        <v>3405.96</v>
      </c>
      <c r="H822" s="72">
        <f>SUBTOTAL(109,H798:H821)</f>
        <v>3658.34</v>
      </c>
      <c r="I822" s="72">
        <f>SUBTOTAL(109,I798:I821)</f>
        <v>2345.0600000000004</v>
      </c>
      <c r="J822" s="547">
        <f>Tabulka5424[[#This Row],[Skutečnost v tis. Kč]]/Tabulka5424[[#This Row],[Upravený rozpočet v tis. Kč]]*100</f>
        <v>64.101751067424033</v>
      </c>
    </row>
    <row r="823" spans="1:10" s="80" customFormat="1" ht="17.45" customHeight="1" x14ac:dyDescent="0.25">
      <c r="A823" s="335"/>
      <c r="B823" s="13"/>
      <c r="C823" s="270"/>
      <c r="D823" s="19"/>
      <c r="E823" s="61"/>
      <c r="F823" s="110"/>
      <c r="G823" s="72"/>
      <c r="H823" s="76"/>
      <c r="I823" s="454"/>
      <c r="J823" s="560"/>
    </row>
    <row r="824" spans="1:10" s="80" customFormat="1" ht="17.45" customHeight="1" x14ac:dyDescent="0.25">
      <c r="A824" s="492">
        <v>6117</v>
      </c>
      <c r="B824" s="492">
        <v>5019</v>
      </c>
      <c r="C824" s="520">
        <v>98348</v>
      </c>
      <c r="D824" s="582"/>
      <c r="E824" s="61"/>
      <c r="F824" s="494" t="s">
        <v>904</v>
      </c>
      <c r="G824" s="552">
        <v>0</v>
      </c>
      <c r="H824" s="552">
        <v>7</v>
      </c>
      <c r="I824" s="583">
        <v>0.31</v>
      </c>
      <c r="J824" s="558">
        <f>Tabulka5424[[#This Row],[Skutečnost v tis. Kč]]/Tabulka5424[[#This Row],[Upravený rozpočet v tis. Kč]]*100</f>
        <v>4.4285714285714279</v>
      </c>
    </row>
    <row r="825" spans="1:10" s="80" customFormat="1" ht="17.45" customHeight="1" x14ac:dyDescent="0.25">
      <c r="A825" s="492">
        <v>6117</v>
      </c>
      <c r="B825" s="492">
        <v>5021</v>
      </c>
      <c r="C825" s="520">
        <v>98348</v>
      </c>
      <c r="D825" s="582"/>
      <c r="E825" s="61"/>
      <c r="F825" s="494" t="s">
        <v>97</v>
      </c>
      <c r="G825" s="552">
        <v>0</v>
      </c>
      <c r="H825" s="552">
        <v>180.6</v>
      </c>
      <c r="I825" s="583">
        <v>179.85</v>
      </c>
      <c r="J825" s="558">
        <f>Tabulka5424[[#This Row],[Skutečnost v tis. Kč]]/Tabulka5424[[#This Row],[Upravený rozpočet v tis. Kč]]*100</f>
        <v>99.584717607973417</v>
      </c>
    </row>
    <row r="826" spans="1:10" s="80" customFormat="1" ht="17.45" customHeight="1" x14ac:dyDescent="0.25">
      <c r="A826" s="492">
        <v>6117</v>
      </c>
      <c r="B826" s="492">
        <v>5029</v>
      </c>
      <c r="C826" s="520">
        <v>98348</v>
      </c>
      <c r="D826" s="582"/>
      <c r="E826" s="61"/>
      <c r="F826" s="494" t="s">
        <v>905</v>
      </c>
      <c r="G826" s="552">
        <v>0</v>
      </c>
      <c r="H826" s="552">
        <v>1.5</v>
      </c>
      <c r="I826" s="583">
        <v>0</v>
      </c>
      <c r="J826" s="558">
        <f>Tabulka5424[[#This Row],[Skutečnost v tis. Kč]]/Tabulka5424[[#This Row],[Upravený rozpočet v tis. Kč]]*100</f>
        <v>0</v>
      </c>
    </row>
    <row r="827" spans="1:10" s="80" customFormat="1" ht="15" customHeight="1" x14ac:dyDescent="0.25">
      <c r="A827" s="492">
        <v>6117</v>
      </c>
      <c r="B827" s="492">
        <v>5039</v>
      </c>
      <c r="C827" s="520">
        <v>98348</v>
      </c>
      <c r="D827" s="582"/>
      <c r="E827" s="61"/>
      <c r="F827" s="494" t="s">
        <v>215</v>
      </c>
      <c r="G827" s="552">
        <v>0</v>
      </c>
      <c r="H827" s="552">
        <v>2</v>
      </c>
      <c r="I827" s="583">
        <v>0.1</v>
      </c>
      <c r="J827" s="558">
        <f>Tabulka5424[[#This Row],[Skutečnost v tis. Kč]]/Tabulka5424[[#This Row],[Upravený rozpočet v tis. Kč]]*100</f>
        <v>5</v>
      </c>
    </row>
    <row r="828" spans="1:10" s="80" customFormat="1" ht="15" customHeight="1" x14ac:dyDescent="0.25">
      <c r="A828" s="492">
        <v>6117</v>
      </c>
      <c r="B828" s="492">
        <v>5139</v>
      </c>
      <c r="C828" s="520">
        <v>98348</v>
      </c>
      <c r="D828" s="582"/>
      <c r="E828" s="61"/>
      <c r="F828" s="494" t="s">
        <v>906</v>
      </c>
      <c r="G828" s="552">
        <v>0</v>
      </c>
      <c r="H828" s="552">
        <v>7</v>
      </c>
      <c r="I828" s="583">
        <v>4.12</v>
      </c>
      <c r="J828" s="558">
        <f>Tabulka5424[[#This Row],[Skutečnost v tis. Kč]]/Tabulka5424[[#This Row],[Upravený rozpočet v tis. Kč]]*100</f>
        <v>58.857142857142861</v>
      </c>
    </row>
    <row r="829" spans="1:10" s="54" customFormat="1" ht="15" customHeight="1" x14ac:dyDescent="0.25">
      <c r="A829" s="492">
        <v>6117</v>
      </c>
      <c r="B829" s="492">
        <v>5166</v>
      </c>
      <c r="C829" s="520">
        <v>98348</v>
      </c>
      <c r="D829" s="582"/>
      <c r="E829" s="61"/>
      <c r="F829" s="494" t="s">
        <v>192</v>
      </c>
      <c r="G829" s="552">
        <v>0</v>
      </c>
      <c r="H829" s="552">
        <v>1</v>
      </c>
      <c r="I829" s="583">
        <v>0.38</v>
      </c>
      <c r="J829" s="558">
        <f>Tabulka5424[[#This Row],[Skutečnost v tis. Kč]]/Tabulka5424[[#This Row],[Upravený rozpočet v tis. Kč]]*100</f>
        <v>38</v>
      </c>
    </row>
    <row r="830" spans="1:10" s="54" customFormat="1" ht="15" customHeight="1" x14ac:dyDescent="0.25">
      <c r="A830" s="492">
        <v>6117</v>
      </c>
      <c r="B830" s="492">
        <v>5169</v>
      </c>
      <c r="C830" s="520">
        <v>98348</v>
      </c>
      <c r="D830" s="582"/>
      <c r="E830" s="61"/>
      <c r="F830" s="494" t="s">
        <v>134</v>
      </c>
      <c r="G830" s="552">
        <v>0</v>
      </c>
      <c r="H830" s="552">
        <v>160.9</v>
      </c>
      <c r="I830" s="583">
        <v>117.02</v>
      </c>
      <c r="J830" s="558">
        <f>Tabulka5424[[#This Row],[Skutečnost v tis. Kč]]/Tabulka5424[[#This Row],[Upravený rozpočet v tis. Kč]]*100</f>
        <v>72.728402734617774</v>
      </c>
    </row>
    <row r="831" spans="1:10" s="54" customFormat="1" ht="15" customHeight="1" x14ac:dyDescent="0.25">
      <c r="A831" s="335">
        <v>6117</v>
      </c>
      <c r="B831" s="13"/>
      <c r="C831" s="270"/>
      <c r="D831" s="19"/>
      <c r="E831" s="61"/>
      <c r="F831" s="110" t="s">
        <v>907</v>
      </c>
      <c r="G831" s="72">
        <f>SUBTOTAL(109,G824:G830)</f>
        <v>0</v>
      </c>
      <c r="H831" s="72">
        <f>SUBTOTAL(109,H824:H830)</f>
        <v>360</v>
      </c>
      <c r="I831" s="72">
        <f>SUBTOTAL(109,I824:I830)</f>
        <v>301.77999999999997</v>
      </c>
      <c r="J831" s="547">
        <f>Tabulka5424[[#This Row],[Skutečnost v tis. Kč]]/Tabulka5424[[#This Row],[Upravený rozpočet v tis. Kč]]*100</f>
        <v>83.827777777777769</v>
      </c>
    </row>
    <row r="832" spans="1:10" s="54" customFormat="1" ht="15" customHeight="1" x14ac:dyDescent="0.25">
      <c r="A832" s="461"/>
      <c r="B832" s="461"/>
      <c r="C832" s="490"/>
      <c r="D832" s="64"/>
      <c r="E832" s="61"/>
      <c r="F832" s="459"/>
      <c r="G832" s="254"/>
      <c r="H832" s="254"/>
      <c r="I832" s="254"/>
      <c r="J832" s="428"/>
    </row>
    <row r="833" spans="1:10" s="54" customFormat="1" ht="15" customHeight="1" x14ac:dyDescent="0.25">
      <c r="A833" s="461"/>
      <c r="B833" s="461"/>
      <c r="C833" s="490"/>
      <c r="D833" s="64"/>
      <c r="E833" s="61"/>
      <c r="F833" s="282" t="s">
        <v>226</v>
      </c>
      <c r="G833" s="254"/>
      <c r="H833" s="254"/>
      <c r="I833" s="254"/>
      <c r="J833" s="428"/>
    </row>
    <row r="834" spans="1:10" s="54" customFormat="1" ht="15" customHeight="1" x14ac:dyDescent="0.25">
      <c r="A834" s="4">
        <v>6171</v>
      </c>
      <c r="B834" s="4">
        <v>5011</v>
      </c>
      <c r="C834" s="291"/>
      <c r="D834" s="47"/>
      <c r="E834" s="61"/>
      <c r="F834" s="5" t="s">
        <v>227</v>
      </c>
      <c r="G834" s="76">
        <v>23118</v>
      </c>
      <c r="H834" s="76">
        <v>23118</v>
      </c>
      <c r="I834" s="76">
        <v>14325.87</v>
      </c>
      <c r="J834" s="428">
        <f>Tabulka5424[[#This Row],[Skutečnost v tis. Kč]]/Tabulka5424[[#This Row],[Upravený rozpočet v tis. Kč]]*100</f>
        <v>61.968466130288093</v>
      </c>
    </row>
    <row r="835" spans="1:10" s="54" customFormat="1" ht="15" customHeight="1" x14ac:dyDescent="0.25">
      <c r="A835" s="4">
        <v>6171</v>
      </c>
      <c r="B835" s="4">
        <v>5021</v>
      </c>
      <c r="C835" s="291"/>
      <c r="D835" s="47"/>
      <c r="E835" s="61"/>
      <c r="F835" s="5" t="s">
        <v>228</v>
      </c>
      <c r="G835" s="76">
        <v>300</v>
      </c>
      <c r="H835" s="76">
        <v>300</v>
      </c>
      <c r="I835" s="76">
        <v>200.82</v>
      </c>
      <c r="J835" s="428">
        <f>Tabulka5424[[#This Row],[Skutečnost v tis. Kč]]/Tabulka5424[[#This Row],[Upravený rozpočet v tis. Kč]]*100</f>
        <v>66.94</v>
      </c>
    </row>
    <row r="836" spans="1:10" s="54" customFormat="1" ht="15" customHeight="1" x14ac:dyDescent="0.25">
      <c r="A836" s="4">
        <v>6171</v>
      </c>
      <c r="B836" s="4">
        <v>5031</v>
      </c>
      <c r="C836" s="291"/>
      <c r="D836" s="47"/>
      <c r="E836" s="61"/>
      <c r="F836" s="5" t="s">
        <v>182</v>
      </c>
      <c r="G836" s="76">
        <v>5854.5</v>
      </c>
      <c r="H836" s="76">
        <v>5854.5</v>
      </c>
      <c r="I836" s="76">
        <v>3603.49</v>
      </c>
      <c r="J836" s="428">
        <f>Tabulka5424[[#This Row],[Skutečnost v tis. Kč]]/Tabulka5424[[#This Row],[Upravený rozpočet v tis. Kč]]*100</f>
        <v>61.550772909727556</v>
      </c>
    </row>
    <row r="837" spans="1:10" s="54" customFormat="1" ht="15" customHeight="1" x14ac:dyDescent="0.25">
      <c r="A837" s="4">
        <v>6171</v>
      </c>
      <c r="B837" s="4">
        <v>5032</v>
      </c>
      <c r="C837" s="291"/>
      <c r="D837" s="47"/>
      <c r="E837" s="61"/>
      <c r="F837" s="5" t="s">
        <v>119</v>
      </c>
      <c r="G837" s="76">
        <v>2107.6</v>
      </c>
      <c r="H837" s="76">
        <v>2107.6</v>
      </c>
      <c r="I837" s="76">
        <v>1302.8699999999999</v>
      </c>
      <c r="J837" s="428">
        <f>Tabulka5424[[#This Row],[Skutečnost v tis. Kč]]/Tabulka5424[[#This Row],[Upravený rozpočet v tis. Kč]]*100</f>
        <v>61.817707344847214</v>
      </c>
    </row>
    <row r="838" spans="1:10" s="54" customFormat="1" ht="15" customHeight="1" x14ac:dyDescent="0.25">
      <c r="A838" s="4">
        <v>6171</v>
      </c>
      <c r="B838" s="4">
        <v>5038</v>
      </c>
      <c r="C838" s="291"/>
      <c r="D838" s="47"/>
      <c r="E838" s="61"/>
      <c r="F838" s="5" t="s">
        <v>124</v>
      </c>
      <c r="G838" s="76">
        <v>130</v>
      </c>
      <c r="H838" s="76">
        <v>130</v>
      </c>
      <c r="I838" s="76">
        <v>90.55</v>
      </c>
      <c r="J838" s="428">
        <f>Tabulka5424[[#This Row],[Skutečnost v tis. Kč]]/Tabulka5424[[#This Row],[Upravený rozpočet v tis. Kč]]*100</f>
        <v>69.65384615384616</v>
      </c>
    </row>
    <row r="839" spans="1:10" s="54" customFormat="1" ht="15" customHeight="1" x14ac:dyDescent="0.25">
      <c r="A839" s="4">
        <v>6171</v>
      </c>
      <c r="B839" s="4">
        <v>5041</v>
      </c>
      <c r="C839" s="291"/>
      <c r="D839" s="47"/>
      <c r="E839" s="61"/>
      <c r="F839" s="5" t="s">
        <v>310</v>
      </c>
      <c r="G839" s="76">
        <v>1.23</v>
      </c>
      <c r="H839" s="76">
        <v>1.23</v>
      </c>
      <c r="I839" s="76">
        <v>1.23</v>
      </c>
      <c r="J839" s="428">
        <f>Tabulka5424[[#This Row],[Skutečnost v tis. Kč]]/Tabulka5424[[#This Row],[Upravený rozpočet v tis. Kč]]*100</f>
        <v>100</v>
      </c>
    </row>
    <row r="840" spans="1:10" s="54" customFormat="1" ht="15" customHeight="1" x14ac:dyDescent="0.25">
      <c r="A840" s="4">
        <v>6171</v>
      </c>
      <c r="B840" s="4">
        <v>5424</v>
      </c>
      <c r="C840" s="291"/>
      <c r="D840" s="47"/>
      <c r="E840" s="61"/>
      <c r="F840" s="5" t="s">
        <v>163</v>
      </c>
      <c r="G840" s="76">
        <v>130</v>
      </c>
      <c r="H840" s="76">
        <v>130</v>
      </c>
      <c r="I840" s="76">
        <v>73.56</v>
      </c>
      <c r="J840" s="428">
        <f>Tabulka5424[[#This Row],[Skutečnost v tis. Kč]]/Tabulka5424[[#This Row],[Upravený rozpočet v tis. Kč]]*100</f>
        <v>56.58461538461539</v>
      </c>
    </row>
    <row r="841" spans="1:10" s="54" customFormat="1" ht="15" customHeight="1" x14ac:dyDescent="0.25">
      <c r="A841" s="4">
        <v>6171</v>
      </c>
      <c r="B841" s="4">
        <v>5132</v>
      </c>
      <c r="C841" s="291"/>
      <c r="D841" s="47"/>
      <c r="E841" s="61"/>
      <c r="F841" s="5" t="s">
        <v>208</v>
      </c>
      <c r="G841" s="76">
        <v>3</v>
      </c>
      <c r="H841" s="76">
        <v>3</v>
      </c>
      <c r="I841" s="76">
        <v>0</v>
      </c>
      <c r="J841" s="428">
        <f>Tabulka5424[[#This Row],[Skutečnost v tis. Kč]]/Tabulka5424[[#This Row],[Upravený rozpočet v tis. Kč]]*100</f>
        <v>0</v>
      </c>
    </row>
    <row r="842" spans="1:10" ht="15" customHeight="1" x14ac:dyDescent="0.25">
      <c r="A842" s="4">
        <v>6171</v>
      </c>
      <c r="B842" s="4">
        <v>5134</v>
      </c>
      <c r="C842" s="291"/>
      <c r="D842" s="47"/>
      <c r="E842" s="61"/>
      <c r="F842" s="5" t="s">
        <v>184</v>
      </c>
      <c r="G842" s="76">
        <v>14</v>
      </c>
      <c r="H842" s="76">
        <v>14</v>
      </c>
      <c r="I842" s="76">
        <v>1.41</v>
      </c>
      <c r="J842" s="428">
        <f>Tabulka5424[[#This Row],[Skutečnost v tis. Kč]]/Tabulka5424[[#This Row],[Upravený rozpočet v tis. Kč]]*100</f>
        <v>10.071428571428571</v>
      </c>
    </row>
    <row r="843" spans="1:10" s="80" customFormat="1" ht="15" customHeight="1" x14ac:dyDescent="0.25">
      <c r="A843" s="4">
        <v>6171</v>
      </c>
      <c r="B843" s="4">
        <v>5136</v>
      </c>
      <c r="C843" s="291"/>
      <c r="D843" s="47"/>
      <c r="E843" s="61"/>
      <c r="F843" s="5" t="s">
        <v>200</v>
      </c>
      <c r="G843" s="76">
        <v>75</v>
      </c>
      <c r="H843" s="76">
        <v>75</v>
      </c>
      <c r="I843" s="76">
        <v>27.95</v>
      </c>
      <c r="J843" s="428">
        <f>Tabulka5424[[#This Row],[Skutečnost v tis. Kč]]/Tabulka5424[[#This Row],[Upravený rozpočet v tis. Kč]]*100</f>
        <v>37.266666666666666</v>
      </c>
    </row>
    <row r="844" spans="1:10" s="80" customFormat="1" ht="15" customHeight="1" x14ac:dyDescent="0.25">
      <c r="A844" s="4">
        <v>6171</v>
      </c>
      <c r="B844" s="4">
        <v>5137</v>
      </c>
      <c r="C844" s="291"/>
      <c r="D844" s="47"/>
      <c r="E844" s="61"/>
      <c r="F844" s="5" t="s">
        <v>201</v>
      </c>
      <c r="G844" s="76">
        <v>480</v>
      </c>
      <c r="H844" s="76">
        <v>480</v>
      </c>
      <c r="I844" s="76">
        <v>177.54</v>
      </c>
      <c r="J844" s="428">
        <f>Tabulka5424[[#This Row],[Skutečnost v tis. Kč]]/Tabulka5424[[#This Row],[Upravený rozpočet v tis. Kč]]*100</f>
        <v>36.987500000000004</v>
      </c>
    </row>
    <row r="845" spans="1:10" s="80" customFormat="1" ht="15" customHeight="1" x14ac:dyDescent="0.25">
      <c r="A845" s="4">
        <v>6171</v>
      </c>
      <c r="B845" s="4">
        <v>5139</v>
      </c>
      <c r="C845" s="291"/>
      <c r="D845" s="47"/>
      <c r="E845" s="61"/>
      <c r="F845" s="5" t="s">
        <v>125</v>
      </c>
      <c r="G845" s="76">
        <v>220</v>
      </c>
      <c r="H845" s="76">
        <v>229.5</v>
      </c>
      <c r="I845" s="76">
        <v>158.25</v>
      </c>
      <c r="J845" s="428">
        <f>Tabulka5424[[#This Row],[Skutečnost v tis. Kč]]/Tabulka5424[[#This Row],[Upravený rozpočet v tis. Kč]]*100</f>
        <v>68.954248366013076</v>
      </c>
    </row>
    <row r="846" spans="1:10" s="80" customFormat="1" ht="15" customHeight="1" x14ac:dyDescent="0.25">
      <c r="A846" s="4">
        <v>6171</v>
      </c>
      <c r="B846" s="4">
        <v>5156</v>
      </c>
      <c r="C846" s="291"/>
      <c r="D846" s="47"/>
      <c r="E846" s="61"/>
      <c r="F846" s="5" t="s">
        <v>192</v>
      </c>
      <c r="G846" s="76">
        <v>95</v>
      </c>
      <c r="H846" s="76">
        <v>95</v>
      </c>
      <c r="I846" s="76">
        <v>47.4</v>
      </c>
      <c r="J846" s="428">
        <f>Tabulka5424[[#This Row],[Skutečnost v tis. Kč]]/Tabulka5424[[#This Row],[Upravený rozpočet v tis. Kč]]*100</f>
        <v>49.894736842105267</v>
      </c>
    </row>
    <row r="847" spans="1:10" s="26" customFormat="1" ht="15.6" customHeight="1" x14ac:dyDescent="0.25">
      <c r="A847" s="4">
        <v>6171</v>
      </c>
      <c r="B847" s="4">
        <v>5161</v>
      </c>
      <c r="C847" s="291"/>
      <c r="D847" s="47"/>
      <c r="E847" s="61"/>
      <c r="F847" s="5" t="s">
        <v>126</v>
      </c>
      <c r="G847" s="76">
        <v>450</v>
      </c>
      <c r="H847" s="76">
        <v>440</v>
      </c>
      <c r="I847" s="76">
        <v>125</v>
      </c>
      <c r="J847" s="428">
        <f>Tabulka5424[[#This Row],[Skutečnost v tis. Kč]]/Tabulka5424[[#This Row],[Upravený rozpočet v tis. Kč]]*100</f>
        <v>28.40909090909091</v>
      </c>
    </row>
    <row r="848" spans="1:10" s="26" customFormat="1" ht="15.6" customHeight="1" x14ac:dyDescent="0.25">
      <c r="A848" s="4">
        <v>6171</v>
      </c>
      <c r="B848" s="4">
        <v>5162</v>
      </c>
      <c r="C848" s="291"/>
      <c r="D848" s="47"/>
      <c r="E848" s="61">
        <v>220</v>
      </c>
      <c r="F848" s="5" t="s">
        <v>445</v>
      </c>
      <c r="G848" s="76">
        <v>12</v>
      </c>
      <c r="H848" s="76">
        <v>12</v>
      </c>
      <c r="I848" s="76">
        <v>7.28</v>
      </c>
      <c r="J848" s="428">
        <f>Tabulka5424[[#This Row],[Skutečnost v tis. Kč]]/Tabulka5424[[#This Row],[Upravený rozpočet v tis. Kč]]*100</f>
        <v>60.666666666666671</v>
      </c>
    </row>
    <row r="849" spans="1:10" s="26" customFormat="1" ht="14.25" customHeight="1" x14ac:dyDescent="0.25">
      <c r="A849" s="4">
        <v>6171</v>
      </c>
      <c r="B849" s="4">
        <v>5162</v>
      </c>
      <c r="C849" s="291"/>
      <c r="D849" s="47"/>
      <c r="E849" s="61">
        <v>221</v>
      </c>
      <c r="F849" s="5" t="s">
        <v>446</v>
      </c>
      <c r="G849" s="76">
        <v>65</v>
      </c>
      <c r="H849" s="76">
        <v>65</v>
      </c>
      <c r="I849" s="76">
        <v>47.95</v>
      </c>
      <c r="J849" s="428">
        <f>Tabulka5424[[#This Row],[Skutečnost v tis. Kč]]/Tabulka5424[[#This Row],[Upravený rozpočet v tis. Kč]]*100</f>
        <v>73.769230769230774</v>
      </c>
    </row>
    <row r="850" spans="1:10" s="26" customFormat="1" ht="15" customHeight="1" x14ac:dyDescent="0.25">
      <c r="A850" s="4">
        <v>6171</v>
      </c>
      <c r="B850" s="4">
        <v>5162</v>
      </c>
      <c r="C850" s="291"/>
      <c r="D850" s="47"/>
      <c r="E850" s="61"/>
      <c r="F850" s="5" t="s">
        <v>229</v>
      </c>
      <c r="G850" s="76">
        <v>9</v>
      </c>
      <c r="H850" s="76">
        <v>9</v>
      </c>
      <c r="I850" s="76">
        <v>8.42</v>
      </c>
      <c r="J850" s="428">
        <f>Tabulka5424[[#This Row],[Skutečnost v tis. Kč]]/Tabulka5424[[#This Row],[Upravený rozpočet v tis. Kč]]*100</f>
        <v>93.555555555555557</v>
      </c>
    </row>
    <row r="851" spans="1:10" ht="15" customHeight="1" x14ac:dyDescent="0.25">
      <c r="A851" s="4">
        <v>6171</v>
      </c>
      <c r="B851" s="4">
        <v>5166</v>
      </c>
      <c r="C851" s="291"/>
      <c r="D851" s="47"/>
      <c r="E851" s="61"/>
      <c r="F851" s="5" t="s">
        <v>121</v>
      </c>
      <c r="G851" s="76">
        <v>80</v>
      </c>
      <c r="H851" s="76">
        <v>80</v>
      </c>
      <c r="I851" s="76">
        <v>48.16</v>
      </c>
      <c r="J851" s="428">
        <f>Tabulka5424[[#This Row],[Skutečnost v tis. Kč]]/Tabulka5424[[#This Row],[Upravený rozpočet v tis. Kč]]*100</f>
        <v>60.199999999999996</v>
      </c>
    </row>
    <row r="852" spans="1:10" ht="15" customHeight="1" x14ac:dyDescent="0.25">
      <c r="A852" s="4">
        <v>6171</v>
      </c>
      <c r="B852" s="4">
        <v>5166</v>
      </c>
      <c r="C852" s="291"/>
      <c r="D852" s="47"/>
      <c r="E852" s="61">
        <v>200</v>
      </c>
      <c r="F852" s="5" t="s">
        <v>469</v>
      </c>
      <c r="G852" s="76">
        <v>45</v>
      </c>
      <c r="H852" s="76">
        <v>45</v>
      </c>
      <c r="I852" s="76">
        <v>29.04</v>
      </c>
      <c r="J852" s="428">
        <f>Tabulka5424[[#This Row],[Skutečnost v tis. Kč]]/Tabulka5424[[#This Row],[Upravený rozpočet v tis. Kč]]*100</f>
        <v>64.533333333333331</v>
      </c>
    </row>
    <row r="853" spans="1:10" ht="15" customHeight="1" x14ac:dyDescent="0.25">
      <c r="A853" s="4">
        <v>6171</v>
      </c>
      <c r="B853" s="4">
        <v>5167</v>
      </c>
      <c r="C853" s="291"/>
      <c r="D853" s="47"/>
      <c r="E853" s="61"/>
      <c r="F853" s="5" t="s">
        <v>600</v>
      </c>
      <c r="G853" s="76">
        <v>250</v>
      </c>
      <c r="H853" s="76">
        <v>250</v>
      </c>
      <c r="I853" s="76">
        <v>162.05000000000001</v>
      </c>
      <c r="J853" s="428">
        <f>Tabulka5424[[#This Row],[Skutečnost v tis. Kč]]/Tabulka5424[[#This Row],[Upravený rozpočet v tis. Kč]]*100</f>
        <v>64.819999999999993</v>
      </c>
    </row>
    <row r="854" spans="1:10" s="2" customFormat="1" ht="15" customHeight="1" x14ac:dyDescent="0.25">
      <c r="A854" s="4">
        <v>6171</v>
      </c>
      <c r="B854" s="4">
        <v>5169</v>
      </c>
      <c r="C854" s="291"/>
      <c r="D854" s="47"/>
      <c r="E854" s="61"/>
      <c r="F854" s="5" t="s">
        <v>134</v>
      </c>
      <c r="G854" s="76">
        <v>879.07</v>
      </c>
      <c r="H854" s="76">
        <v>879.07</v>
      </c>
      <c r="I854" s="76">
        <v>418.96</v>
      </c>
      <c r="J854" s="428">
        <f>Tabulka5424[[#This Row],[Skutečnost v tis. Kč]]/Tabulka5424[[#This Row],[Upravený rozpočet v tis. Kč]]*100</f>
        <v>47.659458291148596</v>
      </c>
    </row>
    <row r="855" spans="1:10" s="2" customFormat="1" ht="15" customHeight="1" x14ac:dyDescent="0.25">
      <c r="A855" s="4">
        <v>6171</v>
      </c>
      <c r="B855" s="4">
        <v>5169</v>
      </c>
      <c r="C855" s="291"/>
      <c r="D855" s="47"/>
      <c r="E855" s="61">
        <v>200</v>
      </c>
      <c r="F855" s="5" t="s">
        <v>230</v>
      </c>
      <c r="G855" s="76">
        <v>27</v>
      </c>
      <c r="H855" s="76">
        <v>27</v>
      </c>
      <c r="I855" s="76">
        <v>9.3800000000000008</v>
      </c>
      <c r="J855" s="428">
        <f>Tabulka5424[[#This Row],[Skutečnost v tis. Kč]]/Tabulka5424[[#This Row],[Upravený rozpočet v tis. Kč]]*100</f>
        <v>34.740740740740748</v>
      </c>
    </row>
    <row r="856" spans="1:10" s="2" customFormat="1" ht="15" customHeight="1" x14ac:dyDescent="0.25">
      <c r="A856" s="461">
        <v>6171</v>
      </c>
      <c r="B856" s="461">
        <v>5171</v>
      </c>
      <c r="C856" s="490"/>
      <c r="D856" s="64"/>
      <c r="E856" s="61"/>
      <c r="F856" s="459" t="s">
        <v>312</v>
      </c>
      <c r="G856" s="254">
        <v>120</v>
      </c>
      <c r="H856" s="254">
        <v>120</v>
      </c>
      <c r="I856" s="254">
        <v>38.590000000000003</v>
      </c>
      <c r="J856" s="429">
        <f>Tabulka5424[[#This Row],[Skutečnost v tis. Kč]]/Tabulka5424[[#This Row],[Upravený rozpočet v tis. Kč]]*100</f>
        <v>32.158333333333339</v>
      </c>
    </row>
    <row r="857" spans="1:10" ht="15" customHeight="1" x14ac:dyDescent="0.25">
      <c r="A857" s="9">
        <v>6171</v>
      </c>
      <c r="B857" s="9">
        <v>5173</v>
      </c>
      <c r="C857" s="266"/>
      <c r="D857" s="64"/>
      <c r="E857" s="61"/>
      <c r="F857" s="230" t="s">
        <v>601</v>
      </c>
      <c r="G857" s="76">
        <v>200</v>
      </c>
      <c r="H857" s="76">
        <v>200</v>
      </c>
      <c r="I857" s="76">
        <v>95.21</v>
      </c>
      <c r="J857" s="428">
        <f>Tabulka5424[[#This Row],[Skutečnost v tis. Kč]]/Tabulka5424[[#This Row],[Upravený rozpočet v tis. Kč]]*100</f>
        <v>47.604999999999997</v>
      </c>
    </row>
    <row r="858" spans="1:10" s="26" customFormat="1" ht="15" customHeight="1" x14ac:dyDescent="0.25">
      <c r="A858" s="9">
        <v>6171</v>
      </c>
      <c r="B858" s="9">
        <v>5175</v>
      </c>
      <c r="C858" s="266"/>
      <c r="D858" s="64"/>
      <c r="E858" s="61"/>
      <c r="F858" s="230" t="s">
        <v>231</v>
      </c>
      <c r="G858" s="76">
        <v>40</v>
      </c>
      <c r="H858" s="76">
        <v>38.840000000000003</v>
      </c>
      <c r="I858" s="76">
        <v>13.71</v>
      </c>
      <c r="J858" s="428">
        <f>Tabulka5424[[#This Row],[Skutečnost v tis. Kč]]/Tabulka5424[[#This Row],[Upravený rozpočet v tis. Kč]]*100</f>
        <v>35.298661174047375</v>
      </c>
    </row>
    <row r="859" spans="1:10" ht="15" customHeight="1" x14ac:dyDescent="0.25">
      <c r="A859" s="9">
        <v>6171</v>
      </c>
      <c r="B859" s="9">
        <v>5176</v>
      </c>
      <c r="C859" s="266"/>
      <c r="D859" s="64"/>
      <c r="E859" s="61"/>
      <c r="F859" s="230" t="s">
        <v>223</v>
      </c>
      <c r="G859" s="76">
        <v>10</v>
      </c>
      <c r="H859" s="76">
        <v>10</v>
      </c>
      <c r="I859" s="76">
        <v>7.52</v>
      </c>
      <c r="J859" s="428">
        <f>Tabulka5424[[#This Row],[Skutečnost v tis. Kč]]/Tabulka5424[[#This Row],[Upravený rozpočet v tis. Kč]]*100</f>
        <v>75.2</v>
      </c>
    </row>
    <row r="860" spans="1:10" ht="15" customHeight="1" x14ac:dyDescent="0.25">
      <c r="A860" s="9">
        <v>6171</v>
      </c>
      <c r="B860" s="9">
        <v>5179</v>
      </c>
      <c r="C860" s="266"/>
      <c r="D860" s="64"/>
      <c r="E860" s="61"/>
      <c r="F860" s="230" t="s">
        <v>232</v>
      </c>
      <c r="G860" s="76">
        <v>9</v>
      </c>
      <c r="H860" s="76">
        <v>14.5</v>
      </c>
      <c r="I860" s="76">
        <v>14.5</v>
      </c>
      <c r="J860" s="428">
        <f>Tabulka5424[[#This Row],[Skutečnost v tis. Kč]]/Tabulka5424[[#This Row],[Upravený rozpočet v tis. Kč]]*100</f>
        <v>100</v>
      </c>
    </row>
    <row r="861" spans="1:10" s="80" customFormat="1" ht="15" customHeight="1" x14ac:dyDescent="0.25">
      <c r="A861" s="9">
        <v>6171</v>
      </c>
      <c r="B861" s="13">
        <v>5181</v>
      </c>
      <c r="C861" s="19"/>
      <c r="D861" s="64"/>
      <c r="E861" s="61"/>
      <c r="F861" s="230" t="s">
        <v>703</v>
      </c>
      <c r="G861" s="76">
        <v>0</v>
      </c>
      <c r="H861" s="76">
        <v>0</v>
      </c>
      <c r="I861" s="76">
        <v>18</v>
      </c>
      <c r="J861" s="403" t="s">
        <v>668</v>
      </c>
    </row>
    <row r="862" spans="1:10" s="80" customFormat="1" ht="13.9" customHeight="1" x14ac:dyDescent="0.25">
      <c r="A862" s="9">
        <v>6171</v>
      </c>
      <c r="B862" s="13">
        <v>5182</v>
      </c>
      <c r="C862" s="19"/>
      <c r="D862" s="64"/>
      <c r="E862" s="61"/>
      <c r="F862" s="230" t="s">
        <v>704</v>
      </c>
      <c r="G862" s="76">
        <v>0</v>
      </c>
      <c r="H862" s="76">
        <v>0</v>
      </c>
      <c r="I862" s="76">
        <v>11.68</v>
      </c>
      <c r="J862" s="403" t="s">
        <v>668</v>
      </c>
    </row>
    <row r="863" spans="1:10" s="80" customFormat="1" ht="15" customHeight="1" x14ac:dyDescent="0.25">
      <c r="A863" s="9">
        <v>6171</v>
      </c>
      <c r="B863" s="9">
        <v>5191</v>
      </c>
      <c r="C863" s="266"/>
      <c r="D863" s="64"/>
      <c r="E863" s="61"/>
      <c r="F863" s="230" t="s">
        <v>159</v>
      </c>
      <c r="G863" s="76">
        <v>3</v>
      </c>
      <c r="H863" s="76">
        <v>3</v>
      </c>
      <c r="I863" s="76">
        <v>0</v>
      </c>
      <c r="J863" s="428">
        <f>Tabulka5424[[#This Row],[Skutečnost v tis. Kč]]/Tabulka5424[[#This Row],[Upravený rozpočet v tis. Kč]]*100</f>
        <v>0</v>
      </c>
    </row>
    <row r="864" spans="1:10" s="80" customFormat="1" ht="15" customHeight="1" x14ac:dyDescent="0.25">
      <c r="A864" s="9">
        <v>6171</v>
      </c>
      <c r="B864" s="9">
        <v>5192</v>
      </c>
      <c r="C864" s="266"/>
      <c r="D864" s="64"/>
      <c r="E864" s="61"/>
      <c r="F864" s="230" t="s">
        <v>233</v>
      </c>
      <c r="G864" s="76">
        <v>2</v>
      </c>
      <c r="H864" s="76">
        <v>2</v>
      </c>
      <c r="I864" s="76">
        <v>0.93</v>
      </c>
      <c r="J864" s="428">
        <f>Tabulka5424[[#This Row],[Skutečnost v tis. Kč]]/Tabulka5424[[#This Row],[Upravený rozpočet v tis. Kč]]*100</f>
        <v>46.5</v>
      </c>
    </row>
    <row r="865" spans="1:10" s="80" customFormat="1" ht="15" customHeight="1" x14ac:dyDescent="0.25">
      <c r="A865" s="9">
        <v>6171</v>
      </c>
      <c r="B865" s="366">
        <v>5194</v>
      </c>
      <c r="C865" s="367"/>
      <c r="D865" s="455"/>
      <c r="E865" s="61"/>
      <c r="F865" s="230" t="s">
        <v>194</v>
      </c>
      <c r="G865" s="76">
        <v>0</v>
      </c>
      <c r="H865" s="521">
        <v>1.1599999999999999</v>
      </c>
      <c r="I865" s="76">
        <v>1.1599999999999999</v>
      </c>
      <c r="J865" s="428">
        <f>Tabulka5424[[#This Row],[Skutečnost v tis. Kč]]/Tabulka5424[[#This Row],[Upravený rozpočet v tis. Kč]]*100</f>
        <v>100</v>
      </c>
    </row>
    <row r="866" spans="1:10" s="80" customFormat="1" ht="15" customHeight="1" x14ac:dyDescent="0.25">
      <c r="A866" s="9">
        <v>6171</v>
      </c>
      <c r="B866" s="9">
        <v>5362</v>
      </c>
      <c r="C866" s="294"/>
      <c r="D866" s="64"/>
      <c r="E866" s="61"/>
      <c r="F866" s="230" t="s">
        <v>598</v>
      </c>
      <c r="G866" s="76">
        <v>8.1999999999999993</v>
      </c>
      <c r="H866" s="76">
        <v>8.1999999999999993</v>
      </c>
      <c r="I866" s="76">
        <v>7.8</v>
      </c>
      <c r="J866" s="428">
        <f>Tabulka5424[[#This Row],[Skutečnost v tis. Kč]]/Tabulka5424[[#This Row],[Upravený rozpočet v tis. Kč]]*100</f>
        <v>95.121951219512198</v>
      </c>
    </row>
    <row r="867" spans="1:10" s="80" customFormat="1" ht="15" customHeight="1" x14ac:dyDescent="0.25">
      <c r="A867" s="66"/>
      <c r="B867" s="66"/>
      <c r="C867" s="297"/>
      <c r="D867" s="64"/>
      <c r="E867" s="61"/>
      <c r="F867" s="282" t="s">
        <v>314</v>
      </c>
      <c r="G867" s="233">
        <f>SUBTOTAL(109,G834:G866)</f>
        <v>34737.599999999999</v>
      </c>
      <c r="H867" s="233">
        <f>SUBTOTAL(109,H834:H866)</f>
        <v>34742.6</v>
      </c>
      <c r="I867" s="233">
        <f>SUBTOTAL(109,I834:I866)</f>
        <v>21076.28</v>
      </c>
      <c r="J867" s="551">
        <f>Tabulka5424[[#This Row],[Skutečnost v tis. Kč]]/Tabulka5424[[#This Row],[Upravený rozpočet v tis. Kč]]*100</f>
        <v>60.664083862462789</v>
      </c>
    </row>
    <row r="868" spans="1:10" s="80" customFormat="1" ht="15" customHeight="1" x14ac:dyDescent="0.25">
      <c r="A868" s="66"/>
      <c r="B868" s="66"/>
      <c r="C868" s="297"/>
      <c r="D868" s="64"/>
      <c r="E868" s="61"/>
      <c r="F868" s="96"/>
      <c r="G868" s="235"/>
      <c r="H868" s="235"/>
      <c r="I868" s="98"/>
      <c r="J868" s="430"/>
    </row>
    <row r="869" spans="1:10" s="80" customFormat="1" ht="15" customHeight="1" x14ac:dyDescent="0.25">
      <c r="A869" s="13"/>
      <c r="B869" s="13"/>
      <c r="C869" s="71"/>
      <c r="D869" s="64"/>
      <c r="E869" s="61"/>
      <c r="F869" s="234" t="s">
        <v>315</v>
      </c>
      <c r="G869" s="213"/>
      <c r="H869" s="213"/>
      <c r="I869" s="98"/>
      <c r="J869" s="428"/>
    </row>
    <row r="870" spans="1:10" ht="15" customHeight="1" x14ac:dyDescent="0.25">
      <c r="A870" s="9">
        <v>6171</v>
      </c>
      <c r="B870" s="9">
        <v>5168</v>
      </c>
      <c r="C870" s="266"/>
      <c r="D870" s="710">
        <v>10</v>
      </c>
      <c r="E870" s="61"/>
      <c r="F870" s="111" t="s">
        <v>346</v>
      </c>
      <c r="G870" s="76">
        <v>132</v>
      </c>
      <c r="H870" s="76">
        <v>132</v>
      </c>
      <c r="I870" s="76">
        <v>6.71</v>
      </c>
      <c r="J870" s="428">
        <f>Tabulka5424[[#This Row],[Skutečnost v tis. Kč]]/Tabulka5424[[#This Row],[Upravený rozpočet v tis. Kč]]*100</f>
        <v>5.083333333333333</v>
      </c>
    </row>
    <row r="871" spans="1:10" ht="15" customHeight="1" x14ac:dyDescent="0.25">
      <c r="A871" s="9">
        <v>6171</v>
      </c>
      <c r="B871" s="9">
        <v>5169</v>
      </c>
      <c r="C871" s="266"/>
      <c r="D871" s="710">
        <v>10</v>
      </c>
      <c r="E871" s="61"/>
      <c r="F871" s="111" t="s">
        <v>259</v>
      </c>
      <c r="G871" s="76">
        <v>5</v>
      </c>
      <c r="H871" s="76">
        <v>5</v>
      </c>
      <c r="I871" s="76">
        <v>2.4700000000000002</v>
      </c>
      <c r="J871" s="428">
        <f>Tabulka5424[[#This Row],[Skutečnost v tis. Kč]]/Tabulka5424[[#This Row],[Upravený rozpočet v tis. Kč]]*100</f>
        <v>49.400000000000006</v>
      </c>
    </row>
    <row r="872" spans="1:10" ht="15" customHeight="1" x14ac:dyDescent="0.25">
      <c r="A872" s="9">
        <v>6171</v>
      </c>
      <c r="B872" s="9">
        <v>5179</v>
      </c>
      <c r="C872" s="266"/>
      <c r="D872" s="710">
        <v>10</v>
      </c>
      <c r="E872" s="61"/>
      <c r="F872" s="230" t="s">
        <v>347</v>
      </c>
      <c r="G872" s="76">
        <v>37</v>
      </c>
      <c r="H872" s="76">
        <v>44.92</v>
      </c>
      <c r="I872" s="76">
        <v>44.91</v>
      </c>
      <c r="J872" s="428">
        <f>Tabulka5424[[#This Row],[Skutečnost v tis. Kč]]/Tabulka5424[[#This Row],[Upravený rozpočet v tis. Kč]]*100</f>
        <v>99.977738201246652</v>
      </c>
    </row>
    <row r="873" spans="1:10" ht="15" customHeight="1" x14ac:dyDescent="0.25">
      <c r="A873" s="66"/>
      <c r="B873" s="66"/>
      <c r="C873" s="292"/>
      <c r="D873" s="67"/>
      <c r="E873" s="61"/>
      <c r="F873" s="234" t="s">
        <v>467</v>
      </c>
      <c r="G873" s="233">
        <f>SUBTOTAL(109,G870:G872)</f>
        <v>174</v>
      </c>
      <c r="H873" s="233">
        <f>SUBTOTAL(109,H870:H872)</f>
        <v>181.92000000000002</v>
      </c>
      <c r="I873" s="233">
        <f>SUBTOTAL(109,I870:I872)</f>
        <v>54.089999999999996</v>
      </c>
      <c r="J873" s="551">
        <f>Tabulka5424[[#This Row],[Skutečnost v tis. Kč]]/Tabulka5424[[#This Row],[Upravený rozpočet v tis. Kč]]*100</f>
        <v>29.732849604221634</v>
      </c>
    </row>
    <row r="874" spans="1:10" s="84" customFormat="1" ht="15" customHeight="1" x14ac:dyDescent="0.25">
      <c r="A874" s="9"/>
      <c r="B874" s="9"/>
      <c r="C874" s="294"/>
      <c r="D874" s="64"/>
      <c r="E874" s="61"/>
      <c r="F874" s="230"/>
      <c r="G874" s="62"/>
      <c r="H874" s="62"/>
      <c r="I874" s="26"/>
      <c r="J874" s="428"/>
    </row>
    <row r="875" spans="1:10" s="84" customFormat="1" ht="15" customHeight="1" x14ac:dyDescent="0.25">
      <c r="A875" s="9"/>
      <c r="B875" s="9"/>
      <c r="C875" s="294"/>
      <c r="D875" s="64"/>
      <c r="E875" s="61"/>
      <c r="F875" s="96" t="s">
        <v>311</v>
      </c>
      <c r="G875" s="79"/>
      <c r="H875" s="79"/>
      <c r="I875" s="26"/>
      <c r="J875" s="428"/>
    </row>
    <row r="876" spans="1:10" s="84" customFormat="1" ht="15" customHeight="1" x14ac:dyDescent="0.25">
      <c r="A876" s="9">
        <v>6171</v>
      </c>
      <c r="B876" s="9">
        <v>5137</v>
      </c>
      <c r="C876" s="266"/>
      <c r="D876" s="64"/>
      <c r="E876" s="61">
        <v>900</v>
      </c>
      <c r="F876" s="74" t="s">
        <v>280</v>
      </c>
      <c r="G876" s="62">
        <v>216.6</v>
      </c>
      <c r="H876" s="62">
        <v>216.6</v>
      </c>
      <c r="I876" s="62">
        <v>143.69999999999999</v>
      </c>
      <c r="J876" s="428">
        <f>Tabulka5424[[#This Row],[Skutečnost v tis. Kč]]/Tabulka5424[[#This Row],[Upravený rozpočet v tis. Kč]]*100</f>
        <v>66.343490304709135</v>
      </c>
    </row>
    <row r="877" spans="1:10" ht="15" customHeight="1" x14ac:dyDescent="0.25">
      <c r="A877" s="9">
        <v>6171</v>
      </c>
      <c r="B877" s="9">
        <v>5139</v>
      </c>
      <c r="C877" s="266"/>
      <c r="D877" s="64"/>
      <c r="E877" s="61">
        <v>900</v>
      </c>
      <c r="F877" s="74" t="s">
        <v>125</v>
      </c>
      <c r="G877" s="62">
        <v>150</v>
      </c>
      <c r="H877" s="62">
        <v>150</v>
      </c>
      <c r="I877" s="62">
        <v>50.18</v>
      </c>
      <c r="J877" s="428">
        <f>Tabulka5424[[#This Row],[Skutečnost v tis. Kč]]/Tabulka5424[[#This Row],[Upravený rozpočet v tis. Kč]]*100</f>
        <v>33.453333333333333</v>
      </c>
    </row>
    <row r="878" spans="1:10" ht="15" customHeight="1" x14ac:dyDescent="0.25">
      <c r="A878" s="9">
        <v>6171</v>
      </c>
      <c r="B878" s="9">
        <v>5162</v>
      </c>
      <c r="C878" s="266"/>
      <c r="D878" s="64"/>
      <c r="E878" s="61">
        <v>900</v>
      </c>
      <c r="F878" s="230" t="s">
        <v>203</v>
      </c>
      <c r="G878" s="62">
        <v>160</v>
      </c>
      <c r="H878" s="62">
        <v>160</v>
      </c>
      <c r="I878" s="62">
        <v>93.63</v>
      </c>
      <c r="J878" s="428">
        <f>Tabulka5424[[#This Row],[Skutečnost v tis. Kč]]/Tabulka5424[[#This Row],[Upravený rozpočet v tis. Kč]]*100</f>
        <v>58.518749999999997</v>
      </c>
    </row>
    <row r="879" spans="1:10" ht="15" customHeight="1" x14ac:dyDescent="0.25">
      <c r="A879" s="13">
        <v>6171</v>
      </c>
      <c r="B879" s="13">
        <v>5168</v>
      </c>
      <c r="C879" s="71"/>
      <c r="D879" s="64"/>
      <c r="E879" s="61">
        <v>900</v>
      </c>
      <c r="F879" s="111" t="s">
        <v>606</v>
      </c>
      <c r="G879" s="62">
        <v>1490</v>
      </c>
      <c r="H879" s="62">
        <v>1500.9</v>
      </c>
      <c r="I879" s="62">
        <v>1022.69</v>
      </c>
      <c r="J879" s="428">
        <f>Tabulka5424[[#This Row],[Skutečnost v tis. Kč]]/Tabulka5424[[#This Row],[Upravený rozpočet v tis. Kč]]*100</f>
        <v>68.138450263175429</v>
      </c>
    </row>
    <row r="880" spans="1:10" ht="15" customHeight="1" x14ac:dyDescent="0.25">
      <c r="A880" s="461">
        <v>6171</v>
      </c>
      <c r="B880" s="461">
        <v>5171</v>
      </c>
      <c r="C880" s="293"/>
      <c r="D880" s="67"/>
      <c r="E880" s="462">
        <v>900</v>
      </c>
      <c r="F880" s="460" t="s">
        <v>394</v>
      </c>
      <c r="G880" s="254">
        <v>32</v>
      </c>
      <c r="H880" s="254">
        <v>32</v>
      </c>
      <c r="I880" s="254">
        <v>0</v>
      </c>
      <c r="J880" s="429">
        <f>Tabulka5424[[#This Row],[Skutečnost v tis. Kč]]/Tabulka5424[[#This Row],[Upravený rozpočet v tis. Kč]]*100</f>
        <v>0</v>
      </c>
    </row>
    <row r="881" spans="1:10" ht="15" customHeight="1" x14ac:dyDescent="0.25">
      <c r="A881" s="13">
        <v>6171</v>
      </c>
      <c r="B881" s="13">
        <v>5172</v>
      </c>
      <c r="C881" s="71"/>
      <c r="D881" s="64"/>
      <c r="E881" s="61">
        <v>900</v>
      </c>
      <c r="F881" s="111" t="s">
        <v>360</v>
      </c>
      <c r="G881" s="62">
        <v>200.08</v>
      </c>
      <c r="H881" s="62">
        <v>200.08</v>
      </c>
      <c r="I881" s="62">
        <v>62.68</v>
      </c>
      <c r="J881" s="428">
        <f>Tabulka5424[[#This Row],[Skutečnost v tis. Kč]]/Tabulka5424[[#This Row],[Upravený rozpočet v tis. Kč]]*100</f>
        <v>31.327469012395039</v>
      </c>
    </row>
    <row r="882" spans="1:10" ht="15" customHeight="1" x14ac:dyDescent="0.25">
      <c r="A882" s="13">
        <v>6171</v>
      </c>
      <c r="B882" s="13">
        <v>5178</v>
      </c>
      <c r="C882" s="71"/>
      <c r="D882" s="64"/>
      <c r="E882" s="61">
        <v>900</v>
      </c>
      <c r="F882" s="111" t="s">
        <v>235</v>
      </c>
      <c r="G882" s="62">
        <v>53.15</v>
      </c>
      <c r="H882" s="62">
        <v>53.15</v>
      </c>
      <c r="I882" s="62">
        <v>41.44</v>
      </c>
      <c r="J882" s="430">
        <f>Tabulka5424[[#This Row],[Skutečnost v tis. Kč]]/Tabulka5424[[#This Row],[Upravený rozpočet v tis. Kč]]*100</f>
        <v>77.968015051740352</v>
      </c>
    </row>
    <row r="883" spans="1:10" s="80" customFormat="1" ht="15" customHeight="1" x14ac:dyDescent="0.25">
      <c r="A883" s="13">
        <v>6171</v>
      </c>
      <c r="B883" s="13">
        <v>5179</v>
      </c>
      <c r="C883" s="71"/>
      <c r="D883" s="64"/>
      <c r="E883" s="61">
        <v>900</v>
      </c>
      <c r="F883" s="111" t="s">
        <v>236</v>
      </c>
      <c r="G883" s="62">
        <v>74</v>
      </c>
      <c r="H883" s="62">
        <v>74</v>
      </c>
      <c r="I883" s="62">
        <v>26.08</v>
      </c>
      <c r="J883" s="430">
        <f>Tabulka5424[[#This Row],[Skutečnost v tis. Kč]]/Tabulka5424[[#This Row],[Upravený rozpočet v tis. Kč]]*100</f>
        <v>35.243243243243242</v>
      </c>
    </row>
    <row r="884" spans="1:10" s="80" customFormat="1" ht="15" customHeight="1" x14ac:dyDescent="0.25">
      <c r="A884" s="77"/>
      <c r="B884" s="77"/>
      <c r="C884" s="293"/>
      <c r="D884" s="67"/>
      <c r="E884" s="61"/>
      <c r="F884" s="234" t="s">
        <v>313</v>
      </c>
      <c r="G884" s="233">
        <f>SUBTOTAL(109,G876:G883)</f>
        <v>2375.83</v>
      </c>
      <c r="H884" s="233">
        <f>SUBTOTAL(109,H876:H883)</f>
        <v>2386.73</v>
      </c>
      <c r="I884" s="233">
        <f>SUBTOTAL(109,I876:I883)</f>
        <v>1440.4</v>
      </c>
      <c r="J884" s="470">
        <f>Tabulka5424[[#This Row],[Skutečnost v tis. Kč]]/Tabulka5424[[#This Row],[Upravený rozpočet v tis. Kč]]*100</f>
        <v>60.350353831392745</v>
      </c>
    </row>
    <row r="885" spans="1:10" s="80" customFormat="1" ht="15" customHeight="1" x14ac:dyDescent="0.25">
      <c r="A885" s="77"/>
      <c r="B885" s="77"/>
      <c r="C885" s="293"/>
      <c r="D885" s="67"/>
      <c r="E885" s="61"/>
      <c r="F885" s="112"/>
      <c r="G885" s="213"/>
      <c r="H885" s="213"/>
      <c r="I885" s="26"/>
      <c r="J885" s="430"/>
    </row>
    <row r="886" spans="1:10" s="80" customFormat="1" ht="15" customHeight="1" x14ac:dyDescent="0.25">
      <c r="A886" s="9"/>
      <c r="B886" s="9"/>
      <c r="C886" s="266"/>
      <c r="D886" s="64"/>
      <c r="E886" s="61"/>
      <c r="F886" s="234" t="s">
        <v>393</v>
      </c>
      <c r="G886" s="213"/>
      <c r="H886" s="213"/>
      <c r="I886" s="26"/>
      <c r="J886" s="430"/>
    </row>
    <row r="887" spans="1:10" s="20" customFormat="1" ht="15" customHeight="1" x14ac:dyDescent="0.25">
      <c r="A887" s="9">
        <v>6171</v>
      </c>
      <c r="B887" s="9">
        <v>5169</v>
      </c>
      <c r="C887" s="266"/>
      <c r="D887" s="64"/>
      <c r="E887" s="61">
        <v>901</v>
      </c>
      <c r="F887" s="74" t="s">
        <v>237</v>
      </c>
      <c r="G887" s="76">
        <v>80</v>
      </c>
      <c r="H887" s="76">
        <v>80</v>
      </c>
      <c r="I887" s="76">
        <v>25.65</v>
      </c>
      <c r="J887" s="430">
        <f>Tabulka5424[[#This Row],[Skutečnost v tis. Kč]]/Tabulka5424[[#This Row],[Upravený rozpočet v tis. Kč]]*100</f>
        <v>32.0625</v>
      </c>
    </row>
    <row r="888" spans="1:10" s="20" customFormat="1" ht="15" customHeight="1" x14ac:dyDescent="0.25">
      <c r="A888" s="9"/>
      <c r="B888" s="13"/>
      <c r="C888" s="270"/>
      <c r="D888" s="19"/>
      <c r="E888" s="61"/>
      <c r="F888" s="234" t="s">
        <v>316</v>
      </c>
      <c r="G888" s="233">
        <f>SUBTOTAL(109,G887:G887)</f>
        <v>80</v>
      </c>
      <c r="H888" s="233">
        <f>SUBTOTAL(109,H887:H887)</f>
        <v>80</v>
      </c>
      <c r="I888" s="233">
        <f>SUBTOTAL(109,I887:I887)</f>
        <v>25.65</v>
      </c>
      <c r="J888" s="470">
        <f>Tabulka5424[[#This Row],[Skutečnost v tis. Kč]]/Tabulka5424[[#This Row],[Upravený rozpočet v tis. Kč]]*100</f>
        <v>32.0625</v>
      </c>
    </row>
    <row r="889" spans="1:10" ht="15" customHeight="1" x14ac:dyDescent="0.25">
      <c r="A889" s="9"/>
      <c r="B889" s="13"/>
      <c r="C889" s="270"/>
      <c r="D889" s="19"/>
      <c r="E889" s="61"/>
      <c r="F889" s="234"/>
      <c r="G889" s="233"/>
      <c r="H889" s="233"/>
      <c r="I889" s="26"/>
      <c r="J889" s="430"/>
    </row>
    <row r="890" spans="1:10" ht="15" customHeight="1" x14ac:dyDescent="0.25">
      <c r="A890" s="9"/>
      <c r="B890" s="13"/>
      <c r="C890" s="270"/>
      <c r="D890" s="19"/>
      <c r="E890" s="61"/>
      <c r="F890" s="234" t="s">
        <v>449</v>
      </c>
      <c r="G890" s="76"/>
      <c r="H890" s="76"/>
      <c r="I890" s="101"/>
      <c r="J890" s="430"/>
    </row>
    <row r="891" spans="1:10" ht="15" customHeight="1" x14ac:dyDescent="0.25">
      <c r="A891" s="9">
        <v>6171</v>
      </c>
      <c r="B891" s="13">
        <v>5168</v>
      </c>
      <c r="C891" s="270"/>
      <c r="D891" s="64"/>
      <c r="E891" s="61">
        <v>903</v>
      </c>
      <c r="F891" s="111" t="s">
        <v>476</v>
      </c>
      <c r="G891" s="76">
        <v>74.86</v>
      </c>
      <c r="H891" s="76">
        <v>74.86</v>
      </c>
      <c r="I891" s="76">
        <v>30.86</v>
      </c>
      <c r="J891" s="430">
        <f>Tabulka5424[[#This Row],[Skutečnost v tis. Kč]]/Tabulka5424[[#This Row],[Upravený rozpočet v tis. Kč]]*100</f>
        <v>41.223617419182474</v>
      </c>
    </row>
    <row r="892" spans="1:10" ht="15" customHeight="1" x14ac:dyDescent="0.25">
      <c r="A892" s="9">
        <v>6171</v>
      </c>
      <c r="B892" s="9">
        <v>5169</v>
      </c>
      <c r="C892" s="266"/>
      <c r="D892" s="64"/>
      <c r="E892" s="61">
        <v>903</v>
      </c>
      <c r="F892" s="74" t="s">
        <v>392</v>
      </c>
      <c r="G892" s="76">
        <v>100</v>
      </c>
      <c r="H892" s="76">
        <v>100</v>
      </c>
      <c r="I892" s="76">
        <v>21</v>
      </c>
      <c r="J892" s="430">
        <f>Tabulka5424[[#This Row],[Skutečnost v tis. Kč]]/Tabulka5424[[#This Row],[Upravený rozpočet v tis. Kč]]*100</f>
        <v>21</v>
      </c>
    </row>
    <row r="893" spans="1:10" ht="15" customHeight="1" x14ac:dyDescent="0.25">
      <c r="A893" s="66"/>
      <c r="B893" s="66"/>
      <c r="C893" s="292"/>
      <c r="D893" s="67"/>
      <c r="E893" s="61"/>
      <c r="F893" s="102" t="s">
        <v>450</v>
      </c>
      <c r="G893" s="233">
        <f>SUBTOTAL(109,G891:G892)</f>
        <v>174.86</v>
      </c>
      <c r="H893" s="233">
        <f>SUBTOTAL(109,H891:H892)</f>
        <v>174.86</v>
      </c>
      <c r="I893" s="233">
        <f>SUBTOTAL(109,I891:I892)</f>
        <v>51.86</v>
      </c>
      <c r="J893" s="470">
        <f>Tabulka5424[[#This Row],[Skutečnost v tis. Kč]]/Tabulka5424[[#This Row],[Upravený rozpočet v tis. Kč]]*100</f>
        <v>29.6580121239849</v>
      </c>
    </row>
    <row r="894" spans="1:10" ht="15" customHeight="1" x14ac:dyDescent="0.25">
      <c r="A894" s="9"/>
      <c r="B894" s="9"/>
      <c r="C894" s="266"/>
      <c r="D894" s="64"/>
      <c r="E894" s="61"/>
      <c r="F894" s="74"/>
      <c r="G894" s="76"/>
      <c r="H894" s="76"/>
      <c r="I894" s="101"/>
      <c r="J894" s="430"/>
    </row>
    <row r="895" spans="1:10" ht="15" customHeight="1" x14ac:dyDescent="0.25">
      <c r="A895" s="9"/>
      <c r="B895" s="9"/>
      <c r="C895" s="266"/>
      <c r="D895" s="64"/>
      <c r="E895" s="61"/>
      <c r="F895" s="102" t="s">
        <v>317</v>
      </c>
      <c r="G895" s="76"/>
      <c r="H895" s="76"/>
      <c r="I895" s="101"/>
      <c r="J895" s="430"/>
    </row>
    <row r="896" spans="1:10" ht="15" customHeight="1" x14ac:dyDescent="0.25">
      <c r="A896" s="9">
        <v>6171</v>
      </c>
      <c r="B896" s="9">
        <v>5169</v>
      </c>
      <c r="C896" s="266"/>
      <c r="D896" s="64"/>
      <c r="E896" s="61">
        <v>101</v>
      </c>
      <c r="F896" s="74" t="s">
        <v>718</v>
      </c>
      <c r="G896" s="76">
        <v>551</v>
      </c>
      <c r="H896" s="76">
        <v>551</v>
      </c>
      <c r="I896" s="76">
        <v>311.10000000000002</v>
      </c>
      <c r="J896" s="430">
        <f>Tabulka5424[[#This Row],[Skutečnost v tis. Kč]]/Tabulka5424[[#This Row],[Upravený rozpočet v tis. Kč]]*100</f>
        <v>56.460980036297649</v>
      </c>
    </row>
    <row r="897" spans="1:10" s="80" customFormat="1" ht="15" customHeight="1" x14ac:dyDescent="0.25">
      <c r="A897" s="9">
        <v>6171</v>
      </c>
      <c r="B897" s="13">
        <v>5169</v>
      </c>
      <c r="C897" s="270"/>
      <c r="D897" s="19"/>
      <c r="E897" s="61">
        <v>102</v>
      </c>
      <c r="F897" s="74" t="s">
        <v>702</v>
      </c>
      <c r="G897" s="76">
        <v>0</v>
      </c>
      <c r="H897" s="76">
        <v>160</v>
      </c>
      <c r="I897" s="76">
        <v>73</v>
      </c>
      <c r="J897" s="430">
        <f>Tabulka5424[[#This Row],[Skutečnost v tis. Kč]]/Tabulka5424[[#This Row],[Upravený rozpočet v tis. Kč]]*100</f>
        <v>45.625</v>
      </c>
    </row>
    <row r="898" spans="1:10" s="80" customFormat="1" ht="15" customHeight="1" x14ac:dyDescent="0.25">
      <c r="A898" s="9">
        <v>6171</v>
      </c>
      <c r="B898" s="9">
        <v>5169</v>
      </c>
      <c r="C898" s="266"/>
      <c r="D898" s="64"/>
      <c r="E898" s="61">
        <v>103</v>
      </c>
      <c r="F898" s="74" t="s">
        <v>238</v>
      </c>
      <c r="G898" s="76">
        <v>5</v>
      </c>
      <c r="H898" s="76">
        <v>5</v>
      </c>
      <c r="I898" s="76">
        <v>5</v>
      </c>
      <c r="J898" s="430">
        <f>Tabulka5424[[#This Row],[Skutečnost v tis. Kč]]/Tabulka5424[[#This Row],[Upravený rozpočet v tis. Kč]]*100</f>
        <v>100</v>
      </c>
    </row>
    <row r="899" spans="1:10" s="80" customFormat="1" ht="15" customHeight="1" x14ac:dyDescent="0.25">
      <c r="A899" s="9">
        <v>6171</v>
      </c>
      <c r="B899" s="9">
        <v>5499</v>
      </c>
      <c r="C899" s="266"/>
      <c r="D899" s="64"/>
      <c r="E899" s="61"/>
      <c r="F899" s="74" t="s">
        <v>239</v>
      </c>
      <c r="G899" s="76">
        <v>460.8</v>
      </c>
      <c r="H899" s="76">
        <v>460.8</v>
      </c>
      <c r="I899" s="76">
        <v>314.39999999999998</v>
      </c>
      <c r="J899" s="430">
        <f>Tabulka5424[[#This Row],[Skutečnost v tis. Kč]]/Tabulka5424[[#This Row],[Upravený rozpočet v tis. Kč]]*100</f>
        <v>68.229166666666657</v>
      </c>
    </row>
    <row r="900" spans="1:10" s="80" customFormat="1" ht="15" customHeight="1" x14ac:dyDescent="0.25">
      <c r="A900" s="9">
        <v>6171</v>
      </c>
      <c r="B900" s="9">
        <v>5499</v>
      </c>
      <c r="C900" s="266"/>
      <c r="D900" s="64"/>
      <c r="E900" s="61">
        <v>103</v>
      </c>
      <c r="F900" s="74" t="s">
        <v>365</v>
      </c>
      <c r="G900" s="76">
        <v>10</v>
      </c>
      <c r="H900" s="76">
        <v>10</v>
      </c>
      <c r="I900" s="76">
        <v>0</v>
      </c>
      <c r="J900" s="430">
        <f>Tabulka5424[[#This Row],[Skutečnost v tis. Kč]]/Tabulka5424[[#This Row],[Upravený rozpočet v tis. Kč]]*100</f>
        <v>0</v>
      </c>
    </row>
    <row r="901" spans="1:10" s="80" customFormat="1" ht="15" customHeight="1" x14ac:dyDescent="0.25">
      <c r="A901" s="66"/>
      <c r="B901" s="66"/>
      <c r="C901" s="292"/>
      <c r="D901" s="197"/>
      <c r="E901" s="61"/>
      <c r="F901" s="102" t="s">
        <v>391</v>
      </c>
      <c r="G901" s="233">
        <f>SUBTOTAL(109,G896:G900)</f>
        <v>1026.8</v>
      </c>
      <c r="H901" s="233">
        <f>SUBTOTAL(109,H896:H900)</f>
        <v>1186.8</v>
      </c>
      <c r="I901" s="233">
        <f>SUBTOTAL(109,I896:I900)</f>
        <v>703.5</v>
      </c>
      <c r="J901" s="470">
        <f>Tabulka5424[[#This Row],[Skutečnost v tis. Kč]]/Tabulka5424[[#This Row],[Upravený rozpočet v tis. Kč]]*100</f>
        <v>59.277047522750259</v>
      </c>
    </row>
    <row r="902" spans="1:10" s="80" customFormat="1" ht="15" customHeight="1" x14ac:dyDescent="0.25">
      <c r="A902" s="66"/>
      <c r="B902" s="66"/>
      <c r="C902" s="292"/>
      <c r="D902" s="197"/>
      <c r="E902" s="61"/>
      <c r="F902" s="103"/>
      <c r="G902" s="99"/>
      <c r="H902" s="99"/>
      <c r="I902" s="101"/>
      <c r="J902" s="430"/>
    </row>
    <row r="903" spans="1:10" s="80" customFormat="1" ht="15" customHeight="1" x14ac:dyDescent="0.25">
      <c r="A903" s="46">
        <v>6171</v>
      </c>
      <c r="B903" s="46"/>
      <c r="C903" s="298"/>
      <c r="D903" s="105"/>
      <c r="E903" s="61"/>
      <c r="F903" s="34" t="s">
        <v>74</v>
      </c>
      <c r="G903" s="10">
        <f>G901+G893+G888+G873+G884+G867</f>
        <v>38569.089999999997</v>
      </c>
      <c r="H903" s="12">
        <f>H901+H893+H888+H873+H884+H867</f>
        <v>38752.909999999996</v>
      </c>
      <c r="I903" s="12">
        <f>I901+I893+I888+I873+I884+I867</f>
        <v>23351.78</v>
      </c>
      <c r="J903" s="468">
        <f>Tabulka5424[[#This Row],[Skutečnost v tis. Kč]]/Tabulka5424[[#This Row],[Upravený rozpočet v tis. Kč]]*100</f>
        <v>60.258132873118427</v>
      </c>
    </row>
    <row r="904" spans="1:10" s="80" customFormat="1" ht="15" customHeight="1" x14ac:dyDescent="0.25">
      <c r="A904" s="46"/>
      <c r="B904" s="46"/>
      <c r="C904" s="298"/>
      <c r="D904" s="105"/>
      <c r="E904" s="61"/>
      <c r="F904" s="129" t="s">
        <v>260</v>
      </c>
      <c r="G904" s="116">
        <f>G903+G822</f>
        <v>41975.049999999996</v>
      </c>
      <c r="H904" s="116">
        <f>H903+H822</f>
        <v>42411.25</v>
      </c>
      <c r="I904" s="116">
        <f>I903+I822</f>
        <v>25696.84</v>
      </c>
      <c r="J904" s="469">
        <f>Tabulka5424[[#This Row],[Skutečnost v tis. Kč]]/Tabulka5424[[#This Row],[Upravený rozpočet v tis. Kč]]*100</f>
        <v>60.589678446166992</v>
      </c>
    </row>
    <row r="905" spans="1:10" s="80" customFormat="1" ht="15" customHeight="1" x14ac:dyDescent="0.25">
      <c r="A905" s="46"/>
      <c r="B905" s="46"/>
      <c r="C905" s="298"/>
      <c r="D905" s="105"/>
      <c r="E905" s="61"/>
      <c r="F905" s="129"/>
      <c r="G905" s="116"/>
      <c r="H905" s="116"/>
      <c r="I905" s="101"/>
      <c r="J905" s="430"/>
    </row>
    <row r="906" spans="1:10" s="80" customFormat="1" ht="15" customHeight="1" x14ac:dyDescent="0.25">
      <c r="A906" s="18"/>
      <c r="B906" s="13"/>
      <c r="C906" s="270"/>
      <c r="D906" s="19"/>
      <c r="E906" s="61"/>
      <c r="F906" s="27" t="s">
        <v>75</v>
      </c>
      <c r="G906" s="114"/>
      <c r="H906" s="114"/>
      <c r="I906" s="101"/>
      <c r="J906" s="430"/>
    </row>
    <row r="907" spans="1:10" s="80" customFormat="1" ht="15" customHeight="1" x14ac:dyDescent="0.25">
      <c r="A907" s="9">
        <v>6310</v>
      </c>
      <c r="B907" s="9">
        <v>5163</v>
      </c>
      <c r="C907" s="266"/>
      <c r="D907" s="64"/>
      <c r="E907" s="61"/>
      <c r="F907" s="74" t="s">
        <v>337</v>
      </c>
      <c r="G907" s="62">
        <v>55</v>
      </c>
      <c r="H907" s="62">
        <v>55.01</v>
      </c>
      <c r="I907" s="62">
        <v>35.85</v>
      </c>
      <c r="J907" s="430">
        <f>Tabulka5424[[#This Row],[Skutečnost v tis. Kč]]/Tabulka5424[[#This Row],[Upravený rozpočet v tis. Kč]]*100</f>
        <v>65.169969096527907</v>
      </c>
    </row>
    <row r="908" spans="1:10" s="80" customFormat="1" ht="15" customHeight="1" x14ac:dyDescent="0.25">
      <c r="A908" s="9">
        <v>6310</v>
      </c>
      <c r="B908" s="9">
        <v>5909</v>
      </c>
      <c r="C908" s="266"/>
      <c r="D908" s="64"/>
      <c r="E908" s="61"/>
      <c r="F908" s="74" t="s">
        <v>345</v>
      </c>
      <c r="G908" s="62">
        <v>6</v>
      </c>
      <c r="H908" s="62">
        <v>6</v>
      </c>
      <c r="I908" s="62">
        <v>2</v>
      </c>
      <c r="J908" s="430">
        <f>Tabulka5424[[#This Row],[Skutečnost v tis. Kč]]/Tabulka5424[[#This Row],[Upravený rozpočet v tis. Kč]]*100</f>
        <v>33.333333333333329</v>
      </c>
    </row>
    <row r="909" spans="1:10" s="80" customFormat="1" ht="15" customHeight="1" x14ac:dyDescent="0.25">
      <c r="A909" s="46">
        <v>6310</v>
      </c>
      <c r="B909" s="9"/>
      <c r="C909" s="266"/>
      <c r="D909" s="9"/>
      <c r="E909" s="61"/>
      <c r="F909" s="34" t="s">
        <v>326</v>
      </c>
      <c r="G909" s="12">
        <f>SUBTOTAL(109,G907:G908)</f>
        <v>61</v>
      </c>
      <c r="H909" s="12">
        <f>SUBTOTAL(109,H907:H908)</f>
        <v>61.01</v>
      </c>
      <c r="I909" s="12">
        <f>SUBTOTAL(109,I907:I908)</f>
        <v>37.85</v>
      </c>
      <c r="J909" s="468">
        <f>Tabulka5424[[#This Row],[Skutečnost v tis. Kč]]/Tabulka5424[[#This Row],[Upravený rozpočet v tis. Kč]]*100</f>
        <v>62.039009998360925</v>
      </c>
    </row>
    <row r="910" spans="1:10" s="80" customFormat="1" ht="15" customHeight="1" x14ac:dyDescent="0.25">
      <c r="A910" s="9"/>
      <c r="B910" s="9"/>
      <c r="C910" s="294"/>
      <c r="D910" s="15"/>
      <c r="E910" s="61"/>
      <c r="F910" s="115"/>
      <c r="G910" s="215"/>
      <c r="H910" s="215"/>
      <c r="I910" s="101"/>
      <c r="J910" s="430"/>
    </row>
    <row r="911" spans="1:10" s="80" customFormat="1" ht="15" customHeight="1" x14ac:dyDescent="0.25">
      <c r="A911" s="13">
        <v>6320</v>
      </c>
      <c r="B911" s="13">
        <v>5163</v>
      </c>
      <c r="C911" s="71"/>
      <c r="D911" s="201"/>
      <c r="E911" s="61"/>
      <c r="F911" s="111" t="s">
        <v>240</v>
      </c>
      <c r="G911" s="62">
        <v>480</v>
      </c>
      <c r="H911" s="62">
        <v>496.5</v>
      </c>
      <c r="I911" s="62">
        <v>109.38</v>
      </c>
      <c r="J911" s="430">
        <f>Tabulka5424[[#This Row],[Skutečnost v tis. Kč]]/Tabulka5424[[#This Row],[Upravený rozpočet v tis. Kč]]*100</f>
        <v>22.030211480362539</v>
      </c>
    </row>
    <row r="912" spans="1:10" s="80" customFormat="1" ht="15" customHeight="1" x14ac:dyDescent="0.25">
      <c r="A912" s="46">
        <v>6320</v>
      </c>
      <c r="B912" s="9"/>
      <c r="C912" s="294"/>
      <c r="D912" s="19"/>
      <c r="E912" s="61"/>
      <c r="F912" s="115" t="s">
        <v>318</v>
      </c>
      <c r="G912" s="75">
        <f>SUBTOTAL(109,G911:G911)</f>
        <v>480</v>
      </c>
      <c r="H912" s="215">
        <f>SUBTOTAL(109,H911:H911)</f>
        <v>496.5</v>
      </c>
      <c r="I912" s="215">
        <f>SUBTOTAL(109,I911:I911)</f>
        <v>109.38</v>
      </c>
      <c r="J912" s="468">
        <f>Tabulka5424[[#This Row],[Skutečnost v tis. Kč]]/Tabulka5424[[#This Row],[Upravený rozpočet v tis. Kč]]*100</f>
        <v>22.030211480362539</v>
      </c>
    </row>
    <row r="913" spans="1:10" s="80" customFormat="1" ht="15" customHeight="1" x14ac:dyDescent="0.25">
      <c r="A913" s="46"/>
      <c r="B913" s="13"/>
      <c r="C913" s="270"/>
      <c r="D913" s="19"/>
      <c r="E913" s="61"/>
      <c r="F913" s="115"/>
      <c r="G913" s="75"/>
      <c r="H913" s="6"/>
      <c r="I913" s="527"/>
      <c r="J913" s="453"/>
    </row>
    <row r="914" spans="1:10" s="80" customFormat="1" ht="15" customHeight="1" x14ac:dyDescent="0.25">
      <c r="A914" s="9">
        <v>6330</v>
      </c>
      <c r="B914" s="13">
        <v>5341</v>
      </c>
      <c r="C914" s="270"/>
      <c r="D914" s="281">
        <v>111</v>
      </c>
      <c r="E914" s="61"/>
      <c r="F914" s="115" t="s">
        <v>864</v>
      </c>
      <c r="G914" s="557">
        <v>0</v>
      </c>
      <c r="H914" s="6">
        <v>12.5</v>
      </c>
      <c r="I914" s="62">
        <v>12.5</v>
      </c>
      <c r="J914" s="430">
        <f>Tabulka5424[[#This Row],[Skutečnost v tis. Kč]]/Tabulka5424[[#This Row],[Upravený rozpočet v tis. Kč]]*100</f>
        <v>100</v>
      </c>
    </row>
    <row r="915" spans="1:10" s="80" customFormat="1" ht="15" customHeight="1" x14ac:dyDescent="0.25">
      <c r="A915" s="9">
        <v>6330</v>
      </c>
      <c r="B915" s="13">
        <v>5341</v>
      </c>
      <c r="C915" s="270"/>
      <c r="D915" s="281">
        <v>8111</v>
      </c>
      <c r="E915" s="61"/>
      <c r="F915" s="628" t="s">
        <v>1007</v>
      </c>
      <c r="G915" s="557">
        <v>0</v>
      </c>
      <c r="H915" s="6">
        <v>6</v>
      </c>
      <c r="I915" s="62">
        <v>6</v>
      </c>
      <c r="J915" s="430">
        <f>Tabulka5424[[#This Row],[Skutečnost v tis. Kč]]/Tabulka5424[[#This Row],[Upravený rozpočet v tis. Kč]]*100</f>
        <v>100</v>
      </c>
    </row>
    <row r="916" spans="1:10" s="80" customFormat="1" ht="15" customHeight="1" x14ac:dyDescent="0.25">
      <c r="A916" s="46">
        <v>6330</v>
      </c>
      <c r="B916" s="13"/>
      <c r="C916" s="270"/>
      <c r="D916" s="19"/>
      <c r="E916" s="61"/>
      <c r="F916" s="115" t="s">
        <v>865</v>
      </c>
      <c r="G916" s="75">
        <f>SUBTOTAL(109,G914:G915)</f>
        <v>0</v>
      </c>
      <c r="H916" s="215">
        <f>SUBTOTAL(109,H914:H915)</f>
        <v>18.5</v>
      </c>
      <c r="I916" s="215">
        <f>SUBTOTAL(109,I914:I915)</f>
        <v>18.5</v>
      </c>
      <c r="J916" s="468">
        <v>0</v>
      </c>
    </row>
    <row r="917" spans="1:10" s="80" customFormat="1" ht="15" customHeight="1" x14ac:dyDescent="0.25">
      <c r="A917" s="46"/>
      <c r="B917" s="13"/>
      <c r="C917" s="270"/>
      <c r="D917" s="19"/>
      <c r="E917" s="61"/>
      <c r="F917" s="115"/>
      <c r="G917" s="215"/>
      <c r="H917" s="215"/>
      <c r="I917" s="101"/>
      <c r="J917" s="468"/>
    </row>
    <row r="918" spans="1:10" s="80" customFormat="1" ht="15" customHeight="1" x14ac:dyDescent="0.25">
      <c r="A918" s="9">
        <v>6399</v>
      </c>
      <c r="B918" s="9">
        <v>5362</v>
      </c>
      <c r="C918" s="266"/>
      <c r="D918" s="64"/>
      <c r="E918" s="61">
        <v>88</v>
      </c>
      <c r="F918" s="111" t="s">
        <v>242</v>
      </c>
      <c r="G918" s="280">
        <v>762.27</v>
      </c>
      <c r="H918" s="280">
        <v>1054.98</v>
      </c>
      <c r="I918" s="280">
        <v>617.5</v>
      </c>
      <c r="J918" s="430">
        <f>Tabulka5424[[#This Row],[Skutečnost v tis. Kč]]/Tabulka5424[[#This Row],[Upravený rozpočet v tis. Kč]]*100</f>
        <v>58.531915296972457</v>
      </c>
    </row>
    <row r="919" spans="1:10" s="80" customFormat="1" ht="15" customHeight="1" x14ac:dyDescent="0.25">
      <c r="A919" s="9">
        <v>6399</v>
      </c>
      <c r="B919" s="9">
        <v>5362</v>
      </c>
      <c r="C919" s="266"/>
      <c r="D919" s="281">
        <v>111</v>
      </c>
      <c r="E919" s="61">
        <v>88</v>
      </c>
      <c r="F919" s="340" t="s">
        <v>867</v>
      </c>
      <c r="G919" s="76">
        <v>105</v>
      </c>
      <c r="H919" s="76">
        <v>332.22</v>
      </c>
      <c r="I919" s="76">
        <v>365.52</v>
      </c>
      <c r="J919" s="556" t="s">
        <v>668</v>
      </c>
    </row>
    <row r="920" spans="1:10" s="80" customFormat="1" ht="15" customHeight="1" x14ac:dyDescent="0.25">
      <c r="A920" s="9">
        <v>6399</v>
      </c>
      <c r="B920" s="13">
        <v>5362</v>
      </c>
      <c r="C920" s="270"/>
      <c r="D920" s="165">
        <v>112</v>
      </c>
      <c r="E920" s="61">
        <v>88</v>
      </c>
      <c r="F920" s="340" t="s">
        <v>1096</v>
      </c>
      <c r="G920" s="76">
        <v>0</v>
      </c>
      <c r="H920" s="76">
        <v>9.3699999999999992</v>
      </c>
      <c r="I920" s="76">
        <v>9.3699999999999992</v>
      </c>
      <c r="J920" s="430">
        <f>Tabulka5424[[#This Row],[Skutečnost v tis. Kč]]/Tabulka5424[[#This Row],[Upravený rozpočet v tis. Kč]]*100</f>
        <v>100</v>
      </c>
    </row>
    <row r="921" spans="1:10" s="80" customFormat="1" ht="15" customHeight="1" x14ac:dyDescent="0.25">
      <c r="A921" s="13">
        <v>6399</v>
      </c>
      <c r="B921" s="13">
        <v>5362</v>
      </c>
      <c r="C921" s="71"/>
      <c r="D921" s="60"/>
      <c r="E921" s="61">
        <v>89</v>
      </c>
      <c r="F921" s="111" t="s">
        <v>243</v>
      </c>
      <c r="G921" s="76">
        <v>6</v>
      </c>
      <c r="H921" s="76">
        <v>6</v>
      </c>
      <c r="I921" s="76">
        <v>4</v>
      </c>
      <c r="J921" s="430">
        <f>Tabulka5424[[#This Row],[Skutečnost v tis. Kč]]/Tabulka5424[[#This Row],[Upravený rozpočet v tis. Kč]]*100</f>
        <v>66.666666666666657</v>
      </c>
    </row>
    <row r="922" spans="1:10" s="80" customFormat="1" ht="15" customHeight="1" x14ac:dyDescent="0.25">
      <c r="A922" s="13">
        <v>6399</v>
      </c>
      <c r="B922" s="13">
        <v>5362</v>
      </c>
      <c r="C922" s="71"/>
      <c r="D922" s="60"/>
      <c r="E922" s="61">
        <v>90</v>
      </c>
      <c r="F922" s="111" t="s">
        <v>509</v>
      </c>
      <c r="G922" s="76">
        <v>33.57</v>
      </c>
      <c r="H922" s="76">
        <v>33.57</v>
      </c>
      <c r="I922" s="76">
        <v>33.57</v>
      </c>
      <c r="J922" s="430">
        <f>Tabulka5424[[#This Row],[Skutečnost v tis. Kč]]/Tabulka5424[[#This Row],[Upravený rozpočet v tis. Kč]]*100</f>
        <v>100</v>
      </c>
    </row>
    <row r="923" spans="1:10" s="80" customFormat="1" ht="15" customHeight="1" x14ac:dyDescent="0.25">
      <c r="A923" s="13">
        <v>6399</v>
      </c>
      <c r="B923" s="13">
        <v>5362</v>
      </c>
      <c r="C923" s="270"/>
      <c r="D923" s="19"/>
      <c r="E923" s="61">
        <v>91</v>
      </c>
      <c r="F923" s="111" t="s">
        <v>866</v>
      </c>
      <c r="G923" s="76">
        <v>0</v>
      </c>
      <c r="H923" s="76">
        <v>0.22</v>
      </c>
      <c r="I923" s="76">
        <v>0.22</v>
      </c>
      <c r="J923" s="430">
        <f>Tabulka5424[[#This Row],[Skutečnost v tis. Kč]]/Tabulka5424[[#This Row],[Upravený rozpočet v tis. Kč]]*100</f>
        <v>100</v>
      </c>
    </row>
    <row r="924" spans="1:10" s="80" customFormat="1" ht="15" customHeight="1" x14ac:dyDescent="0.25">
      <c r="A924" s="13">
        <v>6399</v>
      </c>
      <c r="B924" s="13">
        <v>5363</v>
      </c>
      <c r="C924" s="71"/>
      <c r="D924" s="60"/>
      <c r="E924" s="61"/>
      <c r="F924" s="111" t="s">
        <v>161</v>
      </c>
      <c r="G924" s="76">
        <v>3</v>
      </c>
      <c r="H924" s="76">
        <v>2.78</v>
      </c>
      <c r="I924" s="76">
        <v>0</v>
      </c>
      <c r="J924" s="430">
        <f>Tabulka5424[[#This Row],[Skutečnost v tis. Kč]]/Tabulka5424[[#This Row],[Upravený rozpočet v tis. Kč]]*100</f>
        <v>0</v>
      </c>
    </row>
    <row r="925" spans="1:10" s="80" customFormat="1" ht="15" customHeight="1" x14ac:dyDescent="0.25">
      <c r="A925" s="9">
        <v>6399</v>
      </c>
      <c r="B925" s="9">
        <v>5365</v>
      </c>
      <c r="C925" s="294"/>
      <c r="D925" s="64"/>
      <c r="E925" s="83"/>
      <c r="F925" s="111" t="s">
        <v>241</v>
      </c>
      <c r="G925" s="76">
        <v>6200</v>
      </c>
      <c r="H925" s="76">
        <v>5907.29</v>
      </c>
      <c r="I925" s="76">
        <v>5907.29</v>
      </c>
      <c r="J925" s="430">
        <f>Tabulka5424[[#This Row],[Skutečnost v tis. Kč]]/Tabulka5424[[#This Row],[Upravený rozpočet v tis. Kč]]*100</f>
        <v>100</v>
      </c>
    </row>
    <row r="926" spans="1:10" s="80" customFormat="1" ht="15" customHeight="1" x14ac:dyDescent="0.25">
      <c r="A926" s="46">
        <v>6399</v>
      </c>
      <c r="B926" s="9"/>
      <c r="C926" s="294"/>
      <c r="D926" s="15"/>
      <c r="E926" s="83"/>
      <c r="F926" s="34" t="s">
        <v>325</v>
      </c>
      <c r="G926" s="12">
        <f>SUM(G918:G925)</f>
        <v>7109.84</v>
      </c>
      <c r="H926" s="12">
        <f>SUM(H918:H925)</f>
        <v>7346.43</v>
      </c>
      <c r="I926" s="12">
        <f>SUM(I918:I925)</f>
        <v>6937.47</v>
      </c>
      <c r="J926" s="468">
        <f>Tabulka5424[[#This Row],[Skutečnost v tis. Kč]]/Tabulka5424[[#This Row],[Upravený rozpočet v tis. Kč]]*100</f>
        <v>94.433214500104128</v>
      </c>
    </row>
    <row r="927" spans="1:10" s="80" customFormat="1" ht="15" customHeight="1" x14ac:dyDescent="0.25">
      <c r="A927" s="18"/>
      <c r="B927" s="13"/>
      <c r="C927" s="270"/>
      <c r="D927" s="19"/>
      <c r="E927" s="59"/>
      <c r="F927" s="129" t="s">
        <v>244</v>
      </c>
      <c r="G927" s="97">
        <f>G912+G909+G926+G916</f>
        <v>7650.84</v>
      </c>
      <c r="H927" s="97">
        <f>H912+H909+H926+H916</f>
        <v>7922.4400000000005</v>
      </c>
      <c r="I927" s="97">
        <f>I912+I909+I926+I916</f>
        <v>7103.2</v>
      </c>
      <c r="J927" s="469">
        <f>Tabulka5424[[#This Row],[Skutečnost v tis. Kč]]/Tabulka5424[[#This Row],[Upravený rozpočet v tis. Kč]]*100</f>
        <v>89.659246393787768</v>
      </c>
    </row>
    <row r="928" spans="1:10" s="80" customFormat="1" ht="15" customHeight="1" x14ac:dyDescent="0.25">
      <c r="A928" s="18"/>
      <c r="B928" s="13"/>
      <c r="C928" s="270"/>
      <c r="D928" s="19"/>
      <c r="E928" s="59"/>
      <c r="F928" s="129"/>
      <c r="G928" s="97"/>
      <c r="H928" s="97"/>
      <c r="I928" s="98"/>
      <c r="J928" s="430"/>
    </row>
    <row r="929" spans="1:11" ht="15" customHeight="1" x14ac:dyDescent="0.25">
      <c r="A929" s="9">
        <v>6402</v>
      </c>
      <c r="B929" s="9">
        <v>5364</v>
      </c>
      <c r="C929" s="270"/>
      <c r="D929" s="19"/>
      <c r="E929" s="59"/>
      <c r="F929" s="369" t="s">
        <v>915</v>
      </c>
      <c r="G929" s="6">
        <v>0.01</v>
      </c>
      <c r="H929" s="6">
        <v>0</v>
      </c>
      <c r="I929" s="6">
        <v>0</v>
      </c>
      <c r="J929" s="428">
        <v>0</v>
      </c>
    </row>
    <row r="930" spans="1:11" ht="15" customHeight="1" x14ac:dyDescent="0.25">
      <c r="A930" s="492">
        <v>6402</v>
      </c>
      <c r="B930" s="492">
        <v>5364</v>
      </c>
      <c r="C930" s="520">
        <v>34070</v>
      </c>
      <c r="D930" s="582"/>
      <c r="E930" s="61"/>
      <c r="F930" s="494" t="s">
        <v>916</v>
      </c>
      <c r="G930" s="552">
        <v>0</v>
      </c>
      <c r="H930" s="552">
        <v>2.4500000000000002</v>
      </c>
      <c r="I930" s="583">
        <v>2.4500000000000002</v>
      </c>
      <c r="J930" s="428">
        <f>Tabulka5424[[#This Row],[Skutečnost v tis. Kč]]/Tabulka5424[[#This Row],[Upravený rozpočet v tis. Kč]]*100</f>
        <v>100</v>
      </c>
    </row>
    <row r="931" spans="1:11" ht="15" customHeight="1" x14ac:dyDescent="0.25">
      <c r="A931" s="492">
        <v>6402</v>
      </c>
      <c r="B931" s="492">
        <v>5364</v>
      </c>
      <c r="C931" s="520">
        <v>98008</v>
      </c>
      <c r="D931" s="582"/>
      <c r="E931" s="61"/>
      <c r="F931" s="494" t="s">
        <v>917</v>
      </c>
      <c r="G931" s="552">
        <v>17.16</v>
      </c>
      <c r="H931" s="552">
        <v>17.16</v>
      </c>
      <c r="I931" s="583">
        <v>17.16</v>
      </c>
      <c r="J931" s="428">
        <f>Tabulka5424[[#This Row],[Skutečnost v tis. Kč]]/Tabulka5424[[#This Row],[Upravený rozpočet v tis. Kč]]*100</f>
        <v>100</v>
      </c>
    </row>
    <row r="932" spans="1:11" ht="15" customHeight="1" x14ac:dyDescent="0.25">
      <c r="A932" s="492">
        <v>6402</v>
      </c>
      <c r="B932" s="492">
        <v>5364</v>
      </c>
      <c r="C932" s="520">
        <v>98187</v>
      </c>
      <c r="D932" s="582"/>
      <c r="E932" s="61"/>
      <c r="F932" s="494" t="s">
        <v>918</v>
      </c>
      <c r="G932" s="552">
        <v>50.59</v>
      </c>
      <c r="H932" s="552">
        <v>50.59</v>
      </c>
      <c r="I932" s="583">
        <v>50.59</v>
      </c>
      <c r="J932" s="428">
        <f>Tabulka5424[[#This Row],[Skutečnost v tis. Kč]]/Tabulka5424[[#This Row],[Upravený rozpočet v tis. Kč]]*100</f>
        <v>100</v>
      </c>
    </row>
    <row r="933" spans="1:11" s="131" customFormat="1" ht="14.25" customHeight="1" x14ac:dyDescent="0.25">
      <c r="A933" s="46">
        <v>6402</v>
      </c>
      <c r="B933" s="13"/>
      <c r="C933" s="270"/>
      <c r="D933" s="19"/>
      <c r="E933" s="59"/>
      <c r="F933" s="34" t="s">
        <v>424</v>
      </c>
      <c r="G933" s="12">
        <f>SUBTOTAL(109,G929:G932)</f>
        <v>67.760000000000005</v>
      </c>
      <c r="H933" s="12">
        <f>SUBTOTAL(109,H929:H932)</f>
        <v>70.2</v>
      </c>
      <c r="I933" s="12">
        <f>SUBTOTAL(109,I929:I932)</f>
        <v>70.2</v>
      </c>
      <c r="J933" s="502">
        <f>Tabulka5424[[#This Row],[Skutečnost v tis. Kč]]/Tabulka5424[[#This Row],[Upravený rozpočet v tis. Kč]]*100</f>
        <v>100</v>
      </c>
    </row>
    <row r="934" spans="1:11" s="84" customFormat="1" ht="15" customHeight="1" x14ac:dyDescent="0.25">
      <c r="A934" s="46"/>
      <c r="B934" s="366"/>
      <c r="C934" s="367"/>
      <c r="D934" s="455"/>
      <c r="E934" s="368"/>
      <c r="F934" s="34"/>
      <c r="G934" s="12"/>
      <c r="H934" s="457"/>
      <c r="I934" s="456"/>
      <c r="J934" s="458"/>
    </row>
    <row r="935" spans="1:11" s="84" customFormat="1" ht="15" customHeight="1" x14ac:dyDescent="0.25">
      <c r="A935" s="18"/>
      <c r="B935" s="13"/>
      <c r="C935" s="270"/>
      <c r="D935" s="19"/>
      <c r="E935" s="59"/>
      <c r="F935" s="129"/>
      <c r="G935" s="209"/>
      <c r="H935" s="209"/>
      <c r="I935" s="209"/>
      <c r="J935" s="7"/>
    </row>
    <row r="936" spans="1:11" s="84" customFormat="1" ht="15" customHeight="1" x14ac:dyDescent="0.25">
      <c r="A936" s="148">
        <v>6</v>
      </c>
      <c r="B936" s="149"/>
      <c r="C936" s="290"/>
      <c r="D936" s="148"/>
      <c r="E936" s="152"/>
      <c r="F936" s="150" t="s">
        <v>77</v>
      </c>
      <c r="G936" s="151">
        <f>G831+G904+G927+G933</f>
        <v>49693.65</v>
      </c>
      <c r="H936" s="151">
        <f>H831+H904+H927+H933</f>
        <v>50763.89</v>
      </c>
      <c r="I936" s="151">
        <f>I831+I904+I927+I933</f>
        <v>33172.019999999997</v>
      </c>
      <c r="J936" s="424">
        <f>I936/H936*100</f>
        <v>65.345701442501735</v>
      </c>
    </row>
    <row r="937" spans="1:11" s="84" customFormat="1" ht="15" customHeight="1" x14ac:dyDescent="0.25">
      <c r="A937" s="175"/>
      <c r="B937" s="176"/>
      <c r="C937" s="299"/>
      <c r="D937" s="175"/>
      <c r="E937" s="177"/>
      <c r="F937" s="178"/>
      <c r="G937" s="317"/>
      <c r="H937" s="317"/>
      <c r="J937" s="434"/>
    </row>
    <row r="938" spans="1:11" s="84" customFormat="1" ht="15" customHeight="1" x14ac:dyDescent="0.25">
      <c r="A938" s="251"/>
      <c r="B938" s="250"/>
      <c r="C938" s="301"/>
      <c r="D938" s="249"/>
      <c r="E938" s="248"/>
      <c r="F938" s="247" t="s">
        <v>323</v>
      </c>
      <c r="G938" s="246">
        <f>G936+G793+G693+G612+G146+G30</f>
        <v>216000</v>
      </c>
      <c r="H938" s="246">
        <f>H936+H793+H693+H612+H146+H30</f>
        <v>266940.65000000002</v>
      </c>
      <c r="I938" s="246">
        <f>I936+I793+I693+I612+I146+I30</f>
        <v>161110.50999999998</v>
      </c>
      <c r="J938" s="426">
        <f>I938/H938*100</f>
        <v>60.35443084445923</v>
      </c>
    </row>
    <row r="939" spans="1:11" s="84" customFormat="1" ht="15" customHeight="1" x14ac:dyDescent="0.25">
      <c r="A939" s="350"/>
      <c r="B939" s="13"/>
      <c r="C939" s="351"/>
      <c r="D939" s="352"/>
      <c r="E939" s="353"/>
      <c r="F939" s="172"/>
      <c r="G939" s="173"/>
      <c r="H939" s="173"/>
      <c r="I939" s="173"/>
      <c r="J939" s="630"/>
    </row>
    <row r="940" spans="1:11" s="84" customFormat="1" ht="15" customHeight="1" x14ac:dyDescent="0.25">
      <c r="A940" s="350"/>
      <c r="B940" s="13"/>
      <c r="C940" s="351"/>
      <c r="D940" s="352"/>
      <c r="E940" s="353"/>
      <c r="F940" s="172"/>
      <c r="G940" s="173"/>
      <c r="H940" s="702"/>
      <c r="I940" s="702"/>
      <c r="J940" s="630"/>
      <c r="K940" s="452"/>
    </row>
    <row r="941" spans="1:11" s="84" customFormat="1" ht="15" customHeight="1" x14ac:dyDescent="0.25">
      <c r="A941" s="350"/>
      <c r="B941" s="13"/>
      <c r="C941" s="351"/>
      <c r="D941" s="352"/>
      <c r="E941" s="353"/>
      <c r="F941" s="172"/>
      <c r="G941" s="173"/>
      <c r="H941" s="12"/>
      <c r="I941" s="676"/>
      <c r="J941" s="434"/>
    </row>
    <row r="942" spans="1:11" s="84" customFormat="1" ht="15" customHeight="1" x14ac:dyDescent="0.25">
      <c r="A942" s="734" t="s">
        <v>357</v>
      </c>
      <c r="B942" s="734"/>
      <c r="C942" s="734"/>
      <c r="D942" s="734"/>
      <c r="E942" s="734"/>
      <c r="F942" s="734"/>
      <c r="G942" s="277"/>
      <c r="H942" s="277"/>
      <c r="I942" s="98"/>
      <c r="J942" s="434"/>
    </row>
    <row r="943" spans="1:11" s="84" customFormat="1" ht="15" customHeight="1" x14ac:dyDescent="0.25">
      <c r="A943" s="732" t="s">
        <v>358</v>
      </c>
      <c r="B943" s="733"/>
      <c r="C943" s="302"/>
      <c r="D943" s="722" t="s">
        <v>348</v>
      </c>
      <c r="E943" s="723"/>
      <c r="F943" s="496" t="s">
        <v>366</v>
      </c>
      <c r="G943" s="677">
        <f>'Tabulka č. 1 Plnění příjmů'!G260</f>
        <v>39039.999999999993</v>
      </c>
      <c r="H943" s="677">
        <f>'Tabulka č. 1 Plnění příjmů'!H260</f>
        <v>56963.409999999996</v>
      </c>
      <c r="I943" s="677">
        <v>44376.83</v>
      </c>
      <c r="J943" s="497">
        <f>I943/H943*100</f>
        <v>77.90409668241422</v>
      </c>
    </row>
    <row r="944" spans="1:11" s="98" customFormat="1" ht="15" customHeight="1" x14ac:dyDescent="0.25">
      <c r="A944" s="200"/>
      <c r="B944" s="47"/>
      <c r="C944" s="303"/>
      <c r="D944" s="244"/>
      <c r="E944" s="108"/>
      <c r="F944" s="245" t="s">
        <v>353</v>
      </c>
      <c r="G944" s="268">
        <f>G925</f>
        <v>6200</v>
      </c>
      <c r="H944" s="268">
        <f>H925</f>
        <v>5907.29</v>
      </c>
      <c r="I944" s="268">
        <f>I925</f>
        <v>5907.29</v>
      </c>
      <c r="J944" s="467">
        <f>I944/H944*100</f>
        <v>100</v>
      </c>
    </row>
    <row r="945" spans="1:10" s="98" customFormat="1" ht="15" customHeight="1" x14ac:dyDescent="0.25">
      <c r="A945" s="200"/>
      <c r="B945" s="47"/>
      <c r="C945" s="303"/>
      <c r="D945" s="244"/>
      <c r="E945" s="108"/>
      <c r="F945" s="245" t="s">
        <v>354</v>
      </c>
      <c r="G945" s="268">
        <f>G87+G83+G102+G412+G593</f>
        <v>4000</v>
      </c>
      <c r="H945" s="268">
        <f>H87+H83+H102+H412+H593</f>
        <v>4140</v>
      </c>
      <c r="I945" s="268">
        <f>I87+I83+I102+I412+I593</f>
        <v>649.87999999999988</v>
      </c>
      <c r="J945" s="467">
        <f>I945/H945*100</f>
        <v>15.697584541062797</v>
      </c>
    </row>
    <row r="946" spans="1:10" s="84" customFormat="1" ht="15.75" customHeight="1" x14ac:dyDescent="0.25">
      <c r="A946" s="200"/>
      <c r="B946" s="47"/>
      <c r="C946" s="303"/>
      <c r="D946" s="244"/>
      <c r="E946" s="108"/>
      <c r="F946" s="621" t="s">
        <v>355</v>
      </c>
      <c r="G946" s="268">
        <f>SUM(G943:G945)</f>
        <v>49239.999999999993</v>
      </c>
      <c r="H946" s="268">
        <f>SUM(H943:H945)</f>
        <v>67010.7</v>
      </c>
      <c r="I946" s="268">
        <f>SUM(I943:I945)</f>
        <v>50934</v>
      </c>
      <c r="J946" s="467">
        <f>I946/H946*100</f>
        <v>76.008756810479525</v>
      </c>
    </row>
    <row r="947" spans="1:10" s="84" customFormat="1" ht="15" customHeight="1" x14ac:dyDescent="0.25">
      <c r="A947" s="732" t="s">
        <v>359</v>
      </c>
      <c r="B947" s="733"/>
      <c r="C947" s="303"/>
      <c r="D947" s="244"/>
      <c r="E947" s="108"/>
      <c r="F947" s="621" t="s">
        <v>356</v>
      </c>
      <c r="G947" s="268">
        <f>G957-G946</f>
        <v>166760</v>
      </c>
      <c r="H947" s="268">
        <f>H957-H946</f>
        <v>199929.95</v>
      </c>
      <c r="I947" s="268">
        <f>I957-I946</f>
        <v>110176.50999999998</v>
      </c>
      <c r="J947" s="467">
        <f>I947/H947*100</f>
        <v>55.107556421636659</v>
      </c>
    </row>
    <row r="948" spans="1:10" s="84" customFormat="1" ht="15" customHeight="1" x14ac:dyDescent="0.25">
      <c r="A948" s="621"/>
      <c r="B948" s="622"/>
      <c r="C948" s="303"/>
      <c r="D948" s="244"/>
      <c r="E948" s="108"/>
      <c r="F948" s="621"/>
      <c r="G948" s="268"/>
      <c r="H948" s="268"/>
      <c r="I948" s="268"/>
      <c r="J948" s="467"/>
    </row>
    <row r="949" spans="1:10" s="84" customFormat="1" ht="15" customHeight="1" x14ac:dyDescent="0.25">
      <c r="A949" s="621"/>
      <c r="B949" s="622"/>
      <c r="C949" s="303"/>
      <c r="D949" s="244"/>
      <c r="E949" s="108"/>
      <c r="F949" s="621"/>
      <c r="G949" s="268"/>
      <c r="H949" s="268"/>
      <c r="I949" s="268"/>
      <c r="J949" s="467"/>
    </row>
    <row r="950" spans="1:10" s="84" customFormat="1" ht="15" customHeight="1" x14ac:dyDescent="0.25">
      <c r="A950" s="621"/>
      <c r="B950" s="622"/>
      <c r="C950" s="303"/>
      <c r="D950" s="244"/>
      <c r="E950" s="108"/>
      <c r="F950" s="621"/>
      <c r="G950" s="268"/>
      <c r="H950" s="268"/>
      <c r="I950" s="268"/>
      <c r="J950" s="467"/>
    </row>
    <row r="951" spans="1:10" s="84" customFormat="1" ht="15" customHeight="1" x14ac:dyDescent="0.25">
      <c r="A951" s="621"/>
      <c r="B951" s="622"/>
      <c r="C951" s="303"/>
      <c r="D951" s="244"/>
      <c r="E951" s="108"/>
      <c r="F951" s="621"/>
      <c r="G951" s="268"/>
      <c r="H951" s="268"/>
      <c r="I951" s="98"/>
      <c r="J951" s="465"/>
    </row>
    <row r="952" spans="1:10" s="84" customFormat="1" ht="15" customHeight="1" x14ac:dyDescent="0.25">
      <c r="A952" s="726" t="s">
        <v>245</v>
      </c>
      <c r="B952" s="726"/>
      <c r="C952" s="726"/>
      <c r="D952" s="726"/>
      <c r="E952" s="726"/>
      <c r="F952" s="726"/>
      <c r="G952" s="269"/>
      <c r="H952" s="269"/>
      <c r="I952" s="98"/>
      <c r="J952" s="525"/>
    </row>
    <row r="953" spans="1:10" s="84" customFormat="1" ht="15" customHeight="1" x14ac:dyDescent="0.25">
      <c r="A953" s="106"/>
      <c r="B953" s="107"/>
      <c r="C953" s="300"/>
      <c r="D953" s="107"/>
      <c r="E953" s="108"/>
      <c r="F953" s="53" t="s">
        <v>246</v>
      </c>
      <c r="G953" s="22">
        <f>'Tabulka č. 1 Plnění příjmů'!G267</f>
        <v>198000</v>
      </c>
      <c r="H953" s="22">
        <f>'Tabulka č. 1 Plnění příjmů'!H267</f>
        <v>219528.31</v>
      </c>
      <c r="I953" s="22">
        <f>'Tabulka č. 1 Plnění příjmů'!I267</f>
        <v>172546.55</v>
      </c>
      <c r="J953" s="421">
        <f>I953/H953*100</f>
        <v>78.598769334123688</v>
      </c>
    </row>
    <row r="954" spans="1:10" s="84" customFormat="1" ht="15" customHeight="1" x14ac:dyDescent="0.25">
      <c r="A954" s="106"/>
      <c r="B954" s="107"/>
      <c r="C954" s="300"/>
      <c r="D954" s="107"/>
      <c r="E954" s="108"/>
      <c r="F954" s="53" t="s">
        <v>256</v>
      </c>
      <c r="G954" s="22">
        <f>G953-G955</f>
        <v>170735.2</v>
      </c>
      <c r="H954" s="22">
        <f>H953-H955</f>
        <v>181681.36</v>
      </c>
      <c r="I954" s="22">
        <f>I953-I955</f>
        <v>140626.12</v>
      </c>
      <c r="J954" s="421">
        <f>I954/H954*100</f>
        <v>77.402613014345562</v>
      </c>
    </row>
    <row r="955" spans="1:10" s="84" customFormat="1" ht="15" customHeight="1" x14ac:dyDescent="0.25">
      <c r="A955" s="106"/>
      <c r="B955" s="107"/>
      <c r="C955" s="300"/>
      <c r="D955" s="107"/>
      <c r="E955" s="108"/>
      <c r="F955" s="53" t="s">
        <v>257</v>
      </c>
      <c r="G955" s="268">
        <f>'Tabulka č. 1 Plnění příjmů'!G265+'Tabulka č. 1 Plnění příjmů'!G257</f>
        <v>27264.799999999999</v>
      </c>
      <c r="H955" s="268">
        <f>'Tabulka č. 1 Plnění příjmů'!H265+'Tabulka č. 1 Plnění příjmů'!H257</f>
        <v>37846.950000000004</v>
      </c>
      <c r="I955" s="268">
        <f>'Tabulka č. 1 Plnění příjmů'!I265+'Tabulka č. 1 Plnění příjmů'!I257</f>
        <v>31920.43</v>
      </c>
      <c r="J955" s="421">
        <f>I955/H955*100</f>
        <v>84.340825350523616</v>
      </c>
    </row>
    <row r="956" spans="1:10" s="84" customFormat="1" ht="15" customHeight="1" x14ac:dyDescent="0.25">
      <c r="A956" s="106"/>
      <c r="B956" s="107"/>
      <c r="C956" s="300"/>
      <c r="D956" s="107"/>
      <c r="E956" s="108"/>
      <c r="F956" s="124"/>
      <c r="G956" s="276"/>
      <c r="H956" s="276"/>
      <c r="I956" s="98"/>
      <c r="J956" s="421"/>
    </row>
    <row r="957" spans="1:10" s="84" customFormat="1" ht="15" customHeight="1" x14ac:dyDescent="0.25">
      <c r="A957" s="106"/>
      <c r="B957" s="107"/>
      <c r="C957" s="300"/>
      <c r="D957" s="107"/>
      <c r="E957" s="108"/>
      <c r="F957" s="53" t="s">
        <v>247</v>
      </c>
      <c r="G957" s="22">
        <f>G938</f>
        <v>216000</v>
      </c>
      <c r="H957" s="22">
        <f>H938</f>
        <v>266940.65000000002</v>
      </c>
      <c r="I957" s="22">
        <f>I938</f>
        <v>161110.50999999998</v>
      </c>
      <c r="J957" s="421">
        <f>I957/H957*100</f>
        <v>60.35443084445923</v>
      </c>
    </row>
    <row r="958" spans="1:10" s="84" customFormat="1" ht="15" customHeight="1" x14ac:dyDescent="0.25">
      <c r="A958" s="106"/>
      <c r="B958" s="107"/>
      <c r="C958" s="300"/>
      <c r="D958" s="107"/>
      <c r="E958" s="108"/>
      <c r="F958" s="243" t="s">
        <v>248</v>
      </c>
      <c r="G958" s="22"/>
      <c r="H958" s="22"/>
      <c r="I958" s="98"/>
      <c r="J958" s="421"/>
    </row>
    <row r="959" spans="1:10" s="84" customFormat="1" ht="15" customHeight="1" x14ac:dyDescent="0.25">
      <c r="A959" s="106"/>
      <c r="B959" s="107"/>
      <c r="C959" s="300"/>
      <c r="D959" s="107"/>
      <c r="E959" s="108"/>
      <c r="F959" s="210" t="s">
        <v>472</v>
      </c>
      <c r="G959" s="22">
        <f>G957-G962</f>
        <v>136390</v>
      </c>
      <c r="H959" s="22">
        <f>H957-H962</f>
        <v>156651.48000000004</v>
      </c>
      <c r="I959" s="22">
        <f>I957-I962</f>
        <v>97448.489999999976</v>
      </c>
      <c r="J959" s="421">
        <f t="shared" ref="J959:J964" si="14">I959/H959*100</f>
        <v>62.207193956929075</v>
      </c>
    </row>
    <row r="960" spans="1:10" s="84" customFormat="1" ht="15" customHeight="1" x14ac:dyDescent="0.25">
      <c r="A960" s="106"/>
      <c r="B960" s="107"/>
      <c r="C960" s="300"/>
      <c r="D960" s="107"/>
      <c r="E960" s="108"/>
      <c r="F960" s="619" t="s">
        <v>541</v>
      </c>
      <c r="G960" s="703">
        <f>G13+G60+G77+G78+G79+G80+G93+G94+G95+G96+G97+G98+G116+G117+G150+G151+G152+G153+G238+G239+G240+G244+G245+G246+G320+G321+G322+G323+G324+G376+G377+G410+G422+G454+G455+G473+G474+G475+G476+G484+G491+G497+G499+G501+G504+G524+G529+G582+G684+G685+G705+G736+G763+G812+G856+G880</f>
        <v>15678</v>
      </c>
      <c r="H960" s="703">
        <f>H13+H60+H77+H78+H79+H80+H93+H94+H95+H96+H97+H98+H116+H117+H150+H151+H152+H153+H238+H239+H240+H244+H245+H246+H320+H321+H322+H323+H324+H376+H377+H410+H422+H454+H455+H473+H474+H475+H476+H484+H491+H497+H499+H501+H504+H524+H529+H582+H684+H685+H705+H736+H763+H812+H856+H880</f>
        <v>19005.68</v>
      </c>
      <c r="I960" s="703">
        <f>I13+I60+I77+I78+I79+I80+I93+I94+I95+I96+I97+I98+I116+I117+I150+I151+I152+I153+I238+I239+I240+I244+I245+I246+I320+I321+I322+I323+I324+I376+I377+I410+I422+I454+I455+I473+I474+I475+I476+I484+I491+I497+I499+I501+I504+I524+I529+I582+I684+I685+I705+I736+I763+I812+I856+I880</f>
        <v>10687.68</v>
      </c>
      <c r="J960" s="522">
        <f t="shared" si="14"/>
        <v>56.234136321352359</v>
      </c>
    </row>
    <row r="961" spans="1:10" s="84" customFormat="1" ht="15" customHeight="1" x14ac:dyDescent="0.25">
      <c r="A961" s="106"/>
      <c r="B961" s="107"/>
      <c r="C961" s="300"/>
      <c r="D961" s="107"/>
      <c r="E961" s="108"/>
      <c r="F961" s="318" t="s">
        <v>542</v>
      </c>
      <c r="G961" s="319">
        <f>SUM(G154+G174+G175+G192+G193+G204+G205+G256+G257+G258+G378+G379+G397)</f>
        <v>25364</v>
      </c>
      <c r="H961" s="319">
        <f>SUM(H154+H174+H175+H192+H193+H204+H205+H256+H257+H258+H378+H379+H397)</f>
        <v>25972.9</v>
      </c>
      <c r="I961" s="319">
        <f>SUM(I154+I174+I175+I192+I193+I204+I205+I256+I257+I258+I378+I379+I397)</f>
        <v>17317.400000000001</v>
      </c>
      <c r="J961" s="523">
        <f t="shared" si="14"/>
        <v>66.67488035606344</v>
      </c>
    </row>
    <row r="962" spans="1:10" s="84" customFormat="1" ht="15" customHeight="1" x14ac:dyDescent="0.25">
      <c r="A962" s="106"/>
      <c r="B962" s="107"/>
      <c r="C962" s="300"/>
      <c r="D962" s="107"/>
      <c r="E962" s="108"/>
      <c r="F962" s="242" t="s">
        <v>473</v>
      </c>
      <c r="G962" s="704">
        <f>G64+G81+G82+G83+G84+G85+G86+G87+G88+G101+G102+G103+G104+G108+G122+G123+G124+G125+G126+G127+G128+G132+G133+G134+G135+G136+G137+G138+G158+G156+G157+G182+G183+G184+G185+G186+G187+G188+G197+G198+G199+G200+G224+G326+G387+G386+G388+G411+G412+G413+G414+G415+G416+G417+G426+G427+G433+G434+G435+G436+G448+G458+G556+G557+G558+G602+G603+G604+G605+G606+G680+G788+G789+G821</f>
        <v>79610.000000000015</v>
      </c>
      <c r="H962" s="704">
        <f>H64+H81+H82+H83+H84+H85+H86+H87+H88+H101+H102+H103+H104+H108+H122+H123+H124+H125+H126+H127+H128+H132+H133+H134+H135+H136+H137+H138+H158+H156+H157+H182+H183+H184+H185+H186+H187+H188+H197+H198+H199+H200+H224+H326+H387+H386+H388+H411+H412+H413+H414+H415+H416+H417+H426+H427+H433+H434+H435+H436+H448+H458+H556+H557+H558+H602+H603+H604+H605+H606+H680+H788+H789+H821</f>
        <v>110289.16999999997</v>
      </c>
      <c r="I962" s="704">
        <f>I64+I81+I82+I83+I84+I85+I86+I87+I88+I101+I102+I103+I104+I108+I122+I123+I124+I125+I126+I127+I128+I132+I133+I134+I135+I136+I137+I138+I158+I156+I157+I182+I183+I184+I185+I186+I187+I188+I197+I198+I199+I200+I224+I326+I387+I386+I388+I411+I412+I413+I414+I415+I416+I417+I426+I427+I433+I434+I435+I436+I448+I458+I556+I557+I558+I602+I603+I604+I605+I606+I680+I788+I789+I821</f>
        <v>63662.020000000004</v>
      </c>
      <c r="J962" s="524">
        <f t="shared" si="14"/>
        <v>57.722820835445596</v>
      </c>
    </row>
    <row r="963" spans="1:10" s="84" customFormat="1" ht="15" customHeight="1" x14ac:dyDescent="0.25">
      <c r="A963" s="106"/>
      <c r="B963" s="107"/>
      <c r="C963" s="300"/>
      <c r="D963" s="107"/>
      <c r="E963" s="108"/>
      <c r="F963" s="318" t="s">
        <v>544</v>
      </c>
      <c r="G963" s="319"/>
      <c r="H963" s="319">
        <f>H388</f>
        <v>205.7</v>
      </c>
      <c r="I963" s="319">
        <f>I388</f>
        <v>205.7</v>
      </c>
      <c r="J963" s="523">
        <f t="shared" si="14"/>
        <v>100</v>
      </c>
    </row>
    <row r="964" spans="1:10" s="84" customFormat="1" ht="15" customHeight="1" x14ac:dyDescent="0.25">
      <c r="A964" s="106"/>
      <c r="B964" s="107"/>
      <c r="C964" s="300"/>
      <c r="D964" s="107"/>
      <c r="E964" s="108"/>
      <c r="F964" s="241" t="s">
        <v>390</v>
      </c>
      <c r="G964" s="277">
        <f>SUM(G960+G962)</f>
        <v>95288.000000000015</v>
      </c>
      <c r="H964" s="277">
        <f>SUM(H960+H962)</f>
        <v>129294.84999999998</v>
      </c>
      <c r="I964" s="277">
        <f>SUM(I960+I962)</f>
        <v>74349.700000000012</v>
      </c>
      <c r="J964" s="277">
        <f t="shared" si="14"/>
        <v>57.503991844996158</v>
      </c>
    </row>
    <row r="965" spans="1:10" s="84" customFormat="1" ht="15" customHeight="1" x14ac:dyDescent="0.25">
      <c r="A965" s="106"/>
      <c r="B965" s="107"/>
      <c r="C965" s="300"/>
      <c r="D965" s="107"/>
      <c r="E965" s="108"/>
      <c r="F965" s="113"/>
      <c r="G965" s="277"/>
      <c r="H965" s="277"/>
      <c r="I965" s="26"/>
      <c r="J965" s="525"/>
    </row>
    <row r="966" spans="1:10" s="84" customFormat="1" ht="15" customHeight="1" x14ac:dyDescent="0.25">
      <c r="A966" s="106"/>
      <c r="B966" s="107"/>
      <c r="C966" s="300"/>
      <c r="D966" s="107"/>
      <c r="E966" s="108"/>
      <c r="F966" s="169" t="s">
        <v>389</v>
      </c>
      <c r="G966" s="269">
        <f>G953-G957</f>
        <v>-18000</v>
      </c>
      <c r="H966" s="269">
        <f>H953-H957</f>
        <v>-47412.340000000026</v>
      </c>
      <c r="I966" s="269">
        <f>I953-I957</f>
        <v>11436.040000000008</v>
      </c>
      <c r="J966" s="674" t="s">
        <v>668</v>
      </c>
    </row>
    <row r="967" spans="1:10" s="84" customFormat="1" ht="15" customHeight="1" x14ac:dyDescent="0.25">
      <c r="A967" s="106"/>
      <c r="B967" s="107"/>
      <c r="C967" s="300"/>
      <c r="D967" s="107"/>
      <c r="E967" s="108"/>
      <c r="F967" s="169"/>
      <c r="G967" s="269"/>
      <c r="H967" s="269"/>
      <c r="I967" s="26"/>
      <c r="J967" s="675"/>
    </row>
    <row r="968" spans="1:10" s="84" customFormat="1" ht="15" customHeight="1" x14ac:dyDescent="0.25">
      <c r="A968" s="726" t="s">
        <v>249</v>
      </c>
      <c r="B968" s="726"/>
      <c r="C968" s="726"/>
      <c r="D968" s="726"/>
      <c r="E968" s="726"/>
      <c r="F968" s="726"/>
      <c r="G968" s="276"/>
      <c r="H968" s="276"/>
      <c r="I968" s="101"/>
      <c r="J968" s="675"/>
    </row>
    <row r="969" spans="1:10" s="84" customFormat="1" ht="15" customHeight="1" x14ac:dyDescent="0.25">
      <c r="A969" s="106"/>
      <c r="B969" s="216">
        <v>8115</v>
      </c>
      <c r="C969" s="294"/>
      <c r="D969" s="15"/>
      <c r="E969" s="83"/>
      <c r="F969" s="132" t="s">
        <v>250</v>
      </c>
      <c r="G969" s="268">
        <v>18000</v>
      </c>
      <c r="H969" s="268">
        <v>47412.34</v>
      </c>
      <c r="I969" s="268">
        <v>-12202.64</v>
      </c>
      <c r="J969" s="674" t="s">
        <v>668</v>
      </c>
    </row>
    <row r="970" spans="1:10" s="84" customFormat="1" ht="15" customHeight="1" x14ac:dyDescent="0.25">
      <c r="A970" s="106"/>
      <c r="B970" s="216">
        <v>8901</v>
      </c>
      <c r="C970" s="294"/>
      <c r="D970" s="15"/>
      <c r="E970" s="83"/>
      <c r="F970" s="132" t="s">
        <v>352</v>
      </c>
      <c r="G970" s="268">
        <v>0</v>
      </c>
      <c r="H970" s="268">
        <v>0</v>
      </c>
      <c r="I970" s="268">
        <v>766.6</v>
      </c>
      <c r="J970" s="674" t="s">
        <v>668</v>
      </c>
    </row>
    <row r="971" spans="1:10" s="84" customFormat="1" ht="15" customHeight="1" x14ac:dyDescent="0.25">
      <c r="A971" s="106"/>
      <c r="B971" s="107"/>
      <c r="C971" s="300"/>
      <c r="D971" s="107"/>
      <c r="E971" s="108"/>
      <c r="F971" s="169" t="s">
        <v>351</v>
      </c>
      <c r="G971" s="275">
        <f>G969+G970</f>
        <v>18000</v>
      </c>
      <c r="H971" s="275">
        <f>H969+H970</f>
        <v>47412.34</v>
      </c>
      <c r="I971" s="275">
        <f>I969+I970</f>
        <v>-11436.039999999999</v>
      </c>
      <c r="J971" s="674" t="s">
        <v>668</v>
      </c>
    </row>
    <row r="972" spans="1:10" ht="15" customHeight="1" x14ac:dyDescent="0.25">
      <c r="A972" s="106"/>
      <c r="B972" s="107"/>
      <c r="C972" s="300"/>
      <c r="D972" s="107"/>
      <c r="E972" s="108"/>
      <c r="F972" s="169"/>
      <c r="G972" s="275"/>
      <c r="H972" s="275"/>
      <c r="I972" s="26"/>
      <c r="J972" s="48"/>
    </row>
    <row r="973" spans="1:10" ht="15" customHeight="1" x14ac:dyDescent="0.25">
      <c r="A973" s="106"/>
      <c r="B973" s="107"/>
      <c r="C973" s="300"/>
      <c r="D973" s="107"/>
      <c r="E973" s="108"/>
      <c r="F973" s="169"/>
      <c r="G973" s="275"/>
      <c r="H973" s="275"/>
      <c r="I973" s="26"/>
    </row>
    <row r="974" spans="1:10" ht="15" customHeight="1" x14ac:dyDescent="0.25">
      <c r="A974" s="106"/>
      <c r="B974" s="107"/>
      <c r="C974" s="300"/>
      <c r="D974" s="107"/>
      <c r="E974" s="108"/>
      <c r="F974" s="169"/>
      <c r="G974" s="275"/>
      <c r="H974" s="275"/>
      <c r="I974" s="26"/>
    </row>
    <row r="975" spans="1:10" s="80" customFormat="1" ht="15" customHeight="1" x14ac:dyDescent="0.25">
      <c r="A975" s="106"/>
      <c r="B975" s="107"/>
      <c r="C975" s="300"/>
      <c r="D975" s="107"/>
      <c r="E975" s="108"/>
      <c r="F975" s="169"/>
      <c r="G975" s="276"/>
      <c r="H975" s="276"/>
      <c r="I975" s="26"/>
      <c r="J975" s="7"/>
    </row>
    <row r="976" spans="1:10" ht="15" customHeight="1" x14ac:dyDescent="0.25">
      <c r="A976" s="315" t="s">
        <v>388</v>
      </c>
      <c r="B976" s="316"/>
      <c r="C976" s="727" t="s">
        <v>430</v>
      </c>
      <c r="D976" s="728"/>
      <c r="E976" s="728"/>
      <c r="F976" s="728"/>
      <c r="G976" s="214"/>
      <c r="H976" s="214"/>
      <c r="I976" s="26"/>
    </row>
    <row r="977" spans="1:10" s="80" customFormat="1" ht="15" customHeight="1" x14ac:dyDescent="0.25">
      <c r="A977" s="107"/>
      <c r="B977" s="108"/>
      <c r="C977" s="729" t="s">
        <v>387</v>
      </c>
      <c r="D977" s="730"/>
      <c r="E977" s="730"/>
      <c r="F977" s="730"/>
      <c r="G977" s="214"/>
      <c r="H977" s="214"/>
      <c r="I977" s="26"/>
      <c r="J977" s="7"/>
    </row>
    <row r="978" spans="1:10" s="80" customFormat="1" ht="15" customHeight="1" x14ac:dyDescent="0.25">
      <c r="A978" s="26"/>
      <c r="B978" s="231"/>
      <c r="C978" s="731" t="s">
        <v>386</v>
      </c>
      <c r="D978" s="731"/>
      <c r="E978" s="731"/>
      <c r="F978" s="731"/>
      <c r="G978" s="276"/>
      <c r="H978" s="276"/>
      <c r="I978" s="26"/>
      <c r="J978" s="7"/>
    </row>
    <row r="979" spans="1:10" s="80" customFormat="1" ht="15" customHeight="1" x14ac:dyDescent="0.25">
      <c r="A979" s="26"/>
      <c r="B979" s="231"/>
      <c r="C979" s="620"/>
      <c r="D979" s="620"/>
      <c r="E979" s="620"/>
      <c r="F979" s="620"/>
      <c r="G979" s="276"/>
      <c r="H979" s="276"/>
      <c r="I979" s="26"/>
      <c r="J979" s="7"/>
    </row>
    <row r="980" spans="1:10" ht="15" customHeight="1" x14ac:dyDescent="0.25">
      <c r="A980" s="26"/>
      <c r="B980" s="231"/>
      <c r="C980" s="620"/>
      <c r="D980" s="620"/>
      <c r="E980" s="620"/>
      <c r="F980" s="620"/>
      <c r="G980" s="276"/>
      <c r="H980" s="276"/>
      <c r="I980" s="26"/>
    </row>
    <row r="981" spans="1:10" ht="15" customHeight="1" x14ac:dyDescent="0.25">
      <c r="A981" s="26"/>
      <c r="B981" s="231"/>
      <c r="C981" s="620"/>
      <c r="D981" s="620"/>
      <c r="E981" s="620"/>
      <c r="F981" s="620"/>
      <c r="G981" s="276"/>
      <c r="H981" s="276"/>
      <c r="I981" s="26"/>
    </row>
    <row r="982" spans="1:10" ht="15" customHeight="1" x14ac:dyDescent="0.25">
      <c r="A982" s="26"/>
      <c r="B982" s="231"/>
      <c r="C982" s="304"/>
      <c r="D982" s="19"/>
      <c r="E982" s="443"/>
      <c r="F982" s="443"/>
      <c r="G982" s="276"/>
      <c r="H982" s="276"/>
    </row>
    <row r="983" spans="1:10" ht="15" customHeight="1" x14ac:dyDescent="0.25">
      <c r="A983" s="624" t="s">
        <v>596</v>
      </c>
      <c r="B983" s="624"/>
      <c r="C983" s="283"/>
      <c r="D983" s="624"/>
      <c r="E983" s="624"/>
      <c r="F983" s="624"/>
      <c r="G983" s="62"/>
      <c r="H983" s="62"/>
    </row>
    <row r="984" spans="1:10" ht="15" customHeight="1" x14ac:dyDescent="0.25">
      <c r="A984" s="26"/>
      <c r="B984" s="231"/>
      <c r="C984" s="725"/>
      <c r="D984" s="725"/>
      <c r="E984" s="725"/>
      <c r="F984" s="725"/>
      <c r="G984" s="276"/>
      <c r="H984" s="276"/>
      <c r="I984" s="80"/>
      <c r="J984" s="68"/>
    </row>
    <row r="985" spans="1:10" ht="15" customHeight="1" x14ac:dyDescent="0.25">
      <c r="A985" s="174"/>
      <c r="B985" s="174"/>
      <c r="C985" s="305"/>
      <c r="D985" s="285"/>
      <c r="E985" s="174"/>
      <c r="F985" s="174"/>
      <c r="G985" s="62"/>
      <c r="H985" s="62"/>
      <c r="I985" s="80"/>
      <c r="J985" s="68"/>
    </row>
    <row r="986" spans="1:10" ht="15" customHeight="1" x14ac:dyDescent="0.25">
      <c r="A986" s="14"/>
      <c r="B986" s="9"/>
      <c r="C986" s="294"/>
      <c r="D986" s="15"/>
      <c r="E986" s="83"/>
      <c r="F986" s="14"/>
      <c r="G986" s="310"/>
      <c r="H986" s="310"/>
      <c r="I986" s="80"/>
      <c r="J986" s="68"/>
    </row>
    <row r="987" spans="1:10" ht="15" customHeight="1" x14ac:dyDescent="0.25"/>
    <row r="988" spans="1:10" ht="15" customHeight="1" x14ac:dyDescent="0.25"/>
    <row r="989" spans="1:10" ht="15" customHeight="1" x14ac:dyDescent="0.25">
      <c r="A989" s="14"/>
      <c r="B989" s="9"/>
      <c r="C989" s="294"/>
      <c r="D989" s="15"/>
      <c r="E989" s="83"/>
      <c r="F989" s="14"/>
      <c r="G989" s="310"/>
      <c r="H989" s="310"/>
    </row>
    <row r="990" spans="1:10" ht="15" customHeight="1" x14ac:dyDescent="0.25">
      <c r="A990" s="14"/>
      <c r="B990" s="9"/>
      <c r="C990" s="294"/>
      <c r="D990" s="15"/>
      <c r="E990" s="83"/>
      <c r="F990" s="14"/>
      <c r="G990" s="310"/>
      <c r="H990" s="310"/>
    </row>
    <row r="991" spans="1:10" s="80" customFormat="1" ht="15" customHeight="1" x14ac:dyDescent="0.25">
      <c r="A991"/>
      <c r="B991" s="81"/>
      <c r="C991" s="296"/>
      <c r="D991" s="21"/>
      <c r="E991" s="82"/>
      <c r="F991"/>
      <c r="G991" s="209"/>
      <c r="H991" s="209"/>
      <c r="I991"/>
      <c r="J991" s="7"/>
    </row>
    <row r="992" spans="1:10" s="80" customFormat="1" ht="15" customHeight="1" x14ac:dyDescent="0.25">
      <c r="A992" s="14"/>
      <c r="B992" s="9"/>
      <c r="C992" s="294"/>
      <c r="D992" s="15"/>
      <c r="E992" s="83"/>
      <c r="F992" s="14"/>
      <c r="G992" s="310"/>
      <c r="H992" s="310"/>
      <c r="I992"/>
      <c r="J992" s="7"/>
    </row>
    <row r="993" spans="1:10" s="80" customFormat="1" ht="15" customHeight="1" x14ac:dyDescent="0.25">
      <c r="A993" s="14"/>
      <c r="B993" s="9"/>
      <c r="C993" s="294"/>
      <c r="D993" s="15"/>
      <c r="E993" s="83"/>
      <c r="F993" s="14"/>
      <c r="G993" s="310"/>
      <c r="H993" s="310"/>
      <c r="I993" s="42"/>
      <c r="J993" s="435"/>
    </row>
    <row r="994" spans="1:10" ht="15" customHeight="1" x14ac:dyDescent="0.25">
      <c r="A994" s="14"/>
      <c r="B994" s="9"/>
      <c r="C994" s="294"/>
      <c r="D994" s="15"/>
      <c r="E994" s="83"/>
      <c r="F994" s="14"/>
      <c r="G994" s="310"/>
      <c r="H994" s="310"/>
      <c r="I994" s="42"/>
      <c r="J994" s="435"/>
    </row>
    <row r="995" spans="1:10" ht="13.5" customHeight="1" x14ac:dyDescent="0.25">
      <c r="I995" s="42"/>
      <c r="J995" s="435"/>
    </row>
    <row r="996" spans="1:10" ht="15" customHeight="1" x14ac:dyDescent="0.25">
      <c r="I996" s="80"/>
      <c r="J996" s="68"/>
    </row>
    <row r="997" spans="1:10" ht="15" customHeight="1" x14ac:dyDescent="0.25">
      <c r="I997" s="80"/>
      <c r="J997" s="68"/>
    </row>
    <row r="998" spans="1:10" ht="15" customHeight="1" x14ac:dyDescent="0.25">
      <c r="I998" s="80"/>
      <c r="J998" s="68"/>
    </row>
    <row r="999" spans="1:10" ht="15" customHeight="1" x14ac:dyDescent="0.25">
      <c r="I999" s="80"/>
      <c r="J999" s="68"/>
    </row>
    <row r="1000" spans="1:10" s="42" customFormat="1" ht="15" customHeight="1" x14ac:dyDescent="0.25">
      <c r="A1000"/>
      <c r="B1000" s="81"/>
      <c r="C1000" s="296"/>
      <c r="D1000" s="21"/>
      <c r="E1000" s="82"/>
      <c r="F1000"/>
      <c r="G1000" s="209"/>
      <c r="H1000" s="209"/>
      <c r="I1000" s="80"/>
      <c r="J1000" s="68"/>
    </row>
    <row r="1001" spans="1:10" s="42" customFormat="1" ht="15" customHeight="1" x14ac:dyDescent="0.25">
      <c r="A1001"/>
      <c r="B1001" s="81"/>
      <c r="C1001" s="296"/>
      <c r="D1001" s="21"/>
      <c r="E1001" s="82"/>
      <c r="F1001"/>
      <c r="G1001" s="209"/>
      <c r="H1001" s="209"/>
      <c r="I1001" s="80"/>
      <c r="J1001" s="68"/>
    </row>
    <row r="1002" spans="1:10" s="42" customFormat="1" ht="15" customHeight="1" x14ac:dyDescent="0.25">
      <c r="A1002"/>
      <c r="B1002" s="81"/>
      <c r="C1002" s="296"/>
      <c r="D1002" s="21"/>
      <c r="E1002" s="82"/>
      <c r="F1002"/>
      <c r="G1002" s="209"/>
      <c r="H1002" s="209"/>
      <c r="I1002" s="80"/>
      <c r="J1002" s="68"/>
    </row>
    <row r="1003" spans="1:10" s="80" customFormat="1" ht="15" customHeight="1" x14ac:dyDescent="0.25">
      <c r="A1003"/>
      <c r="B1003" s="81"/>
      <c r="C1003" s="296"/>
      <c r="D1003" s="21"/>
      <c r="E1003" s="82"/>
      <c r="F1003"/>
      <c r="G1003" s="209"/>
      <c r="H1003" s="209"/>
      <c r="J1003" s="68"/>
    </row>
    <row r="1004" spans="1:10" s="80" customFormat="1" ht="15" customHeight="1" x14ac:dyDescent="0.25">
      <c r="A1004"/>
      <c r="B1004" s="81"/>
      <c r="C1004" s="296"/>
      <c r="D1004" s="21"/>
      <c r="E1004" s="82"/>
      <c r="F1004"/>
      <c r="G1004" s="209"/>
      <c r="H1004" s="209"/>
      <c r="J1004" s="68"/>
    </row>
    <row r="1005" spans="1:10" s="80" customFormat="1" ht="15" customHeight="1" x14ac:dyDescent="0.25">
      <c r="A1005"/>
      <c r="B1005" s="81"/>
      <c r="C1005" s="296"/>
      <c r="D1005" s="21"/>
      <c r="E1005" s="82"/>
      <c r="F1005"/>
      <c r="G1005" s="209"/>
      <c r="H1005" s="209"/>
      <c r="J1005" s="68"/>
    </row>
    <row r="1006" spans="1:10" s="80" customFormat="1" ht="15" customHeight="1" x14ac:dyDescent="0.25">
      <c r="A1006"/>
      <c r="B1006" s="81"/>
      <c r="C1006" s="296"/>
      <c r="D1006" s="21"/>
      <c r="E1006" s="82"/>
      <c r="F1006"/>
      <c r="G1006" s="209"/>
      <c r="H1006" s="209"/>
      <c r="J1006" s="68"/>
    </row>
    <row r="1007" spans="1:10" s="80" customFormat="1" ht="15" customHeight="1" x14ac:dyDescent="0.25">
      <c r="A1007"/>
      <c r="B1007" s="81"/>
      <c r="C1007" s="296"/>
      <c r="D1007" s="21"/>
      <c r="E1007" s="82"/>
      <c r="F1007"/>
      <c r="G1007" s="209"/>
      <c r="H1007" s="209"/>
      <c r="J1007" s="68"/>
    </row>
    <row r="1008" spans="1:10" s="80" customFormat="1" ht="15" customHeight="1" x14ac:dyDescent="0.25">
      <c r="A1008"/>
      <c r="B1008" s="81"/>
      <c r="C1008" s="296"/>
      <c r="D1008" s="21"/>
      <c r="E1008" s="82"/>
      <c r="F1008"/>
      <c r="G1008" s="209"/>
      <c r="H1008" s="209"/>
      <c r="I1008" s="26"/>
      <c r="J1008" s="48"/>
    </row>
    <row r="1009" spans="1:10" s="80" customFormat="1" ht="15" customHeight="1" x14ac:dyDescent="0.25">
      <c r="A1009"/>
      <c r="B1009" s="81"/>
      <c r="C1009" s="296"/>
      <c r="D1009" s="21"/>
      <c r="E1009" s="82"/>
      <c r="F1009"/>
      <c r="G1009" s="209"/>
      <c r="H1009" s="209"/>
      <c r="I1009"/>
      <c r="J1009" s="7"/>
    </row>
    <row r="1010" spans="1:10" s="80" customFormat="1" ht="15" customHeight="1" x14ac:dyDescent="0.25">
      <c r="A1010"/>
      <c r="B1010" s="81"/>
      <c r="C1010" s="296"/>
      <c r="D1010" s="21"/>
      <c r="E1010" s="82"/>
      <c r="F1010"/>
      <c r="G1010" s="209"/>
      <c r="H1010" s="209"/>
      <c r="I1010"/>
      <c r="J1010" s="7"/>
    </row>
    <row r="1011" spans="1:10" s="80" customFormat="1" ht="15" customHeight="1" x14ac:dyDescent="0.25">
      <c r="A1011"/>
      <c r="B1011" s="81"/>
      <c r="C1011" s="296"/>
      <c r="D1011" s="21"/>
      <c r="E1011" s="82"/>
      <c r="F1011"/>
      <c r="G1011" s="209"/>
      <c r="H1011" s="209"/>
      <c r="I1011"/>
      <c r="J1011" s="7"/>
    </row>
    <row r="1012" spans="1:10" s="80" customFormat="1" ht="15" customHeight="1" x14ac:dyDescent="0.25">
      <c r="A1012"/>
      <c r="B1012" s="81"/>
      <c r="C1012" s="296"/>
      <c r="D1012" s="21"/>
      <c r="E1012" s="82"/>
      <c r="F1012"/>
      <c r="G1012" s="209"/>
      <c r="H1012" s="209"/>
      <c r="I1012"/>
      <c r="J1012" s="7"/>
    </row>
    <row r="1013" spans="1:10" s="80" customFormat="1" ht="15" customHeight="1" x14ac:dyDescent="0.25">
      <c r="A1013"/>
      <c r="B1013" s="81"/>
      <c r="C1013" s="296"/>
      <c r="D1013" s="21"/>
      <c r="E1013" s="82"/>
      <c r="F1013"/>
      <c r="G1013" s="209"/>
      <c r="H1013" s="209"/>
      <c r="I1013"/>
      <c r="J1013" s="7"/>
    </row>
    <row r="1014" spans="1:10" s="80" customFormat="1" ht="15" customHeight="1" x14ac:dyDescent="0.25">
      <c r="A1014"/>
      <c r="B1014" s="81"/>
      <c r="C1014" s="296"/>
      <c r="D1014" s="21"/>
      <c r="E1014" s="82"/>
      <c r="F1014"/>
      <c r="G1014" s="209"/>
      <c r="H1014" s="209"/>
      <c r="I1014"/>
      <c r="J1014" s="7"/>
    </row>
    <row r="1015" spans="1:10" s="26" customFormat="1" ht="15" customHeight="1" x14ac:dyDescent="0.25">
      <c r="A1015"/>
      <c r="B1015" s="81"/>
      <c r="C1015" s="296"/>
      <c r="D1015" s="21"/>
      <c r="E1015" s="82"/>
      <c r="F1015"/>
      <c r="G1015" s="209"/>
      <c r="H1015" s="209"/>
      <c r="I1015"/>
      <c r="J1015" s="7"/>
    </row>
    <row r="1016" spans="1:10" ht="15" customHeight="1" x14ac:dyDescent="0.25"/>
    <row r="1017" spans="1:10" ht="15" customHeight="1" x14ac:dyDescent="0.25">
      <c r="I1017" s="84"/>
      <c r="J1017" s="434"/>
    </row>
    <row r="1018" spans="1:10" ht="15" customHeight="1" x14ac:dyDescent="0.25">
      <c r="I1018" s="84"/>
      <c r="J1018" s="434"/>
    </row>
    <row r="1019" spans="1:10" ht="15" customHeight="1" x14ac:dyDescent="0.25">
      <c r="I1019" s="84"/>
      <c r="J1019" s="434"/>
    </row>
    <row r="1020" spans="1:10" ht="15" customHeight="1" x14ac:dyDescent="0.25">
      <c r="I1020" s="84"/>
      <c r="J1020" s="434"/>
    </row>
    <row r="1021" spans="1:10" ht="15" customHeight="1" x14ac:dyDescent="0.25">
      <c r="I1021" s="84"/>
      <c r="J1021" s="434"/>
    </row>
    <row r="1022" spans="1:10" ht="15" customHeight="1" x14ac:dyDescent="0.25">
      <c r="I1022" s="84"/>
      <c r="J1022" s="434"/>
    </row>
    <row r="1023" spans="1:10" ht="15" customHeight="1" x14ac:dyDescent="0.25">
      <c r="I1023" s="84"/>
      <c r="J1023" s="434"/>
    </row>
    <row r="1024" spans="1:10" s="84" customFormat="1" ht="15" customHeight="1" x14ac:dyDescent="0.25">
      <c r="A1024"/>
      <c r="B1024" s="81"/>
      <c r="C1024" s="296"/>
      <c r="D1024" s="21"/>
      <c r="E1024" s="82"/>
      <c r="F1024"/>
      <c r="G1024" s="209"/>
      <c r="H1024" s="209"/>
      <c r="J1024" s="434"/>
    </row>
    <row r="1025" spans="1:10" s="84" customFormat="1" ht="15" customHeight="1" x14ac:dyDescent="0.25">
      <c r="A1025"/>
      <c r="B1025" s="81"/>
      <c r="C1025" s="296"/>
      <c r="D1025" s="21"/>
      <c r="E1025" s="82"/>
      <c r="F1025"/>
      <c r="G1025" s="209"/>
      <c r="H1025" s="209"/>
      <c r="J1025" s="434"/>
    </row>
    <row r="1026" spans="1:10" s="84" customFormat="1" ht="15" customHeight="1" x14ac:dyDescent="0.25">
      <c r="A1026"/>
      <c r="B1026" s="81"/>
      <c r="C1026" s="296"/>
      <c r="D1026" s="21"/>
      <c r="E1026" s="82"/>
      <c r="F1026"/>
      <c r="G1026" s="209"/>
      <c r="H1026" s="209"/>
      <c r="J1026" s="434"/>
    </row>
    <row r="1027" spans="1:10" s="84" customFormat="1" ht="15" customHeight="1" x14ac:dyDescent="0.25">
      <c r="A1027"/>
      <c r="B1027" s="81"/>
      <c r="C1027" s="296"/>
      <c r="D1027" s="21"/>
      <c r="E1027" s="82"/>
      <c r="F1027"/>
      <c r="G1027" s="209"/>
      <c r="H1027" s="209"/>
      <c r="J1027" s="434"/>
    </row>
    <row r="1028" spans="1:10" s="84" customFormat="1" ht="15" customHeight="1" x14ac:dyDescent="0.25">
      <c r="A1028"/>
      <c r="B1028" s="81"/>
      <c r="C1028" s="296"/>
      <c r="D1028" s="21"/>
      <c r="E1028" s="82"/>
      <c r="F1028"/>
      <c r="G1028" s="209"/>
      <c r="H1028" s="209"/>
      <c r="J1028" s="434"/>
    </row>
    <row r="1029" spans="1:10" s="84" customFormat="1" ht="15" customHeight="1" x14ac:dyDescent="0.25">
      <c r="A1029"/>
      <c r="B1029" s="81"/>
      <c r="C1029" s="296"/>
      <c r="D1029" s="21"/>
      <c r="E1029" s="82"/>
      <c r="F1029"/>
      <c r="G1029" s="209"/>
      <c r="H1029" s="209"/>
      <c r="J1029" s="434"/>
    </row>
    <row r="1030" spans="1:10" s="84" customFormat="1" ht="15" customHeight="1" x14ac:dyDescent="0.25">
      <c r="A1030"/>
      <c r="B1030" s="81"/>
      <c r="C1030" s="296"/>
      <c r="D1030" s="21"/>
      <c r="E1030" s="82"/>
      <c r="F1030"/>
      <c r="G1030" s="209"/>
      <c r="H1030" s="209"/>
      <c r="J1030" s="434"/>
    </row>
    <row r="1031" spans="1:10" s="84" customFormat="1" ht="15" customHeight="1" x14ac:dyDescent="0.25">
      <c r="A1031"/>
      <c r="B1031" s="81"/>
      <c r="C1031" s="296"/>
      <c r="D1031" s="21"/>
      <c r="E1031" s="82"/>
      <c r="F1031"/>
      <c r="G1031" s="209"/>
      <c r="H1031" s="209"/>
      <c r="J1031" s="434"/>
    </row>
    <row r="1032" spans="1:10" s="84" customFormat="1" ht="15" customHeight="1" x14ac:dyDescent="0.25">
      <c r="A1032"/>
      <c r="B1032" s="81"/>
      <c r="C1032" s="296"/>
      <c r="D1032" s="21"/>
      <c r="E1032" s="82"/>
      <c r="F1032"/>
      <c r="G1032" s="209"/>
      <c r="H1032" s="209"/>
      <c r="J1032" s="434"/>
    </row>
    <row r="1033" spans="1:10" s="84" customFormat="1" ht="15" customHeight="1" x14ac:dyDescent="0.25">
      <c r="A1033"/>
      <c r="B1033" s="81"/>
      <c r="C1033" s="296"/>
      <c r="D1033" s="21"/>
      <c r="E1033" s="82"/>
      <c r="F1033"/>
      <c r="G1033" s="209"/>
      <c r="H1033" s="209"/>
      <c r="J1033" s="434"/>
    </row>
    <row r="1034" spans="1:10" s="84" customFormat="1" ht="15" customHeight="1" x14ac:dyDescent="0.25">
      <c r="A1034"/>
      <c r="B1034" s="81"/>
      <c r="C1034" s="296"/>
      <c r="D1034" s="21"/>
      <c r="E1034" s="82"/>
      <c r="F1034"/>
      <c r="G1034" s="209"/>
      <c r="H1034" s="209"/>
      <c r="J1034" s="434"/>
    </row>
    <row r="1035" spans="1:10" s="84" customFormat="1" ht="15" customHeight="1" x14ac:dyDescent="0.25">
      <c r="A1035"/>
      <c r="B1035" s="81"/>
      <c r="C1035" s="296"/>
      <c r="D1035" s="21"/>
      <c r="E1035" s="82"/>
      <c r="F1035"/>
      <c r="G1035" s="209"/>
      <c r="H1035" s="209"/>
      <c r="J1035" s="434"/>
    </row>
    <row r="1036" spans="1:10" s="84" customFormat="1" ht="15" customHeight="1" x14ac:dyDescent="0.25">
      <c r="A1036"/>
      <c r="B1036" s="81"/>
      <c r="C1036" s="296"/>
      <c r="D1036" s="21"/>
      <c r="E1036" s="82"/>
      <c r="F1036"/>
      <c r="G1036" s="209"/>
      <c r="H1036" s="209"/>
      <c r="J1036" s="434"/>
    </row>
    <row r="1037" spans="1:10" s="84" customFormat="1" ht="15" customHeight="1" x14ac:dyDescent="0.25">
      <c r="A1037"/>
      <c r="B1037" s="81"/>
      <c r="C1037" s="296"/>
      <c r="D1037" s="21"/>
      <c r="E1037" s="82"/>
      <c r="F1037"/>
      <c r="G1037" s="209"/>
      <c r="H1037" s="209"/>
      <c r="J1037" s="434"/>
    </row>
    <row r="1038" spans="1:10" s="84" customFormat="1" ht="15" customHeight="1" x14ac:dyDescent="0.25">
      <c r="A1038"/>
      <c r="B1038" s="81"/>
      <c r="C1038" s="296"/>
      <c r="D1038" s="21"/>
      <c r="E1038" s="82"/>
      <c r="F1038"/>
      <c r="G1038" s="209"/>
      <c r="H1038" s="209"/>
      <c r="J1038" s="434"/>
    </row>
    <row r="1039" spans="1:10" s="84" customFormat="1" ht="15" customHeight="1" x14ac:dyDescent="0.25">
      <c r="A1039"/>
      <c r="B1039" s="81"/>
      <c r="C1039" s="296"/>
      <c r="D1039" s="21"/>
      <c r="E1039" s="82"/>
      <c r="F1039"/>
      <c r="G1039" s="209"/>
      <c r="H1039" s="209"/>
      <c r="I1039" s="100"/>
      <c r="J1039" s="437"/>
    </row>
    <row r="1040" spans="1:10" s="84" customFormat="1" ht="15" customHeight="1" x14ac:dyDescent="0.25">
      <c r="A1040"/>
      <c r="B1040" s="81"/>
      <c r="C1040" s="296"/>
      <c r="D1040" s="21"/>
      <c r="E1040" s="82"/>
      <c r="F1040"/>
      <c r="G1040" s="209"/>
      <c r="H1040" s="209"/>
      <c r="I1040" s="100"/>
      <c r="J1040" s="437"/>
    </row>
    <row r="1041" spans="1:10" s="84" customFormat="1" ht="15" customHeight="1" x14ac:dyDescent="0.25">
      <c r="A1041"/>
      <c r="B1041" s="81"/>
      <c r="C1041" s="296"/>
      <c r="D1041" s="21"/>
      <c r="E1041" s="82"/>
      <c r="F1041"/>
      <c r="G1041" s="209"/>
      <c r="H1041" s="209"/>
      <c r="I1041" s="100"/>
      <c r="J1041" s="437"/>
    </row>
    <row r="1042" spans="1:10" s="84" customFormat="1" ht="15" customHeight="1" x14ac:dyDescent="0.25">
      <c r="A1042"/>
      <c r="B1042" s="81"/>
      <c r="C1042" s="296"/>
      <c r="D1042" s="21"/>
      <c r="E1042" s="82"/>
      <c r="F1042"/>
      <c r="G1042" s="209"/>
      <c r="H1042" s="209"/>
      <c r="I1042" s="100"/>
      <c r="J1042" s="437"/>
    </row>
    <row r="1043" spans="1:10" s="84" customFormat="1" x14ac:dyDescent="0.25">
      <c r="A1043"/>
      <c r="B1043" s="81"/>
      <c r="C1043" s="296"/>
      <c r="D1043" s="21"/>
      <c r="E1043" s="82"/>
      <c r="F1043"/>
      <c r="G1043" s="209"/>
      <c r="H1043" s="209"/>
      <c r="I1043" s="100"/>
      <c r="J1043" s="437"/>
    </row>
    <row r="1044" spans="1:10" s="84" customFormat="1" x14ac:dyDescent="0.25">
      <c r="A1044"/>
      <c r="B1044" s="81"/>
      <c r="C1044" s="296"/>
      <c r="D1044" s="21"/>
      <c r="E1044" s="82"/>
      <c r="F1044"/>
      <c r="G1044" s="209"/>
      <c r="H1044" s="209"/>
      <c r="I1044" s="100"/>
      <c r="J1044" s="437"/>
    </row>
    <row r="1045" spans="1:10" s="84" customFormat="1" x14ac:dyDescent="0.25">
      <c r="A1045"/>
      <c r="B1045" s="81"/>
      <c r="C1045" s="296"/>
      <c r="D1045" s="21"/>
      <c r="E1045" s="82"/>
      <c r="F1045"/>
      <c r="G1045" s="209"/>
      <c r="H1045" s="209"/>
      <c r="I1045" s="100"/>
      <c r="J1045" s="437"/>
    </row>
    <row r="1046" spans="1:10" s="100" customFormat="1" x14ac:dyDescent="0.25">
      <c r="A1046"/>
      <c r="B1046" s="81"/>
      <c r="C1046" s="296"/>
      <c r="D1046" s="21"/>
      <c r="E1046" s="82"/>
      <c r="F1046"/>
      <c r="G1046" s="209"/>
      <c r="H1046" s="209"/>
      <c r="I1046"/>
      <c r="J1046" s="7"/>
    </row>
    <row r="1047" spans="1:10" s="100" customFormat="1" x14ac:dyDescent="0.25">
      <c r="A1047"/>
      <c r="B1047" s="81"/>
      <c r="C1047" s="296"/>
      <c r="D1047" s="21"/>
      <c r="E1047" s="82"/>
      <c r="F1047"/>
      <c r="G1047" s="209"/>
      <c r="H1047" s="209"/>
      <c r="I1047"/>
      <c r="J1047" s="7"/>
    </row>
    <row r="1048" spans="1:10" s="100" customFormat="1" x14ac:dyDescent="0.25">
      <c r="A1048"/>
      <c r="B1048" s="81"/>
      <c r="C1048" s="296"/>
      <c r="D1048" s="21"/>
      <c r="E1048" s="82"/>
      <c r="F1048"/>
      <c r="G1048" s="209"/>
      <c r="H1048" s="209"/>
      <c r="I1048"/>
      <c r="J1048" s="7"/>
    </row>
    <row r="1049" spans="1:10" s="100" customFormat="1" x14ac:dyDescent="0.25">
      <c r="A1049"/>
      <c r="B1049" s="81"/>
      <c r="C1049" s="296"/>
      <c r="D1049" s="21"/>
      <c r="E1049" s="82"/>
      <c r="F1049"/>
      <c r="G1049" s="209"/>
      <c r="H1049" s="209"/>
      <c r="I1049"/>
      <c r="J1049" s="7"/>
    </row>
    <row r="1050" spans="1:10" s="100" customFormat="1" x14ac:dyDescent="0.25">
      <c r="A1050"/>
      <c r="B1050" s="81"/>
      <c r="C1050" s="296"/>
      <c r="D1050" s="21"/>
      <c r="E1050" s="82"/>
      <c r="F1050"/>
      <c r="G1050" s="209"/>
      <c r="H1050" s="209"/>
      <c r="I1050"/>
      <c r="J1050" s="7"/>
    </row>
    <row r="1051" spans="1:10" s="100" customFormat="1" x14ac:dyDescent="0.25">
      <c r="A1051"/>
      <c r="B1051" s="81"/>
      <c r="C1051" s="296"/>
      <c r="D1051" s="21"/>
      <c r="E1051" s="82"/>
      <c r="F1051"/>
      <c r="G1051" s="209"/>
      <c r="H1051" s="209"/>
      <c r="I1051"/>
      <c r="J1051" s="7"/>
    </row>
    <row r="1052" spans="1:10" s="100" customFormat="1" x14ac:dyDescent="0.25">
      <c r="A1052"/>
      <c r="B1052" s="81"/>
      <c r="C1052" s="296"/>
      <c r="D1052" s="21"/>
      <c r="E1052" s="82"/>
      <c r="F1052"/>
      <c r="G1052" s="209"/>
      <c r="H1052" s="209"/>
      <c r="I1052"/>
      <c r="J1052" s="7"/>
    </row>
    <row r="1054" spans="1:10" x14ac:dyDescent="0.25">
      <c r="I1054" s="84"/>
      <c r="J1054" s="434"/>
    </row>
    <row r="1055" spans="1:10" x14ac:dyDescent="0.25">
      <c r="I1055" s="84"/>
      <c r="J1055" s="434"/>
    </row>
    <row r="1056" spans="1:10" x14ac:dyDescent="0.25">
      <c r="I1056" s="84"/>
      <c r="J1056" s="434"/>
    </row>
    <row r="1057" spans="1:10" x14ac:dyDescent="0.25">
      <c r="I1057" s="84"/>
      <c r="J1057" s="434"/>
    </row>
    <row r="1058" spans="1:10" x14ac:dyDescent="0.25">
      <c r="I1058" s="84"/>
      <c r="J1058" s="434"/>
    </row>
    <row r="1059" spans="1:10" x14ac:dyDescent="0.25">
      <c r="I1059" s="84"/>
      <c r="J1059" s="434"/>
    </row>
    <row r="1060" spans="1:10" x14ac:dyDescent="0.25">
      <c r="I1060" s="84"/>
      <c r="J1060" s="434"/>
    </row>
    <row r="1061" spans="1:10" s="84" customFormat="1" x14ac:dyDescent="0.25">
      <c r="A1061"/>
      <c r="B1061" s="81"/>
      <c r="C1061" s="296"/>
      <c r="D1061" s="21"/>
      <c r="E1061" s="82"/>
      <c r="F1061"/>
      <c r="G1061" s="209"/>
      <c r="H1061" s="209"/>
      <c r="J1061" s="434"/>
    </row>
    <row r="1062" spans="1:10" s="84" customFormat="1" x14ac:dyDescent="0.25">
      <c r="A1062"/>
      <c r="B1062" s="81"/>
      <c r="C1062" s="296"/>
      <c r="D1062" s="21"/>
      <c r="E1062" s="82"/>
      <c r="F1062"/>
      <c r="G1062" s="209"/>
      <c r="H1062" s="209"/>
      <c r="J1062" s="434"/>
    </row>
    <row r="1063" spans="1:10" s="84" customFormat="1" x14ac:dyDescent="0.25">
      <c r="A1063"/>
      <c r="B1063" s="81"/>
      <c r="C1063" s="296"/>
      <c r="D1063" s="21"/>
      <c r="E1063" s="82"/>
      <c r="F1063"/>
      <c r="G1063" s="209"/>
      <c r="H1063" s="209"/>
      <c r="J1063" s="434"/>
    </row>
    <row r="1064" spans="1:10" s="84" customFormat="1" x14ac:dyDescent="0.25">
      <c r="A1064"/>
      <c r="B1064" s="81"/>
      <c r="C1064" s="296"/>
      <c r="D1064" s="21"/>
      <c r="E1064" s="82"/>
      <c r="F1064"/>
      <c r="G1064" s="209"/>
      <c r="H1064" s="209"/>
      <c r="J1064" s="434"/>
    </row>
    <row r="1065" spans="1:10" s="84" customFormat="1" x14ac:dyDescent="0.25">
      <c r="A1065"/>
      <c r="B1065" s="81"/>
      <c r="C1065" s="296"/>
      <c r="D1065" s="21"/>
      <c r="E1065" s="82"/>
      <c r="F1065"/>
      <c r="G1065" s="209"/>
      <c r="H1065" s="209"/>
      <c r="J1065" s="434"/>
    </row>
    <row r="1066" spans="1:10" s="84" customFormat="1" x14ac:dyDescent="0.25">
      <c r="A1066"/>
      <c r="B1066" s="81"/>
      <c r="C1066" s="296"/>
      <c r="D1066" s="21"/>
      <c r="E1066" s="82"/>
      <c r="F1066"/>
      <c r="G1066" s="209"/>
      <c r="H1066" s="209"/>
      <c r="J1066" s="434"/>
    </row>
    <row r="1067" spans="1:10" s="84" customFormat="1" x14ac:dyDescent="0.25">
      <c r="A1067"/>
      <c r="B1067" s="81"/>
      <c r="C1067" s="296"/>
      <c r="D1067" s="21"/>
      <c r="E1067" s="82"/>
      <c r="F1067"/>
      <c r="G1067" s="209"/>
      <c r="H1067" s="209"/>
      <c r="I1067" s="182"/>
      <c r="J1067" s="438"/>
    </row>
    <row r="1068" spans="1:10" s="84" customFormat="1" x14ac:dyDescent="0.25">
      <c r="A1068"/>
      <c r="B1068" s="81"/>
      <c r="C1068" s="296"/>
      <c r="D1068" s="21"/>
      <c r="E1068" s="82"/>
      <c r="F1068"/>
      <c r="G1068" s="209"/>
      <c r="H1068" s="209"/>
      <c r="J1068" s="434"/>
    </row>
    <row r="1069" spans="1:10" s="84" customFormat="1" x14ac:dyDescent="0.25">
      <c r="A1069"/>
      <c r="B1069" s="81"/>
      <c r="C1069" s="296"/>
      <c r="D1069" s="21"/>
      <c r="E1069" s="82"/>
      <c r="F1069"/>
      <c r="G1069" s="209"/>
      <c r="H1069" s="209"/>
      <c r="I1069" s="38"/>
      <c r="J1069" s="439"/>
    </row>
    <row r="1070" spans="1:10" s="84" customFormat="1" x14ac:dyDescent="0.25">
      <c r="A1070"/>
      <c r="B1070" s="81"/>
      <c r="C1070" s="296"/>
      <c r="D1070" s="21"/>
      <c r="E1070" s="82"/>
      <c r="F1070"/>
      <c r="G1070" s="209"/>
      <c r="H1070" s="209"/>
      <c r="I1070" s="38"/>
      <c r="J1070" s="439"/>
    </row>
    <row r="1071" spans="1:10" s="84" customFormat="1" x14ac:dyDescent="0.25">
      <c r="A1071"/>
      <c r="B1071" s="81"/>
      <c r="C1071" s="296"/>
      <c r="D1071" s="21"/>
      <c r="E1071" s="82"/>
      <c r="F1071"/>
      <c r="G1071" s="209"/>
      <c r="H1071" s="209"/>
      <c r="I1071" s="38"/>
      <c r="J1071" s="439"/>
    </row>
    <row r="1072" spans="1:10" s="84" customFormat="1" x14ac:dyDescent="0.25">
      <c r="A1072"/>
      <c r="B1072" s="81"/>
      <c r="C1072" s="296"/>
      <c r="D1072" s="21"/>
      <c r="E1072" s="82"/>
      <c r="F1072"/>
      <c r="G1072" s="209"/>
      <c r="H1072" s="209"/>
      <c r="I1072" s="182"/>
      <c r="J1072" s="438"/>
    </row>
    <row r="1073" spans="1:10" s="84" customFormat="1" x14ac:dyDescent="0.25">
      <c r="A1073"/>
      <c r="B1073" s="81"/>
      <c r="C1073" s="296"/>
      <c r="D1073" s="21"/>
      <c r="E1073" s="82"/>
      <c r="F1073"/>
      <c r="G1073" s="209"/>
      <c r="H1073" s="209"/>
      <c r="J1073" s="434"/>
    </row>
    <row r="1074" spans="1:10" s="182" customFormat="1" x14ac:dyDescent="0.25">
      <c r="A1074"/>
      <c r="B1074" s="81"/>
      <c r="C1074" s="296"/>
      <c r="D1074" s="21"/>
      <c r="E1074" s="82"/>
      <c r="F1074"/>
      <c r="G1074" s="209"/>
      <c r="H1074" s="209"/>
      <c r="I1074" s="84"/>
      <c r="J1074" s="434"/>
    </row>
    <row r="1075" spans="1:10" s="84" customFormat="1" x14ac:dyDescent="0.25">
      <c r="A1075"/>
      <c r="B1075" s="81"/>
      <c r="C1075" s="296"/>
      <c r="D1075" s="21"/>
      <c r="E1075" s="82"/>
      <c r="F1075"/>
      <c r="G1075" s="209"/>
      <c r="H1075" s="209"/>
      <c r="I1075" s="123"/>
      <c r="J1075" s="440"/>
    </row>
    <row r="1076" spans="1:10" s="38" customFormat="1" x14ac:dyDescent="0.25">
      <c r="A1076"/>
      <c r="B1076" s="81"/>
      <c r="C1076" s="296"/>
      <c r="D1076" s="21"/>
      <c r="E1076" s="82"/>
      <c r="F1076"/>
      <c r="G1076" s="209"/>
      <c r="H1076" s="209"/>
      <c r="I1076" s="84"/>
      <c r="J1076" s="434"/>
    </row>
    <row r="1077" spans="1:10" s="38" customFormat="1" x14ac:dyDescent="0.25">
      <c r="A1077"/>
      <c r="B1077" s="81"/>
      <c r="C1077" s="296"/>
      <c r="D1077" s="21"/>
      <c r="E1077" s="82"/>
      <c r="F1077"/>
      <c r="G1077" s="209"/>
      <c r="H1077" s="209"/>
      <c r="I1077" s="84"/>
      <c r="J1077" s="434"/>
    </row>
    <row r="1078" spans="1:10" s="38" customFormat="1" x14ac:dyDescent="0.25">
      <c r="A1078"/>
      <c r="B1078" s="81"/>
      <c r="C1078" s="296"/>
      <c r="D1078" s="21"/>
      <c r="E1078" s="82"/>
      <c r="F1078"/>
      <c r="G1078" s="209"/>
      <c r="H1078" s="209"/>
      <c r="I1078" s="84"/>
      <c r="J1078" s="434"/>
    </row>
    <row r="1079" spans="1:10" s="182" customFormat="1" x14ac:dyDescent="0.25">
      <c r="A1079"/>
      <c r="B1079" s="81"/>
      <c r="C1079" s="296"/>
      <c r="D1079" s="21"/>
      <c r="E1079" s="82"/>
      <c r="F1079"/>
      <c r="G1079" s="209"/>
      <c r="H1079" s="209"/>
      <c r="I1079" s="84"/>
      <c r="J1079" s="434"/>
    </row>
    <row r="1080" spans="1:10" s="84" customFormat="1" x14ac:dyDescent="0.25">
      <c r="A1080"/>
      <c r="B1080" s="81"/>
      <c r="C1080" s="296"/>
      <c r="D1080" s="21"/>
      <c r="E1080" s="82"/>
      <c r="F1080"/>
      <c r="G1080" s="209"/>
      <c r="H1080" s="209"/>
      <c r="J1080" s="434"/>
    </row>
    <row r="1081" spans="1:10" s="84" customFormat="1" x14ac:dyDescent="0.25">
      <c r="A1081"/>
      <c r="B1081" s="81"/>
      <c r="C1081" s="296"/>
      <c r="D1081" s="21"/>
      <c r="E1081" s="82"/>
      <c r="F1081"/>
      <c r="G1081" s="209"/>
      <c r="H1081" s="209"/>
      <c r="I1081" s="138"/>
      <c r="J1081" s="427"/>
    </row>
    <row r="1082" spans="1:10" s="123" customFormat="1" x14ac:dyDescent="0.25">
      <c r="A1082"/>
      <c r="B1082" s="81"/>
      <c r="C1082" s="296"/>
      <c r="D1082" s="21"/>
      <c r="E1082" s="82"/>
      <c r="F1082"/>
      <c r="G1082" s="209"/>
      <c r="H1082" s="209"/>
      <c r="I1082" s="138"/>
      <c r="J1082" s="427"/>
    </row>
    <row r="1083" spans="1:10" s="84" customFormat="1" x14ac:dyDescent="0.25">
      <c r="A1083"/>
      <c r="B1083" s="81"/>
      <c r="C1083" s="296"/>
      <c r="D1083" s="21"/>
      <c r="E1083" s="82"/>
      <c r="F1083"/>
      <c r="G1083" s="209"/>
      <c r="H1083" s="209"/>
      <c r="I1083" s="138"/>
      <c r="J1083" s="427"/>
    </row>
    <row r="1084" spans="1:10" s="84" customFormat="1" x14ac:dyDescent="0.25">
      <c r="A1084"/>
      <c r="B1084" s="81"/>
      <c r="C1084" s="296"/>
      <c r="D1084" s="21"/>
      <c r="E1084" s="82"/>
      <c r="F1084"/>
      <c r="G1084" s="209"/>
      <c r="H1084" s="209"/>
      <c r="I1084" s="138"/>
      <c r="J1084" s="427"/>
    </row>
    <row r="1085" spans="1:10" s="84" customFormat="1" x14ac:dyDescent="0.25">
      <c r="A1085"/>
      <c r="B1085" s="81"/>
      <c r="C1085" s="296"/>
      <c r="D1085" s="21"/>
      <c r="E1085" s="82"/>
      <c r="F1085"/>
      <c r="G1085" s="209"/>
      <c r="H1085" s="209"/>
      <c r="I1085" s="138"/>
      <c r="J1085" s="427"/>
    </row>
    <row r="1086" spans="1:10" s="84" customFormat="1" x14ac:dyDescent="0.25">
      <c r="A1086"/>
      <c r="B1086" s="81"/>
      <c r="C1086" s="296"/>
      <c r="D1086" s="21"/>
      <c r="E1086" s="82"/>
      <c r="F1086"/>
      <c r="G1086" s="209"/>
      <c r="H1086" s="209"/>
      <c r="I1086" s="42"/>
      <c r="J1086" s="435"/>
    </row>
    <row r="1087" spans="1:10" s="84" customFormat="1" x14ac:dyDescent="0.25">
      <c r="A1087"/>
      <c r="B1087" s="81"/>
      <c r="C1087" s="296"/>
      <c r="D1087" s="21"/>
      <c r="E1087" s="82"/>
      <c r="F1087"/>
      <c r="G1087" s="209"/>
      <c r="H1087" s="209"/>
      <c r="I1087"/>
      <c r="J1087" s="7"/>
    </row>
    <row r="1088" spans="1:10" s="138" customFormat="1" x14ac:dyDescent="0.25">
      <c r="A1088"/>
      <c r="B1088" s="81"/>
      <c r="C1088" s="296"/>
      <c r="D1088" s="21"/>
      <c r="E1088" s="82"/>
      <c r="F1088"/>
      <c r="G1088" s="209"/>
      <c r="H1088" s="209"/>
      <c r="I1088"/>
      <c r="J1088" s="7"/>
    </row>
    <row r="1089" spans="1:10" s="138" customFormat="1" x14ac:dyDescent="0.25">
      <c r="A1089"/>
      <c r="B1089" s="81"/>
      <c r="C1089" s="296"/>
      <c r="D1089" s="21"/>
      <c r="E1089" s="82"/>
      <c r="F1089"/>
      <c r="G1089" s="209"/>
      <c r="H1089" s="209"/>
      <c r="I1089"/>
      <c r="J1089" s="7"/>
    </row>
    <row r="1090" spans="1:10" s="138" customFormat="1" x14ac:dyDescent="0.25">
      <c r="A1090"/>
      <c r="B1090" s="81"/>
      <c r="C1090" s="296"/>
      <c r="D1090" s="21"/>
      <c r="E1090" s="82"/>
      <c r="F1090"/>
      <c r="G1090" s="209"/>
      <c r="H1090" s="209"/>
      <c r="I1090"/>
      <c r="J1090" s="7"/>
    </row>
    <row r="1091" spans="1:10" s="138" customFormat="1" x14ac:dyDescent="0.25">
      <c r="A1091"/>
      <c r="B1091" s="81"/>
      <c r="C1091" s="296"/>
      <c r="D1091" s="21"/>
      <c r="E1091" s="82"/>
      <c r="F1091"/>
      <c r="G1091" s="209"/>
      <c r="H1091" s="209"/>
      <c r="I1091"/>
      <c r="J1091" s="7"/>
    </row>
    <row r="1092" spans="1:10" s="138" customFormat="1" x14ac:dyDescent="0.25">
      <c r="A1092"/>
      <c r="B1092" s="81"/>
      <c r="C1092" s="296"/>
      <c r="D1092" s="21"/>
      <c r="E1092" s="82"/>
      <c r="F1092"/>
      <c r="G1092" s="209"/>
      <c r="H1092" s="209"/>
      <c r="I1092"/>
      <c r="J1092" s="7"/>
    </row>
    <row r="1093" spans="1:10" s="42" customFormat="1" x14ac:dyDescent="0.25">
      <c r="A1093"/>
      <c r="B1093" s="81"/>
      <c r="C1093" s="296"/>
      <c r="D1093" s="21"/>
      <c r="E1093" s="82"/>
      <c r="F1093"/>
      <c r="G1093" s="209"/>
      <c r="H1093" s="209"/>
      <c r="I1093" s="26"/>
      <c r="J1093" s="48"/>
    </row>
    <row r="1100" spans="1:10" s="26" customFormat="1" x14ac:dyDescent="0.25">
      <c r="A1100"/>
      <c r="B1100" s="81"/>
      <c r="C1100" s="296"/>
      <c r="D1100" s="21"/>
      <c r="E1100" s="82"/>
      <c r="F1100"/>
      <c r="G1100" s="209"/>
      <c r="H1100" s="209"/>
      <c r="I1100"/>
      <c r="J1100" s="7"/>
    </row>
    <row r="1107" ht="15" customHeight="1" x14ac:dyDescent="0.25"/>
    <row r="1136" spans="9:10" x14ac:dyDescent="0.25">
      <c r="I1136" s="80"/>
      <c r="J1136" s="68"/>
    </row>
    <row r="1137" spans="1:10" x14ac:dyDescent="0.25">
      <c r="I1137" s="54"/>
    </row>
    <row r="1143" spans="1:10" s="80" customFormat="1" x14ac:dyDescent="0.25">
      <c r="A1143"/>
      <c r="B1143" s="81"/>
      <c r="C1143" s="296"/>
      <c r="D1143" s="21"/>
      <c r="E1143" s="82"/>
      <c r="F1143"/>
      <c r="G1143" s="209"/>
      <c r="H1143" s="209"/>
      <c r="I1143"/>
      <c r="J1143" s="7"/>
    </row>
    <row r="1144" spans="1:10" s="54" customFormat="1" x14ac:dyDescent="0.25">
      <c r="A1144"/>
      <c r="B1144" s="81"/>
      <c r="C1144" s="296"/>
      <c r="D1144" s="21"/>
      <c r="E1144" s="82"/>
      <c r="F1144"/>
      <c r="G1144" s="209"/>
      <c r="H1144" s="209"/>
      <c r="I1144" s="131"/>
      <c r="J1144" s="433"/>
    </row>
    <row r="1145" spans="1:10" x14ac:dyDescent="0.25">
      <c r="I1145" s="131"/>
      <c r="J1145" s="433"/>
    </row>
    <row r="1146" spans="1:10" x14ac:dyDescent="0.25">
      <c r="I1146" s="26"/>
      <c r="J1146" s="48"/>
    </row>
    <row r="1147" spans="1:10" x14ac:dyDescent="0.25">
      <c r="I1147" s="20"/>
      <c r="J1147" s="63"/>
    </row>
    <row r="1148" spans="1:10" x14ac:dyDescent="0.25">
      <c r="I1148" s="20"/>
      <c r="J1148" s="63"/>
    </row>
    <row r="1149" spans="1:10" x14ac:dyDescent="0.25">
      <c r="I1149" s="20"/>
      <c r="J1149" s="63"/>
    </row>
    <row r="1151" spans="1:10" s="131" customFormat="1" x14ac:dyDescent="0.25">
      <c r="A1151"/>
      <c r="B1151" s="81"/>
      <c r="C1151" s="296"/>
      <c r="D1151" s="21"/>
      <c r="E1151" s="82"/>
      <c r="F1151"/>
      <c r="G1151" s="209"/>
      <c r="H1151" s="209"/>
      <c r="I1151"/>
      <c r="J1151" s="7"/>
    </row>
    <row r="1152" spans="1:10" s="131" customFormat="1" x14ac:dyDescent="0.25">
      <c r="A1152"/>
      <c r="B1152" s="81"/>
      <c r="C1152" s="296"/>
      <c r="D1152" s="21"/>
      <c r="E1152" s="82"/>
      <c r="F1152"/>
      <c r="G1152" s="209"/>
      <c r="H1152" s="209"/>
      <c r="I1152"/>
      <c r="J1152" s="7"/>
    </row>
    <row r="1153" spans="1:10" s="26" customFormat="1" x14ac:dyDescent="0.25">
      <c r="A1153"/>
      <c r="B1153" s="81"/>
      <c r="C1153" s="296"/>
      <c r="D1153" s="21"/>
      <c r="E1153" s="82"/>
      <c r="F1153"/>
      <c r="G1153" s="209"/>
      <c r="H1153" s="209"/>
      <c r="I1153"/>
      <c r="J1153" s="7"/>
    </row>
    <row r="1154" spans="1:10" s="20" customFormat="1" ht="15" customHeight="1" x14ac:dyDescent="0.25">
      <c r="A1154"/>
      <c r="B1154" s="81"/>
      <c r="C1154" s="296"/>
      <c r="D1154" s="21"/>
      <c r="E1154" s="82"/>
      <c r="F1154"/>
      <c r="G1154" s="209"/>
      <c r="H1154" s="209"/>
      <c r="I1154"/>
      <c r="J1154" s="7"/>
    </row>
    <row r="1155" spans="1:10" s="20" customFormat="1" ht="15" customHeight="1" x14ac:dyDescent="0.25">
      <c r="A1155"/>
      <c r="B1155" s="81"/>
      <c r="C1155" s="296"/>
      <c r="D1155" s="21"/>
      <c r="E1155" s="82"/>
      <c r="F1155"/>
      <c r="G1155" s="209"/>
      <c r="H1155" s="209"/>
      <c r="I1155"/>
      <c r="J1155" s="7"/>
    </row>
    <row r="1156" spans="1:10" s="20" customFormat="1" ht="15" customHeight="1" x14ac:dyDescent="0.25">
      <c r="A1156"/>
      <c r="B1156" s="81"/>
      <c r="C1156" s="296"/>
      <c r="D1156" s="21"/>
      <c r="E1156" s="82"/>
      <c r="F1156"/>
      <c r="G1156" s="209"/>
      <c r="H1156" s="209"/>
      <c r="I1156"/>
      <c r="J1156" s="7"/>
    </row>
    <row r="1157" spans="1:10" ht="15" customHeight="1" x14ac:dyDescent="0.25"/>
    <row r="1158" spans="1:10" ht="15" customHeight="1" x14ac:dyDescent="0.25"/>
    <row r="1159" spans="1:10" ht="15" customHeight="1" x14ac:dyDescent="0.25"/>
    <row r="1160" spans="1:10" ht="15" customHeight="1" x14ac:dyDescent="0.25"/>
    <row r="1161" spans="1:10" ht="15" customHeight="1" x14ac:dyDescent="0.25"/>
    <row r="1162" spans="1:10" ht="15" customHeight="1" x14ac:dyDescent="0.25"/>
    <row r="1163" spans="1:10" ht="15" customHeight="1" x14ac:dyDescent="0.25">
      <c r="I1163" s="20"/>
      <c r="J1163" s="63"/>
    </row>
    <row r="1164" spans="1:10" ht="15" customHeight="1" x14ac:dyDescent="0.25">
      <c r="I1164" s="185"/>
      <c r="J1164" s="436"/>
    </row>
    <row r="1165" spans="1:10" ht="15" customHeight="1" x14ac:dyDescent="0.25"/>
    <row r="1166" spans="1:10" ht="15" customHeight="1" x14ac:dyDescent="0.25"/>
    <row r="1170" spans="1:10" s="20" customFormat="1" x14ac:dyDescent="0.25">
      <c r="A1170"/>
      <c r="B1170" s="81"/>
      <c r="C1170" s="296"/>
      <c r="D1170" s="21"/>
      <c r="E1170" s="82"/>
      <c r="F1170"/>
      <c r="G1170" s="209"/>
      <c r="H1170" s="209"/>
      <c r="I1170"/>
      <c r="J1170" s="7"/>
    </row>
    <row r="1171" spans="1:10" s="185" customFormat="1" x14ac:dyDescent="0.25">
      <c r="A1171"/>
      <c r="B1171" s="81"/>
      <c r="C1171" s="296"/>
      <c r="D1171" s="21"/>
      <c r="E1171" s="82"/>
      <c r="F1171"/>
      <c r="G1171" s="209"/>
      <c r="H1171" s="209"/>
      <c r="I1171" s="84"/>
      <c r="J1171" s="434"/>
    </row>
    <row r="1172" spans="1:10" x14ac:dyDescent="0.25">
      <c r="I1172" s="84"/>
      <c r="J1172" s="434"/>
    </row>
    <row r="1173" spans="1:10" x14ac:dyDescent="0.25">
      <c r="I1173" s="84"/>
      <c r="J1173" s="434"/>
    </row>
    <row r="1174" spans="1:10" x14ac:dyDescent="0.25">
      <c r="I1174" s="84"/>
      <c r="J1174" s="434"/>
    </row>
    <row r="1175" spans="1:10" x14ac:dyDescent="0.25">
      <c r="I1175" s="84"/>
      <c r="J1175" s="434"/>
    </row>
    <row r="1176" spans="1:10" x14ac:dyDescent="0.25">
      <c r="I1176" s="84"/>
      <c r="J1176" s="434"/>
    </row>
    <row r="1178" spans="1:10" s="84" customFormat="1" x14ac:dyDescent="0.25">
      <c r="A1178"/>
      <c r="B1178" s="81"/>
      <c r="C1178" s="296"/>
      <c r="D1178" s="21"/>
      <c r="E1178" s="82"/>
      <c r="F1178"/>
      <c r="G1178" s="209"/>
      <c r="H1178" s="209"/>
      <c r="I1178"/>
      <c r="J1178" s="7"/>
    </row>
    <row r="1179" spans="1:10" s="84" customFormat="1" x14ac:dyDescent="0.25">
      <c r="A1179"/>
      <c r="B1179" s="81"/>
      <c r="C1179" s="296"/>
      <c r="D1179" s="21"/>
      <c r="E1179" s="82"/>
      <c r="F1179"/>
      <c r="G1179" s="209"/>
      <c r="H1179" s="209"/>
      <c r="I1179" s="80"/>
      <c r="J1179" s="68"/>
    </row>
    <row r="1180" spans="1:10" s="84" customFormat="1" x14ac:dyDescent="0.25">
      <c r="A1180"/>
      <c r="B1180" s="81"/>
      <c r="C1180" s="296"/>
      <c r="D1180" s="21"/>
      <c r="E1180" s="82"/>
      <c r="F1180"/>
      <c r="G1180" s="209"/>
      <c r="H1180" s="209"/>
      <c r="I1180" s="100"/>
      <c r="J1180" s="437"/>
    </row>
    <row r="1181" spans="1:10" s="84" customFormat="1" x14ac:dyDescent="0.25">
      <c r="A1181"/>
      <c r="B1181" s="81"/>
      <c r="C1181" s="296"/>
      <c r="D1181" s="21"/>
      <c r="E1181" s="82"/>
      <c r="F1181"/>
      <c r="G1181" s="209"/>
      <c r="H1181" s="209"/>
      <c r="I1181" s="100"/>
      <c r="J1181" s="437"/>
    </row>
    <row r="1182" spans="1:10" s="84" customFormat="1" x14ac:dyDescent="0.25">
      <c r="A1182"/>
      <c r="B1182" s="81"/>
      <c r="C1182" s="296"/>
      <c r="D1182" s="21"/>
      <c r="E1182" s="82"/>
      <c r="F1182"/>
      <c r="G1182" s="209"/>
      <c r="H1182" s="209"/>
      <c r="I1182" s="100"/>
      <c r="J1182" s="437"/>
    </row>
    <row r="1183" spans="1:10" s="84" customFormat="1" x14ac:dyDescent="0.25">
      <c r="A1183"/>
      <c r="B1183" s="81"/>
      <c r="C1183" s="296"/>
      <c r="D1183" s="21"/>
      <c r="E1183" s="82"/>
      <c r="F1183"/>
      <c r="G1183" s="209"/>
      <c r="H1183" s="209"/>
      <c r="I1183" s="100"/>
      <c r="J1183" s="437"/>
    </row>
    <row r="1184" spans="1:10" x14ac:dyDescent="0.25">
      <c r="I1184" s="185"/>
      <c r="J1184" s="436"/>
    </row>
    <row r="1185" spans="1:10" x14ac:dyDescent="0.25">
      <c r="I1185" s="130"/>
      <c r="J1185" s="432"/>
    </row>
    <row r="1186" spans="1:10" s="80" customFormat="1" x14ac:dyDescent="0.25">
      <c r="A1186"/>
      <c r="B1186" s="81"/>
      <c r="C1186" s="296"/>
      <c r="D1186" s="21"/>
      <c r="E1186" s="82"/>
      <c r="F1186"/>
      <c r="G1186" s="209"/>
      <c r="H1186" s="209"/>
      <c r="I1186" s="138"/>
      <c r="J1186" s="427"/>
    </row>
    <row r="1187" spans="1:10" s="100" customFormat="1" x14ac:dyDescent="0.25">
      <c r="A1187"/>
      <c r="B1187" s="81"/>
      <c r="C1187" s="296"/>
      <c r="D1187" s="21"/>
      <c r="E1187" s="82"/>
      <c r="F1187"/>
      <c r="G1187" s="209"/>
      <c r="H1187" s="209"/>
      <c r="I1187" s="174"/>
      <c r="J1187" s="431"/>
    </row>
    <row r="1188" spans="1:10" s="100" customFormat="1" x14ac:dyDescent="0.25">
      <c r="A1188"/>
      <c r="B1188" s="81"/>
      <c r="C1188" s="296"/>
      <c r="D1188" s="21"/>
      <c r="E1188" s="82"/>
      <c r="F1188"/>
      <c r="G1188" s="209"/>
      <c r="H1188" s="209"/>
      <c r="I1188" s="138"/>
      <c r="J1188" s="427"/>
    </row>
    <row r="1189" spans="1:10" s="100" customFormat="1" x14ac:dyDescent="0.25">
      <c r="A1189"/>
      <c r="B1189" s="81"/>
      <c r="C1189" s="296"/>
      <c r="D1189" s="21"/>
      <c r="E1189" s="82"/>
      <c r="F1189"/>
      <c r="G1189" s="209"/>
      <c r="H1189" s="209"/>
      <c r="I1189" s="42"/>
      <c r="J1189" s="435"/>
    </row>
    <row r="1190" spans="1:10" s="100" customFormat="1" x14ac:dyDescent="0.25">
      <c r="A1190"/>
      <c r="B1190" s="81"/>
      <c r="C1190" s="296"/>
      <c r="D1190" s="21"/>
      <c r="E1190" s="82"/>
      <c r="F1190"/>
      <c r="G1190" s="209"/>
      <c r="H1190" s="209"/>
      <c r="I1190" s="42"/>
      <c r="J1190" s="435"/>
    </row>
    <row r="1191" spans="1:10" s="185" customFormat="1" x14ac:dyDescent="0.25">
      <c r="A1191"/>
      <c r="B1191" s="81"/>
      <c r="C1191" s="296"/>
      <c r="D1191" s="21"/>
      <c r="E1191" s="82"/>
      <c r="F1191"/>
      <c r="G1191" s="209"/>
      <c r="H1191" s="209"/>
      <c r="I1191"/>
      <c r="J1191" s="7"/>
    </row>
    <row r="1192" spans="1:10" s="130" customFormat="1" x14ac:dyDescent="0.25">
      <c r="A1192"/>
      <c r="B1192" s="81"/>
      <c r="C1192" s="296"/>
      <c r="D1192" s="21"/>
      <c r="E1192" s="82"/>
      <c r="F1192"/>
      <c r="G1192" s="209"/>
      <c r="H1192" s="209"/>
      <c r="I1192" s="26"/>
      <c r="J1192" s="48"/>
    </row>
    <row r="1193" spans="1:10" s="138" customFormat="1" x14ac:dyDescent="0.25">
      <c r="A1193"/>
      <c r="B1193" s="81"/>
      <c r="C1193" s="296"/>
      <c r="D1193" s="21"/>
      <c r="E1193" s="82"/>
      <c r="F1193"/>
      <c r="G1193" s="209"/>
      <c r="H1193" s="209"/>
      <c r="I1193" s="26"/>
      <c r="J1193" s="48"/>
    </row>
    <row r="1194" spans="1:10" s="174" customFormat="1" x14ac:dyDescent="0.25">
      <c r="A1194"/>
      <c r="B1194" s="81"/>
      <c r="C1194" s="296"/>
      <c r="D1194" s="21"/>
      <c r="E1194" s="82"/>
      <c r="F1194"/>
      <c r="G1194" s="209"/>
      <c r="H1194" s="209"/>
      <c r="I1194"/>
      <c r="J1194" s="7"/>
    </row>
    <row r="1195" spans="1:10" s="138" customFormat="1" x14ac:dyDescent="0.25">
      <c r="A1195"/>
      <c r="B1195" s="81"/>
      <c r="C1195" s="296"/>
      <c r="D1195" s="21"/>
      <c r="E1195" s="82"/>
      <c r="F1195"/>
      <c r="G1195" s="209"/>
      <c r="H1195" s="209"/>
      <c r="I1195"/>
      <c r="J1195" s="7"/>
    </row>
    <row r="1196" spans="1:10" s="42" customFormat="1" x14ac:dyDescent="0.25">
      <c r="A1196"/>
      <c r="B1196" s="81"/>
      <c r="C1196" s="296"/>
      <c r="D1196" s="21"/>
      <c r="E1196" s="82"/>
      <c r="F1196"/>
      <c r="G1196" s="209"/>
      <c r="H1196" s="209"/>
      <c r="I1196"/>
      <c r="J1196" s="7"/>
    </row>
    <row r="1197" spans="1:10" s="42" customFormat="1" x14ac:dyDescent="0.25">
      <c r="A1197"/>
      <c r="B1197" s="81"/>
      <c r="C1197" s="296"/>
      <c r="D1197" s="21"/>
      <c r="E1197" s="82"/>
      <c r="F1197"/>
      <c r="G1197" s="209"/>
      <c r="H1197" s="209"/>
      <c r="I1197"/>
      <c r="J1197" s="7"/>
    </row>
    <row r="1199" spans="1:10" s="26" customFormat="1" x14ac:dyDescent="0.25">
      <c r="A1199"/>
      <c r="B1199" s="81"/>
      <c r="C1199" s="296"/>
      <c r="D1199" s="21"/>
      <c r="E1199" s="82"/>
      <c r="F1199"/>
      <c r="G1199" s="209"/>
      <c r="H1199" s="209"/>
      <c r="I1199"/>
      <c r="J1199" s="7"/>
    </row>
    <row r="1200" spans="1:10" s="26" customFormat="1" x14ac:dyDescent="0.25">
      <c r="A1200"/>
      <c r="B1200" s="81"/>
      <c r="C1200" s="296"/>
      <c r="D1200" s="21"/>
      <c r="E1200" s="82"/>
      <c r="F1200"/>
      <c r="G1200" s="209"/>
      <c r="H1200" s="209"/>
      <c r="I1200"/>
      <c r="J1200" s="7"/>
    </row>
    <row r="1205" spans="1:10" x14ac:dyDescent="0.25">
      <c r="I1205" s="80"/>
      <c r="J1205" s="68"/>
    </row>
    <row r="1212" spans="1:10" s="80" customFormat="1" x14ac:dyDescent="0.25">
      <c r="A1212"/>
      <c r="B1212" s="81"/>
      <c r="C1212" s="296"/>
      <c r="D1212" s="21"/>
      <c r="E1212" s="82"/>
      <c r="F1212"/>
      <c r="G1212" s="209"/>
      <c r="H1212" s="209"/>
      <c r="I1212"/>
      <c r="J1212" s="7"/>
    </row>
    <row r="1213" spans="1:10" x14ac:dyDescent="0.25">
      <c r="I1213" s="84"/>
      <c r="J1213" s="434"/>
    </row>
    <row r="1214" spans="1:10" x14ac:dyDescent="0.25">
      <c r="I1214" s="84"/>
      <c r="J1214" s="434"/>
    </row>
    <row r="1215" spans="1:10" x14ac:dyDescent="0.25">
      <c r="I1215" s="84"/>
      <c r="J1215" s="434"/>
    </row>
    <row r="1216" spans="1:10" x14ac:dyDescent="0.25">
      <c r="I1216" s="84"/>
      <c r="J1216" s="434"/>
    </row>
    <row r="1217" spans="1:10" x14ac:dyDescent="0.25">
      <c r="I1217" s="84"/>
      <c r="J1217" s="434"/>
    </row>
    <row r="1218" spans="1:10" x14ac:dyDescent="0.25">
      <c r="I1218" s="84"/>
      <c r="J1218" s="434"/>
    </row>
    <row r="1219" spans="1:10" x14ac:dyDescent="0.25">
      <c r="I1219" s="84"/>
      <c r="J1219" s="434"/>
    </row>
    <row r="1220" spans="1:10" s="84" customFormat="1" x14ac:dyDescent="0.25">
      <c r="A1220"/>
      <c r="B1220" s="81"/>
      <c r="C1220" s="296"/>
      <c r="D1220" s="21"/>
      <c r="E1220" s="82"/>
      <c r="F1220"/>
      <c r="G1220" s="209"/>
      <c r="H1220" s="209"/>
      <c r="I1220" s="26"/>
      <c r="J1220" s="48"/>
    </row>
    <row r="1221" spans="1:10" s="84" customFormat="1" x14ac:dyDescent="0.25">
      <c r="A1221"/>
      <c r="B1221" s="81"/>
      <c r="C1221" s="296"/>
      <c r="D1221" s="21"/>
      <c r="E1221" s="82"/>
      <c r="F1221"/>
      <c r="G1221" s="209"/>
      <c r="H1221" s="209"/>
      <c r="I1221" s="26"/>
      <c r="J1221" s="48"/>
    </row>
    <row r="1222" spans="1:10" s="84" customFormat="1" x14ac:dyDescent="0.25">
      <c r="A1222"/>
      <c r="B1222" s="81"/>
      <c r="C1222" s="296"/>
      <c r="D1222" s="21"/>
      <c r="E1222" s="82"/>
      <c r="F1222"/>
      <c r="G1222" s="209"/>
      <c r="H1222" s="209"/>
      <c r="I1222" s="26"/>
      <c r="J1222" s="48"/>
    </row>
    <row r="1223" spans="1:10" s="84" customFormat="1" x14ac:dyDescent="0.25">
      <c r="A1223"/>
      <c r="B1223" s="81"/>
      <c r="C1223" s="296"/>
      <c r="D1223" s="21"/>
      <c r="E1223" s="82"/>
      <c r="F1223"/>
      <c r="G1223" s="209"/>
      <c r="H1223" s="209"/>
      <c r="I1223" s="26"/>
      <c r="J1223" s="48"/>
    </row>
    <row r="1224" spans="1:10" s="84" customFormat="1" x14ac:dyDescent="0.25">
      <c r="A1224"/>
      <c r="B1224" s="81"/>
      <c r="C1224" s="296"/>
      <c r="D1224" s="21"/>
      <c r="E1224" s="82"/>
      <c r="F1224"/>
      <c r="G1224" s="209"/>
      <c r="H1224" s="209"/>
      <c r="I1224" s="26"/>
      <c r="J1224" s="48"/>
    </row>
    <row r="1225" spans="1:10" s="84" customFormat="1" x14ac:dyDescent="0.25">
      <c r="A1225"/>
      <c r="B1225" s="81"/>
      <c r="C1225" s="296"/>
      <c r="D1225" s="21"/>
      <c r="E1225" s="82"/>
      <c r="F1225"/>
      <c r="G1225" s="209"/>
      <c r="H1225" s="209"/>
      <c r="I1225" s="26"/>
      <c r="J1225" s="48"/>
    </row>
    <row r="1226" spans="1:10" s="84" customFormat="1" x14ac:dyDescent="0.25">
      <c r="A1226"/>
      <c r="B1226" s="81"/>
      <c r="C1226" s="296"/>
      <c r="D1226" s="21"/>
      <c r="E1226" s="82"/>
      <c r="F1226"/>
      <c r="G1226" s="209"/>
      <c r="H1226" s="209"/>
      <c r="I1226" s="26"/>
      <c r="J1226" s="48"/>
    </row>
    <row r="1227" spans="1:10" s="26" customFormat="1" x14ac:dyDescent="0.25">
      <c r="A1227"/>
      <c r="B1227" s="81"/>
      <c r="C1227" s="296"/>
      <c r="D1227" s="21"/>
      <c r="E1227" s="82"/>
      <c r="F1227"/>
      <c r="G1227" s="209"/>
      <c r="H1227" s="209"/>
      <c r="J1227" s="48"/>
    </row>
    <row r="1228" spans="1:10" s="26" customFormat="1" x14ac:dyDescent="0.25">
      <c r="A1228"/>
      <c r="B1228" s="81"/>
      <c r="C1228" s="296"/>
      <c r="D1228" s="21"/>
      <c r="E1228" s="82"/>
      <c r="F1228"/>
      <c r="G1228" s="209"/>
      <c r="H1228" s="209"/>
      <c r="J1228" s="48"/>
    </row>
    <row r="1229" spans="1:10" s="26" customFormat="1" x14ac:dyDescent="0.25">
      <c r="A1229"/>
      <c r="B1229" s="81"/>
      <c r="C1229" s="296"/>
      <c r="D1229" s="21"/>
      <c r="E1229" s="82"/>
      <c r="F1229"/>
      <c r="G1229" s="209"/>
      <c r="H1229" s="209"/>
      <c r="J1229" s="48"/>
    </row>
    <row r="1230" spans="1:10" s="26" customFormat="1" x14ac:dyDescent="0.25">
      <c r="A1230"/>
      <c r="B1230" s="81"/>
      <c r="C1230" s="296"/>
      <c r="D1230" s="21"/>
      <c r="E1230" s="82"/>
      <c r="F1230"/>
      <c r="G1230" s="209"/>
      <c r="H1230" s="209"/>
      <c r="J1230" s="48"/>
    </row>
    <row r="1231" spans="1:10" s="26" customFormat="1" x14ac:dyDescent="0.25">
      <c r="A1231"/>
      <c r="B1231" s="81"/>
      <c r="C1231" s="296"/>
      <c r="D1231" s="21"/>
      <c r="E1231" s="82"/>
      <c r="F1231"/>
      <c r="G1231" s="209"/>
      <c r="H1231" s="209"/>
      <c r="J1231" s="48"/>
    </row>
    <row r="1232" spans="1:10" s="26" customFormat="1" x14ac:dyDescent="0.25">
      <c r="A1232"/>
      <c r="B1232" s="81"/>
      <c r="C1232" s="296"/>
      <c r="D1232" s="21"/>
      <c r="E1232" s="82"/>
      <c r="F1232"/>
      <c r="G1232" s="209"/>
      <c r="H1232" s="209"/>
      <c r="J1232" s="48"/>
    </row>
    <row r="1233" spans="1:10" s="26" customFormat="1" x14ac:dyDescent="0.25">
      <c r="A1233"/>
      <c r="B1233" s="81"/>
      <c r="C1233" s="296"/>
      <c r="D1233" s="21"/>
      <c r="E1233" s="82"/>
      <c r="F1233"/>
      <c r="G1233" s="209"/>
      <c r="H1233" s="209"/>
      <c r="J1233" s="48"/>
    </row>
    <row r="1234" spans="1:10" s="26" customFormat="1" x14ac:dyDescent="0.25">
      <c r="A1234"/>
      <c r="B1234" s="81"/>
      <c r="C1234" s="296"/>
      <c r="D1234" s="21"/>
      <c r="E1234" s="82"/>
      <c r="F1234"/>
      <c r="G1234" s="209"/>
      <c r="H1234" s="209"/>
      <c r="J1234" s="48"/>
    </row>
    <row r="1235" spans="1:10" s="26" customFormat="1" x14ac:dyDescent="0.25">
      <c r="A1235"/>
      <c r="B1235" s="81"/>
      <c r="C1235" s="296"/>
      <c r="D1235" s="21"/>
      <c r="E1235" s="82"/>
      <c r="F1235"/>
      <c r="G1235" s="209"/>
      <c r="H1235" s="209"/>
      <c r="J1235" s="48"/>
    </row>
    <row r="1236" spans="1:10" s="26" customFormat="1" x14ac:dyDescent="0.25">
      <c r="A1236"/>
      <c r="B1236" s="81"/>
      <c r="C1236" s="296"/>
      <c r="D1236" s="21"/>
      <c r="E1236" s="82"/>
      <c r="F1236"/>
      <c r="G1236" s="209"/>
      <c r="H1236" s="209"/>
      <c r="J1236" s="48"/>
    </row>
    <row r="1237" spans="1:10" s="26" customFormat="1" x14ac:dyDescent="0.25">
      <c r="A1237"/>
      <c r="B1237" s="81"/>
      <c r="C1237" s="296"/>
      <c r="D1237" s="21"/>
      <c r="E1237" s="82"/>
      <c r="F1237"/>
      <c r="G1237" s="209"/>
      <c r="H1237" s="209"/>
      <c r="I1237" s="20"/>
      <c r="J1237" s="63"/>
    </row>
    <row r="1238" spans="1:10" s="26" customFormat="1" x14ac:dyDescent="0.25">
      <c r="A1238"/>
      <c r="B1238" s="81"/>
      <c r="C1238" s="296"/>
      <c r="D1238" s="21"/>
      <c r="E1238" s="82"/>
      <c r="F1238"/>
      <c r="G1238" s="209"/>
      <c r="H1238" s="209"/>
      <c r="I1238" s="20"/>
      <c r="J1238" s="63"/>
    </row>
    <row r="1239" spans="1:10" s="26" customFormat="1" x14ac:dyDescent="0.25">
      <c r="A1239"/>
      <c r="B1239" s="81"/>
      <c r="C1239" s="296"/>
      <c r="D1239" s="21"/>
      <c r="E1239" s="82"/>
      <c r="F1239"/>
      <c r="G1239" s="209"/>
      <c r="H1239" s="209"/>
      <c r="I1239" s="20"/>
      <c r="J1239" s="63"/>
    </row>
    <row r="1240" spans="1:10" s="26" customFormat="1" x14ac:dyDescent="0.25">
      <c r="A1240"/>
      <c r="B1240" s="81"/>
      <c r="C1240" s="296"/>
      <c r="D1240" s="21"/>
      <c r="E1240" s="82"/>
      <c r="F1240"/>
      <c r="G1240" s="209"/>
      <c r="H1240" s="209"/>
      <c r="I1240" s="20"/>
      <c r="J1240" s="63"/>
    </row>
    <row r="1241" spans="1:10" s="26" customFormat="1" x14ac:dyDescent="0.25">
      <c r="A1241"/>
      <c r="B1241" s="81"/>
      <c r="C1241" s="296"/>
      <c r="D1241" s="21"/>
      <c r="E1241" s="82"/>
      <c r="F1241"/>
      <c r="G1241" s="209"/>
      <c r="H1241" s="209"/>
      <c r="I1241" s="20"/>
      <c r="J1241" s="63"/>
    </row>
    <row r="1242" spans="1:10" s="26" customFormat="1" x14ac:dyDescent="0.25">
      <c r="A1242"/>
      <c r="B1242" s="81"/>
      <c r="C1242" s="296"/>
      <c r="D1242" s="21"/>
      <c r="E1242" s="82"/>
      <c r="F1242"/>
      <c r="G1242" s="209"/>
      <c r="H1242" s="209"/>
      <c r="I1242" s="20"/>
      <c r="J1242" s="63"/>
    </row>
    <row r="1243" spans="1:10" s="26" customFormat="1" x14ac:dyDescent="0.25">
      <c r="A1243"/>
      <c r="B1243" s="81"/>
      <c r="C1243" s="296"/>
      <c r="D1243" s="21"/>
      <c r="E1243" s="82"/>
      <c r="F1243"/>
      <c r="G1243" s="209"/>
      <c r="H1243" s="209"/>
      <c r="I1243"/>
      <c r="J1243" s="7"/>
    </row>
    <row r="1244" spans="1:10" s="20" customFormat="1" x14ac:dyDescent="0.25">
      <c r="A1244"/>
      <c r="B1244" s="81"/>
      <c r="C1244" s="296"/>
      <c r="D1244" s="21"/>
      <c r="E1244" s="82"/>
      <c r="F1244"/>
      <c r="G1244" s="209"/>
      <c r="H1244" s="209"/>
      <c r="I1244"/>
      <c r="J1244" s="7"/>
    </row>
    <row r="1245" spans="1:10" s="20" customFormat="1" x14ac:dyDescent="0.25">
      <c r="A1245"/>
      <c r="B1245" s="81"/>
      <c r="C1245" s="296"/>
      <c r="D1245" s="21"/>
      <c r="E1245" s="82"/>
      <c r="F1245"/>
      <c r="G1245" s="209"/>
      <c r="H1245" s="209"/>
      <c r="I1245"/>
      <c r="J1245" s="7"/>
    </row>
    <row r="1246" spans="1:10" s="20" customFormat="1" x14ac:dyDescent="0.25">
      <c r="A1246"/>
      <c r="B1246" s="81"/>
      <c r="C1246" s="296"/>
      <c r="D1246" s="21"/>
      <c r="E1246" s="82"/>
      <c r="F1246"/>
      <c r="G1246" s="209"/>
      <c r="H1246" s="209"/>
      <c r="I1246"/>
      <c r="J1246" s="7"/>
    </row>
    <row r="1247" spans="1:10" s="20" customFormat="1" x14ac:dyDescent="0.25">
      <c r="A1247"/>
      <c r="B1247" s="81"/>
      <c r="C1247" s="296"/>
      <c r="D1247" s="21"/>
      <c r="E1247" s="82"/>
      <c r="F1247"/>
      <c r="G1247" s="209"/>
      <c r="H1247" s="209"/>
      <c r="I1247"/>
      <c r="J1247" s="7"/>
    </row>
    <row r="1248" spans="1:10" s="20" customFormat="1" x14ac:dyDescent="0.25">
      <c r="A1248"/>
      <c r="B1248" s="81"/>
      <c r="C1248" s="296"/>
      <c r="D1248" s="21"/>
      <c r="E1248" s="82"/>
      <c r="F1248"/>
      <c r="G1248" s="209"/>
      <c r="H1248" s="209"/>
      <c r="I1248"/>
      <c r="J1248" s="7"/>
    </row>
    <row r="1249" spans="1:10" s="20" customFormat="1" x14ac:dyDescent="0.25">
      <c r="A1249"/>
      <c r="B1249" s="81"/>
      <c r="C1249" s="296"/>
      <c r="D1249" s="21"/>
      <c r="E1249" s="82"/>
      <c r="F1249"/>
      <c r="G1249" s="209"/>
      <c r="H1249" s="209"/>
      <c r="I1249"/>
      <c r="J1249" s="7"/>
    </row>
    <row r="1252" spans="1:10" x14ac:dyDescent="0.25">
      <c r="I1252" s="80"/>
      <c r="J1252" s="68"/>
    </row>
    <row r="1259" spans="1:10" s="80" customFormat="1" x14ac:dyDescent="0.25">
      <c r="A1259"/>
      <c r="B1259" s="81"/>
      <c r="C1259" s="296"/>
      <c r="D1259" s="21"/>
      <c r="E1259" s="82"/>
      <c r="F1259"/>
      <c r="G1259" s="209"/>
      <c r="H1259" s="209"/>
      <c r="I1259"/>
      <c r="J1259" s="7"/>
    </row>
    <row r="1262" spans="1:10" x14ac:dyDescent="0.25">
      <c r="I1262" s="84"/>
      <c r="J1262" s="434"/>
    </row>
    <row r="1263" spans="1:10" x14ac:dyDescent="0.25">
      <c r="I1263" s="84"/>
      <c r="J1263" s="434"/>
    </row>
    <row r="1264" spans="1:10" x14ac:dyDescent="0.25">
      <c r="I1264" s="80"/>
      <c r="J1264" s="68"/>
    </row>
    <row r="1265" spans="1:10" x14ac:dyDescent="0.25">
      <c r="I1265" s="80"/>
      <c r="J1265" s="68"/>
    </row>
    <row r="1266" spans="1:10" x14ac:dyDescent="0.25">
      <c r="I1266" s="80"/>
      <c r="J1266" s="68"/>
    </row>
    <row r="1267" spans="1:10" x14ac:dyDescent="0.25">
      <c r="I1267" s="80"/>
      <c r="J1267" s="68"/>
    </row>
    <row r="1268" spans="1:10" x14ac:dyDescent="0.25">
      <c r="I1268" s="80"/>
      <c r="J1268" s="68"/>
    </row>
    <row r="1269" spans="1:10" s="84" customFormat="1" x14ac:dyDescent="0.25">
      <c r="A1269"/>
      <c r="B1269" s="81"/>
      <c r="C1269" s="296"/>
      <c r="D1269" s="21"/>
      <c r="E1269" s="82"/>
      <c r="F1269"/>
      <c r="G1269" s="209"/>
      <c r="H1269" s="209"/>
      <c r="I1269" s="80"/>
      <c r="J1269" s="68"/>
    </row>
    <row r="1270" spans="1:10" s="84" customFormat="1" x14ac:dyDescent="0.25">
      <c r="A1270"/>
      <c r="B1270" s="81"/>
      <c r="C1270" s="296"/>
      <c r="D1270" s="21"/>
      <c r="E1270" s="82"/>
      <c r="F1270"/>
      <c r="G1270" s="209"/>
      <c r="H1270" s="209"/>
      <c r="I1270" s="80"/>
      <c r="J1270" s="68"/>
    </row>
    <row r="1271" spans="1:10" s="80" customFormat="1" x14ac:dyDescent="0.25">
      <c r="A1271"/>
      <c r="B1271" s="81"/>
      <c r="C1271" s="296"/>
      <c r="D1271" s="21"/>
      <c r="E1271" s="82"/>
      <c r="F1271"/>
      <c r="G1271" s="209"/>
      <c r="H1271" s="209"/>
      <c r="J1271" s="68"/>
    </row>
    <row r="1272" spans="1:10" s="80" customFormat="1" x14ac:dyDescent="0.25">
      <c r="A1272"/>
      <c r="B1272" s="81"/>
      <c r="C1272" s="296"/>
      <c r="D1272" s="21"/>
      <c r="E1272" s="82"/>
      <c r="F1272"/>
      <c r="G1272" s="209"/>
      <c r="H1272" s="209"/>
      <c r="J1272" s="68"/>
    </row>
    <row r="1273" spans="1:10" s="80" customFormat="1" x14ac:dyDescent="0.25">
      <c r="A1273"/>
      <c r="B1273" s="81"/>
      <c r="C1273" s="296"/>
      <c r="D1273" s="21"/>
      <c r="E1273" s="82"/>
      <c r="F1273"/>
      <c r="G1273" s="209"/>
      <c r="H1273" s="209"/>
      <c r="J1273" s="68"/>
    </row>
    <row r="1274" spans="1:10" s="80" customFormat="1" x14ac:dyDescent="0.25">
      <c r="A1274"/>
      <c r="B1274" s="81"/>
      <c r="C1274" s="296"/>
      <c r="D1274" s="21"/>
      <c r="E1274" s="82"/>
      <c r="F1274"/>
      <c r="G1274" s="209"/>
      <c r="H1274" s="209"/>
      <c r="J1274" s="68"/>
    </row>
    <row r="1275" spans="1:10" s="80" customFormat="1" x14ac:dyDescent="0.25">
      <c r="A1275"/>
      <c r="B1275" s="81"/>
      <c r="C1275" s="296"/>
      <c r="D1275" s="21"/>
      <c r="E1275" s="82"/>
      <c r="F1275"/>
      <c r="G1275" s="209"/>
      <c r="H1275" s="209"/>
      <c r="J1275" s="68"/>
    </row>
    <row r="1276" spans="1:10" s="80" customFormat="1" x14ac:dyDescent="0.25">
      <c r="A1276"/>
      <c r="B1276" s="81"/>
      <c r="C1276" s="296"/>
      <c r="D1276" s="21"/>
      <c r="E1276" s="82"/>
      <c r="F1276"/>
      <c r="G1276" s="209"/>
      <c r="H1276" s="209"/>
      <c r="J1276" s="68"/>
    </row>
    <row r="1277" spans="1:10" s="80" customFormat="1" x14ac:dyDescent="0.25">
      <c r="A1277"/>
      <c r="B1277" s="81"/>
      <c r="C1277" s="296"/>
      <c r="D1277" s="21"/>
      <c r="E1277" s="82"/>
      <c r="F1277"/>
      <c r="G1277" s="209"/>
      <c r="H1277" s="209"/>
      <c r="J1277" s="68"/>
    </row>
    <row r="1278" spans="1:10" s="80" customFormat="1" x14ac:dyDescent="0.25">
      <c r="A1278"/>
      <c r="B1278" s="81"/>
      <c r="C1278" s="296"/>
      <c r="D1278" s="21"/>
      <c r="E1278" s="82"/>
      <c r="F1278"/>
      <c r="G1278" s="209"/>
      <c r="H1278" s="209"/>
      <c r="J1278" s="68"/>
    </row>
    <row r="1279" spans="1:10" s="80" customFormat="1" x14ac:dyDescent="0.25">
      <c r="A1279"/>
      <c r="B1279" s="81"/>
      <c r="C1279" s="296"/>
      <c r="D1279" s="21"/>
      <c r="E1279" s="82"/>
      <c r="F1279"/>
      <c r="G1279" s="209"/>
      <c r="H1279" s="209"/>
      <c r="J1279" s="68"/>
    </row>
    <row r="1280" spans="1:10" s="80" customFormat="1" x14ac:dyDescent="0.25">
      <c r="A1280"/>
      <c r="B1280" s="81"/>
      <c r="C1280" s="296"/>
      <c r="D1280" s="21"/>
      <c r="E1280" s="82"/>
      <c r="F1280"/>
      <c r="G1280" s="209"/>
      <c r="H1280" s="209"/>
      <c r="J1280" s="68"/>
    </row>
    <row r="1281" spans="1:10" s="80" customFormat="1" x14ac:dyDescent="0.25">
      <c r="A1281"/>
      <c r="B1281" s="81"/>
      <c r="C1281" s="296"/>
      <c r="D1281" s="21"/>
      <c r="E1281" s="82"/>
      <c r="F1281"/>
      <c r="G1281" s="209"/>
      <c r="H1281" s="209"/>
      <c r="J1281" s="68"/>
    </row>
    <row r="1282" spans="1:10" s="80" customFormat="1" x14ac:dyDescent="0.25">
      <c r="A1282"/>
      <c r="B1282" s="81"/>
      <c r="C1282" s="296"/>
      <c r="D1282" s="21"/>
      <c r="E1282" s="82"/>
      <c r="F1282"/>
      <c r="G1282" s="209"/>
      <c r="H1282" s="209"/>
      <c r="J1282" s="68"/>
    </row>
    <row r="1283" spans="1:10" s="80" customFormat="1" x14ac:dyDescent="0.25">
      <c r="A1283"/>
      <c r="B1283" s="81"/>
      <c r="C1283" s="296"/>
      <c r="D1283" s="21"/>
      <c r="E1283" s="82"/>
      <c r="F1283"/>
      <c r="G1283" s="209"/>
      <c r="H1283" s="209"/>
      <c r="J1283" s="68"/>
    </row>
    <row r="1284" spans="1:10" s="80" customFormat="1" x14ac:dyDescent="0.25">
      <c r="A1284"/>
      <c r="B1284" s="81"/>
      <c r="C1284" s="296"/>
      <c r="D1284" s="21"/>
      <c r="E1284" s="82"/>
      <c r="F1284"/>
      <c r="G1284" s="209"/>
      <c r="H1284" s="209"/>
      <c r="J1284" s="68"/>
    </row>
    <row r="1285" spans="1:10" s="80" customFormat="1" x14ac:dyDescent="0.25">
      <c r="A1285"/>
      <c r="B1285" s="81"/>
      <c r="C1285" s="296"/>
      <c r="D1285" s="21"/>
      <c r="E1285" s="82"/>
      <c r="F1285"/>
      <c r="G1285" s="209"/>
      <c r="H1285" s="209"/>
      <c r="J1285" s="68"/>
    </row>
    <row r="1286" spans="1:10" s="80" customFormat="1" x14ac:dyDescent="0.25">
      <c r="A1286"/>
      <c r="B1286" s="81"/>
      <c r="C1286" s="296"/>
      <c r="D1286" s="21"/>
      <c r="E1286" s="82"/>
      <c r="F1286"/>
      <c r="G1286" s="209"/>
      <c r="H1286" s="209"/>
      <c r="J1286" s="68"/>
    </row>
    <row r="1287" spans="1:10" s="80" customFormat="1" x14ac:dyDescent="0.25">
      <c r="A1287"/>
      <c r="B1287" s="81"/>
      <c r="C1287" s="296"/>
      <c r="D1287" s="21"/>
      <c r="E1287" s="82"/>
      <c r="F1287"/>
      <c r="G1287" s="209"/>
      <c r="H1287" s="209"/>
      <c r="J1287" s="68"/>
    </row>
    <row r="1288" spans="1:10" s="80" customFormat="1" x14ac:dyDescent="0.25">
      <c r="A1288"/>
      <c r="B1288" s="81"/>
      <c r="C1288" s="296"/>
      <c r="D1288" s="21"/>
      <c r="E1288" s="82"/>
      <c r="F1288"/>
      <c r="G1288" s="209"/>
      <c r="H1288" s="209"/>
      <c r="J1288" s="68"/>
    </row>
    <row r="1289" spans="1:10" s="80" customFormat="1" x14ac:dyDescent="0.25">
      <c r="A1289"/>
      <c r="B1289" s="81"/>
      <c r="C1289" s="296"/>
      <c r="D1289" s="21"/>
      <c r="E1289" s="82"/>
      <c r="F1289"/>
      <c r="G1289" s="209"/>
      <c r="H1289" s="209"/>
      <c r="J1289" s="68"/>
    </row>
    <row r="1290" spans="1:10" s="80" customFormat="1" x14ac:dyDescent="0.25">
      <c r="A1290"/>
      <c r="B1290" s="81"/>
      <c r="C1290" s="296"/>
      <c r="D1290" s="21"/>
      <c r="E1290" s="82"/>
      <c r="F1290"/>
      <c r="G1290" s="209"/>
      <c r="H1290" s="209"/>
      <c r="J1290" s="68"/>
    </row>
    <row r="1291" spans="1:10" s="80" customFormat="1" x14ac:dyDescent="0.25">
      <c r="A1291"/>
      <c r="B1291" s="81"/>
      <c r="C1291" s="296"/>
      <c r="D1291" s="21"/>
      <c r="E1291" s="82"/>
      <c r="F1291"/>
      <c r="G1291" s="209"/>
      <c r="H1291" s="209"/>
      <c r="J1291" s="68"/>
    </row>
    <row r="1292" spans="1:10" s="80" customFormat="1" x14ac:dyDescent="0.25">
      <c r="A1292"/>
      <c r="B1292" s="81"/>
      <c r="C1292" s="296"/>
      <c r="D1292" s="21"/>
      <c r="E1292" s="82"/>
      <c r="F1292"/>
      <c r="G1292" s="209"/>
      <c r="H1292" s="209"/>
      <c r="J1292" s="68"/>
    </row>
    <row r="1293" spans="1:10" s="80" customFormat="1" x14ac:dyDescent="0.25">
      <c r="A1293"/>
      <c r="B1293" s="81"/>
      <c r="C1293" s="296"/>
      <c r="D1293" s="21"/>
      <c r="E1293" s="82"/>
      <c r="F1293"/>
      <c r="G1293" s="209"/>
      <c r="H1293" s="209"/>
      <c r="J1293" s="68"/>
    </row>
    <row r="1294" spans="1:10" s="80" customFormat="1" x14ac:dyDescent="0.25">
      <c r="A1294"/>
      <c r="B1294" s="81"/>
      <c r="C1294" s="296"/>
      <c r="D1294" s="21"/>
      <c r="E1294" s="82"/>
      <c r="F1294"/>
      <c r="G1294" s="209"/>
      <c r="H1294" s="209"/>
      <c r="J1294" s="68"/>
    </row>
    <row r="1295" spans="1:10" s="80" customFormat="1" x14ac:dyDescent="0.25">
      <c r="A1295"/>
      <c r="B1295" s="81"/>
      <c r="C1295" s="296"/>
      <c r="D1295" s="21"/>
      <c r="E1295" s="82"/>
      <c r="F1295"/>
      <c r="G1295" s="209"/>
      <c r="H1295" s="209"/>
      <c r="J1295" s="68"/>
    </row>
    <row r="1296" spans="1:10" s="80" customFormat="1" x14ac:dyDescent="0.25">
      <c r="A1296"/>
      <c r="B1296" s="81"/>
      <c r="C1296" s="296"/>
      <c r="D1296" s="21"/>
      <c r="E1296" s="82"/>
      <c r="F1296"/>
      <c r="G1296" s="209"/>
      <c r="H1296" s="209"/>
      <c r="J1296" s="68"/>
    </row>
    <row r="1297" spans="1:10" s="80" customFormat="1" x14ac:dyDescent="0.25">
      <c r="A1297"/>
      <c r="B1297" s="81"/>
      <c r="C1297" s="296"/>
      <c r="D1297" s="21"/>
      <c r="E1297" s="82"/>
      <c r="F1297"/>
      <c r="G1297" s="209"/>
      <c r="H1297" s="209"/>
      <c r="J1297" s="68"/>
    </row>
    <row r="1298" spans="1:10" s="80" customFormat="1" x14ac:dyDescent="0.25">
      <c r="A1298"/>
      <c r="B1298" s="81"/>
      <c r="C1298" s="296"/>
      <c r="D1298" s="21"/>
      <c r="E1298" s="82"/>
      <c r="F1298"/>
      <c r="G1298" s="209"/>
      <c r="H1298" s="209"/>
      <c r="J1298" s="68"/>
    </row>
    <row r="1299" spans="1:10" s="80" customFormat="1" x14ac:dyDescent="0.25">
      <c r="A1299"/>
      <c r="B1299" s="81"/>
      <c r="C1299" s="296"/>
      <c r="D1299" s="21"/>
      <c r="E1299" s="82"/>
      <c r="F1299"/>
      <c r="G1299" s="209"/>
      <c r="H1299" s="209"/>
      <c r="J1299" s="68"/>
    </row>
    <row r="1300" spans="1:10" s="80" customFormat="1" x14ac:dyDescent="0.25">
      <c r="A1300"/>
      <c r="B1300" s="81"/>
      <c r="C1300" s="296"/>
      <c r="D1300" s="21"/>
      <c r="E1300" s="82"/>
      <c r="F1300"/>
      <c r="G1300" s="209"/>
      <c r="H1300" s="209"/>
      <c r="I1300"/>
      <c r="J1300" s="7"/>
    </row>
    <row r="1301" spans="1:10" s="80" customFormat="1" x14ac:dyDescent="0.25">
      <c r="A1301"/>
      <c r="B1301" s="81"/>
      <c r="C1301" s="296"/>
      <c r="D1301" s="21"/>
      <c r="E1301" s="82"/>
      <c r="F1301"/>
      <c r="G1301" s="209"/>
      <c r="H1301" s="209"/>
      <c r="J1301" s="68"/>
    </row>
    <row r="1302" spans="1:10" s="80" customFormat="1" x14ac:dyDescent="0.25">
      <c r="A1302"/>
      <c r="B1302" s="81"/>
      <c r="C1302" s="296"/>
      <c r="D1302" s="21"/>
      <c r="E1302" s="82"/>
      <c r="F1302"/>
      <c r="G1302" s="209"/>
      <c r="H1302" s="209"/>
      <c r="J1302" s="68"/>
    </row>
    <row r="1303" spans="1:10" s="80" customFormat="1" x14ac:dyDescent="0.25">
      <c r="A1303"/>
      <c r="B1303" s="81"/>
      <c r="C1303" s="296"/>
      <c r="D1303" s="21"/>
      <c r="E1303" s="82"/>
      <c r="F1303"/>
      <c r="G1303" s="209"/>
      <c r="H1303" s="209"/>
      <c r="J1303" s="68"/>
    </row>
    <row r="1304" spans="1:10" s="80" customFormat="1" x14ac:dyDescent="0.25">
      <c r="A1304"/>
      <c r="B1304" s="81"/>
      <c r="C1304" s="296"/>
      <c r="D1304" s="21"/>
      <c r="E1304" s="82"/>
      <c r="F1304"/>
      <c r="G1304" s="209"/>
      <c r="H1304" s="209"/>
      <c r="J1304" s="68"/>
    </row>
    <row r="1305" spans="1:10" s="80" customFormat="1" x14ac:dyDescent="0.25">
      <c r="A1305"/>
      <c r="B1305" s="81"/>
      <c r="C1305" s="296"/>
      <c r="D1305" s="21"/>
      <c r="E1305" s="82"/>
      <c r="F1305"/>
      <c r="G1305" s="209"/>
      <c r="H1305" s="209"/>
      <c r="J1305" s="68"/>
    </row>
    <row r="1306" spans="1:10" s="80" customFormat="1" x14ac:dyDescent="0.25">
      <c r="A1306"/>
      <c r="B1306" s="81"/>
      <c r="C1306" s="296"/>
      <c r="D1306" s="21"/>
      <c r="E1306" s="82"/>
      <c r="F1306"/>
      <c r="G1306" s="209"/>
      <c r="H1306" s="209"/>
      <c r="J1306" s="68"/>
    </row>
    <row r="1307" spans="1:10" x14ac:dyDescent="0.25">
      <c r="I1307" s="80"/>
      <c r="J1307" s="68"/>
    </row>
    <row r="1308" spans="1:10" s="80" customFormat="1" x14ac:dyDescent="0.25">
      <c r="A1308"/>
      <c r="B1308" s="81"/>
      <c r="C1308" s="296"/>
      <c r="D1308" s="21"/>
      <c r="E1308" s="82"/>
      <c r="F1308"/>
      <c r="G1308" s="209"/>
      <c r="H1308" s="209"/>
      <c r="J1308" s="68"/>
    </row>
    <row r="1309" spans="1:10" s="80" customFormat="1" x14ac:dyDescent="0.25">
      <c r="A1309"/>
      <c r="B1309" s="81"/>
      <c r="C1309" s="296"/>
      <c r="D1309" s="21"/>
      <c r="E1309" s="82"/>
      <c r="F1309"/>
      <c r="G1309" s="209"/>
      <c r="H1309" s="209"/>
      <c r="J1309" s="68"/>
    </row>
    <row r="1310" spans="1:10" s="80" customFormat="1" x14ac:dyDescent="0.25">
      <c r="A1310"/>
      <c r="B1310" s="81"/>
      <c r="C1310" s="296"/>
      <c r="D1310" s="21"/>
      <c r="E1310" s="82"/>
      <c r="F1310"/>
      <c r="G1310" s="209"/>
      <c r="H1310" s="209"/>
      <c r="J1310" s="68"/>
    </row>
    <row r="1311" spans="1:10" s="80" customFormat="1" x14ac:dyDescent="0.25">
      <c r="A1311"/>
      <c r="B1311" s="81"/>
      <c r="C1311" s="296"/>
      <c r="D1311" s="21"/>
      <c r="E1311" s="82"/>
      <c r="F1311"/>
      <c r="G1311" s="209"/>
      <c r="H1311" s="209"/>
      <c r="J1311" s="68"/>
    </row>
    <row r="1312" spans="1:10" s="80" customFormat="1" x14ac:dyDescent="0.25">
      <c r="A1312"/>
      <c r="B1312" s="81"/>
      <c r="C1312" s="296"/>
      <c r="D1312" s="21"/>
      <c r="E1312" s="82"/>
      <c r="F1312"/>
      <c r="G1312" s="209"/>
      <c r="H1312" s="209"/>
      <c r="I1312"/>
      <c r="J1312" s="7"/>
    </row>
    <row r="1313" spans="1:10" s="80" customFormat="1" x14ac:dyDescent="0.25">
      <c r="A1313"/>
      <c r="B1313" s="81"/>
      <c r="C1313" s="296"/>
      <c r="D1313" s="21"/>
      <c r="E1313" s="82"/>
      <c r="F1313"/>
      <c r="G1313" s="209"/>
      <c r="H1313" s="209"/>
      <c r="I1313"/>
      <c r="J1313" s="7"/>
    </row>
    <row r="1314" spans="1:10" s="80" customFormat="1" x14ac:dyDescent="0.25">
      <c r="A1314"/>
      <c r="B1314" s="81"/>
      <c r="C1314" s="296"/>
      <c r="D1314" s="21"/>
      <c r="E1314" s="82"/>
      <c r="F1314"/>
      <c r="G1314" s="209"/>
      <c r="H1314" s="209"/>
      <c r="I1314"/>
      <c r="J1314" s="7"/>
    </row>
    <row r="1315" spans="1:10" s="80" customFormat="1" x14ac:dyDescent="0.25">
      <c r="A1315"/>
      <c r="B1315" s="81"/>
      <c r="C1315" s="296"/>
      <c r="D1315" s="21"/>
      <c r="E1315" s="82"/>
      <c r="F1315"/>
      <c r="G1315" s="209"/>
      <c r="H1315" s="209"/>
      <c r="I1315"/>
      <c r="J1315" s="7"/>
    </row>
    <row r="1316" spans="1:10" s="80" customFormat="1" x14ac:dyDescent="0.25">
      <c r="A1316"/>
      <c r="B1316" s="81"/>
      <c r="C1316" s="296"/>
      <c r="D1316" s="21"/>
      <c r="E1316" s="82"/>
      <c r="F1316"/>
      <c r="G1316" s="209"/>
      <c r="H1316" s="209"/>
      <c r="I1316"/>
      <c r="J1316" s="7"/>
    </row>
    <row r="1317" spans="1:10" s="80" customFormat="1" x14ac:dyDescent="0.25">
      <c r="A1317"/>
      <c r="B1317" s="81"/>
      <c r="C1317" s="296"/>
      <c r="D1317" s="21"/>
      <c r="E1317" s="82"/>
      <c r="F1317"/>
      <c r="G1317" s="209"/>
      <c r="H1317" s="209"/>
      <c r="I1317"/>
      <c r="J1317" s="7"/>
    </row>
    <row r="1318" spans="1:10" s="80" customFormat="1" x14ac:dyDescent="0.25">
      <c r="A1318"/>
      <c r="B1318" s="81"/>
      <c r="C1318" s="296"/>
      <c r="D1318" s="21"/>
      <c r="E1318" s="82"/>
      <c r="F1318"/>
      <c r="G1318" s="209"/>
      <c r="H1318" s="209"/>
      <c r="I1318" s="131"/>
      <c r="J1318" s="433"/>
    </row>
    <row r="1319" spans="1:10" x14ac:dyDescent="0.25">
      <c r="I1319" s="131"/>
      <c r="J1319" s="433"/>
    </row>
    <row r="1320" spans="1:10" x14ac:dyDescent="0.25">
      <c r="I1320" s="198"/>
      <c r="J1320" s="441"/>
    </row>
    <row r="1321" spans="1:10" x14ac:dyDescent="0.25">
      <c r="I1321" s="198"/>
      <c r="J1321" s="441"/>
    </row>
    <row r="1322" spans="1:10" x14ac:dyDescent="0.25">
      <c r="I1322" s="198"/>
      <c r="J1322" s="441"/>
    </row>
    <row r="1325" spans="1:10" s="131" customFormat="1" x14ac:dyDescent="0.25">
      <c r="A1325"/>
      <c r="B1325" s="81"/>
      <c r="C1325" s="296"/>
      <c r="D1325" s="21"/>
      <c r="E1325" s="82"/>
      <c r="F1325"/>
      <c r="G1325" s="209"/>
      <c r="H1325" s="209"/>
      <c r="I1325"/>
      <c r="J1325" s="7"/>
    </row>
    <row r="1326" spans="1:10" s="131" customFormat="1" x14ac:dyDescent="0.25">
      <c r="A1326"/>
      <c r="B1326" s="81"/>
      <c r="C1326" s="296"/>
      <c r="D1326" s="21"/>
      <c r="E1326" s="82"/>
      <c r="F1326"/>
      <c r="G1326" s="209"/>
      <c r="H1326" s="209"/>
      <c r="I1326"/>
      <c r="J1326" s="7"/>
    </row>
    <row r="1327" spans="1:10" s="198" customFormat="1" x14ac:dyDescent="0.25">
      <c r="A1327"/>
      <c r="B1327" s="81"/>
      <c r="C1327" s="296"/>
      <c r="D1327" s="21"/>
      <c r="E1327" s="82"/>
      <c r="F1327"/>
      <c r="G1327" s="209"/>
      <c r="H1327" s="209"/>
      <c r="I1327"/>
      <c r="J1327" s="7"/>
    </row>
    <row r="1328" spans="1:10" s="198" customFormat="1" x14ac:dyDescent="0.25">
      <c r="A1328"/>
      <c r="B1328" s="81"/>
      <c r="C1328" s="296"/>
      <c r="D1328" s="21"/>
      <c r="E1328" s="82"/>
      <c r="F1328"/>
      <c r="G1328" s="209"/>
      <c r="H1328" s="209"/>
      <c r="I1328"/>
      <c r="J1328" s="7"/>
    </row>
    <row r="1329" spans="1:10" s="198" customFormat="1" x14ac:dyDescent="0.25">
      <c r="A1329"/>
      <c r="B1329" s="81"/>
      <c r="C1329" s="296"/>
      <c r="D1329" s="21"/>
      <c r="E1329" s="82"/>
      <c r="F1329"/>
      <c r="G1329" s="209"/>
      <c r="H1329" s="209"/>
      <c r="I1329" s="26"/>
      <c r="J1329" s="48"/>
    </row>
    <row r="1330" spans="1:10" x14ac:dyDescent="0.25">
      <c r="I1330" s="26"/>
      <c r="J1330" s="48"/>
    </row>
    <row r="1336" spans="1:10" s="26" customFormat="1" x14ac:dyDescent="0.25">
      <c r="A1336"/>
      <c r="B1336" s="81"/>
      <c r="C1336" s="296"/>
      <c r="D1336" s="21"/>
      <c r="E1336" s="82"/>
      <c r="F1336"/>
      <c r="G1336" s="209"/>
      <c r="H1336" s="209"/>
      <c r="I1336"/>
      <c r="J1336" s="7"/>
    </row>
    <row r="1337" spans="1:10" s="26" customFormat="1" x14ac:dyDescent="0.25">
      <c r="A1337"/>
      <c r="B1337" s="81"/>
      <c r="C1337" s="296"/>
      <c r="D1337" s="21"/>
      <c r="E1337" s="82"/>
      <c r="F1337"/>
      <c r="G1337" s="209"/>
      <c r="H1337" s="209"/>
      <c r="I1337"/>
      <c r="J1337" s="7"/>
    </row>
    <row r="1340" spans="1:10" x14ac:dyDescent="0.25">
      <c r="I1340" s="181"/>
      <c r="J1340" s="219"/>
    </row>
    <row r="1343" spans="1:10" ht="14.25" customHeight="1" x14ac:dyDescent="0.25"/>
    <row r="1344" spans="1:10" ht="14.25" customHeight="1" x14ac:dyDescent="0.25"/>
    <row r="1345" spans="1:10" ht="14.25" customHeight="1" x14ac:dyDescent="0.25"/>
    <row r="1346" spans="1:10" ht="14.25" customHeight="1" x14ac:dyDescent="0.25"/>
    <row r="1347" spans="1:10" s="181" customFormat="1" x14ac:dyDescent="0.25">
      <c r="A1347"/>
      <c r="B1347" s="81"/>
      <c r="C1347" s="296"/>
      <c r="D1347" s="21"/>
      <c r="E1347" s="82"/>
      <c r="F1347"/>
      <c r="G1347" s="209"/>
      <c r="H1347" s="209"/>
      <c r="I1347"/>
      <c r="J1347" s="7"/>
    </row>
    <row r="1355" spans="1:10" x14ac:dyDescent="0.25">
      <c r="I1355" s="138"/>
      <c r="J1355" s="427"/>
    </row>
    <row r="1356" spans="1:10" x14ac:dyDescent="0.25">
      <c r="I1356" s="138"/>
      <c r="J1356" s="427"/>
    </row>
    <row r="1357" spans="1:10" x14ac:dyDescent="0.25">
      <c r="I1357" s="138"/>
      <c r="J1357" s="427"/>
    </row>
    <row r="1358" spans="1:10" x14ac:dyDescent="0.25">
      <c r="I1358" s="138"/>
      <c r="J1358" s="427"/>
    </row>
    <row r="1359" spans="1:10" x14ac:dyDescent="0.25">
      <c r="I1359" s="138"/>
      <c r="J1359" s="427"/>
    </row>
    <row r="1360" spans="1:10" x14ac:dyDescent="0.25">
      <c r="I1360" s="138"/>
      <c r="J1360" s="427"/>
    </row>
    <row r="1361" spans="1:10" x14ac:dyDescent="0.25">
      <c r="I1361" s="138"/>
      <c r="J1361" s="427"/>
    </row>
    <row r="1362" spans="1:10" s="138" customFormat="1" x14ac:dyDescent="0.25">
      <c r="A1362"/>
      <c r="B1362" s="81"/>
      <c r="C1362" s="296"/>
      <c r="D1362" s="21"/>
      <c r="E1362" s="82"/>
      <c r="F1362"/>
      <c r="G1362" s="209"/>
      <c r="H1362" s="209"/>
      <c r="J1362" s="427"/>
    </row>
    <row r="1363" spans="1:10" s="138" customFormat="1" x14ac:dyDescent="0.25">
      <c r="A1363"/>
      <c r="B1363" s="81"/>
      <c r="C1363" s="296"/>
      <c r="D1363" s="21"/>
      <c r="E1363" s="82"/>
      <c r="F1363"/>
      <c r="G1363" s="209"/>
      <c r="H1363" s="209"/>
      <c r="J1363" s="427"/>
    </row>
    <row r="1364" spans="1:10" s="138" customFormat="1" x14ac:dyDescent="0.25">
      <c r="A1364"/>
      <c r="B1364" s="81"/>
      <c r="C1364" s="296"/>
      <c r="D1364" s="21"/>
      <c r="E1364" s="82"/>
      <c r="F1364"/>
      <c r="G1364" s="209"/>
      <c r="H1364" s="209"/>
      <c r="J1364" s="427"/>
    </row>
    <row r="1365" spans="1:10" s="138" customFormat="1" x14ac:dyDescent="0.25">
      <c r="A1365"/>
      <c r="B1365" s="81"/>
      <c r="C1365" s="296"/>
      <c r="D1365" s="21"/>
      <c r="E1365" s="82"/>
      <c r="F1365"/>
      <c r="G1365" s="209"/>
      <c r="H1365" s="209"/>
      <c r="J1365" s="427"/>
    </row>
    <row r="1366" spans="1:10" s="138" customFormat="1" x14ac:dyDescent="0.25">
      <c r="A1366"/>
      <c r="B1366" s="81"/>
      <c r="C1366" s="296"/>
      <c r="D1366" s="21"/>
      <c r="E1366" s="82"/>
      <c r="F1366"/>
      <c r="G1366" s="209"/>
      <c r="H1366" s="209"/>
      <c r="J1366" s="427"/>
    </row>
    <row r="1367" spans="1:10" s="138" customFormat="1" x14ac:dyDescent="0.25">
      <c r="A1367"/>
      <c r="B1367" s="81"/>
      <c r="C1367" s="296"/>
      <c r="D1367" s="21"/>
      <c r="E1367" s="82"/>
      <c r="F1367"/>
      <c r="G1367" s="209"/>
      <c r="H1367" s="209"/>
      <c r="J1367" s="427"/>
    </row>
    <row r="1368" spans="1:10" s="138" customFormat="1" x14ac:dyDescent="0.25">
      <c r="A1368"/>
      <c r="B1368" s="81"/>
      <c r="C1368" s="296"/>
      <c r="D1368" s="21"/>
      <c r="E1368" s="82"/>
      <c r="F1368"/>
      <c r="G1368" s="209"/>
      <c r="H1368" s="209"/>
      <c r="J1368" s="427"/>
    </row>
    <row r="1369" spans="1:10" s="138" customFormat="1" x14ac:dyDescent="0.25">
      <c r="A1369"/>
      <c r="B1369" s="81"/>
      <c r="C1369" s="296"/>
      <c r="D1369" s="21"/>
      <c r="E1369" s="82"/>
      <c r="F1369"/>
      <c r="G1369" s="209"/>
      <c r="H1369" s="209"/>
      <c r="J1369" s="427"/>
    </row>
    <row r="1370" spans="1:10" s="138" customFormat="1" x14ac:dyDescent="0.25">
      <c r="A1370"/>
      <c r="B1370" s="81"/>
      <c r="C1370" s="296"/>
      <c r="D1370" s="21"/>
      <c r="E1370" s="82"/>
      <c r="F1370"/>
      <c r="G1370" s="209"/>
      <c r="H1370" s="209"/>
      <c r="J1370" s="427"/>
    </row>
    <row r="1371" spans="1:10" s="138" customFormat="1" x14ac:dyDescent="0.25">
      <c r="A1371"/>
      <c r="B1371" s="81"/>
      <c r="C1371" s="296"/>
      <c r="D1371" s="21"/>
      <c r="E1371" s="82"/>
      <c r="F1371"/>
      <c r="G1371" s="209"/>
      <c r="H1371" s="209"/>
      <c r="J1371" s="427"/>
    </row>
    <row r="1372" spans="1:10" s="138" customFormat="1" x14ac:dyDescent="0.25">
      <c r="A1372"/>
      <c r="B1372" s="81"/>
      <c r="C1372" s="296"/>
      <c r="D1372" s="21"/>
      <c r="E1372" s="82"/>
      <c r="F1372"/>
      <c r="G1372" s="209"/>
      <c r="H1372" s="209"/>
      <c r="J1372" s="427"/>
    </row>
    <row r="1373" spans="1:10" s="138" customFormat="1" ht="15.75" x14ac:dyDescent="0.25">
      <c r="A1373"/>
      <c r="B1373" s="81"/>
      <c r="C1373" s="296"/>
      <c r="D1373" s="21"/>
      <c r="E1373" s="82"/>
      <c r="F1373"/>
      <c r="G1373" s="209"/>
      <c r="H1373" s="209"/>
      <c r="I1373" s="109"/>
      <c r="J1373" s="7"/>
    </row>
    <row r="1374" spans="1:10" s="138" customFormat="1" ht="15.75" x14ac:dyDescent="0.25">
      <c r="A1374"/>
      <c r="B1374" s="81"/>
      <c r="C1374" s="296"/>
      <c r="D1374" s="21"/>
      <c r="E1374" s="82"/>
      <c r="F1374"/>
      <c r="G1374" s="209"/>
      <c r="H1374" s="209"/>
      <c r="I1374" s="109"/>
      <c r="J1374" s="7"/>
    </row>
    <row r="1375" spans="1:10" s="138" customFormat="1" ht="15.75" x14ac:dyDescent="0.25">
      <c r="A1375"/>
      <c r="B1375" s="81"/>
      <c r="C1375" s="296"/>
      <c r="D1375" s="21"/>
      <c r="E1375" s="82"/>
      <c r="F1375"/>
      <c r="G1375" s="209"/>
      <c r="H1375" s="209"/>
      <c r="I1375" s="109"/>
      <c r="J1375" s="7"/>
    </row>
    <row r="1376" spans="1:10" s="138" customFormat="1" ht="15.75" x14ac:dyDescent="0.25">
      <c r="A1376"/>
      <c r="B1376" s="81"/>
      <c r="C1376" s="296"/>
      <c r="D1376" s="21"/>
      <c r="E1376" s="82"/>
      <c r="F1376"/>
      <c r="G1376" s="209"/>
      <c r="H1376" s="209"/>
      <c r="I1376" s="109"/>
      <c r="J1376" s="7"/>
    </row>
    <row r="1377" spans="1:10" s="138" customFormat="1" x14ac:dyDescent="0.25">
      <c r="A1377"/>
      <c r="B1377" s="81"/>
      <c r="C1377" s="296"/>
      <c r="D1377" s="21"/>
      <c r="E1377" s="82"/>
      <c r="F1377"/>
      <c r="G1377" s="209"/>
      <c r="H1377" s="209"/>
      <c r="I1377"/>
      <c r="J1377" s="7"/>
    </row>
    <row r="1378" spans="1:10" s="138" customFormat="1" x14ac:dyDescent="0.25">
      <c r="A1378"/>
      <c r="B1378" s="81"/>
      <c r="C1378" s="296"/>
      <c r="D1378" s="21"/>
      <c r="E1378" s="82"/>
      <c r="F1378"/>
      <c r="G1378" s="209"/>
      <c r="H1378" s="209"/>
      <c r="I1378"/>
      <c r="J1378" s="7"/>
    </row>
    <row r="1379" spans="1:10" s="138" customFormat="1" x14ac:dyDescent="0.25">
      <c r="A1379"/>
      <c r="B1379" s="81"/>
      <c r="C1379" s="296"/>
      <c r="D1379" s="21"/>
      <c r="E1379" s="82"/>
      <c r="F1379"/>
      <c r="G1379" s="209"/>
      <c r="H1379" s="209"/>
      <c r="I1379"/>
      <c r="J1379" s="7"/>
    </row>
    <row r="1380" spans="1:10" s="109" customFormat="1" ht="15.75" x14ac:dyDescent="0.25">
      <c r="A1380"/>
      <c r="B1380" s="81"/>
      <c r="C1380" s="296"/>
      <c r="D1380" s="21"/>
      <c r="E1380" s="82"/>
      <c r="F1380"/>
      <c r="G1380" s="209"/>
      <c r="H1380" s="209"/>
      <c r="I1380"/>
      <c r="J1380" s="7"/>
    </row>
    <row r="1381" spans="1:10" s="109" customFormat="1" ht="15.75" x14ac:dyDescent="0.25">
      <c r="A1381"/>
      <c r="B1381" s="81"/>
      <c r="C1381" s="296"/>
      <c r="D1381" s="21"/>
      <c r="E1381" s="82"/>
      <c r="F1381"/>
      <c r="G1381" s="209"/>
      <c r="H1381" s="209"/>
      <c r="I1381"/>
      <c r="J1381" s="7"/>
    </row>
    <row r="1382" spans="1:10" s="109" customFormat="1" ht="15.75" x14ac:dyDescent="0.25">
      <c r="A1382"/>
      <c r="B1382" s="81"/>
      <c r="C1382" s="296"/>
      <c r="D1382" s="21"/>
      <c r="E1382" s="82"/>
      <c r="F1382"/>
      <c r="G1382" s="209"/>
      <c r="H1382" s="209"/>
      <c r="I1382"/>
      <c r="J1382" s="7"/>
    </row>
    <row r="1383" spans="1:10" s="109" customFormat="1" ht="15.75" x14ac:dyDescent="0.25">
      <c r="A1383"/>
      <c r="B1383" s="81"/>
      <c r="C1383" s="296"/>
      <c r="D1383" s="21"/>
      <c r="E1383" s="82"/>
      <c r="F1383"/>
      <c r="G1383" s="209"/>
      <c r="H1383" s="209"/>
      <c r="I1383"/>
      <c r="J1383" s="7"/>
    </row>
    <row r="1387" spans="1:10" x14ac:dyDescent="0.25">
      <c r="I1387" s="54"/>
    </row>
    <row r="1394" spans="1:10" s="54" customFormat="1" x14ac:dyDescent="0.25">
      <c r="A1394"/>
      <c r="B1394" s="81"/>
      <c r="C1394" s="296"/>
      <c r="D1394" s="21"/>
      <c r="E1394" s="82"/>
      <c r="F1394"/>
      <c r="G1394" s="209"/>
      <c r="H1394" s="209"/>
      <c r="J1394" s="7"/>
    </row>
    <row r="1395" spans="1:10" x14ac:dyDescent="0.25">
      <c r="I1395" s="54"/>
    </row>
    <row r="1400" spans="1:10" x14ac:dyDescent="0.25">
      <c r="I1400" s="26"/>
      <c r="J1400" s="48"/>
    </row>
    <row r="1401" spans="1:10" s="54" customFormat="1" x14ac:dyDescent="0.25">
      <c r="A1401"/>
      <c r="B1401" s="81"/>
      <c r="C1401" s="296"/>
      <c r="D1401" s="21"/>
      <c r="E1401" s="82"/>
      <c r="F1401"/>
      <c r="G1401" s="209"/>
      <c r="H1401" s="209"/>
      <c r="I1401"/>
      <c r="J1401" s="7"/>
    </row>
    <row r="1402" spans="1:10" s="54" customFormat="1" x14ac:dyDescent="0.25">
      <c r="A1402"/>
      <c r="B1402" s="81"/>
      <c r="C1402" s="296"/>
      <c r="D1402" s="21"/>
      <c r="E1402" s="82"/>
      <c r="F1402"/>
      <c r="G1402" s="209"/>
      <c r="H1402" s="209"/>
      <c r="I1402"/>
      <c r="J1402" s="7"/>
    </row>
    <row r="1407" spans="1:10" s="26" customFormat="1" x14ac:dyDescent="0.25">
      <c r="A1407"/>
      <c r="B1407" s="81"/>
      <c r="C1407" s="296"/>
      <c r="D1407" s="21"/>
      <c r="E1407" s="82"/>
      <c r="F1407"/>
      <c r="G1407" s="209"/>
      <c r="H1407" s="209"/>
      <c r="I1407"/>
      <c r="J1407" s="7"/>
    </row>
  </sheetData>
  <mergeCells count="12">
    <mergeCell ref="D943:E943"/>
    <mergeCell ref="A2:J2"/>
    <mergeCell ref="A1:J1"/>
    <mergeCell ref="C984:F984"/>
    <mergeCell ref="A952:F952"/>
    <mergeCell ref="A968:F968"/>
    <mergeCell ref="C976:F976"/>
    <mergeCell ref="C977:F977"/>
    <mergeCell ref="C978:F978"/>
    <mergeCell ref="A947:B947"/>
    <mergeCell ref="A942:F942"/>
    <mergeCell ref="A943:B943"/>
  </mergeCells>
  <printOptions horizontalCentered="1"/>
  <pageMargins left="0.15748031496062992" right="0.15748031496062992" top="0.55118110236220474" bottom="0.55118110236220474" header="0.31496062992125984" footer="0.31496062992125984"/>
  <pageSetup paperSize="9" scale="60" orientation="portrait" r:id="rId1"/>
  <headerFooter alignWithMargins="0">
    <oddHeader>&amp;R&amp;"-,Tučné"Tabulka č. 3</oddHeader>
    <oddFooter>&amp;CStránka &amp;P z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L132"/>
  <sheetViews>
    <sheetView view="pageBreakPreview" topLeftCell="A106" zoomScaleSheetLayoutView="100" workbookViewId="0">
      <selection activeCell="F125" sqref="F125"/>
    </sheetView>
  </sheetViews>
  <sheetFormatPr defaultRowHeight="15" x14ac:dyDescent="0.25"/>
  <cols>
    <col min="1" max="1" width="6.42578125" style="9" customWidth="1"/>
    <col min="2" max="2" width="5.7109375" style="21" customWidth="1"/>
    <col min="3" max="3" width="9.85546875" customWidth="1"/>
    <col min="4" max="4" width="6.140625" customWidth="1"/>
    <col min="5" max="5" width="4.85546875" style="21" customWidth="1"/>
    <col min="6" max="6" width="77.5703125" customWidth="1"/>
    <col min="7" max="7" width="17.28515625" customWidth="1"/>
    <col min="8" max="8" width="16.42578125" customWidth="1"/>
    <col min="9" max="9" width="8.140625" customWidth="1"/>
    <col min="10" max="10" width="18.140625" customWidth="1"/>
    <col min="11" max="11" width="14.5703125" customWidth="1"/>
    <col min="12" max="12" width="12.42578125" bestFit="1" customWidth="1"/>
  </cols>
  <sheetData>
    <row r="1" spans="1:10" ht="28.5" customHeight="1" x14ac:dyDescent="0.4">
      <c r="A1" s="716" t="s">
        <v>0</v>
      </c>
      <c r="B1" s="716"/>
      <c r="C1" s="716"/>
      <c r="D1" s="716"/>
      <c r="E1" s="716"/>
      <c r="F1" s="716"/>
      <c r="G1" s="716"/>
      <c r="H1" s="716"/>
      <c r="I1" s="716"/>
    </row>
    <row r="2" spans="1:10" ht="30" customHeight="1" thickBot="1" x14ac:dyDescent="0.45">
      <c r="A2" s="724" t="s">
        <v>1100</v>
      </c>
      <c r="B2" s="724"/>
      <c r="C2" s="724"/>
      <c r="D2" s="724"/>
      <c r="E2" s="724"/>
      <c r="F2" s="724"/>
      <c r="G2" s="724"/>
      <c r="H2" s="724"/>
      <c r="I2" s="724"/>
      <c r="J2" s="724"/>
    </row>
    <row r="3" spans="1:10" ht="15" customHeight="1" x14ac:dyDescent="0.25">
      <c r="A3" s="736" t="s">
        <v>613</v>
      </c>
      <c r="B3" s="738" t="s">
        <v>251</v>
      </c>
      <c r="C3" s="738" t="s">
        <v>93</v>
      </c>
      <c r="D3" s="740" t="s">
        <v>90</v>
      </c>
      <c r="E3" s="738" t="s">
        <v>91</v>
      </c>
      <c r="F3" s="738" t="s">
        <v>94</v>
      </c>
      <c r="G3" s="742" t="s">
        <v>687</v>
      </c>
      <c r="H3" s="744" t="s">
        <v>686</v>
      </c>
      <c r="I3" s="736" t="s">
        <v>665</v>
      </c>
    </row>
    <row r="4" spans="1:10" ht="21" customHeight="1" x14ac:dyDescent="0.25">
      <c r="A4" s="737"/>
      <c r="B4" s="739"/>
      <c r="C4" s="739"/>
      <c r="D4" s="741"/>
      <c r="E4" s="739"/>
      <c r="F4" s="739"/>
      <c r="G4" s="743"/>
      <c r="H4" s="745"/>
      <c r="I4" s="737"/>
    </row>
    <row r="5" spans="1:10" ht="15" customHeight="1" x14ac:dyDescent="0.25">
      <c r="A5" s="13">
        <v>2143</v>
      </c>
      <c r="B5" s="13">
        <v>6111</v>
      </c>
      <c r="C5" s="348"/>
      <c r="D5" s="575">
        <v>111</v>
      </c>
      <c r="E5" s="13"/>
      <c r="F5" s="640" t="s">
        <v>768</v>
      </c>
      <c r="G5" s="97">
        <v>99250</v>
      </c>
      <c r="H5" s="97">
        <v>99220</v>
      </c>
      <c r="I5" s="645">
        <f>H5/G5*100</f>
        <v>99.969773299748113</v>
      </c>
    </row>
    <row r="6" spans="1:10" ht="15" customHeight="1" x14ac:dyDescent="0.25">
      <c r="A6" s="530"/>
      <c r="B6" s="531"/>
      <c r="C6" s="531"/>
      <c r="D6" s="532"/>
      <c r="E6" s="531"/>
      <c r="F6" s="170"/>
      <c r="G6" s="646"/>
      <c r="H6" s="646"/>
      <c r="I6" s="342"/>
    </row>
    <row r="7" spans="1:10" x14ac:dyDescent="0.25">
      <c r="A7" s="13">
        <v>2212</v>
      </c>
      <c r="B7" s="13">
        <v>6121</v>
      </c>
      <c r="C7" s="3"/>
      <c r="D7" s="3"/>
      <c r="E7" s="24">
        <v>602</v>
      </c>
      <c r="F7" s="591" t="s">
        <v>879</v>
      </c>
      <c r="G7" s="342">
        <v>12911735.529999999</v>
      </c>
      <c r="H7" s="342">
        <v>2948656.44</v>
      </c>
      <c r="I7" s="342">
        <f t="shared" ref="I7:I17" si="0">H7/G7*100</f>
        <v>22.837026309506513</v>
      </c>
      <c r="J7" s="209"/>
    </row>
    <row r="8" spans="1:10" x14ac:dyDescent="0.25">
      <c r="A8" s="13">
        <v>2212</v>
      </c>
      <c r="B8" s="13">
        <v>6121</v>
      </c>
      <c r="C8" s="3"/>
      <c r="D8" s="3"/>
      <c r="E8" s="24">
        <v>602</v>
      </c>
      <c r="F8" s="591" t="s">
        <v>896</v>
      </c>
      <c r="G8" s="342">
        <v>375000</v>
      </c>
      <c r="H8" s="342">
        <v>0</v>
      </c>
      <c r="I8" s="342">
        <f t="shared" si="0"/>
        <v>0</v>
      </c>
      <c r="J8" s="209"/>
    </row>
    <row r="9" spans="1:10" x14ac:dyDescent="0.25">
      <c r="A9" s="13">
        <v>2219</v>
      </c>
      <c r="B9" s="13">
        <v>6121</v>
      </c>
      <c r="C9" s="3"/>
      <c r="D9" s="3"/>
      <c r="E9" s="24">
        <v>602</v>
      </c>
      <c r="F9" s="591" t="s">
        <v>928</v>
      </c>
      <c r="G9" s="342">
        <v>1510</v>
      </c>
      <c r="H9" s="342">
        <v>0</v>
      </c>
      <c r="I9" s="342">
        <f t="shared" si="0"/>
        <v>0</v>
      </c>
    </row>
    <row r="10" spans="1:10" x14ac:dyDescent="0.25">
      <c r="A10" s="13">
        <v>2310</v>
      </c>
      <c r="B10" s="13">
        <v>6121</v>
      </c>
      <c r="C10" s="3"/>
      <c r="D10" s="3"/>
      <c r="E10" s="24">
        <v>602</v>
      </c>
      <c r="F10" s="591" t="s">
        <v>1064</v>
      </c>
      <c r="G10" s="342">
        <v>2139010</v>
      </c>
      <c r="H10" s="342">
        <v>1637183.52</v>
      </c>
      <c r="I10" s="342">
        <f t="shared" si="0"/>
        <v>76.539311176665834</v>
      </c>
    </row>
    <row r="11" spans="1:10" x14ac:dyDescent="0.25">
      <c r="A11" s="13">
        <v>2321</v>
      </c>
      <c r="B11" s="13">
        <v>6121</v>
      </c>
      <c r="C11" s="3"/>
      <c r="D11" s="3"/>
      <c r="E11" s="24">
        <v>602</v>
      </c>
      <c r="F11" s="591" t="s">
        <v>889</v>
      </c>
      <c r="G11" s="342">
        <v>5431065.4699999997</v>
      </c>
      <c r="H11" s="342">
        <v>4921538.21</v>
      </c>
      <c r="I11" s="342">
        <f t="shared" si="0"/>
        <v>90.618281756783901</v>
      </c>
    </row>
    <row r="12" spans="1:10" x14ac:dyDescent="0.25">
      <c r="A12" s="13">
        <v>3631</v>
      </c>
      <c r="B12" s="13">
        <v>6121</v>
      </c>
      <c r="C12" s="3"/>
      <c r="D12" s="3"/>
      <c r="E12" s="24">
        <v>602</v>
      </c>
      <c r="F12" s="591" t="s">
        <v>1121</v>
      </c>
      <c r="G12" s="342">
        <v>61576</v>
      </c>
      <c r="H12" s="342">
        <v>2226.75</v>
      </c>
      <c r="I12" s="342">
        <f t="shared" si="0"/>
        <v>3.6162628296738988</v>
      </c>
    </row>
    <row r="13" spans="1:10" x14ac:dyDescent="0.25">
      <c r="A13" s="13">
        <v>3634</v>
      </c>
      <c r="B13" s="13">
        <v>6121</v>
      </c>
      <c r="C13" s="3"/>
      <c r="D13" s="3"/>
      <c r="E13" s="24">
        <v>602</v>
      </c>
      <c r="F13" s="591" t="s">
        <v>929</v>
      </c>
      <c r="G13" s="342">
        <v>234603</v>
      </c>
      <c r="H13" s="342">
        <v>166958.57</v>
      </c>
      <c r="I13" s="342">
        <f t="shared" si="0"/>
        <v>71.166425834281739</v>
      </c>
    </row>
    <row r="14" spans="1:10" x14ac:dyDescent="0.25">
      <c r="A14" s="13">
        <v>2212</v>
      </c>
      <c r="B14" s="13">
        <v>6121</v>
      </c>
      <c r="C14" s="3"/>
      <c r="D14" s="202">
        <v>3121</v>
      </c>
      <c r="E14" s="24">
        <v>602</v>
      </c>
      <c r="F14" s="591" t="s">
        <v>755</v>
      </c>
      <c r="G14" s="342">
        <v>600000</v>
      </c>
      <c r="H14" s="342">
        <v>0</v>
      </c>
      <c r="I14" s="342">
        <f t="shared" si="0"/>
        <v>0</v>
      </c>
    </row>
    <row r="15" spans="1:10" x14ac:dyDescent="0.25">
      <c r="A15" s="13">
        <v>2219</v>
      </c>
      <c r="B15" s="13">
        <v>6121</v>
      </c>
      <c r="C15" s="3"/>
      <c r="D15" s="202">
        <v>3121</v>
      </c>
      <c r="E15" s="24">
        <v>602</v>
      </c>
      <c r="F15" s="591" t="s">
        <v>753</v>
      </c>
      <c r="G15" s="342">
        <v>1500000</v>
      </c>
      <c r="H15" s="342">
        <f>185791.93-1508.68</f>
        <v>184283.25</v>
      </c>
      <c r="I15" s="342">
        <f t="shared" si="0"/>
        <v>12.285550000000001</v>
      </c>
      <c r="J15" s="209"/>
    </row>
    <row r="16" spans="1:10" x14ac:dyDescent="0.25">
      <c r="A16" s="13">
        <v>3631</v>
      </c>
      <c r="B16" s="13">
        <v>6121</v>
      </c>
      <c r="C16" s="3"/>
      <c r="D16" s="202">
        <v>3121</v>
      </c>
      <c r="E16" s="24">
        <v>602</v>
      </c>
      <c r="F16" s="591" t="s">
        <v>754</v>
      </c>
      <c r="G16" s="342">
        <v>1900000</v>
      </c>
      <c r="H16" s="342">
        <v>351784.57</v>
      </c>
      <c r="I16" s="342">
        <f t="shared" si="0"/>
        <v>18.514977368421054</v>
      </c>
    </row>
    <row r="17" spans="1:12" x14ac:dyDescent="0.25">
      <c r="A17" s="13"/>
      <c r="B17" s="13"/>
      <c r="C17" s="3"/>
      <c r="D17" s="3"/>
      <c r="E17" s="24"/>
      <c r="F17" s="641" t="s">
        <v>685</v>
      </c>
      <c r="G17" s="645">
        <f>SUM(G7:G16)</f>
        <v>25154500</v>
      </c>
      <c r="H17" s="645">
        <f>SUM(H7:H16)</f>
        <v>10212631.310000001</v>
      </c>
      <c r="I17" s="645">
        <f t="shared" si="0"/>
        <v>40.599619590928064</v>
      </c>
    </row>
    <row r="18" spans="1:12" ht="12.75" customHeight="1" x14ac:dyDescent="0.25">
      <c r="A18" s="13"/>
      <c r="B18" s="13"/>
      <c r="C18" s="3"/>
      <c r="D18" s="3"/>
      <c r="E18" s="24"/>
      <c r="F18" s="641"/>
      <c r="G18" s="18"/>
      <c r="H18" s="18"/>
      <c r="I18" s="342"/>
    </row>
    <row r="19" spans="1:12" x14ac:dyDescent="0.25">
      <c r="A19" s="13">
        <v>2212</v>
      </c>
      <c r="B19" s="13">
        <v>6121</v>
      </c>
      <c r="C19" s="3"/>
      <c r="D19" s="3"/>
      <c r="E19" s="13">
        <v>821</v>
      </c>
      <c r="F19" s="596" t="s">
        <v>612</v>
      </c>
      <c r="G19" s="342">
        <v>19030333</v>
      </c>
      <c r="H19" s="342">
        <v>14836154.68</v>
      </c>
      <c r="I19" s="342">
        <f t="shared" ref="I19:I27" si="1">H19/G19*100</f>
        <v>77.960562644910098</v>
      </c>
      <c r="J19" s="209"/>
    </row>
    <row r="20" spans="1:12" x14ac:dyDescent="0.25">
      <c r="A20" s="13">
        <v>2212</v>
      </c>
      <c r="B20" s="13">
        <v>6121</v>
      </c>
      <c r="C20" s="3"/>
      <c r="D20" s="346"/>
      <c r="E20" s="13">
        <v>821</v>
      </c>
      <c r="F20" s="596" t="s">
        <v>878</v>
      </c>
      <c r="G20" s="647">
        <v>500000</v>
      </c>
      <c r="H20" s="342">
        <v>0</v>
      </c>
      <c r="I20" s="342">
        <f t="shared" si="1"/>
        <v>0</v>
      </c>
      <c r="J20" s="209"/>
      <c r="K20" s="209"/>
    </row>
    <row r="21" spans="1:12" x14ac:dyDescent="0.25">
      <c r="A21" s="13">
        <v>2212</v>
      </c>
      <c r="B21" s="13">
        <v>6121</v>
      </c>
      <c r="C21" s="3"/>
      <c r="D21" s="346"/>
      <c r="E21" s="13">
        <v>821</v>
      </c>
      <c r="F21" s="596" t="s">
        <v>874</v>
      </c>
      <c r="G21" s="647">
        <v>3000000</v>
      </c>
      <c r="H21" s="342">
        <f>2076784.59+18791.3</f>
        <v>2095575.8900000001</v>
      </c>
      <c r="I21" s="342">
        <f t="shared" si="1"/>
        <v>69.852529666666669</v>
      </c>
      <c r="J21" s="209"/>
      <c r="K21" s="209"/>
      <c r="L21" s="209"/>
    </row>
    <row r="22" spans="1:12" x14ac:dyDescent="0.25">
      <c r="A22" s="13">
        <v>2310</v>
      </c>
      <c r="B22" s="13">
        <v>6121</v>
      </c>
      <c r="C22" s="3"/>
      <c r="D22" s="3"/>
      <c r="E22" s="13">
        <v>821</v>
      </c>
      <c r="F22" s="596" t="s">
        <v>875</v>
      </c>
      <c r="G22" s="342">
        <v>2550847</v>
      </c>
      <c r="H22" s="342">
        <v>2435397.9700000002</v>
      </c>
      <c r="I22" s="342">
        <f t="shared" si="1"/>
        <v>95.474090370767044</v>
      </c>
      <c r="J22" s="209"/>
      <c r="K22" s="209"/>
    </row>
    <row r="23" spans="1:12" x14ac:dyDescent="0.25">
      <c r="A23" s="13">
        <v>2321</v>
      </c>
      <c r="B23" s="13">
        <v>6121</v>
      </c>
      <c r="C23" s="3"/>
      <c r="D23" s="3"/>
      <c r="E23" s="13">
        <v>821</v>
      </c>
      <c r="F23" s="596" t="s">
        <v>1122</v>
      </c>
      <c r="G23" s="342">
        <v>1239670</v>
      </c>
      <c r="H23" s="342">
        <v>46500</v>
      </c>
      <c r="I23" s="342">
        <f t="shared" si="1"/>
        <v>3.7509982495341503</v>
      </c>
      <c r="J23" s="209"/>
    </row>
    <row r="24" spans="1:12" x14ac:dyDescent="0.25">
      <c r="A24" s="13">
        <v>2321</v>
      </c>
      <c r="B24" s="13">
        <v>6121</v>
      </c>
      <c r="C24" s="3"/>
      <c r="D24" s="3"/>
      <c r="E24" s="13">
        <v>821</v>
      </c>
      <c r="F24" s="596" t="s">
        <v>1033</v>
      </c>
      <c r="G24" s="342">
        <v>2049090</v>
      </c>
      <c r="H24" s="342">
        <v>229963.53</v>
      </c>
      <c r="I24" s="342">
        <f t="shared" si="1"/>
        <v>11.222714961275493</v>
      </c>
      <c r="J24" s="209"/>
    </row>
    <row r="25" spans="1:12" x14ac:dyDescent="0.25">
      <c r="A25" s="13">
        <v>3631</v>
      </c>
      <c r="B25" s="13">
        <v>6121</v>
      </c>
      <c r="C25" s="348"/>
      <c r="D25" s="348"/>
      <c r="E25" s="13">
        <v>821</v>
      </c>
      <c r="F25" s="596" t="s">
        <v>876</v>
      </c>
      <c r="G25" s="342">
        <v>796040</v>
      </c>
      <c r="H25" s="342">
        <v>652444.02</v>
      </c>
      <c r="I25" s="342">
        <f t="shared" si="1"/>
        <v>81.961210491935077</v>
      </c>
    </row>
    <row r="26" spans="1:12" x14ac:dyDescent="0.25">
      <c r="A26" s="13">
        <v>3634</v>
      </c>
      <c r="B26" s="13">
        <v>6121</v>
      </c>
      <c r="C26" s="348"/>
      <c r="D26" s="348"/>
      <c r="E26" s="13">
        <v>821</v>
      </c>
      <c r="F26" s="596" t="s">
        <v>877</v>
      </c>
      <c r="G26" s="647">
        <v>1563320</v>
      </c>
      <c r="H26" s="647">
        <v>1371503.16</v>
      </c>
      <c r="I26" s="342">
        <f t="shared" si="1"/>
        <v>87.730161451270376</v>
      </c>
    </row>
    <row r="27" spans="1:12" x14ac:dyDescent="0.25">
      <c r="A27" s="13"/>
      <c r="B27" s="13"/>
      <c r="C27" s="3"/>
      <c r="D27" s="346"/>
      <c r="E27" s="13"/>
      <c r="F27" s="640" t="s">
        <v>684</v>
      </c>
      <c r="G27" s="517">
        <f>SUM(G19:G26)</f>
        <v>30729300</v>
      </c>
      <c r="H27" s="517">
        <f>SUM(H19:H26)</f>
        <v>21667539.25</v>
      </c>
      <c r="I27" s="645">
        <f t="shared" si="1"/>
        <v>70.511008223421939</v>
      </c>
      <c r="J27" s="209"/>
      <c r="K27" s="209"/>
    </row>
    <row r="28" spans="1:12" ht="14.25" customHeight="1" x14ac:dyDescent="0.25">
      <c r="A28" s="13"/>
      <c r="B28" s="13"/>
      <c r="C28" s="3"/>
      <c r="D28" s="346"/>
      <c r="E28" s="13"/>
      <c r="F28" s="640"/>
      <c r="G28" s="342"/>
      <c r="H28" s="18"/>
      <c r="I28" s="342"/>
    </row>
    <row r="29" spans="1:12" x14ac:dyDescent="0.25">
      <c r="A29" s="13">
        <v>2212</v>
      </c>
      <c r="B29" s="13">
        <v>6121</v>
      </c>
      <c r="C29" s="3"/>
      <c r="D29" s="346"/>
      <c r="E29" s="13">
        <v>876</v>
      </c>
      <c r="F29" s="640" t="s">
        <v>621</v>
      </c>
      <c r="G29" s="517">
        <v>500000</v>
      </c>
      <c r="H29" s="517">
        <v>0</v>
      </c>
      <c r="I29" s="645">
        <f>H29/G29*100</f>
        <v>0</v>
      </c>
    </row>
    <row r="30" spans="1:12" x14ac:dyDescent="0.25">
      <c r="A30" s="13">
        <v>2219</v>
      </c>
      <c r="B30" s="13">
        <v>6121</v>
      </c>
      <c r="C30" s="3"/>
      <c r="D30" s="3"/>
      <c r="E30" s="13">
        <v>789</v>
      </c>
      <c r="F30" s="640" t="s">
        <v>519</v>
      </c>
      <c r="G30" s="97">
        <v>100000</v>
      </c>
      <c r="H30" s="97">
        <v>0</v>
      </c>
      <c r="I30" s="645">
        <f>H30/G30*100</f>
        <v>0</v>
      </c>
    </row>
    <row r="31" spans="1:12" x14ac:dyDescent="0.25">
      <c r="A31" s="13">
        <v>2219</v>
      </c>
      <c r="B31" s="13">
        <v>6121</v>
      </c>
      <c r="C31" s="3"/>
      <c r="D31" s="3"/>
      <c r="E31" s="13">
        <v>825</v>
      </c>
      <c r="F31" s="640" t="s">
        <v>616</v>
      </c>
      <c r="G31" s="645">
        <v>400000</v>
      </c>
      <c r="H31" s="645">
        <v>0</v>
      </c>
      <c r="I31" s="645">
        <f>H31/G31*100</f>
        <v>0</v>
      </c>
    </row>
    <row r="32" spans="1:12" x14ac:dyDescent="0.25">
      <c r="A32" s="13"/>
      <c r="B32" s="13"/>
      <c r="C32" s="3"/>
      <c r="D32" s="3"/>
      <c r="E32" s="13"/>
      <c r="F32" s="640"/>
      <c r="G32" s="645"/>
      <c r="H32" s="645"/>
      <c r="I32" s="645"/>
    </row>
    <row r="33" spans="1:11" x14ac:dyDescent="0.25">
      <c r="A33" s="13">
        <v>2221</v>
      </c>
      <c r="B33" s="13">
        <v>6121</v>
      </c>
      <c r="C33" s="3"/>
      <c r="D33" s="3"/>
      <c r="E33" s="13">
        <v>766</v>
      </c>
      <c r="F33" s="640" t="s">
        <v>757</v>
      </c>
      <c r="G33" s="645">
        <v>100000</v>
      </c>
      <c r="H33" s="645">
        <v>0</v>
      </c>
      <c r="I33" s="645">
        <f>H33/G33*100</f>
        <v>0</v>
      </c>
    </row>
    <row r="34" spans="1:11" ht="13.5" customHeight="1" x14ac:dyDescent="0.25">
      <c r="A34" s="13"/>
      <c r="B34" s="13"/>
      <c r="C34" s="3"/>
      <c r="D34" s="3"/>
      <c r="E34" s="13"/>
      <c r="F34" s="18"/>
      <c r="G34" s="18"/>
      <c r="H34" s="18"/>
      <c r="I34" s="342"/>
    </row>
    <row r="35" spans="1:11" x14ac:dyDescent="0.25">
      <c r="A35" s="13">
        <v>2310</v>
      </c>
      <c r="B35" s="13">
        <v>6121</v>
      </c>
      <c r="C35" s="3"/>
      <c r="D35" s="3"/>
      <c r="E35" s="13">
        <v>856</v>
      </c>
      <c r="F35" s="596" t="s">
        <v>1023</v>
      </c>
      <c r="G35" s="342">
        <v>437934</v>
      </c>
      <c r="H35" s="342">
        <v>158000</v>
      </c>
      <c r="I35" s="342">
        <f>H35/G35*100</f>
        <v>36.078495846406078</v>
      </c>
      <c r="J35" s="209"/>
    </row>
    <row r="36" spans="1:11" x14ac:dyDescent="0.25">
      <c r="A36" s="13">
        <v>2310</v>
      </c>
      <c r="B36" s="13">
        <v>6121</v>
      </c>
      <c r="C36" s="3"/>
      <c r="D36" s="3"/>
      <c r="E36" s="13">
        <v>856</v>
      </c>
      <c r="F36" s="596" t="s">
        <v>1024</v>
      </c>
      <c r="G36" s="342">
        <v>91966</v>
      </c>
      <c r="H36" s="342">
        <v>33180</v>
      </c>
      <c r="I36" s="342">
        <f>H36/G36*100</f>
        <v>36.078550768762369</v>
      </c>
      <c r="J36" s="339"/>
    </row>
    <row r="37" spans="1:11" x14ac:dyDescent="0.25">
      <c r="A37" s="13"/>
      <c r="B37" s="13"/>
      <c r="C37" s="3"/>
      <c r="D37" s="3"/>
      <c r="E37" s="13"/>
      <c r="F37" s="640" t="s">
        <v>619</v>
      </c>
      <c r="G37" s="645">
        <f>SUM(G35:G36)</f>
        <v>529900</v>
      </c>
      <c r="H37" s="645">
        <f>SUM(H35:H36)</f>
        <v>191180</v>
      </c>
      <c r="I37" s="645">
        <f>H37/G37*100</f>
        <v>36.078505378373279</v>
      </c>
      <c r="K37" s="209"/>
    </row>
    <row r="38" spans="1:11" x14ac:dyDescent="0.25">
      <c r="A38" s="13"/>
      <c r="B38" s="13"/>
      <c r="C38" s="3"/>
      <c r="D38" s="3"/>
      <c r="E38" s="13"/>
      <c r="F38" s="596"/>
      <c r="G38" s="342"/>
      <c r="H38" s="342"/>
      <c r="I38" s="342"/>
      <c r="K38" s="209"/>
    </row>
    <row r="39" spans="1:11" x14ac:dyDescent="0.25">
      <c r="A39" s="13">
        <v>2310</v>
      </c>
      <c r="B39" s="13">
        <v>6121</v>
      </c>
      <c r="C39" s="3"/>
      <c r="D39" s="3"/>
      <c r="E39" s="13">
        <v>857</v>
      </c>
      <c r="F39" s="596" t="s">
        <v>414</v>
      </c>
      <c r="G39" s="342">
        <v>309917</v>
      </c>
      <c r="H39" s="342">
        <v>271000</v>
      </c>
      <c r="I39" s="342">
        <f>H39/G39*100</f>
        <v>87.442766934372756</v>
      </c>
      <c r="J39" s="209"/>
    </row>
    <row r="40" spans="1:11" x14ac:dyDescent="0.25">
      <c r="A40" s="13">
        <v>2310</v>
      </c>
      <c r="B40" s="13">
        <v>6121</v>
      </c>
      <c r="C40" s="3"/>
      <c r="D40" s="3"/>
      <c r="E40" s="13">
        <v>857</v>
      </c>
      <c r="F40" s="596" t="s">
        <v>413</v>
      </c>
      <c r="G40" s="342">
        <v>65083</v>
      </c>
      <c r="H40" s="342">
        <v>56910</v>
      </c>
      <c r="I40" s="342">
        <f>H40/G40*100</f>
        <v>87.442189204554182</v>
      </c>
    </row>
    <row r="41" spans="1:11" x14ac:dyDescent="0.25">
      <c r="A41" s="13"/>
      <c r="B41" s="13"/>
      <c r="C41" s="3"/>
      <c r="D41" s="3"/>
      <c r="E41" s="13"/>
      <c r="F41" s="640" t="s">
        <v>620</v>
      </c>
      <c r="G41" s="645">
        <f>SUM(G39:G40)</f>
        <v>375000</v>
      </c>
      <c r="H41" s="645">
        <f>SUM(H39:H40)</f>
        <v>327910</v>
      </c>
      <c r="I41" s="645">
        <f>H41/G41*100</f>
        <v>87.442666666666668</v>
      </c>
    </row>
    <row r="42" spans="1:11" x14ac:dyDescent="0.25">
      <c r="A42" s="13"/>
      <c r="B42" s="13"/>
      <c r="C42" s="3"/>
      <c r="D42" s="3"/>
      <c r="E42" s="13"/>
      <c r="F42" s="640"/>
      <c r="G42" s="645"/>
      <c r="H42" s="645"/>
      <c r="I42" s="645"/>
    </row>
    <row r="43" spans="1:11" x14ac:dyDescent="0.25">
      <c r="A43" s="13">
        <v>2310</v>
      </c>
      <c r="B43" s="13">
        <v>6121</v>
      </c>
      <c r="C43" s="3"/>
      <c r="D43" s="3"/>
      <c r="E43" s="13">
        <v>875</v>
      </c>
      <c r="F43" s="640" t="s">
        <v>756</v>
      </c>
      <c r="G43" s="645">
        <v>320650</v>
      </c>
      <c r="H43" s="645">
        <v>0</v>
      </c>
      <c r="I43" s="645">
        <f>H43/G43*100</f>
        <v>0</v>
      </c>
    </row>
    <row r="44" spans="1:11" ht="13.5" customHeight="1" x14ac:dyDescent="0.25">
      <c r="A44" s="261"/>
      <c r="B44" s="261"/>
      <c r="C44" s="344"/>
      <c r="D44" s="344"/>
      <c r="E44" s="261"/>
      <c r="F44" s="342"/>
      <c r="G44" s="18"/>
      <c r="H44" s="18"/>
      <c r="I44" s="342"/>
    </row>
    <row r="45" spans="1:11" x14ac:dyDescent="0.25">
      <c r="A45" s="13">
        <v>2321</v>
      </c>
      <c r="B45" s="13">
        <v>6119</v>
      </c>
      <c r="C45" s="3"/>
      <c r="D45" s="3"/>
      <c r="E45" s="13">
        <v>747</v>
      </c>
      <c r="F45" s="640" t="s">
        <v>1025</v>
      </c>
      <c r="G45" s="645">
        <v>45970</v>
      </c>
      <c r="H45" s="645">
        <v>0</v>
      </c>
      <c r="I45" s="645">
        <f>H45/G45*100</f>
        <v>0</v>
      </c>
    </row>
    <row r="46" spans="1:11" x14ac:dyDescent="0.25">
      <c r="A46" s="13"/>
      <c r="B46" s="13"/>
      <c r="C46" s="3"/>
      <c r="D46" s="3"/>
      <c r="E46" s="13"/>
      <c r="F46" s="640"/>
      <c r="G46" s="645"/>
      <c r="H46" s="645"/>
      <c r="I46" s="645"/>
    </row>
    <row r="47" spans="1:11" x14ac:dyDescent="0.25">
      <c r="A47" s="13">
        <v>2321</v>
      </c>
      <c r="B47" s="13">
        <v>6121</v>
      </c>
      <c r="C47" s="3"/>
      <c r="D47" s="3"/>
      <c r="E47" s="13">
        <v>365</v>
      </c>
      <c r="F47" s="640" t="s">
        <v>771</v>
      </c>
      <c r="G47" s="645">
        <v>100000</v>
      </c>
      <c r="H47" s="645">
        <v>0</v>
      </c>
      <c r="I47" s="645">
        <f>H47/G47*100</f>
        <v>0</v>
      </c>
    </row>
    <row r="48" spans="1:11" x14ac:dyDescent="0.25">
      <c r="A48" s="13"/>
      <c r="B48" s="32"/>
      <c r="C48" s="26"/>
      <c r="D48" s="26"/>
      <c r="E48" s="32"/>
      <c r="F48" s="580"/>
      <c r="G48" s="580"/>
      <c r="H48" s="580"/>
      <c r="I48" s="580"/>
      <c r="J48" s="209"/>
    </row>
    <row r="49" spans="1:12" x14ac:dyDescent="0.25">
      <c r="A49" s="13">
        <v>2321</v>
      </c>
      <c r="B49" s="13">
        <v>6121</v>
      </c>
      <c r="C49" s="3"/>
      <c r="D49" s="3"/>
      <c r="E49" s="13">
        <v>872</v>
      </c>
      <c r="F49" s="596" t="s">
        <v>1026</v>
      </c>
      <c r="G49" s="342">
        <v>2066120</v>
      </c>
      <c r="H49" s="342">
        <v>0</v>
      </c>
      <c r="I49" s="342">
        <f>H49/G49*100</f>
        <v>0</v>
      </c>
    </row>
    <row r="50" spans="1:12" s="337" customFormat="1" x14ac:dyDescent="0.25">
      <c r="A50" s="13">
        <v>2321</v>
      </c>
      <c r="B50" s="13">
        <v>6121</v>
      </c>
      <c r="C50" s="3"/>
      <c r="D50" s="3"/>
      <c r="E50" s="13">
        <v>872</v>
      </c>
      <c r="F50" s="596" t="s">
        <v>1027</v>
      </c>
      <c r="G50" s="342">
        <v>433880</v>
      </c>
      <c r="H50" s="342">
        <v>0</v>
      </c>
      <c r="I50" s="342">
        <f>H50/G50*100</f>
        <v>0</v>
      </c>
    </row>
    <row r="51" spans="1:12" x14ac:dyDescent="0.25">
      <c r="A51" s="13"/>
      <c r="B51" s="13"/>
      <c r="C51" s="3"/>
      <c r="D51" s="3"/>
      <c r="E51" s="13"/>
      <c r="F51" s="640" t="s">
        <v>683</v>
      </c>
      <c r="G51" s="645">
        <f>SUM(G49:G50)</f>
        <v>2500000</v>
      </c>
      <c r="H51" s="645">
        <f>SUM(H45:H50)</f>
        <v>0</v>
      </c>
      <c r="I51" s="645">
        <f>H51/G51*100</f>
        <v>0</v>
      </c>
    </row>
    <row r="52" spans="1:12" ht="13.5" customHeight="1" x14ac:dyDescent="0.25">
      <c r="A52" s="13"/>
      <c r="B52" s="13"/>
      <c r="C52" s="3"/>
      <c r="D52" s="3"/>
      <c r="E52" s="13"/>
      <c r="F52" s="18"/>
      <c r="G52" s="18"/>
      <c r="H52" s="18"/>
      <c r="I52" s="342"/>
    </row>
    <row r="53" spans="1:12" x14ac:dyDescent="0.25">
      <c r="A53" s="13">
        <v>3111</v>
      </c>
      <c r="B53" s="13">
        <v>6121</v>
      </c>
      <c r="C53" s="3"/>
      <c r="D53" s="3"/>
      <c r="E53" s="13">
        <v>320</v>
      </c>
      <c r="F53" s="596" t="s">
        <v>911</v>
      </c>
      <c r="G53" s="342">
        <v>300000</v>
      </c>
      <c r="H53" s="342">
        <v>298473</v>
      </c>
      <c r="I53" s="342">
        <f>H53/G53*100</f>
        <v>99.491</v>
      </c>
    </row>
    <row r="54" spans="1:12" x14ac:dyDescent="0.25">
      <c r="A54" s="13">
        <v>3111</v>
      </c>
      <c r="B54" s="13">
        <v>6121</v>
      </c>
      <c r="C54" s="3"/>
      <c r="D54" s="3"/>
      <c r="E54" s="13">
        <v>369</v>
      </c>
      <c r="F54" s="596" t="s">
        <v>499</v>
      </c>
      <c r="G54" s="342">
        <v>1390000</v>
      </c>
      <c r="H54" s="342">
        <v>49000</v>
      </c>
      <c r="I54" s="342">
        <f>H54/G54*100</f>
        <v>3.5251798561151078</v>
      </c>
    </row>
    <row r="55" spans="1:12" x14ac:dyDescent="0.25">
      <c r="A55" s="261"/>
      <c r="B55" s="28"/>
      <c r="C55" s="479"/>
      <c r="D55" s="479"/>
      <c r="E55" s="28"/>
      <c r="F55" s="640" t="s">
        <v>622</v>
      </c>
      <c r="G55" s="645">
        <f>SUM(G53:G54)</f>
        <v>1690000</v>
      </c>
      <c r="H55" s="645">
        <f>SUM(H53:H54)</f>
        <v>347473</v>
      </c>
      <c r="I55" s="645">
        <f>H55/G55*100</f>
        <v>20.560532544378699</v>
      </c>
    </row>
    <row r="56" spans="1:12" s="337" customFormat="1" ht="15.75" customHeight="1" x14ac:dyDescent="0.25">
      <c r="A56" s="13"/>
      <c r="B56" s="13"/>
      <c r="C56" s="3"/>
      <c r="D56" s="3"/>
      <c r="E56" s="13"/>
      <c r="F56" s="18"/>
      <c r="G56" s="645"/>
      <c r="H56" s="645"/>
      <c r="I56" s="342"/>
    </row>
    <row r="57" spans="1:12" s="337" customFormat="1" x14ac:dyDescent="0.25">
      <c r="A57" s="13">
        <v>3113</v>
      </c>
      <c r="B57" s="13">
        <v>6121</v>
      </c>
      <c r="C57" s="3"/>
      <c r="D57" s="4">
        <v>3</v>
      </c>
      <c r="E57" s="13">
        <v>312</v>
      </c>
      <c r="F57" s="596" t="s">
        <v>527</v>
      </c>
      <c r="G57" s="342">
        <v>301294</v>
      </c>
      <c r="H57" s="342">
        <v>0</v>
      </c>
      <c r="I57" s="342">
        <f t="shared" ref="I57:I70" si="2">H57/G57*100</f>
        <v>0</v>
      </c>
      <c r="J57" s="345"/>
      <c r="K57" s="345"/>
      <c r="L57" s="345"/>
    </row>
    <row r="58" spans="1:12" x14ac:dyDescent="0.25">
      <c r="A58" s="13">
        <v>3113</v>
      </c>
      <c r="B58" s="13">
        <v>6121</v>
      </c>
      <c r="C58" s="3"/>
      <c r="D58" s="3"/>
      <c r="E58" s="13">
        <v>312</v>
      </c>
      <c r="F58" s="596" t="s">
        <v>884</v>
      </c>
      <c r="G58" s="342">
        <v>545000</v>
      </c>
      <c r="H58" s="342">
        <v>545000</v>
      </c>
      <c r="I58" s="342">
        <f t="shared" si="2"/>
        <v>100</v>
      </c>
      <c r="J58" s="652"/>
    </row>
    <row r="59" spans="1:12" x14ac:dyDescent="0.25">
      <c r="A59" s="13">
        <v>3113</v>
      </c>
      <c r="B59" s="13">
        <v>6121</v>
      </c>
      <c r="C59" s="3"/>
      <c r="D59" s="3"/>
      <c r="E59" s="13">
        <v>312</v>
      </c>
      <c r="F59" s="596" t="s">
        <v>883</v>
      </c>
      <c r="G59" s="342">
        <v>78000</v>
      </c>
      <c r="H59" s="342">
        <f>563514.54-545000</f>
        <v>18514.540000000037</v>
      </c>
      <c r="I59" s="342">
        <f t="shared" si="2"/>
        <v>23.736589743589793</v>
      </c>
      <c r="J59" s="209"/>
      <c r="K59" s="209"/>
    </row>
    <row r="60" spans="1:12" x14ac:dyDescent="0.25">
      <c r="A60" s="13">
        <v>3113</v>
      </c>
      <c r="B60" s="13">
        <v>6121</v>
      </c>
      <c r="C60" s="3"/>
      <c r="D60" s="3"/>
      <c r="E60" s="13">
        <v>312</v>
      </c>
      <c r="F60" s="596" t="s">
        <v>531</v>
      </c>
      <c r="G60" s="342">
        <v>200000</v>
      </c>
      <c r="H60" s="342">
        <v>0</v>
      </c>
      <c r="I60" s="342">
        <f t="shared" si="2"/>
        <v>0</v>
      </c>
      <c r="J60" s="209"/>
    </row>
    <row r="61" spans="1:12" x14ac:dyDescent="0.25">
      <c r="A61" s="13">
        <v>3113</v>
      </c>
      <c r="B61" s="13">
        <v>6356</v>
      </c>
      <c r="C61" s="574">
        <v>107117968</v>
      </c>
      <c r="D61" s="3"/>
      <c r="E61" s="635">
        <v>312</v>
      </c>
      <c r="F61" s="642" t="s">
        <v>1014</v>
      </c>
      <c r="G61" s="648">
        <v>131129.59</v>
      </c>
      <c r="H61" s="648">
        <v>131129.59</v>
      </c>
      <c r="I61" s="342">
        <f t="shared" si="2"/>
        <v>100</v>
      </c>
      <c r="J61" s="209"/>
    </row>
    <row r="62" spans="1:12" x14ac:dyDescent="0.25">
      <c r="A62" s="13">
        <v>3113</v>
      </c>
      <c r="B62" s="13">
        <v>6356</v>
      </c>
      <c r="C62" s="574">
        <v>107517969</v>
      </c>
      <c r="D62" s="3"/>
      <c r="E62" s="635">
        <v>312</v>
      </c>
      <c r="F62" s="642" t="s">
        <v>1015</v>
      </c>
      <c r="G62" s="648">
        <v>2229203.04</v>
      </c>
      <c r="H62" s="648">
        <v>2229203.04</v>
      </c>
      <c r="I62" s="342">
        <f t="shared" si="2"/>
        <v>100</v>
      </c>
    </row>
    <row r="63" spans="1:12" x14ac:dyDescent="0.25">
      <c r="A63" s="13">
        <v>3113</v>
      </c>
      <c r="B63" s="13">
        <v>6451</v>
      </c>
      <c r="C63" s="3"/>
      <c r="D63" s="3"/>
      <c r="E63" s="13">
        <v>312</v>
      </c>
      <c r="F63" s="596" t="s">
        <v>674</v>
      </c>
      <c r="G63" s="342">
        <v>474744</v>
      </c>
      <c r="H63" s="342">
        <v>0</v>
      </c>
      <c r="I63" s="342">
        <f t="shared" si="2"/>
        <v>0</v>
      </c>
    </row>
    <row r="64" spans="1:12" x14ac:dyDescent="0.25">
      <c r="A64" s="13"/>
      <c r="B64" s="13"/>
      <c r="C64" s="3"/>
      <c r="D64" s="3"/>
      <c r="E64" s="13"/>
      <c r="F64" s="640" t="s">
        <v>930</v>
      </c>
      <c r="G64" s="645">
        <f>SUM(G57:G63)</f>
        <v>3959370.63</v>
      </c>
      <c r="H64" s="645">
        <f>SUM(H57:H63)</f>
        <v>2923847.17</v>
      </c>
      <c r="I64" s="645">
        <f t="shared" si="2"/>
        <v>73.846261015478603</v>
      </c>
    </row>
    <row r="65" spans="1:9" x14ac:dyDescent="0.25">
      <c r="A65" s="13"/>
      <c r="B65" s="13"/>
      <c r="C65" s="3"/>
      <c r="D65" s="3"/>
      <c r="E65" s="13"/>
      <c r="F65" s="596"/>
      <c r="G65" s="342"/>
      <c r="H65" s="342"/>
      <c r="I65" s="342"/>
    </row>
    <row r="66" spans="1:9" x14ac:dyDescent="0.25">
      <c r="A66" s="13">
        <v>3113</v>
      </c>
      <c r="B66" s="13">
        <v>6122</v>
      </c>
      <c r="C66" s="3"/>
      <c r="D66" s="3"/>
      <c r="E66" s="13">
        <v>313</v>
      </c>
      <c r="F66" s="596" t="s">
        <v>522</v>
      </c>
      <c r="G66" s="342">
        <v>115386</v>
      </c>
      <c r="H66" s="342">
        <v>115386</v>
      </c>
      <c r="I66" s="342">
        <f t="shared" si="2"/>
        <v>100</v>
      </c>
    </row>
    <row r="67" spans="1:9" x14ac:dyDescent="0.25">
      <c r="A67" s="13">
        <v>3113</v>
      </c>
      <c r="B67" s="13">
        <v>6356</v>
      </c>
      <c r="C67" s="574">
        <v>107117968</v>
      </c>
      <c r="D67" s="3"/>
      <c r="E67" s="635">
        <v>313</v>
      </c>
      <c r="F67" s="642" t="s">
        <v>1016</v>
      </c>
      <c r="G67" s="648">
        <v>211701.96</v>
      </c>
      <c r="H67" s="648">
        <v>211701.96</v>
      </c>
      <c r="I67" s="342">
        <f t="shared" si="2"/>
        <v>100</v>
      </c>
    </row>
    <row r="68" spans="1:9" x14ac:dyDescent="0.25">
      <c r="A68" s="13">
        <v>3113</v>
      </c>
      <c r="B68" s="13">
        <v>6356</v>
      </c>
      <c r="C68" s="574">
        <v>107517969</v>
      </c>
      <c r="D68" s="3"/>
      <c r="E68" s="635">
        <v>313</v>
      </c>
      <c r="F68" s="642" t="s">
        <v>1017</v>
      </c>
      <c r="G68" s="648">
        <v>3598933.23</v>
      </c>
      <c r="H68" s="648">
        <v>3598933.23</v>
      </c>
      <c r="I68" s="342">
        <f t="shared" si="2"/>
        <v>100</v>
      </c>
    </row>
    <row r="69" spans="1:9" x14ac:dyDescent="0.25">
      <c r="A69" s="13">
        <v>3113</v>
      </c>
      <c r="B69" s="13">
        <v>6451</v>
      </c>
      <c r="C69" s="3"/>
      <c r="D69" s="3"/>
      <c r="E69" s="13">
        <v>313</v>
      </c>
      <c r="F69" s="596" t="s">
        <v>675</v>
      </c>
      <c r="G69" s="342">
        <v>1079866</v>
      </c>
      <c r="H69" s="342">
        <v>1018006.66</v>
      </c>
      <c r="I69" s="342">
        <f t="shared" si="2"/>
        <v>94.271572584005796</v>
      </c>
    </row>
    <row r="70" spans="1:9" x14ac:dyDescent="0.25">
      <c r="A70" s="261"/>
      <c r="B70" s="28"/>
      <c r="C70" s="479"/>
      <c r="D70" s="479"/>
      <c r="E70" s="28"/>
      <c r="F70" s="640" t="s">
        <v>931</v>
      </c>
      <c r="G70" s="645">
        <f>SUM(G66:G69)</f>
        <v>5005887.1899999995</v>
      </c>
      <c r="H70" s="645">
        <f>SUM(H66:H69)</f>
        <v>4944027.8499999996</v>
      </c>
      <c r="I70" s="645">
        <f t="shared" si="2"/>
        <v>98.764268197581984</v>
      </c>
    </row>
    <row r="71" spans="1:9" x14ac:dyDescent="0.25">
      <c r="A71" s="261"/>
      <c r="B71" s="28"/>
      <c r="C71" s="479"/>
      <c r="D71" s="479"/>
      <c r="E71" s="28"/>
      <c r="F71" s="640"/>
      <c r="G71" s="645"/>
      <c r="H71" s="645"/>
      <c r="I71" s="645"/>
    </row>
    <row r="72" spans="1:9" ht="15.75" customHeight="1" x14ac:dyDescent="0.25">
      <c r="A72" s="13">
        <v>3315</v>
      </c>
      <c r="B72" s="13">
        <v>6356</v>
      </c>
      <c r="C72" s="533">
        <v>429</v>
      </c>
      <c r="D72" s="3"/>
      <c r="E72" s="636">
        <v>242</v>
      </c>
      <c r="F72" s="643" t="s">
        <v>1018</v>
      </c>
      <c r="G72" s="649">
        <v>40000</v>
      </c>
      <c r="H72" s="649">
        <v>28000</v>
      </c>
      <c r="I72" s="645">
        <f t="shared" ref="I72:I89" si="3">H72/G72*100</f>
        <v>70</v>
      </c>
    </row>
    <row r="73" spans="1:9" ht="15" customHeight="1" x14ac:dyDescent="0.25">
      <c r="A73" s="13">
        <v>3412</v>
      </c>
      <c r="B73" s="13">
        <v>6121</v>
      </c>
      <c r="C73" s="3"/>
      <c r="D73" s="3"/>
      <c r="E73" s="13">
        <v>867</v>
      </c>
      <c r="F73" s="640" t="s">
        <v>682</v>
      </c>
      <c r="G73" s="645">
        <v>9680</v>
      </c>
      <c r="H73" s="645">
        <v>9680</v>
      </c>
      <c r="I73" s="645">
        <f t="shared" si="3"/>
        <v>100</v>
      </c>
    </row>
    <row r="74" spans="1:9" ht="15" customHeight="1" x14ac:dyDescent="0.25">
      <c r="A74" s="13">
        <v>3421</v>
      </c>
      <c r="B74" s="13">
        <v>6121</v>
      </c>
      <c r="C74" s="3"/>
      <c r="D74" s="3"/>
      <c r="E74" s="13">
        <v>515</v>
      </c>
      <c r="F74" s="640" t="s">
        <v>739</v>
      </c>
      <c r="G74" s="645">
        <v>722994.5</v>
      </c>
      <c r="H74" s="645">
        <v>722994.5</v>
      </c>
      <c r="I74" s="645">
        <f t="shared" si="3"/>
        <v>100</v>
      </c>
    </row>
    <row r="75" spans="1:9" ht="15" customHeight="1" x14ac:dyDescent="0.25">
      <c r="A75" s="13">
        <v>3421</v>
      </c>
      <c r="B75" s="13">
        <v>6121</v>
      </c>
      <c r="C75" s="3"/>
      <c r="D75" s="3"/>
      <c r="E75" s="13">
        <v>516</v>
      </c>
      <c r="F75" s="640" t="s">
        <v>932</v>
      </c>
      <c r="G75" s="645">
        <v>182005.5</v>
      </c>
      <c r="H75" s="645">
        <v>180084</v>
      </c>
      <c r="I75" s="645">
        <f t="shared" si="3"/>
        <v>98.944262673380749</v>
      </c>
    </row>
    <row r="76" spans="1:9" x14ac:dyDescent="0.25">
      <c r="A76" s="13">
        <v>3421</v>
      </c>
      <c r="B76" s="13">
        <v>6351</v>
      </c>
      <c r="C76" s="3"/>
      <c r="D76" s="3"/>
      <c r="E76" s="13">
        <v>241</v>
      </c>
      <c r="F76" s="640" t="s">
        <v>880</v>
      </c>
      <c r="G76" s="645">
        <v>205700</v>
      </c>
      <c r="H76" s="645">
        <v>205700</v>
      </c>
      <c r="I76" s="645">
        <f t="shared" si="3"/>
        <v>100</v>
      </c>
    </row>
    <row r="77" spans="1:9" x14ac:dyDescent="0.25">
      <c r="A77" s="13"/>
      <c r="B77" s="13"/>
      <c r="C77" s="3"/>
      <c r="D77" s="3"/>
      <c r="E77" s="13"/>
      <c r="F77" s="640"/>
      <c r="G77" s="645"/>
      <c r="H77" s="645"/>
      <c r="I77" s="645"/>
    </row>
    <row r="78" spans="1:9" s="26" customFormat="1" x14ac:dyDescent="0.25">
      <c r="A78" s="13">
        <v>3631</v>
      </c>
      <c r="B78" s="13">
        <v>6121</v>
      </c>
      <c r="C78" s="348"/>
      <c r="D78" s="348"/>
      <c r="E78" s="13">
        <v>849</v>
      </c>
      <c r="F78" s="596" t="s">
        <v>1071</v>
      </c>
      <c r="G78" s="342">
        <v>1063345.8999999999</v>
      </c>
      <c r="H78" s="342">
        <v>269.10000000000002</v>
      </c>
      <c r="I78" s="342">
        <f t="shared" si="3"/>
        <v>2.5306910949673106E-2</v>
      </c>
    </row>
    <row r="79" spans="1:9" s="26" customFormat="1" x14ac:dyDescent="0.25">
      <c r="A79" s="13">
        <v>3631</v>
      </c>
      <c r="B79" s="13">
        <v>6121</v>
      </c>
      <c r="C79" s="533">
        <v>22500</v>
      </c>
      <c r="D79" s="348"/>
      <c r="E79" s="635">
        <v>870</v>
      </c>
      <c r="F79" s="642" t="s">
        <v>1074</v>
      </c>
      <c r="G79" s="648">
        <v>1063329</v>
      </c>
      <c r="H79" s="648">
        <v>0</v>
      </c>
      <c r="I79" s="342">
        <f t="shared" si="3"/>
        <v>0</v>
      </c>
    </row>
    <row r="80" spans="1:9" s="26" customFormat="1" x14ac:dyDescent="0.25">
      <c r="A80" s="13">
        <v>3631</v>
      </c>
      <c r="B80" s="13">
        <v>6121</v>
      </c>
      <c r="C80" s="348"/>
      <c r="D80" s="348">
        <v>995</v>
      </c>
      <c r="E80" s="13">
        <v>870</v>
      </c>
      <c r="F80" s="596" t="s">
        <v>1072</v>
      </c>
      <c r="G80" s="342">
        <v>1081169</v>
      </c>
      <c r="H80" s="342">
        <v>0</v>
      </c>
      <c r="I80" s="342">
        <f t="shared" si="3"/>
        <v>0</v>
      </c>
    </row>
    <row r="81" spans="1:9" s="26" customFormat="1" x14ac:dyDescent="0.25">
      <c r="A81" s="13">
        <v>3631</v>
      </c>
      <c r="B81" s="13">
        <v>6121</v>
      </c>
      <c r="C81" s="348"/>
      <c r="D81" s="348">
        <v>998</v>
      </c>
      <c r="E81" s="13">
        <v>870</v>
      </c>
      <c r="F81" s="596" t="s">
        <v>1073</v>
      </c>
      <c r="G81" s="342">
        <v>3633385.1</v>
      </c>
      <c r="H81" s="342">
        <v>0</v>
      </c>
      <c r="I81" s="342">
        <f t="shared" si="3"/>
        <v>0</v>
      </c>
    </row>
    <row r="82" spans="1:9" s="26" customFormat="1" x14ac:dyDescent="0.25">
      <c r="A82" s="13"/>
      <c r="B82" s="13"/>
      <c r="C82" s="348"/>
      <c r="D82" s="348"/>
      <c r="E82" s="13"/>
      <c r="F82" s="640" t="s">
        <v>1075</v>
      </c>
      <c r="G82" s="645">
        <f>SUM(G78:G81)</f>
        <v>6841229</v>
      </c>
      <c r="H82" s="645">
        <f>SUM(H78:H81)</f>
        <v>269.10000000000002</v>
      </c>
      <c r="I82" s="645">
        <f t="shared" si="3"/>
        <v>3.9335037608008733E-3</v>
      </c>
    </row>
    <row r="83" spans="1:9" s="26" customFormat="1" x14ac:dyDescent="0.25">
      <c r="A83" s="13"/>
      <c r="B83" s="13"/>
      <c r="C83" s="348"/>
      <c r="D83" s="348"/>
      <c r="E83" s="13"/>
      <c r="F83" s="659"/>
      <c r="G83" s="645"/>
      <c r="H83" s="645"/>
      <c r="I83" s="645"/>
    </row>
    <row r="84" spans="1:9" x14ac:dyDescent="0.25">
      <c r="A84" s="13">
        <v>3635</v>
      </c>
      <c r="B84" s="13">
        <v>6119</v>
      </c>
      <c r="C84" s="348"/>
      <c r="D84" s="348"/>
      <c r="E84" s="13"/>
      <c r="F84" s="640" t="s">
        <v>403</v>
      </c>
      <c r="G84" s="97">
        <v>100000</v>
      </c>
      <c r="H84" s="97">
        <v>0</v>
      </c>
      <c r="I84" s="645">
        <f t="shared" si="3"/>
        <v>0</v>
      </c>
    </row>
    <row r="85" spans="1:9" x14ac:dyDescent="0.25">
      <c r="A85" s="13">
        <v>3635</v>
      </c>
      <c r="B85" s="13">
        <v>6119</v>
      </c>
      <c r="C85" s="348"/>
      <c r="D85" s="348"/>
      <c r="E85" s="13">
        <v>861</v>
      </c>
      <c r="F85" s="128" t="s">
        <v>676</v>
      </c>
      <c r="G85" s="97">
        <v>213700</v>
      </c>
      <c r="H85" s="97">
        <v>0</v>
      </c>
      <c r="I85" s="645">
        <f t="shared" si="3"/>
        <v>0</v>
      </c>
    </row>
    <row r="86" spans="1:9" x14ac:dyDescent="0.25">
      <c r="A86" s="13">
        <v>3635</v>
      </c>
      <c r="B86" s="13">
        <v>6119</v>
      </c>
      <c r="C86" s="348"/>
      <c r="D86" s="348">
        <v>3</v>
      </c>
      <c r="E86" s="13">
        <v>862</v>
      </c>
      <c r="F86" s="640" t="s">
        <v>404</v>
      </c>
      <c r="G86" s="97">
        <v>50000</v>
      </c>
      <c r="H86" s="97">
        <v>0</v>
      </c>
      <c r="I86" s="645">
        <f t="shared" si="3"/>
        <v>0</v>
      </c>
    </row>
    <row r="87" spans="1:9" x14ac:dyDescent="0.25">
      <c r="A87" s="13">
        <v>3635</v>
      </c>
      <c r="B87" s="13">
        <v>6119</v>
      </c>
      <c r="C87" s="348"/>
      <c r="D87" s="348"/>
      <c r="E87" s="13">
        <v>863</v>
      </c>
      <c r="F87" s="128" t="s">
        <v>677</v>
      </c>
      <c r="G87" s="97">
        <v>90750</v>
      </c>
      <c r="H87" s="97">
        <v>0</v>
      </c>
      <c r="I87" s="645">
        <f t="shared" si="3"/>
        <v>0</v>
      </c>
    </row>
    <row r="88" spans="1:9" x14ac:dyDescent="0.25">
      <c r="A88" s="13">
        <v>3639</v>
      </c>
      <c r="B88" s="13">
        <v>6130</v>
      </c>
      <c r="C88" s="348"/>
      <c r="D88" s="348"/>
      <c r="E88" s="13"/>
      <c r="F88" s="640" t="s">
        <v>432</v>
      </c>
      <c r="G88" s="645">
        <v>1515500</v>
      </c>
      <c r="H88" s="645">
        <v>1515496.08</v>
      </c>
      <c r="I88" s="645">
        <f t="shared" si="3"/>
        <v>99.999741339491919</v>
      </c>
    </row>
    <row r="89" spans="1:9" x14ac:dyDescent="0.25">
      <c r="A89" s="13">
        <v>3639</v>
      </c>
      <c r="B89" s="13">
        <v>6449</v>
      </c>
      <c r="C89" s="348"/>
      <c r="D89" s="240">
        <v>201156</v>
      </c>
      <c r="E89" s="13"/>
      <c r="F89" s="128" t="s">
        <v>681</v>
      </c>
      <c r="G89" s="97">
        <v>2043237</v>
      </c>
      <c r="H89" s="645">
        <v>1492894.4</v>
      </c>
      <c r="I89" s="645">
        <f t="shared" si="3"/>
        <v>73.065160820795626</v>
      </c>
    </row>
    <row r="90" spans="1:9" ht="13.5" customHeight="1" x14ac:dyDescent="0.25">
      <c r="A90" s="261"/>
      <c r="B90" s="261"/>
      <c r="C90" s="261"/>
      <c r="D90" s="261"/>
      <c r="E90" s="261"/>
      <c r="F90" s="341"/>
      <c r="G90" s="18"/>
      <c r="H90" s="18"/>
      <c r="I90" s="342"/>
    </row>
    <row r="91" spans="1:9" x14ac:dyDescent="0.25">
      <c r="A91" s="4">
        <v>3744</v>
      </c>
      <c r="B91" s="4">
        <v>6121</v>
      </c>
      <c r="C91" s="349"/>
      <c r="D91" s="349"/>
      <c r="E91" s="4">
        <v>847</v>
      </c>
      <c r="F91" s="596" t="s">
        <v>1041</v>
      </c>
      <c r="G91" s="342">
        <v>5159220</v>
      </c>
      <c r="H91" s="342">
        <v>1793700.37</v>
      </c>
      <c r="I91" s="342">
        <f>H91/G91*100</f>
        <v>34.766890537716947</v>
      </c>
    </row>
    <row r="92" spans="1:9" x14ac:dyDescent="0.25">
      <c r="A92" s="4">
        <v>3744</v>
      </c>
      <c r="B92" s="4">
        <v>6121</v>
      </c>
      <c r="C92" s="533">
        <v>106515974</v>
      </c>
      <c r="D92" s="349"/>
      <c r="E92" s="635">
        <v>847</v>
      </c>
      <c r="F92" s="642" t="s">
        <v>1019</v>
      </c>
      <c r="G92" s="648">
        <v>15420944</v>
      </c>
      <c r="H92" s="648">
        <v>14085881.369999999</v>
      </c>
      <c r="I92" s="342">
        <f>H92/G92*100</f>
        <v>91.342536293497972</v>
      </c>
    </row>
    <row r="93" spans="1:9" x14ac:dyDescent="0.25">
      <c r="A93" s="4">
        <v>3744</v>
      </c>
      <c r="B93" s="4">
        <v>6121</v>
      </c>
      <c r="C93" s="4">
        <v>106100000</v>
      </c>
      <c r="D93" s="349"/>
      <c r="E93" s="4">
        <v>847</v>
      </c>
      <c r="F93" s="596" t="s">
        <v>1042</v>
      </c>
      <c r="G93" s="342">
        <v>2571816</v>
      </c>
      <c r="H93" s="342">
        <v>2485743.7799999998</v>
      </c>
      <c r="I93" s="342">
        <f>H93/G93*100</f>
        <v>96.653251243479303</v>
      </c>
    </row>
    <row r="94" spans="1:9" x14ac:dyDescent="0.25">
      <c r="A94" s="4"/>
      <c r="B94" s="4"/>
      <c r="C94" s="349"/>
      <c r="D94" s="349"/>
      <c r="E94" s="4"/>
      <c r="F94" s="640" t="s">
        <v>680</v>
      </c>
      <c r="G94" s="97">
        <f>SUM(G91:G93)</f>
        <v>23151980</v>
      </c>
      <c r="H94" s="645">
        <f>SUM(H91:H93)</f>
        <v>18365325.52</v>
      </c>
      <c r="I94" s="645">
        <f>H94/G94*100</f>
        <v>79.325075090769772</v>
      </c>
    </row>
    <row r="95" spans="1:9" ht="15" customHeight="1" x14ac:dyDescent="0.25">
      <c r="A95" s="261"/>
      <c r="B95" s="261"/>
      <c r="C95" s="261"/>
      <c r="D95" s="261"/>
      <c r="E95" s="261"/>
      <c r="F95" s="341"/>
      <c r="G95" s="18"/>
      <c r="H95" s="18"/>
      <c r="I95" s="342"/>
    </row>
    <row r="96" spans="1:9" ht="15" customHeight="1" x14ac:dyDescent="0.25">
      <c r="A96" s="4">
        <v>3792</v>
      </c>
      <c r="B96" s="4">
        <v>6121</v>
      </c>
      <c r="C96" s="533">
        <v>90992</v>
      </c>
      <c r="D96" s="349"/>
      <c r="E96" s="635">
        <v>874</v>
      </c>
      <c r="F96" s="642" t="s">
        <v>614</v>
      </c>
      <c r="G96" s="648">
        <v>315735</v>
      </c>
      <c r="H96" s="648">
        <v>34926</v>
      </c>
      <c r="I96" s="342">
        <f t="shared" ref="I96:I98" si="4">H96/G96*100</f>
        <v>11.06180816190793</v>
      </c>
    </row>
    <row r="97" spans="1:11" ht="15" customHeight="1" x14ac:dyDescent="0.25">
      <c r="A97" s="4">
        <v>3792</v>
      </c>
      <c r="B97" s="4">
        <v>6121</v>
      </c>
      <c r="C97" s="533"/>
      <c r="D97" s="349">
        <v>995</v>
      </c>
      <c r="E97" s="4">
        <v>874</v>
      </c>
      <c r="F97" s="596" t="s">
        <v>1020</v>
      </c>
      <c r="G97" s="342">
        <v>55717</v>
      </c>
      <c r="H97" s="342">
        <v>6163.5</v>
      </c>
      <c r="I97" s="342">
        <f t="shared" si="4"/>
        <v>11.06215338227112</v>
      </c>
    </row>
    <row r="98" spans="1:11" ht="15" customHeight="1" x14ac:dyDescent="0.25">
      <c r="A98" s="4">
        <v>3792</v>
      </c>
      <c r="B98" s="4">
        <v>6121</v>
      </c>
      <c r="C98" s="533"/>
      <c r="D98" s="349">
        <v>998</v>
      </c>
      <c r="E98" s="4">
        <v>874</v>
      </c>
      <c r="F98" s="596" t="s">
        <v>1040</v>
      </c>
      <c r="G98" s="342">
        <v>55173.599999999999</v>
      </c>
      <c r="H98" s="342">
        <v>0</v>
      </c>
      <c r="I98" s="342">
        <f t="shared" si="4"/>
        <v>0</v>
      </c>
    </row>
    <row r="99" spans="1:11" x14ac:dyDescent="0.25">
      <c r="A99" s="4">
        <v>3792</v>
      </c>
      <c r="B99" s="4">
        <v>6122</v>
      </c>
      <c r="C99" s="533">
        <v>90992</v>
      </c>
      <c r="D99" s="349"/>
      <c r="E99" s="635">
        <v>874</v>
      </c>
      <c r="F99" s="642" t="s">
        <v>614</v>
      </c>
      <c r="G99" s="648">
        <v>138033</v>
      </c>
      <c r="H99" s="648">
        <v>0</v>
      </c>
      <c r="I99" s="342">
        <f>H99/G99*100</f>
        <v>0</v>
      </c>
    </row>
    <row r="100" spans="1:11" x14ac:dyDescent="0.25">
      <c r="A100" s="4">
        <v>3792</v>
      </c>
      <c r="B100" s="4">
        <v>6122</v>
      </c>
      <c r="C100" s="533"/>
      <c r="D100" s="349">
        <v>995</v>
      </c>
      <c r="E100" s="4">
        <v>874</v>
      </c>
      <c r="F100" s="596" t="s">
        <v>1020</v>
      </c>
      <c r="G100" s="342">
        <v>24359</v>
      </c>
      <c r="H100" s="342">
        <v>0</v>
      </c>
      <c r="I100" s="342">
        <f>H100/G100*100</f>
        <v>0</v>
      </c>
    </row>
    <row r="101" spans="1:11" x14ac:dyDescent="0.25">
      <c r="A101" s="4">
        <v>3792</v>
      </c>
      <c r="B101" s="4">
        <v>6122</v>
      </c>
      <c r="C101" s="533"/>
      <c r="D101" s="349">
        <v>998</v>
      </c>
      <c r="E101" s="4">
        <v>874</v>
      </c>
      <c r="F101" s="596" t="s">
        <v>1040</v>
      </c>
      <c r="G101" s="342">
        <v>36895</v>
      </c>
      <c r="H101" s="342">
        <v>0</v>
      </c>
      <c r="I101" s="342">
        <f>H101/G101*100</f>
        <v>0</v>
      </c>
    </row>
    <row r="102" spans="1:11" x14ac:dyDescent="0.25">
      <c r="A102" s="4"/>
      <c r="B102" s="4"/>
      <c r="C102" s="533"/>
      <c r="D102" s="349"/>
      <c r="E102" s="4"/>
      <c r="F102" s="640" t="s">
        <v>1021</v>
      </c>
      <c r="G102" s="645">
        <f>SUM(G96:G101)</f>
        <v>625912.6</v>
      </c>
      <c r="H102" s="645">
        <f>SUM(H96:H101)</f>
        <v>41089.5</v>
      </c>
      <c r="I102" s="645">
        <f t="shared" ref="I102" si="5">H102/G102*100</f>
        <v>6.5647344373639394</v>
      </c>
    </row>
    <row r="103" spans="1:11" x14ac:dyDescent="0.25">
      <c r="A103" s="4"/>
      <c r="B103" s="4"/>
      <c r="C103" s="349"/>
      <c r="D103" s="349"/>
      <c r="E103" s="4"/>
      <c r="F103" s="640"/>
      <c r="G103" s="645"/>
      <c r="H103" s="645"/>
      <c r="I103" s="645"/>
    </row>
    <row r="104" spans="1:11" x14ac:dyDescent="0.25">
      <c r="A104" s="13">
        <v>4350</v>
      </c>
      <c r="B104" s="13">
        <v>6121</v>
      </c>
      <c r="C104" s="13"/>
      <c r="D104" s="13"/>
      <c r="E104" s="13">
        <v>860</v>
      </c>
      <c r="F104" s="640" t="s">
        <v>679</v>
      </c>
      <c r="G104" s="645">
        <v>2405400</v>
      </c>
      <c r="H104" s="645">
        <v>205399.64</v>
      </c>
      <c r="I104" s="645">
        <f>H104/G104*100</f>
        <v>8.5391053463041509</v>
      </c>
    </row>
    <row r="105" spans="1:11" x14ac:dyDescent="0.25">
      <c r="A105" s="13">
        <v>5512</v>
      </c>
      <c r="B105" s="13">
        <v>6122</v>
      </c>
      <c r="C105" s="13"/>
      <c r="D105" s="13"/>
      <c r="E105" s="13"/>
      <c r="F105" s="596" t="s">
        <v>1022</v>
      </c>
      <c r="G105" s="645">
        <v>100000</v>
      </c>
      <c r="H105" s="645">
        <v>0</v>
      </c>
      <c r="I105" s="645">
        <f>H105/G105*100</f>
        <v>0</v>
      </c>
    </row>
    <row r="106" spans="1:11" x14ac:dyDescent="0.25">
      <c r="A106" s="13">
        <v>5512</v>
      </c>
      <c r="B106" s="13">
        <v>6122</v>
      </c>
      <c r="C106" s="533">
        <v>452</v>
      </c>
      <c r="D106" s="13"/>
      <c r="E106" s="635">
        <v>382</v>
      </c>
      <c r="F106" s="691" t="s">
        <v>923</v>
      </c>
      <c r="G106" s="649">
        <v>200000</v>
      </c>
      <c r="H106" s="649">
        <v>0</v>
      </c>
      <c r="I106" s="645">
        <f>H106/G106*100</f>
        <v>0</v>
      </c>
    </row>
    <row r="107" spans="1:11" x14ac:dyDescent="0.25">
      <c r="A107" s="13">
        <v>6112</v>
      </c>
      <c r="B107" s="13">
        <v>6122</v>
      </c>
      <c r="C107" s="26"/>
      <c r="D107" s="26"/>
      <c r="E107" s="13"/>
      <c r="F107" s="129" t="s">
        <v>678</v>
      </c>
      <c r="G107" s="645">
        <v>181258</v>
      </c>
      <c r="H107" s="645">
        <v>181258</v>
      </c>
      <c r="I107" s="645">
        <f>H107/G107*100</f>
        <v>100</v>
      </c>
    </row>
    <row r="108" spans="1:11" x14ac:dyDescent="0.25">
      <c r="A108" s="13"/>
      <c r="B108" s="231"/>
      <c r="C108" s="26"/>
      <c r="D108" s="26"/>
      <c r="E108" s="13"/>
      <c r="F108" s="18"/>
      <c r="G108" s="18"/>
      <c r="H108" s="18"/>
      <c r="I108" s="342"/>
    </row>
    <row r="109" spans="1:11" ht="18" x14ac:dyDescent="0.25">
      <c r="A109" s="444"/>
      <c r="B109" s="444"/>
      <c r="C109" s="444"/>
      <c r="D109" s="444"/>
      <c r="E109" s="444"/>
      <c r="F109" s="444" t="s">
        <v>611</v>
      </c>
      <c r="G109" s="637">
        <f>G5+G17+G27+G29+G30+G31+G33+G37+G41+G43+G45+G47+G51+G55+G64+G70+G72+G73++G74+G75+G76+G82+G84+G85+G86+G87+G88+G89+G94+G102+G104+G105+G106+G107</f>
        <v>110289174.42</v>
      </c>
      <c r="H109" s="637">
        <f>H5+H17+H27+H29+H30+H31+H33+H37+H41+H43+H45+H47+H51+H55+H64+H70+H72+H73++H74+H75+H76+H82+H84+H85+H86+H87+H88+H89+H94+H102+H104+H105+H106+H107</f>
        <v>63662019.320000008</v>
      </c>
      <c r="I109" s="637">
        <f>H109/G109*100</f>
        <v>57.722817905558145</v>
      </c>
      <c r="J109" s="209"/>
      <c r="K109" s="209"/>
    </row>
    <row r="110" spans="1:11" ht="12.75" customHeight="1" x14ac:dyDescent="0.25">
      <c r="A110" s="476"/>
      <c r="B110" s="476"/>
      <c r="C110" s="476"/>
      <c r="D110" s="476"/>
      <c r="E110" s="476"/>
      <c r="F110" s="476"/>
      <c r="G110" s="477"/>
      <c r="H110" s="477"/>
      <c r="I110" s="477"/>
    </row>
    <row r="111" spans="1:11" x14ac:dyDescent="0.25">
      <c r="A111" s="746" t="s">
        <v>712</v>
      </c>
      <c r="B111" s="746"/>
      <c r="C111" s="746"/>
      <c r="D111" s="746"/>
      <c r="E111" s="746"/>
      <c r="F111" s="746"/>
      <c r="G111" s="481"/>
      <c r="H111" s="481"/>
      <c r="I111" s="482"/>
    </row>
    <row r="112" spans="1:11" ht="10.5" customHeight="1" x14ac:dyDescent="0.25">
      <c r="A112" s="567"/>
      <c r="B112" s="483"/>
      <c r="C112" s="483"/>
      <c r="D112" s="483"/>
      <c r="E112" s="483"/>
      <c r="F112" s="483"/>
      <c r="G112" s="481"/>
      <c r="H112" s="481"/>
      <c r="I112" s="482"/>
      <c r="K112" s="209"/>
    </row>
    <row r="113" spans="1:10" ht="15.75" x14ac:dyDescent="0.25">
      <c r="A113" s="484"/>
      <c r="B113" s="484"/>
      <c r="C113" s="484"/>
      <c r="D113" s="747"/>
      <c r="E113" s="747"/>
      <c r="F113" s="644" t="s">
        <v>713</v>
      </c>
      <c r="G113" s="638">
        <f>SUM(G115:G122)</f>
        <v>27349008.82</v>
      </c>
      <c r="H113" s="638">
        <f>SUM(H115:H122)</f>
        <v>20855843.010000002</v>
      </c>
      <c r="I113" s="639">
        <f>H113/G113*100</f>
        <v>76.258131134713651</v>
      </c>
    </row>
    <row r="114" spans="1:10" x14ac:dyDescent="0.25">
      <c r="A114" s="484"/>
      <c r="B114" s="484"/>
      <c r="C114" s="484"/>
      <c r="D114" s="568"/>
      <c r="E114" s="568"/>
      <c r="F114" s="680" t="s">
        <v>348</v>
      </c>
      <c r="G114" s="681"/>
      <c r="H114" s="681"/>
      <c r="I114" s="682"/>
    </row>
    <row r="115" spans="1:10" x14ac:dyDescent="0.25">
      <c r="A115" s="484"/>
      <c r="B115" s="484"/>
      <c r="C115" s="484"/>
      <c r="D115" s="568"/>
      <c r="E115" s="568"/>
      <c r="F115" s="683" t="s">
        <v>716</v>
      </c>
      <c r="G115" s="681">
        <f>G14+G15+G16</f>
        <v>4000000</v>
      </c>
      <c r="H115" s="681">
        <f>H14+H15+H16</f>
        <v>536067.82000000007</v>
      </c>
      <c r="I115" s="684">
        <f>H115/G115*100</f>
        <v>13.401695500000002</v>
      </c>
    </row>
    <row r="116" spans="1:10" ht="18" x14ac:dyDescent="0.25">
      <c r="A116" s="487"/>
      <c r="B116" s="487"/>
      <c r="C116" s="487"/>
      <c r="D116" s="487"/>
      <c r="E116" s="487"/>
      <c r="F116" s="683" t="s">
        <v>714</v>
      </c>
      <c r="G116" s="681">
        <f>G92</f>
        <v>15420944</v>
      </c>
      <c r="H116" s="681">
        <f>H92</f>
        <v>14085881.369999999</v>
      </c>
      <c r="I116" s="684">
        <f>H116/G116*100</f>
        <v>91.342536293497972</v>
      </c>
      <c r="J116" s="209"/>
    </row>
    <row r="117" spans="1:10" ht="18" x14ac:dyDescent="0.25">
      <c r="A117" s="487"/>
      <c r="B117" s="487"/>
      <c r="C117" s="487"/>
      <c r="D117" s="487"/>
      <c r="E117" s="487"/>
      <c r="F117" s="683" t="s">
        <v>715</v>
      </c>
      <c r="G117" s="681">
        <f>G99+G96</f>
        <v>453768</v>
      </c>
      <c r="H117" s="681">
        <f>H99+H96</f>
        <v>34926</v>
      </c>
      <c r="I117" s="684">
        <f>H117/G117*100</f>
        <v>7.6968847516792724</v>
      </c>
      <c r="J117" s="209"/>
    </row>
    <row r="118" spans="1:10" ht="18" x14ac:dyDescent="0.25">
      <c r="A118" s="487"/>
      <c r="B118" s="487"/>
      <c r="C118" s="487"/>
      <c r="D118" s="487"/>
      <c r="E118" s="487"/>
      <c r="F118" s="683" t="s">
        <v>759</v>
      </c>
      <c r="G118" s="681">
        <f>G72</f>
        <v>40000</v>
      </c>
      <c r="H118" s="681">
        <f>H72</f>
        <v>28000</v>
      </c>
      <c r="I118" s="684">
        <f>H118/G118*100</f>
        <v>70</v>
      </c>
    </row>
    <row r="119" spans="1:10" ht="18" x14ac:dyDescent="0.25">
      <c r="A119" s="487"/>
      <c r="B119" s="487"/>
      <c r="C119" s="487"/>
      <c r="D119" s="487"/>
      <c r="E119" s="487"/>
      <c r="F119" s="683" t="s">
        <v>890</v>
      </c>
      <c r="G119" s="681">
        <f>G106</f>
        <v>200000</v>
      </c>
      <c r="H119" s="681">
        <f>H106</f>
        <v>0</v>
      </c>
      <c r="I119" s="684">
        <f t="shared" ref="I119:I122" si="6">H119/G119*100</f>
        <v>0</v>
      </c>
    </row>
    <row r="120" spans="1:10" ht="18" x14ac:dyDescent="0.25">
      <c r="A120" s="487"/>
      <c r="B120" s="487"/>
      <c r="C120" s="487"/>
      <c r="D120" s="487"/>
      <c r="E120" s="487"/>
      <c r="F120" s="683" t="s">
        <v>1143</v>
      </c>
      <c r="G120" s="681">
        <f>G61+G62</f>
        <v>2360332.63</v>
      </c>
      <c r="H120" s="681">
        <f>H61+H62</f>
        <v>2360332.63</v>
      </c>
      <c r="I120" s="684">
        <f t="shared" si="6"/>
        <v>100</v>
      </c>
    </row>
    <row r="121" spans="1:10" ht="18" customHeight="1" x14ac:dyDescent="0.25">
      <c r="A121" s="487"/>
      <c r="B121" s="487"/>
      <c r="C121" s="487"/>
      <c r="D121" s="487"/>
      <c r="E121" s="487"/>
      <c r="F121" s="683" t="s">
        <v>1144</v>
      </c>
      <c r="G121" s="681">
        <f>G67+G68</f>
        <v>3810635.19</v>
      </c>
      <c r="H121" s="681">
        <f>H67+H68</f>
        <v>3810635.19</v>
      </c>
      <c r="I121" s="684">
        <f t="shared" si="6"/>
        <v>100</v>
      </c>
    </row>
    <row r="122" spans="1:10" ht="18" customHeight="1" x14ac:dyDescent="0.25">
      <c r="A122" s="487"/>
      <c r="B122" s="487"/>
      <c r="C122" s="487"/>
      <c r="D122" s="487"/>
      <c r="E122" s="487"/>
      <c r="F122" s="683" t="s">
        <v>1076</v>
      </c>
      <c r="G122" s="681">
        <f>G79</f>
        <v>1063329</v>
      </c>
      <c r="H122" s="681">
        <f>H79</f>
        <v>0</v>
      </c>
      <c r="I122" s="684">
        <f t="shared" si="6"/>
        <v>0</v>
      </c>
    </row>
    <row r="123" spans="1:10" ht="18" customHeight="1" x14ac:dyDescent="0.25">
      <c r="A123" s="487"/>
      <c r="B123" s="487"/>
      <c r="C123" s="487"/>
      <c r="D123" s="487"/>
      <c r="E123" s="487"/>
      <c r="F123" s="685"/>
      <c r="G123" s="681"/>
      <c r="H123" s="681"/>
      <c r="I123" s="684"/>
    </row>
    <row r="124" spans="1:10" ht="18" x14ac:dyDescent="0.25">
      <c r="A124" s="487"/>
      <c r="B124" s="487"/>
      <c r="C124" s="487"/>
      <c r="D124" s="487"/>
      <c r="E124" s="487"/>
      <c r="F124" s="686" t="s">
        <v>717</v>
      </c>
      <c r="G124" s="687">
        <f>G109-G113</f>
        <v>82940165.599999994</v>
      </c>
      <c r="H124" s="687">
        <f>H109-H113</f>
        <v>42806176.310000002</v>
      </c>
      <c r="I124" s="688">
        <f>H124/G124*100</f>
        <v>51.610912517879036</v>
      </c>
    </row>
    <row r="125" spans="1:10" ht="18" x14ac:dyDescent="0.25">
      <c r="A125" s="487"/>
      <c r="B125" s="487"/>
      <c r="C125" s="487"/>
      <c r="D125" s="487"/>
      <c r="E125" s="487"/>
      <c r="F125" s="689"/>
      <c r="G125" s="690"/>
      <c r="H125" s="690"/>
      <c r="I125" s="684"/>
    </row>
    <row r="126" spans="1:10" ht="18" x14ac:dyDescent="0.25">
      <c r="A126" s="487"/>
      <c r="B126" s="487"/>
      <c r="C126" s="487"/>
      <c r="D126" s="487"/>
      <c r="E126" s="487"/>
      <c r="F126" s="488"/>
      <c r="G126" s="485"/>
      <c r="H126" s="485"/>
      <c r="I126" s="486"/>
    </row>
    <row r="127" spans="1:10" ht="18" x14ac:dyDescent="0.25">
      <c r="A127" s="487"/>
      <c r="B127" s="487"/>
      <c r="C127" s="487"/>
      <c r="D127" s="487"/>
      <c r="E127" s="487"/>
      <c r="F127" s="488"/>
      <c r="G127" s="485"/>
      <c r="H127" s="485"/>
      <c r="I127" s="486"/>
    </row>
    <row r="128" spans="1:10" ht="17.25" x14ac:dyDescent="0.25">
      <c r="A128" s="717" t="s">
        <v>610</v>
      </c>
      <c r="B128" s="717"/>
      <c r="C128" s="735" t="s">
        <v>609</v>
      </c>
      <c r="D128" s="735"/>
      <c r="E128" s="735"/>
      <c r="F128" s="735"/>
      <c r="G128" s="477"/>
      <c r="H128" s="477"/>
      <c r="I128" s="477"/>
    </row>
    <row r="129" spans="3:8" x14ac:dyDescent="0.25">
      <c r="C129" s="735"/>
      <c r="D129" s="735"/>
      <c r="E129" s="735"/>
      <c r="F129" s="735"/>
    </row>
    <row r="132" spans="3:8" x14ac:dyDescent="0.25">
      <c r="H132" s="209"/>
    </row>
  </sheetData>
  <mergeCells count="16">
    <mergeCell ref="C129:F129"/>
    <mergeCell ref="A2:J2"/>
    <mergeCell ref="A1:I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128:B128"/>
    <mergeCell ref="C128:F128"/>
    <mergeCell ref="A111:F111"/>
    <mergeCell ref="D113:E113"/>
  </mergeCells>
  <printOptions horizontalCentered="1"/>
  <pageMargins left="0.25" right="0.25" top="0.75" bottom="0.75" header="0.3" footer="0.3"/>
  <pageSetup paperSize="9" scale="64" fitToHeight="0" orientation="portrait" r:id="rId1"/>
  <headerFooter>
    <oddHeader>&amp;R&amp;"Arial,Tučné"Tabulka č. 4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83"/>
  <sheetViews>
    <sheetView view="pageBreakPreview" topLeftCell="A100" zoomScale="96" zoomScaleNormal="100" zoomScaleSheetLayoutView="96" workbookViewId="0">
      <selection activeCell="I119" sqref="I119"/>
    </sheetView>
  </sheetViews>
  <sheetFormatPr defaultRowHeight="15" x14ac:dyDescent="0.25"/>
  <cols>
    <col min="1" max="1" width="11" customWidth="1"/>
    <col min="2" max="2" width="12" customWidth="1"/>
    <col min="3" max="3" width="4.85546875" customWidth="1"/>
    <col min="4" max="4" width="5.140625" style="21" customWidth="1"/>
    <col min="5" max="5" width="74.42578125" customWidth="1"/>
    <col min="6" max="6" width="15" customWidth="1"/>
    <col min="7" max="8" width="14.85546875" customWidth="1"/>
    <col min="9" max="9" width="23.140625" customWidth="1"/>
    <col min="10" max="10" width="14" customWidth="1"/>
    <col min="12" max="12" width="13" customWidth="1"/>
  </cols>
  <sheetData>
    <row r="1" spans="1:10" ht="30" x14ac:dyDescent="0.4">
      <c r="A1" s="716" t="s">
        <v>663</v>
      </c>
      <c r="B1" s="716"/>
      <c r="C1" s="716"/>
      <c r="D1" s="716"/>
      <c r="E1" s="716"/>
      <c r="F1" s="716"/>
      <c r="G1" s="716"/>
      <c r="H1" s="716"/>
      <c r="I1" s="410"/>
    </row>
    <row r="2" spans="1:10" ht="27" thickBot="1" x14ac:dyDescent="0.45">
      <c r="A2" s="752" t="s">
        <v>1101</v>
      </c>
      <c r="B2" s="752"/>
      <c r="C2" s="752"/>
      <c r="D2" s="752"/>
      <c r="E2" s="752"/>
      <c r="F2" s="752"/>
      <c r="G2" s="752"/>
      <c r="H2" s="752"/>
      <c r="I2" s="409"/>
    </row>
    <row r="3" spans="1:10" ht="15" customHeight="1" x14ac:dyDescent="0.25">
      <c r="A3" s="750" t="s">
        <v>589</v>
      </c>
      <c r="B3" s="750" t="s">
        <v>658</v>
      </c>
      <c r="C3" s="451"/>
      <c r="D3" s="750" t="s">
        <v>91</v>
      </c>
      <c r="E3" s="750" t="s">
        <v>662</v>
      </c>
      <c r="F3" s="750" t="s">
        <v>661</v>
      </c>
      <c r="G3" s="750" t="s">
        <v>660</v>
      </c>
      <c r="H3" s="750" t="s">
        <v>659</v>
      </c>
      <c r="I3" s="14"/>
    </row>
    <row r="4" spans="1:10" ht="30" x14ac:dyDescent="0.25">
      <c r="A4" s="751"/>
      <c r="B4" s="751" t="s">
        <v>658</v>
      </c>
      <c r="C4" s="450" t="s">
        <v>90</v>
      </c>
      <c r="D4" s="751" t="s">
        <v>657</v>
      </c>
      <c r="E4" s="751"/>
      <c r="F4" s="751" t="s">
        <v>656</v>
      </c>
      <c r="G4" s="751" t="s">
        <v>655</v>
      </c>
      <c r="H4" s="751" t="s">
        <v>654</v>
      </c>
      <c r="I4" s="14"/>
    </row>
    <row r="5" spans="1:10" ht="15.75" thickBot="1" x14ac:dyDescent="0.3">
      <c r="A5" s="753"/>
      <c r="B5" s="753"/>
      <c r="C5" s="449"/>
      <c r="D5" s="753"/>
      <c r="E5" s="753"/>
      <c r="F5" s="449" t="s">
        <v>653</v>
      </c>
      <c r="G5" s="449" t="s">
        <v>653</v>
      </c>
      <c r="H5" s="449" t="s">
        <v>653</v>
      </c>
      <c r="I5" s="14"/>
    </row>
    <row r="6" spans="1:10" ht="7.5" customHeight="1" x14ac:dyDescent="0.25">
      <c r="A6" s="408"/>
      <c r="B6" s="408"/>
      <c r="C6" s="408"/>
      <c r="D6" s="408"/>
      <c r="E6" s="408"/>
      <c r="F6" s="408"/>
      <c r="G6" s="408"/>
      <c r="H6" s="408"/>
      <c r="I6" s="14"/>
    </row>
    <row r="7" spans="1:10" ht="15.75" customHeight="1" x14ac:dyDescent="0.25">
      <c r="A7" s="749" t="s">
        <v>652</v>
      </c>
      <c r="B7" s="749"/>
      <c r="C7" s="749"/>
      <c r="D7" s="749"/>
      <c r="E7" s="749"/>
      <c r="F7" s="447"/>
      <c r="G7" s="447"/>
      <c r="H7" s="447"/>
      <c r="I7" s="14"/>
    </row>
    <row r="8" spans="1:10" ht="4.5" customHeight="1" x14ac:dyDescent="0.25">
      <c r="A8" s="448"/>
      <c r="B8" s="448"/>
      <c r="C8" s="448"/>
      <c r="D8" s="448"/>
      <c r="E8" s="448"/>
      <c r="F8" s="447"/>
      <c r="G8" s="447"/>
      <c r="H8" s="447"/>
      <c r="I8" s="14"/>
    </row>
    <row r="9" spans="1:10" ht="15" customHeight="1" x14ac:dyDescent="0.25">
      <c r="A9" s="748" t="s">
        <v>871</v>
      </c>
      <c r="B9" s="748"/>
      <c r="C9" s="748"/>
      <c r="D9" s="748"/>
      <c r="E9" s="748"/>
      <c r="F9" s="748"/>
      <c r="G9" s="236"/>
      <c r="H9" s="236"/>
      <c r="I9" s="14"/>
      <c r="J9" s="209"/>
    </row>
    <row r="10" spans="1:10" ht="15" customHeight="1" x14ac:dyDescent="0.25">
      <c r="A10" s="399">
        <v>4111</v>
      </c>
      <c r="B10" s="519">
        <v>98348</v>
      </c>
      <c r="C10" s="595"/>
      <c r="D10" s="399"/>
      <c r="E10" s="596" t="s">
        <v>1105</v>
      </c>
      <c r="F10" s="597">
        <v>360000</v>
      </c>
      <c r="G10" s="597">
        <v>360000</v>
      </c>
      <c r="H10" s="597">
        <v>301778.99</v>
      </c>
      <c r="I10" s="18"/>
      <c r="J10" s="209"/>
    </row>
    <row r="11" spans="1:10" ht="15" customHeight="1" x14ac:dyDescent="0.25">
      <c r="A11" s="399"/>
      <c r="B11" s="595"/>
      <c r="C11" s="595"/>
      <c r="D11" s="399"/>
      <c r="E11" s="341" t="s">
        <v>10</v>
      </c>
      <c r="F11" s="397">
        <f>SUM(F10)</f>
        <v>360000</v>
      </c>
      <c r="G11" s="397">
        <f t="shared" ref="G11:H11" si="0">SUM(G10)</f>
        <v>360000</v>
      </c>
      <c r="H11" s="397">
        <f t="shared" si="0"/>
        <v>301778.99</v>
      </c>
      <c r="I11" s="18"/>
      <c r="J11" s="209"/>
    </row>
    <row r="12" spans="1:10" ht="15" customHeight="1" x14ac:dyDescent="0.25">
      <c r="A12" s="399"/>
      <c r="B12" s="595"/>
      <c r="C12" s="595"/>
      <c r="D12" s="399"/>
      <c r="E12" s="341"/>
      <c r="F12" s="397"/>
      <c r="G12" s="397"/>
      <c r="H12" s="397"/>
      <c r="I12" s="18"/>
      <c r="J12" s="209"/>
    </row>
    <row r="13" spans="1:10" x14ac:dyDescent="0.25">
      <c r="A13" s="748" t="s">
        <v>651</v>
      </c>
      <c r="B13" s="748"/>
      <c r="C13" s="748"/>
      <c r="D13" s="748"/>
      <c r="E13" s="748"/>
      <c r="F13" s="748"/>
      <c r="G13" s="397"/>
      <c r="H13" s="397"/>
      <c r="I13" s="18"/>
      <c r="J13" s="209"/>
    </row>
    <row r="14" spans="1:10" x14ac:dyDescent="0.25">
      <c r="A14" s="399">
        <v>4112</v>
      </c>
      <c r="B14" s="598">
        <v>0</v>
      </c>
      <c r="C14" s="598"/>
      <c r="D14" s="399"/>
      <c r="E14" s="599" t="s">
        <v>1125</v>
      </c>
      <c r="F14" s="597">
        <v>15788300</v>
      </c>
      <c r="G14" s="597">
        <v>10525528</v>
      </c>
      <c r="H14" s="597">
        <v>10525528</v>
      </c>
      <c r="I14" s="18"/>
    </row>
    <row r="15" spans="1:10" x14ac:dyDescent="0.25">
      <c r="A15" s="399"/>
      <c r="B15" s="595"/>
      <c r="C15" s="595"/>
      <c r="D15" s="399"/>
      <c r="E15" s="341" t="s">
        <v>10</v>
      </c>
      <c r="F15" s="397">
        <f>SUM(F14:F14)</f>
        <v>15788300</v>
      </c>
      <c r="G15" s="397">
        <f t="shared" ref="G15:H15" si="1">SUM(G14:G14)</f>
        <v>10525528</v>
      </c>
      <c r="H15" s="397">
        <f t="shared" si="1"/>
        <v>10525528</v>
      </c>
      <c r="I15" s="18"/>
      <c r="J15" s="209"/>
    </row>
    <row r="16" spans="1:10" x14ac:dyDescent="0.25">
      <c r="A16" s="399"/>
      <c r="B16" s="595"/>
      <c r="C16" s="595"/>
      <c r="D16" s="399"/>
      <c r="E16" s="341"/>
      <c r="F16" s="397"/>
      <c r="G16" s="397"/>
      <c r="H16" s="397"/>
      <c r="I16" s="18"/>
      <c r="J16" s="209"/>
    </row>
    <row r="17" spans="1:11" x14ac:dyDescent="0.25">
      <c r="A17" s="748" t="s">
        <v>870</v>
      </c>
      <c r="B17" s="748"/>
      <c r="C17" s="748"/>
      <c r="D17" s="748"/>
      <c r="E17" s="748"/>
      <c r="F17" s="748"/>
      <c r="G17" s="397"/>
      <c r="H17" s="397"/>
      <c r="I17" s="18"/>
      <c r="J17" s="209"/>
    </row>
    <row r="18" spans="1:11" x14ac:dyDescent="0.25">
      <c r="A18" s="399">
        <v>4113</v>
      </c>
      <c r="B18" s="594">
        <v>27189009</v>
      </c>
      <c r="C18" s="595" t="s">
        <v>638</v>
      </c>
      <c r="D18" s="399">
        <v>865</v>
      </c>
      <c r="E18" s="596" t="s">
        <v>1106</v>
      </c>
      <c r="F18" s="597">
        <v>128320</v>
      </c>
      <c r="G18" s="597">
        <v>128320</v>
      </c>
      <c r="H18" s="597">
        <v>0</v>
      </c>
      <c r="I18" s="18"/>
      <c r="J18" s="209"/>
    </row>
    <row r="19" spans="1:11" x14ac:dyDescent="0.25">
      <c r="A19" s="399">
        <v>4113</v>
      </c>
      <c r="B19" s="594">
        <v>27589010</v>
      </c>
      <c r="C19" s="595" t="s">
        <v>636</v>
      </c>
      <c r="D19" s="399">
        <v>865</v>
      </c>
      <c r="E19" s="596" t="s">
        <v>1107</v>
      </c>
      <c r="F19" s="597">
        <v>125779</v>
      </c>
      <c r="G19" s="597">
        <v>125779</v>
      </c>
      <c r="H19" s="597">
        <v>0</v>
      </c>
      <c r="I19" s="18"/>
      <c r="J19" s="209"/>
    </row>
    <row r="20" spans="1:11" x14ac:dyDescent="0.25">
      <c r="A20" s="399">
        <v>4113</v>
      </c>
      <c r="B20" s="600">
        <v>90002</v>
      </c>
      <c r="C20" s="598"/>
      <c r="D20" s="399">
        <v>874</v>
      </c>
      <c r="E20" s="596" t="s">
        <v>1108</v>
      </c>
      <c r="F20" s="597">
        <v>44935</v>
      </c>
      <c r="G20" s="597">
        <v>0</v>
      </c>
      <c r="H20" s="342">
        <v>0</v>
      </c>
      <c r="I20" s="18"/>
      <c r="J20" s="209"/>
    </row>
    <row r="21" spans="1:11" x14ac:dyDescent="0.25">
      <c r="A21" s="399"/>
      <c r="B21" s="595"/>
      <c r="C21" s="595"/>
      <c r="D21" s="399"/>
      <c r="E21" s="341" t="s">
        <v>10</v>
      </c>
      <c r="F21" s="397">
        <f>SUM(F18:F20)</f>
        <v>299034</v>
      </c>
      <c r="G21" s="397">
        <f t="shared" ref="G21:H21" si="2">SUM(G18:G20)</f>
        <v>254099</v>
      </c>
      <c r="H21" s="397">
        <f t="shared" si="2"/>
        <v>0</v>
      </c>
      <c r="I21" s="18"/>
      <c r="J21" s="209"/>
    </row>
    <row r="22" spans="1:11" ht="11.25" customHeight="1" x14ac:dyDescent="0.25">
      <c r="A22" s="399"/>
      <c r="B22" s="595"/>
      <c r="C22" s="595"/>
      <c r="D22" s="399"/>
      <c r="E22" s="341"/>
      <c r="F22" s="397"/>
      <c r="G22" s="397"/>
      <c r="H22" s="397"/>
      <c r="I22" s="18"/>
      <c r="J22" s="209"/>
    </row>
    <row r="23" spans="1:11" x14ac:dyDescent="0.25">
      <c r="A23" s="748" t="s">
        <v>650</v>
      </c>
      <c r="B23" s="748"/>
      <c r="C23" s="748"/>
      <c r="D23" s="748"/>
      <c r="E23" s="748"/>
      <c r="F23" s="397"/>
      <c r="G23" s="397"/>
      <c r="H23" s="397"/>
      <c r="I23" s="14"/>
      <c r="J23" s="209"/>
    </row>
    <row r="24" spans="1:11" x14ac:dyDescent="0.25">
      <c r="A24" s="399">
        <v>4116</v>
      </c>
      <c r="B24" s="598">
        <v>13011</v>
      </c>
      <c r="C24" s="598"/>
      <c r="D24" s="399"/>
      <c r="E24" s="599" t="s">
        <v>941</v>
      </c>
      <c r="F24" s="597">
        <v>2484700</v>
      </c>
      <c r="G24" s="597">
        <v>2824669</v>
      </c>
      <c r="H24" s="597">
        <v>1651387</v>
      </c>
      <c r="I24" s="14"/>
      <c r="J24" s="209"/>
      <c r="K24" s="209"/>
    </row>
    <row r="25" spans="1:11" x14ac:dyDescent="0.25">
      <c r="A25" s="399">
        <v>4116</v>
      </c>
      <c r="B25" s="598">
        <v>13015</v>
      </c>
      <c r="C25" s="598"/>
      <c r="D25" s="399"/>
      <c r="E25" s="601" t="s">
        <v>942</v>
      </c>
      <c r="F25" s="597">
        <v>348045</v>
      </c>
      <c r="G25" s="597">
        <v>348045</v>
      </c>
      <c r="H25" s="597">
        <v>185298</v>
      </c>
      <c r="I25" s="14"/>
      <c r="J25" s="209"/>
    </row>
    <row r="26" spans="1:11" x14ac:dyDescent="0.25">
      <c r="A26" s="399">
        <v>4116</v>
      </c>
      <c r="B26" s="598">
        <v>34013</v>
      </c>
      <c r="C26" s="598"/>
      <c r="D26" s="399">
        <v>242</v>
      </c>
      <c r="E26" s="601" t="s">
        <v>940</v>
      </c>
      <c r="F26" s="597">
        <v>106000</v>
      </c>
      <c r="G26" s="597">
        <v>106000</v>
      </c>
      <c r="H26" s="597">
        <v>106000</v>
      </c>
      <c r="I26" s="14"/>
      <c r="J26" s="209"/>
    </row>
    <row r="27" spans="1:11" x14ac:dyDescent="0.25">
      <c r="A27" s="399">
        <v>4116</v>
      </c>
      <c r="B27" s="598">
        <v>34053</v>
      </c>
      <c r="C27" s="399">
        <v>617</v>
      </c>
      <c r="D27" s="399">
        <v>242</v>
      </c>
      <c r="E27" s="601" t="s">
        <v>965</v>
      </c>
      <c r="F27" s="597">
        <v>26000</v>
      </c>
      <c r="G27" s="597">
        <v>26000</v>
      </c>
      <c r="H27" s="597">
        <v>26000</v>
      </c>
      <c r="I27" s="14"/>
      <c r="J27" s="209"/>
    </row>
    <row r="28" spans="1:11" x14ac:dyDescent="0.25">
      <c r="A28" s="399">
        <v>4116</v>
      </c>
      <c r="B28" s="598">
        <v>34070</v>
      </c>
      <c r="C28" s="399">
        <v>607</v>
      </c>
      <c r="D28" s="399">
        <v>242</v>
      </c>
      <c r="E28" s="601" t="s">
        <v>943</v>
      </c>
      <c r="F28" s="597">
        <v>42000</v>
      </c>
      <c r="G28" s="597">
        <v>42000</v>
      </c>
      <c r="H28" s="597">
        <v>42000</v>
      </c>
      <c r="I28" s="14"/>
      <c r="J28" s="209"/>
    </row>
    <row r="29" spans="1:11" x14ac:dyDescent="0.25">
      <c r="A29" s="399">
        <v>4116</v>
      </c>
      <c r="B29" s="598">
        <v>34070</v>
      </c>
      <c r="C29" s="399">
        <v>608</v>
      </c>
      <c r="D29" s="399">
        <v>242</v>
      </c>
      <c r="E29" s="601" t="s">
        <v>944</v>
      </c>
      <c r="F29" s="597">
        <v>280000</v>
      </c>
      <c r="G29" s="597">
        <v>280000</v>
      </c>
      <c r="H29" s="597">
        <v>280000</v>
      </c>
      <c r="I29" s="310"/>
      <c r="J29" s="209"/>
    </row>
    <row r="30" spans="1:11" x14ac:dyDescent="0.25">
      <c r="A30" s="399">
        <v>4116</v>
      </c>
      <c r="B30" s="598">
        <v>34070</v>
      </c>
      <c r="C30" s="399">
        <v>621</v>
      </c>
      <c r="D30" s="399">
        <v>242</v>
      </c>
      <c r="E30" s="601" t="s">
        <v>1089</v>
      </c>
      <c r="F30" s="597">
        <v>46000</v>
      </c>
      <c r="G30" s="597">
        <v>46000</v>
      </c>
      <c r="H30" s="597">
        <v>46000</v>
      </c>
      <c r="I30" s="14"/>
      <c r="J30" s="209"/>
    </row>
    <row r="31" spans="1:11" x14ac:dyDescent="0.25">
      <c r="A31" s="399">
        <v>4116</v>
      </c>
      <c r="B31" s="594">
        <v>103133063</v>
      </c>
      <c r="C31" s="598" t="s">
        <v>638</v>
      </c>
      <c r="D31" s="399">
        <v>312</v>
      </c>
      <c r="E31" s="599" t="s">
        <v>946</v>
      </c>
      <c r="F31" s="597">
        <v>217890.31</v>
      </c>
      <c r="G31" s="597">
        <v>217890.31</v>
      </c>
      <c r="H31" s="597">
        <v>217890.31</v>
      </c>
      <c r="I31" s="310"/>
      <c r="J31" s="209"/>
    </row>
    <row r="32" spans="1:11" x14ac:dyDescent="0.25">
      <c r="A32" s="399">
        <v>4116</v>
      </c>
      <c r="B32" s="594">
        <v>103533063</v>
      </c>
      <c r="C32" s="598" t="s">
        <v>636</v>
      </c>
      <c r="D32" s="399">
        <v>312</v>
      </c>
      <c r="E32" s="599" t="s">
        <v>945</v>
      </c>
      <c r="F32" s="597">
        <v>1234711.69</v>
      </c>
      <c r="G32" s="597">
        <v>1234711.69</v>
      </c>
      <c r="H32" s="597">
        <v>1234711.69</v>
      </c>
      <c r="I32" s="14"/>
      <c r="J32" s="209"/>
    </row>
    <row r="33" spans="1:10" x14ac:dyDescent="0.25">
      <c r="A33" s="399">
        <v>4116</v>
      </c>
      <c r="B33" s="594">
        <v>104113013</v>
      </c>
      <c r="C33" s="598" t="s">
        <v>638</v>
      </c>
      <c r="D33" s="399">
        <v>241</v>
      </c>
      <c r="E33" s="599" t="s">
        <v>962</v>
      </c>
      <c r="F33" s="597">
        <v>30984.7</v>
      </c>
      <c r="G33" s="597">
        <v>30984.7</v>
      </c>
      <c r="H33" s="597">
        <v>30984.7</v>
      </c>
      <c r="I33" s="14"/>
      <c r="J33" s="209"/>
    </row>
    <row r="34" spans="1:10" x14ac:dyDescent="0.25">
      <c r="A34" s="399">
        <v>4116</v>
      </c>
      <c r="B34" s="594">
        <v>104513013</v>
      </c>
      <c r="C34" s="598" t="s">
        <v>636</v>
      </c>
      <c r="D34" s="399">
        <v>241</v>
      </c>
      <c r="E34" s="599" t="s">
        <v>963</v>
      </c>
      <c r="F34" s="597">
        <v>175579.91</v>
      </c>
      <c r="G34" s="597">
        <v>175579.91</v>
      </c>
      <c r="H34" s="597">
        <v>175579.91</v>
      </c>
      <c r="I34" s="14"/>
      <c r="J34" s="209"/>
    </row>
    <row r="35" spans="1:10" x14ac:dyDescent="0.25">
      <c r="A35" s="399">
        <v>4116</v>
      </c>
      <c r="B35" s="594">
        <v>106100000</v>
      </c>
      <c r="C35" s="598"/>
      <c r="D35" s="399">
        <v>840</v>
      </c>
      <c r="E35" s="599" t="s">
        <v>947</v>
      </c>
      <c r="F35" s="597">
        <v>0</v>
      </c>
      <c r="G35" s="597">
        <v>0</v>
      </c>
      <c r="H35" s="597">
        <v>157905</v>
      </c>
      <c r="I35" s="14"/>
      <c r="J35" s="209"/>
    </row>
    <row r="36" spans="1:10" x14ac:dyDescent="0.25">
      <c r="A36" s="399">
        <v>4116</v>
      </c>
      <c r="B36" s="594">
        <v>106515011</v>
      </c>
      <c r="C36" s="598" t="s">
        <v>934</v>
      </c>
      <c r="D36" s="399">
        <v>840</v>
      </c>
      <c r="E36" s="18" t="s">
        <v>964</v>
      </c>
      <c r="F36" s="597">
        <v>0</v>
      </c>
      <c r="G36" s="597">
        <v>0</v>
      </c>
      <c r="H36" s="597">
        <v>894795</v>
      </c>
      <c r="I36" s="14"/>
      <c r="J36" s="209"/>
    </row>
    <row r="37" spans="1:10" x14ac:dyDescent="0.25">
      <c r="A37" s="399">
        <v>4116</v>
      </c>
      <c r="B37" s="594">
        <v>107117015</v>
      </c>
      <c r="C37" s="598"/>
      <c r="D37" s="399">
        <v>312</v>
      </c>
      <c r="E37" s="602" t="s">
        <v>948</v>
      </c>
      <c r="F37" s="597">
        <v>103974.3</v>
      </c>
      <c r="G37" s="597">
        <v>103974.3</v>
      </c>
      <c r="H37" s="597">
        <v>103974.3</v>
      </c>
      <c r="I37" s="14"/>
      <c r="J37" s="209"/>
    </row>
    <row r="38" spans="1:10" x14ac:dyDescent="0.25">
      <c r="A38" s="399">
        <v>4116</v>
      </c>
      <c r="B38" s="594">
        <v>107517016</v>
      </c>
      <c r="C38" s="598"/>
      <c r="D38" s="399">
        <v>312</v>
      </c>
      <c r="E38" s="602" t="s">
        <v>949</v>
      </c>
      <c r="F38" s="597">
        <v>1767563.05</v>
      </c>
      <c r="G38" s="597">
        <v>1767563.05</v>
      </c>
      <c r="H38" s="597">
        <v>1767563.05</v>
      </c>
      <c r="I38" s="14"/>
      <c r="J38" s="209"/>
    </row>
    <row r="39" spans="1:10" x14ac:dyDescent="0.25">
      <c r="A39" s="399">
        <v>4116</v>
      </c>
      <c r="B39" s="594">
        <v>107117015</v>
      </c>
      <c r="C39" s="598"/>
      <c r="D39" s="399">
        <v>313</v>
      </c>
      <c r="E39" s="602" t="s">
        <v>950</v>
      </c>
      <c r="F39" s="597">
        <v>14459.76</v>
      </c>
      <c r="G39" s="597">
        <v>14459.76</v>
      </c>
      <c r="H39" s="597">
        <v>14459.76</v>
      </c>
      <c r="I39" s="14"/>
      <c r="J39" s="209"/>
    </row>
    <row r="40" spans="1:10" x14ac:dyDescent="0.25">
      <c r="A40" s="399">
        <v>4116</v>
      </c>
      <c r="B40" s="594">
        <v>107517016</v>
      </c>
      <c r="C40" s="598"/>
      <c r="D40" s="399">
        <v>313</v>
      </c>
      <c r="E40" s="602" t="s">
        <v>950</v>
      </c>
      <c r="F40" s="597">
        <v>245815.8</v>
      </c>
      <c r="G40" s="597">
        <v>245815.8</v>
      </c>
      <c r="H40" s="597">
        <v>245815.8</v>
      </c>
      <c r="I40" s="14"/>
      <c r="J40" s="209"/>
    </row>
    <row r="41" spans="1:10" x14ac:dyDescent="0.25">
      <c r="A41" s="399">
        <v>4116</v>
      </c>
      <c r="B41" s="594">
        <v>107517016</v>
      </c>
      <c r="C41" s="598"/>
      <c r="D41" s="399">
        <v>845</v>
      </c>
      <c r="E41" s="599" t="s">
        <v>1109</v>
      </c>
      <c r="F41" s="597">
        <v>475</v>
      </c>
      <c r="G41" s="597">
        <v>475</v>
      </c>
      <c r="H41" s="597">
        <v>0</v>
      </c>
      <c r="I41" s="14"/>
      <c r="J41" s="209"/>
    </row>
    <row r="42" spans="1:10" x14ac:dyDescent="0.25">
      <c r="A42" s="603"/>
      <c r="B42" s="604"/>
      <c r="C42" s="604"/>
      <c r="D42" s="603"/>
      <c r="E42" s="128" t="s">
        <v>649</v>
      </c>
      <c r="F42" s="605">
        <f>SUM(F24:F41)</f>
        <v>7124199.5199999996</v>
      </c>
      <c r="G42" s="605">
        <f t="shared" ref="G42:H42" si="3">SUM(G24:G41)</f>
        <v>7464168.5199999996</v>
      </c>
      <c r="H42" s="605">
        <f t="shared" si="3"/>
        <v>7180364.5199999996</v>
      </c>
      <c r="I42" s="372"/>
      <c r="J42" s="209"/>
    </row>
    <row r="43" spans="1:10" ht="15" customHeight="1" x14ac:dyDescent="0.25">
      <c r="A43" s="399"/>
      <c r="B43" s="580"/>
      <c r="C43" s="595"/>
      <c r="D43" s="399"/>
      <c r="E43" s="341"/>
      <c r="F43" s="397"/>
      <c r="G43" s="397"/>
      <c r="H43" s="597"/>
      <c r="I43" s="372"/>
      <c r="J43" s="209"/>
    </row>
    <row r="44" spans="1:10" x14ac:dyDescent="0.25">
      <c r="A44" s="399"/>
      <c r="B44" s="595"/>
      <c r="C44" s="595"/>
      <c r="D44" s="399"/>
      <c r="E44" s="341" t="s">
        <v>648</v>
      </c>
      <c r="F44" s="397"/>
      <c r="G44" s="397"/>
      <c r="H44" s="597"/>
      <c r="I44" s="372"/>
      <c r="J44" s="209"/>
    </row>
    <row r="45" spans="1:10" s="377" customFormat="1" x14ac:dyDescent="0.25">
      <c r="A45" s="399">
        <v>4116</v>
      </c>
      <c r="B45" s="606">
        <v>13101</v>
      </c>
      <c r="C45" s="598" t="s">
        <v>638</v>
      </c>
      <c r="D45" s="399"/>
      <c r="E45" s="599" t="s">
        <v>1110</v>
      </c>
      <c r="F45" s="597">
        <v>729600</v>
      </c>
      <c r="G45" s="597">
        <v>461669</v>
      </c>
      <c r="H45" s="597">
        <v>461669</v>
      </c>
      <c r="I45" s="407"/>
      <c r="J45" s="379"/>
    </row>
    <row r="46" spans="1:10" x14ac:dyDescent="0.25">
      <c r="A46" s="607"/>
      <c r="B46" s="608"/>
      <c r="C46" s="609"/>
      <c r="D46" s="607"/>
      <c r="E46" s="610" t="s">
        <v>647</v>
      </c>
      <c r="F46" s="611">
        <f>SUM(F45:F45)</f>
        <v>729600</v>
      </c>
      <c r="G46" s="611">
        <f>SUM(G45:G45)</f>
        <v>461669</v>
      </c>
      <c r="H46" s="611">
        <f>SUM(H45:H45)</f>
        <v>461669</v>
      </c>
      <c r="I46" s="372"/>
      <c r="J46" s="209"/>
    </row>
    <row r="47" spans="1:10" x14ac:dyDescent="0.25">
      <c r="A47" s="607"/>
      <c r="B47" s="609"/>
      <c r="C47" s="609"/>
      <c r="D47" s="607"/>
      <c r="E47" s="341" t="s">
        <v>646</v>
      </c>
      <c r="F47" s="397">
        <f>F42+F46</f>
        <v>7853799.5199999996</v>
      </c>
      <c r="G47" s="397">
        <f t="shared" ref="G47:H47" si="4">G42+G46</f>
        <v>7925837.5199999996</v>
      </c>
      <c r="H47" s="397">
        <f t="shared" si="4"/>
        <v>7642033.5199999996</v>
      </c>
      <c r="I47" s="406"/>
      <c r="J47" s="209"/>
    </row>
    <row r="48" spans="1:10" ht="15" customHeight="1" x14ac:dyDescent="0.25">
      <c r="A48" s="607"/>
      <c r="B48" s="609"/>
      <c r="C48" s="609"/>
      <c r="D48" s="607"/>
      <c r="E48" s="341"/>
      <c r="F48" s="404"/>
      <c r="G48" s="397"/>
      <c r="H48" s="397"/>
      <c r="I48" s="14"/>
      <c r="J48" s="209"/>
    </row>
    <row r="49" spans="1:10" ht="15" customHeight="1" x14ac:dyDescent="0.25">
      <c r="A49" s="748" t="s">
        <v>645</v>
      </c>
      <c r="B49" s="748"/>
      <c r="C49" s="748"/>
      <c r="D49" s="748"/>
      <c r="E49" s="748"/>
      <c r="F49" s="658"/>
      <c r="G49" s="397"/>
      <c r="H49" s="397"/>
      <c r="I49" s="14"/>
      <c r="J49" s="209"/>
    </row>
    <row r="50" spans="1:10" ht="15" customHeight="1" x14ac:dyDescent="0.25">
      <c r="A50" s="399">
        <v>4121</v>
      </c>
      <c r="B50" s="598">
        <v>0</v>
      </c>
      <c r="C50" s="598"/>
      <c r="D50" s="399"/>
      <c r="E50" s="599" t="s">
        <v>1124</v>
      </c>
      <c r="F50" s="397">
        <v>520000</v>
      </c>
      <c r="G50" s="397">
        <v>462000</v>
      </c>
      <c r="H50" s="397">
        <v>462000</v>
      </c>
      <c r="I50" s="14"/>
      <c r="J50" s="209"/>
    </row>
    <row r="51" spans="1:10" ht="8.25" customHeight="1" x14ac:dyDescent="0.25">
      <c r="A51" s="399"/>
      <c r="B51" s="598"/>
      <c r="C51" s="598"/>
      <c r="D51" s="399"/>
      <c r="E51" s="341"/>
      <c r="F51" s="397"/>
      <c r="G51" s="397"/>
      <c r="H51" s="397"/>
      <c r="I51" s="310"/>
      <c r="J51" s="310"/>
    </row>
    <row r="52" spans="1:10" ht="15" customHeight="1" x14ac:dyDescent="0.25">
      <c r="A52" s="748" t="s">
        <v>1136</v>
      </c>
      <c r="B52" s="748"/>
      <c r="C52" s="748"/>
      <c r="D52" s="748"/>
      <c r="E52" s="748"/>
      <c r="F52" s="397"/>
      <c r="G52" s="397"/>
      <c r="H52" s="397"/>
      <c r="I52" s="310"/>
      <c r="J52" s="372"/>
    </row>
    <row r="53" spans="1:10" ht="15" customHeight="1" x14ac:dyDescent="0.25">
      <c r="A53" s="399">
        <v>4122</v>
      </c>
      <c r="B53" s="598">
        <v>150</v>
      </c>
      <c r="C53" s="399">
        <v>622</v>
      </c>
      <c r="D53" s="399">
        <v>241</v>
      </c>
      <c r="E53" s="596" t="s">
        <v>1083</v>
      </c>
      <c r="F53" s="597">
        <v>21000</v>
      </c>
      <c r="G53" s="597">
        <v>21000</v>
      </c>
      <c r="H53" s="597">
        <v>21000</v>
      </c>
      <c r="I53" s="310"/>
      <c r="J53" s="372"/>
    </row>
    <row r="54" spans="1:10" ht="15" customHeight="1" x14ac:dyDescent="0.25">
      <c r="A54" s="399">
        <v>4122</v>
      </c>
      <c r="B54" s="598">
        <v>33064</v>
      </c>
      <c r="C54" s="399">
        <v>622</v>
      </c>
      <c r="D54" s="399">
        <v>241</v>
      </c>
      <c r="E54" s="596" t="s">
        <v>1084</v>
      </c>
      <c r="F54" s="597">
        <v>49000</v>
      </c>
      <c r="G54" s="597">
        <v>49000</v>
      </c>
      <c r="H54" s="597">
        <v>49000</v>
      </c>
      <c r="I54" s="310"/>
      <c r="J54" s="372"/>
    </row>
    <row r="55" spans="1:10" ht="15" customHeight="1" x14ac:dyDescent="0.25">
      <c r="A55" s="399">
        <v>4122</v>
      </c>
      <c r="B55" s="598">
        <v>415</v>
      </c>
      <c r="C55" s="399">
        <v>602</v>
      </c>
      <c r="D55" s="399">
        <v>241</v>
      </c>
      <c r="E55" s="596" t="s">
        <v>891</v>
      </c>
      <c r="F55" s="597">
        <v>20000</v>
      </c>
      <c r="G55" s="597">
        <v>20000</v>
      </c>
      <c r="H55" s="597">
        <v>20000</v>
      </c>
      <c r="I55" s="342"/>
      <c r="J55" s="372"/>
    </row>
    <row r="56" spans="1:10" ht="15" customHeight="1" x14ac:dyDescent="0.25">
      <c r="A56" s="399">
        <v>4122</v>
      </c>
      <c r="B56" s="598">
        <v>415</v>
      </c>
      <c r="C56" s="399">
        <v>603</v>
      </c>
      <c r="D56" s="399">
        <v>241</v>
      </c>
      <c r="E56" s="596" t="s">
        <v>892</v>
      </c>
      <c r="F56" s="597">
        <v>28000</v>
      </c>
      <c r="G56" s="597">
        <v>28000</v>
      </c>
      <c r="H56" s="597">
        <v>28000</v>
      </c>
      <c r="I56" s="342"/>
      <c r="J56" s="372"/>
    </row>
    <row r="57" spans="1:10" ht="15" customHeight="1" x14ac:dyDescent="0.25">
      <c r="A57" s="399">
        <v>4122</v>
      </c>
      <c r="B57" s="598">
        <v>416</v>
      </c>
      <c r="C57" s="399">
        <v>604</v>
      </c>
      <c r="D57" s="399">
        <v>241</v>
      </c>
      <c r="E57" s="596" t="s">
        <v>893</v>
      </c>
      <c r="F57" s="597">
        <v>100000</v>
      </c>
      <c r="G57" s="597">
        <v>70000</v>
      </c>
      <c r="H57" s="597">
        <v>70000</v>
      </c>
      <c r="I57" s="342"/>
      <c r="J57" s="372"/>
    </row>
    <row r="58" spans="1:10" ht="15" customHeight="1" x14ac:dyDescent="0.25">
      <c r="A58" s="399">
        <v>4122</v>
      </c>
      <c r="B58" s="598">
        <v>416</v>
      </c>
      <c r="C58" s="399"/>
      <c r="D58" s="399">
        <v>641</v>
      </c>
      <c r="E58" s="596" t="s">
        <v>951</v>
      </c>
      <c r="F58" s="597">
        <v>140000</v>
      </c>
      <c r="G58" s="597">
        <v>109045</v>
      </c>
      <c r="H58" s="597">
        <v>109045</v>
      </c>
      <c r="I58" s="342"/>
      <c r="J58" s="372"/>
    </row>
    <row r="59" spans="1:10" ht="15" customHeight="1" x14ac:dyDescent="0.25">
      <c r="A59" s="399">
        <v>4122</v>
      </c>
      <c r="B59" s="598">
        <v>428</v>
      </c>
      <c r="C59" s="399">
        <v>601</v>
      </c>
      <c r="D59" s="399">
        <v>241</v>
      </c>
      <c r="E59" s="596" t="s">
        <v>1126</v>
      </c>
      <c r="F59" s="597">
        <v>30000</v>
      </c>
      <c r="G59" s="597">
        <v>21000</v>
      </c>
      <c r="H59" s="597">
        <v>21000</v>
      </c>
      <c r="I59" s="310"/>
      <c r="J59" s="372"/>
    </row>
    <row r="60" spans="1:10" ht="15" customHeight="1" x14ac:dyDescent="0.25">
      <c r="A60" s="399">
        <v>4122</v>
      </c>
      <c r="B60" s="598">
        <v>428</v>
      </c>
      <c r="C60" s="399">
        <v>619</v>
      </c>
      <c r="D60" s="399">
        <v>241</v>
      </c>
      <c r="E60" s="596" t="s">
        <v>1127</v>
      </c>
      <c r="F60" s="597">
        <v>10000</v>
      </c>
      <c r="G60" s="597">
        <v>10000</v>
      </c>
      <c r="H60" s="597">
        <v>10000</v>
      </c>
      <c r="I60" s="310"/>
      <c r="J60" s="372"/>
    </row>
    <row r="61" spans="1:10" ht="15" customHeight="1" x14ac:dyDescent="0.25">
      <c r="A61" s="399">
        <v>4122</v>
      </c>
      <c r="B61" s="598">
        <v>428</v>
      </c>
      <c r="C61" s="399">
        <v>616</v>
      </c>
      <c r="D61" s="399">
        <v>242</v>
      </c>
      <c r="E61" s="596" t="s">
        <v>1128</v>
      </c>
      <c r="F61" s="597">
        <v>35000</v>
      </c>
      <c r="G61" s="597">
        <v>24500</v>
      </c>
      <c r="H61" s="597">
        <v>24500</v>
      </c>
      <c r="I61" s="310"/>
      <c r="J61" s="372"/>
    </row>
    <row r="62" spans="1:10" ht="15" customHeight="1" x14ac:dyDescent="0.25">
      <c r="A62" s="399">
        <v>4122</v>
      </c>
      <c r="B62" s="598">
        <v>428</v>
      </c>
      <c r="C62" s="399">
        <v>620</v>
      </c>
      <c r="D62" s="399">
        <v>242</v>
      </c>
      <c r="E62" s="596" t="s">
        <v>1129</v>
      </c>
      <c r="F62" s="597">
        <v>40000</v>
      </c>
      <c r="G62" s="597">
        <v>28000</v>
      </c>
      <c r="H62" s="597">
        <v>28000</v>
      </c>
      <c r="I62" s="310"/>
      <c r="J62" s="372"/>
    </row>
    <row r="63" spans="1:10" ht="15" customHeight="1" x14ac:dyDescent="0.25">
      <c r="A63" s="399">
        <v>4122</v>
      </c>
      <c r="B63" s="598">
        <v>429</v>
      </c>
      <c r="C63" s="399"/>
      <c r="D63" s="399">
        <v>242</v>
      </c>
      <c r="E63" s="596" t="s">
        <v>868</v>
      </c>
      <c r="F63" s="597">
        <v>40000</v>
      </c>
      <c r="G63" s="597">
        <v>28000</v>
      </c>
      <c r="H63" s="597">
        <v>28000</v>
      </c>
      <c r="I63" s="310"/>
      <c r="J63" s="372"/>
    </row>
    <row r="64" spans="1:10" ht="15" customHeight="1" x14ac:dyDescent="0.25">
      <c r="A64" s="399">
        <v>4122</v>
      </c>
      <c r="B64" s="598">
        <v>433</v>
      </c>
      <c r="C64" s="399">
        <v>623</v>
      </c>
      <c r="D64" s="399"/>
      <c r="E64" s="596" t="s">
        <v>1088</v>
      </c>
      <c r="F64" s="597">
        <v>50000</v>
      </c>
      <c r="G64" s="597">
        <v>35000</v>
      </c>
      <c r="H64" s="597">
        <v>0</v>
      </c>
      <c r="I64" s="310"/>
      <c r="J64" s="372"/>
    </row>
    <row r="65" spans="1:10" ht="15" customHeight="1" x14ac:dyDescent="0.25">
      <c r="A65" s="399">
        <v>4122</v>
      </c>
      <c r="B65" s="598">
        <v>433</v>
      </c>
      <c r="C65" s="399">
        <v>624</v>
      </c>
      <c r="D65" s="399"/>
      <c r="E65" s="596" t="s">
        <v>1085</v>
      </c>
      <c r="F65" s="597">
        <v>30000</v>
      </c>
      <c r="G65" s="597">
        <v>30000</v>
      </c>
      <c r="H65" s="597">
        <v>30000</v>
      </c>
      <c r="I65" s="310"/>
      <c r="J65" s="372"/>
    </row>
    <row r="66" spans="1:10" ht="15" customHeight="1" x14ac:dyDescent="0.25">
      <c r="A66" s="399">
        <v>4122</v>
      </c>
      <c r="B66" s="598">
        <v>433</v>
      </c>
      <c r="C66" s="399">
        <v>625</v>
      </c>
      <c r="D66" s="399">
        <v>242</v>
      </c>
      <c r="E66" s="596" t="s">
        <v>1086</v>
      </c>
      <c r="F66" s="597">
        <v>20000</v>
      </c>
      <c r="G66" s="597">
        <v>20000</v>
      </c>
      <c r="H66" s="597">
        <v>20000</v>
      </c>
      <c r="I66" s="310"/>
      <c r="J66" s="372"/>
    </row>
    <row r="67" spans="1:10" ht="15" customHeight="1" x14ac:dyDescent="0.25">
      <c r="A67" s="399">
        <v>4122</v>
      </c>
      <c r="B67" s="598">
        <v>433</v>
      </c>
      <c r="C67" s="399">
        <v>626</v>
      </c>
      <c r="D67" s="399">
        <v>242</v>
      </c>
      <c r="E67" s="596" t="s">
        <v>1087</v>
      </c>
      <c r="F67" s="597">
        <v>20000</v>
      </c>
      <c r="G67" s="597">
        <v>20000</v>
      </c>
      <c r="H67" s="597">
        <v>20000</v>
      </c>
      <c r="I67" s="310"/>
      <c r="J67" s="372"/>
    </row>
    <row r="68" spans="1:10" ht="15" customHeight="1" x14ac:dyDescent="0.25">
      <c r="A68" s="399">
        <v>4122</v>
      </c>
      <c r="B68" s="598">
        <v>453</v>
      </c>
      <c r="C68" s="399"/>
      <c r="D68" s="399">
        <v>382</v>
      </c>
      <c r="E68" s="596" t="s">
        <v>952</v>
      </c>
      <c r="F68" s="597">
        <v>35000</v>
      </c>
      <c r="G68" s="597">
        <v>0</v>
      </c>
      <c r="H68" s="597">
        <v>35000</v>
      </c>
      <c r="I68" s="310"/>
      <c r="J68" s="372"/>
    </row>
    <row r="69" spans="1:10" ht="15" customHeight="1" x14ac:dyDescent="0.25">
      <c r="A69" s="399">
        <v>4122</v>
      </c>
      <c r="B69" s="598">
        <v>453</v>
      </c>
      <c r="C69" s="399"/>
      <c r="D69" s="399">
        <v>384</v>
      </c>
      <c r="E69" s="596" t="s">
        <v>953</v>
      </c>
      <c r="F69" s="597">
        <v>12000</v>
      </c>
      <c r="G69" s="597">
        <v>0</v>
      </c>
      <c r="H69" s="597">
        <v>12000</v>
      </c>
      <c r="I69" s="310"/>
      <c r="J69" s="372"/>
    </row>
    <row r="70" spans="1:10" ht="15" customHeight="1" x14ac:dyDescent="0.25">
      <c r="A70" s="399">
        <v>4122</v>
      </c>
      <c r="B70" s="598">
        <v>453</v>
      </c>
      <c r="C70" s="399"/>
      <c r="D70" s="399">
        <v>386</v>
      </c>
      <c r="E70" s="596" t="s">
        <v>954</v>
      </c>
      <c r="F70" s="597">
        <v>10000</v>
      </c>
      <c r="G70" s="597">
        <v>0</v>
      </c>
      <c r="H70" s="597">
        <v>10000</v>
      </c>
      <c r="I70" s="310"/>
      <c r="J70" s="372"/>
    </row>
    <row r="71" spans="1:10" ht="15" customHeight="1" x14ac:dyDescent="0.25">
      <c r="A71" s="399">
        <v>4122</v>
      </c>
      <c r="B71" s="598">
        <v>454</v>
      </c>
      <c r="C71" s="399"/>
      <c r="D71" s="399">
        <v>312</v>
      </c>
      <c r="E71" s="340" t="s">
        <v>1111</v>
      </c>
      <c r="F71" s="597">
        <v>29000</v>
      </c>
      <c r="G71" s="597">
        <v>29000</v>
      </c>
      <c r="H71" s="597">
        <v>29000</v>
      </c>
      <c r="I71" s="310"/>
      <c r="J71" s="372"/>
    </row>
    <row r="72" spans="1:10" ht="15" customHeight="1" x14ac:dyDescent="0.25">
      <c r="A72" s="399">
        <v>4122</v>
      </c>
      <c r="B72" s="598">
        <v>454</v>
      </c>
      <c r="C72" s="399"/>
      <c r="D72" s="399">
        <v>846</v>
      </c>
      <c r="E72" s="599" t="s">
        <v>955</v>
      </c>
      <c r="F72" s="597">
        <v>93000</v>
      </c>
      <c r="G72" s="597">
        <v>93000</v>
      </c>
      <c r="H72" s="597">
        <v>93000</v>
      </c>
      <c r="I72" s="310"/>
      <c r="J72" s="372"/>
    </row>
    <row r="73" spans="1:10" ht="15" customHeight="1" x14ac:dyDescent="0.25">
      <c r="A73" s="399">
        <v>4122</v>
      </c>
      <c r="B73" s="598">
        <v>457</v>
      </c>
      <c r="C73" s="399"/>
      <c r="D73" s="399">
        <v>683</v>
      </c>
      <c r="E73" s="599" t="s">
        <v>956</v>
      </c>
      <c r="F73" s="597">
        <v>20000</v>
      </c>
      <c r="G73" s="597">
        <v>20000</v>
      </c>
      <c r="H73" s="597">
        <v>0</v>
      </c>
      <c r="I73" s="310"/>
      <c r="J73" s="372"/>
    </row>
    <row r="74" spans="1:10" ht="15" customHeight="1" x14ac:dyDescent="0.25">
      <c r="A74" s="399">
        <v>4122</v>
      </c>
      <c r="B74" s="598">
        <v>457</v>
      </c>
      <c r="C74" s="399"/>
      <c r="D74" s="399">
        <v>878</v>
      </c>
      <c r="E74" s="599" t="s">
        <v>957</v>
      </c>
      <c r="F74" s="597">
        <v>60000</v>
      </c>
      <c r="G74" s="597">
        <v>60000</v>
      </c>
      <c r="H74" s="597">
        <v>0</v>
      </c>
      <c r="I74" s="310"/>
      <c r="J74" s="372"/>
    </row>
    <row r="75" spans="1:10" ht="15" customHeight="1" x14ac:dyDescent="0.25">
      <c r="A75" s="399">
        <v>4122</v>
      </c>
      <c r="B75" s="598">
        <v>732</v>
      </c>
      <c r="C75" s="399"/>
      <c r="D75" s="399">
        <v>244</v>
      </c>
      <c r="E75" s="596" t="s">
        <v>958</v>
      </c>
      <c r="F75" s="597">
        <v>857000</v>
      </c>
      <c r="G75" s="597">
        <v>857000</v>
      </c>
      <c r="H75" s="597">
        <v>857000</v>
      </c>
      <c r="I75" s="310"/>
      <c r="J75" s="372"/>
    </row>
    <row r="76" spans="1:10" ht="15" customHeight="1" x14ac:dyDescent="0.25">
      <c r="A76" s="399"/>
      <c r="B76" s="598"/>
      <c r="C76" s="598"/>
      <c r="D76" s="399"/>
      <c r="E76" s="341" t="s">
        <v>644</v>
      </c>
      <c r="F76" s="397">
        <f>SUM(F53:F75)</f>
        <v>1749000</v>
      </c>
      <c r="G76" s="397">
        <f>SUM(G53:G75)</f>
        <v>1572545</v>
      </c>
      <c r="H76" s="397">
        <f>SUM(H53:H75)</f>
        <v>1514545</v>
      </c>
      <c r="I76" s="14"/>
      <c r="J76" s="209"/>
    </row>
    <row r="77" spans="1:10" ht="15" customHeight="1" x14ac:dyDescent="0.25">
      <c r="A77" s="399"/>
      <c r="B77" s="598"/>
      <c r="C77" s="598"/>
      <c r="D77" s="399"/>
      <c r="E77" s="341"/>
      <c r="F77" s="397"/>
      <c r="G77" s="397"/>
      <c r="H77" s="397"/>
      <c r="I77" s="14"/>
      <c r="J77" s="209"/>
    </row>
    <row r="78" spans="1:10" ht="15" customHeight="1" x14ac:dyDescent="0.25">
      <c r="A78" s="612" t="s">
        <v>643</v>
      </c>
      <c r="B78" s="612"/>
      <c r="C78" s="612"/>
      <c r="D78" s="612"/>
      <c r="E78" s="341"/>
      <c r="F78" s="397"/>
      <c r="G78" s="397"/>
      <c r="H78" s="397"/>
      <c r="I78" s="14"/>
      <c r="J78" s="209"/>
    </row>
    <row r="79" spans="1:10" ht="15" customHeight="1" x14ac:dyDescent="0.25">
      <c r="A79" s="399">
        <v>4131</v>
      </c>
      <c r="B79" s="598">
        <v>0</v>
      </c>
      <c r="C79" s="598"/>
      <c r="D79" s="399"/>
      <c r="E79" s="341" t="s">
        <v>642</v>
      </c>
      <c r="F79" s="397">
        <v>1069520.1599999999</v>
      </c>
      <c r="G79" s="397">
        <v>1055221.82</v>
      </c>
      <c r="H79" s="397">
        <v>1055221.82</v>
      </c>
      <c r="I79" s="14"/>
      <c r="J79" s="209"/>
    </row>
    <row r="80" spans="1:10" ht="15" customHeight="1" x14ac:dyDescent="0.25">
      <c r="A80" s="399"/>
      <c r="B80" s="598"/>
      <c r="C80" s="598"/>
      <c r="D80" s="399"/>
      <c r="E80" s="341"/>
      <c r="F80" s="397"/>
      <c r="G80" s="397"/>
      <c r="H80" s="397"/>
      <c r="I80" s="14"/>
      <c r="J80" s="209"/>
    </row>
    <row r="81" spans="1:10" ht="18" customHeight="1" x14ac:dyDescent="0.25">
      <c r="A81" s="754" t="s">
        <v>641</v>
      </c>
      <c r="B81" s="754"/>
      <c r="C81" s="754"/>
      <c r="D81" s="754"/>
      <c r="E81" s="754"/>
      <c r="F81" s="650">
        <f>F11+F15+F47+F50+F76+F79+F21</f>
        <v>27639653.68</v>
      </c>
      <c r="G81" s="650">
        <f>G11+G15+G47+G50+G76+G79+G21</f>
        <v>22155231.34</v>
      </c>
      <c r="H81" s="650">
        <f>H11+H15+H47+H50+H76+H79+H21</f>
        <v>21501107.329999998</v>
      </c>
      <c r="I81" s="310"/>
      <c r="J81" s="209"/>
    </row>
    <row r="82" spans="1:10" ht="15" customHeight="1" x14ac:dyDescent="0.25">
      <c r="A82" s="398"/>
      <c r="B82" s="398"/>
      <c r="C82" s="398"/>
      <c r="D82" s="398"/>
      <c r="E82" s="398"/>
      <c r="F82" s="613"/>
      <c r="G82" s="613"/>
      <c r="H82" s="613"/>
      <c r="I82" s="310"/>
      <c r="J82" s="209"/>
    </row>
    <row r="83" spans="1:10" ht="15" customHeight="1" x14ac:dyDescent="0.25">
      <c r="A83" s="399"/>
      <c r="B83" s="398"/>
      <c r="C83" s="398"/>
      <c r="D83" s="398"/>
      <c r="E83" s="398"/>
      <c r="F83" s="614"/>
      <c r="G83" s="614"/>
      <c r="H83" s="614"/>
      <c r="I83" s="310"/>
      <c r="J83" s="209"/>
    </row>
    <row r="84" spans="1:10" ht="16.5" customHeight="1" x14ac:dyDescent="0.25">
      <c r="A84" s="756" t="s">
        <v>640</v>
      </c>
      <c r="B84" s="756"/>
      <c r="C84" s="756"/>
      <c r="D84" s="756"/>
      <c r="E84" s="756"/>
      <c r="F84" s="590"/>
      <c r="G84" s="590"/>
      <c r="H84" s="590"/>
      <c r="I84" s="342"/>
      <c r="J84" s="209"/>
    </row>
    <row r="85" spans="1:10" ht="16.5" customHeight="1" x14ac:dyDescent="0.25">
      <c r="A85" s="679"/>
      <c r="B85" s="679"/>
      <c r="C85" s="679"/>
      <c r="D85" s="679"/>
      <c r="E85" s="679"/>
      <c r="F85" s="590"/>
      <c r="G85" s="590"/>
      <c r="H85" s="590"/>
      <c r="I85" s="342"/>
      <c r="J85" s="209"/>
    </row>
    <row r="86" spans="1:10" ht="17.25" customHeight="1" x14ac:dyDescent="0.25">
      <c r="A86" s="748" t="s">
        <v>639</v>
      </c>
      <c r="B86" s="748"/>
      <c r="C86" s="748"/>
      <c r="D86" s="748"/>
      <c r="E86" s="748"/>
      <c r="F86" s="748"/>
      <c r="G86" s="614"/>
      <c r="H86" s="614"/>
      <c r="I86" s="342"/>
      <c r="J86" s="209"/>
    </row>
    <row r="87" spans="1:10" ht="15" customHeight="1" x14ac:dyDescent="0.25">
      <c r="A87" s="399">
        <v>4213</v>
      </c>
      <c r="B87" s="600">
        <v>90992</v>
      </c>
      <c r="C87" s="598"/>
      <c r="D87" s="399">
        <v>874</v>
      </c>
      <c r="E87" s="596" t="s">
        <v>961</v>
      </c>
      <c r="F87" s="597">
        <v>453768</v>
      </c>
      <c r="G87" s="597">
        <v>0</v>
      </c>
      <c r="H87" s="342">
        <v>34926</v>
      </c>
      <c r="I87" s="342"/>
    </row>
    <row r="88" spans="1:10" ht="15" customHeight="1" x14ac:dyDescent="0.25">
      <c r="A88" s="399">
        <v>4213</v>
      </c>
      <c r="B88" s="594">
        <v>27189509</v>
      </c>
      <c r="C88" s="598" t="s">
        <v>638</v>
      </c>
      <c r="D88" s="399">
        <v>865</v>
      </c>
      <c r="E88" s="596" t="s">
        <v>959</v>
      </c>
      <c r="F88" s="597">
        <v>517277</v>
      </c>
      <c r="G88" s="597">
        <v>517277</v>
      </c>
      <c r="H88" s="597">
        <v>0</v>
      </c>
      <c r="I88" s="342"/>
    </row>
    <row r="89" spans="1:10" ht="15" customHeight="1" x14ac:dyDescent="0.25">
      <c r="A89" s="399">
        <v>4213</v>
      </c>
      <c r="B89" s="594">
        <v>27589510</v>
      </c>
      <c r="C89" s="598" t="s">
        <v>636</v>
      </c>
      <c r="D89" s="399">
        <v>865</v>
      </c>
      <c r="E89" s="596" t="s">
        <v>960</v>
      </c>
      <c r="F89" s="597">
        <v>507033</v>
      </c>
      <c r="G89" s="597">
        <v>507033</v>
      </c>
      <c r="H89" s="597">
        <v>0</v>
      </c>
      <c r="I89" s="342"/>
    </row>
    <row r="90" spans="1:10" ht="15" customHeight="1" x14ac:dyDescent="0.25">
      <c r="A90" s="399"/>
      <c r="B90" s="594"/>
      <c r="C90" s="598"/>
      <c r="D90" s="399"/>
      <c r="E90" s="341" t="s">
        <v>635</v>
      </c>
      <c r="F90" s="397">
        <f>SUM(F87:F89)</f>
        <v>1478078</v>
      </c>
      <c r="G90" s="397">
        <f t="shared" ref="G90:H90" si="5">SUM(G87:G89)</f>
        <v>1024310</v>
      </c>
      <c r="H90" s="397">
        <f t="shared" si="5"/>
        <v>34926</v>
      </c>
      <c r="I90" s="342"/>
    </row>
    <row r="91" spans="1:10" ht="15" customHeight="1" x14ac:dyDescent="0.25">
      <c r="A91" s="399"/>
      <c r="B91" s="594"/>
      <c r="C91" s="598"/>
      <c r="D91" s="399"/>
      <c r="E91" s="341"/>
      <c r="F91" s="397"/>
      <c r="G91" s="397"/>
      <c r="H91" s="397"/>
      <c r="I91" s="342"/>
    </row>
    <row r="92" spans="1:10" ht="15" customHeight="1" x14ac:dyDescent="0.25">
      <c r="A92" s="748" t="s">
        <v>637</v>
      </c>
      <c r="B92" s="748"/>
      <c r="C92" s="748"/>
      <c r="D92" s="748"/>
      <c r="E92" s="748"/>
      <c r="F92" s="748"/>
      <c r="G92" s="397"/>
      <c r="H92" s="397"/>
      <c r="I92" s="342"/>
    </row>
    <row r="93" spans="1:10" ht="15" customHeight="1" x14ac:dyDescent="0.25">
      <c r="A93" s="399">
        <v>4216</v>
      </c>
      <c r="B93" s="600">
        <v>22500</v>
      </c>
      <c r="C93" s="678"/>
      <c r="D93" s="399">
        <v>870</v>
      </c>
      <c r="E93" s="596" t="s">
        <v>1112</v>
      </c>
      <c r="F93" s="597">
        <v>1063329</v>
      </c>
      <c r="G93" s="597">
        <v>1063329</v>
      </c>
      <c r="H93" s="597">
        <v>0</v>
      </c>
      <c r="I93" s="342"/>
    </row>
    <row r="94" spans="1:10" ht="15" customHeight="1" x14ac:dyDescent="0.25">
      <c r="A94" s="399">
        <v>4216</v>
      </c>
      <c r="B94" s="594">
        <v>106100000</v>
      </c>
      <c r="C94" s="598"/>
      <c r="D94" s="399">
        <v>847</v>
      </c>
      <c r="E94" s="596" t="s">
        <v>1114</v>
      </c>
      <c r="F94" s="597">
        <v>0</v>
      </c>
      <c r="G94" s="597">
        <v>0</v>
      </c>
      <c r="H94" s="342">
        <v>2485743.7799999998</v>
      </c>
      <c r="I94" s="342"/>
    </row>
    <row r="95" spans="1:10" ht="15" customHeight="1" x14ac:dyDescent="0.25">
      <c r="A95" s="399">
        <v>4216</v>
      </c>
      <c r="B95" s="594">
        <v>106515974</v>
      </c>
      <c r="C95" s="598"/>
      <c r="D95" s="399">
        <v>847</v>
      </c>
      <c r="E95" s="596" t="s">
        <v>1113</v>
      </c>
      <c r="F95" s="597">
        <v>19406098.84</v>
      </c>
      <c r="G95" s="597">
        <f>10039540.41+5459683.02</f>
        <v>15499223.43</v>
      </c>
      <c r="H95" s="342">
        <v>14085881.369999999</v>
      </c>
      <c r="I95" s="342"/>
    </row>
    <row r="96" spans="1:10" ht="15" customHeight="1" x14ac:dyDescent="0.25">
      <c r="A96" s="399">
        <v>4216</v>
      </c>
      <c r="B96" s="594">
        <v>107117968</v>
      </c>
      <c r="C96" s="598"/>
      <c r="D96" s="399">
        <v>312</v>
      </c>
      <c r="E96" s="602" t="s">
        <v>1028</v>
      </c>
      <c r="F96" s="597">
        <v>131129.59</v>
      </c>
      <c r="G96" s="597">
        <v>131129.59</v>
      </c>
      <c r="H96" s="597">
        <v>131129.59</v>
      </c>
      <c r="I96" s="342"/>
    </row>
    <row r="97" spans="1:10" ht="15" customHeight="1" x14ac:dyDescent="0.25">
      <c r="A97" s="399">
        <v>4216</v>
      </c>
      <c r="B97" s="594">
        <v>107517969</v>
      </c>
      <c r="C97" s="598"/>
      <c r="D97" s="399">
        <v>312</v>
      </c>
      <c r="E97" s="602" t="s">
        <v>1029</v>
      </c>
      <c r="F97" s="597">
        <v>2229203.04</v>
      </c>
      <c r="G97" s="597">
        <v>2229203.04</v>
      </c>
      <c r="H97" s="597">
        <v>2229203.04</v>
      </c>
      <c r="I97" s="342"/>
    </row>
    <row r="98" spans="1:10" ht="15" customHeight="1" x14ac:dyDescent="0.25">
      <c r="A98" s="399">
        <v>4216</v>
      </c>
      <c r="B98" s="594">
        <v>107117968</v>
      </c>
      <c r="C98" s="598"/>
      <c r="D98" s="399">
        <v>313</v>
      </c>
      <c r="E98" s="602" t="s">
        <v>1030</v>
      </c>
      <c r="F98" s="597">
        <v>211701.96</v>
      </c>
      <c r="G98" s="597">
        <v>211701.96</v>
      </c>
      <c r="H98" s="597">
        <v>211701.96</v>
      </c>
      <c r="I98" s="342"/>
    </row>
    <row r="99" spans="1:10" ht="15" customHeight="1" x14ac:dyDescent="0.25">
      <c r="A99" s="399">
        <v>4216</v>
      </c>
      <c r="B99" s="594">
        <v>107517969</v>
      </c>
      <c r="C99" s="598"/>
      <c r="D99" s="399">
        <v>313</v>
      </c>
      <c r="E99" s="602" t="s">
        <v>1031</v>
      </c>
      <c r="F99" s="597">
        <v>3598933.23</v>
      </c>
      <c r="G99" s="597">
        <v>3598933.23</v>
      </c>
      <c r="H99" s="597">
        <v>3598933.23</v>
      </c>
      <c r="I99" s="342"/>
    </row>
    <row r="100" spans="1:10" ht="15" customHeight="1" x14ac:dyDescent="0.25">
      <c r="A100" s="399">
        <v>4216</v>
      </c>
      <c r="B100" s="594">
        <v>107517969</v>
      </c>
      <c r="C100" s="598"/>
      <c r="D100" s="399">
        <v>845</v>
      </c>
      <c r="E100" s="599" t="s">
        <v>1115</v>
      </c>
      <c r="F100" s="597">
        <v>965284.17</v>
      </c>
      <c r="G100" s="597">
        <v>965284.17</v>
      </c>
      <c r="H100" s="597">
        <v>0</v>
      </c>
      <c r="I100" s="342"/>
    </row>
    <row r="101" spans="1:10" ht="15" customHeight="1" x14ac:dyDescent="0.25">
      <c r="A101" s="399"/>
      <c r="B101" s="594"/>
      <c r="C101" s="598"/>
      <c r="D101" s="399"/>
      <c r="E101" s="341" t="s">
        <v>635</v>
      </c>
      <c r="F101" s="397">
        <f>SUM(F93:F100)</f>
        <v>27605679.830000002</v>
      </c>
      <c r="G101" s="397">
        <f>SUM(G93:G100)</f>
        <v>23698804.420000002</v>
      </c>
      <c r="H101" s="397">
        <f>SUM(H93:H100)</f>
        <v>22742592.969999999</v>
      </c>
      <c r="I101" s="405"/>
      <c r="J101" s="209"/>
    </row>
    <row r="102" spans="1:10" ht="15" customHeight="1" x14ac:dyDescent="0.25">
      <c r="A102" s="399"/>
      <c r="B102" s="594"/>
      <c r="C102" s="598"/>
      <c r="D102" s="399"/>
      <c r="E102" s="341"/>
      <c r="F102" s="404"/>
      <c r="G102" s="397"/>
      <c r="H102" s="397"/>
      <c r="I102" s="342"/>
    </row>
    <row r="103" spans="1:10" ht="15" customHeight="1" x14ac:dyDescent="0.25">
      <c r="A103" s="748" t="s">
        <v>1137</v>
      </c>
      <c r="B103" s="748"/>
      <c r="C103" s="748"/>
      <c r="D103" s="748"/>
      <c r="E103" s="748"/>
      <c r="F103" s="748"/>
      <c r="G103" s="397"/>
      <c r="H103" s="397"/>
      <c r="I103" s="342"/>
    </row>
    <row r="104" spans="1:10" ht="15" customHeight="1" x14ac:dyDescent="0.25">
      <c r="A104" s="399">
        <v>4222</v>
      </c>
      <c r="B104" s="598">
        <v>429</v>
      </c>
      <c r="C104" s="598"/>
      <c r="D104" s="399">
        <v>242</v>
      </c>
      <c r="E104" s="596" t="s">
        <v>869</v>
      </c>
      <c r="F104" s="597">
        <v>40000</v>
      </c>
      <c r="G104" s="597">
        <v>28000</v>
      </c>
      <c r="H104" s="597">
        <v>28000</v>
      </c>
      <c r="I104" s="342"/>
    </row>
    <row r="105" spans="1:10" ht="15" customHeight="1" x14ac:dyDescent="0.25">
      <c r="A105" s="399">
        <v>4222</v>
      </c>
      <c r="B105" s="598">
        <v>452</v>
      </c>
      <c r="C105" s="598"/>
      <c r="D105" s="399">
        <v>382</v>
      </c>
      <c r="E105" s="596" t="s">
        <v>1116</v>
      </c>
      <c r="F105" s="597">
        <v>200000</v>
      </c>
      <c r="G105" s="597">
        <v>140000</v>
      </c>
      <c r="H105" s="597">
        <v>0</v>
      </c>
      <c r="I105" s="342"/>
    </row>
    <row r="106" spans="1:10" ht="15" customHeight="1" x14ac:dyDescent="0.25">
      <c r="A106" s="399"/>
      <c r="B106" s="594"/>
      <c r="C106" s="598"/>
      <c r="D106" s="399"/>
      <c r="E106" s="341" t="s">
        <v>635</v>
      </c>
      <c r="F106" s="397">
        <f>SUM(F104:F105)</f>
        <v>240000</v>
      </c>
      <c r="G106" s="397">
        <f>SUM(G104:G105)</f>
        <v>168000</v>
      </c>
      <c r="H106" s="397">
        <f>SUM(H104:H105)</f>
        <v>28000</v>
      </c>
      <c r="I106" s="342"/>
    </row>
    <row r="107" spans="1:10" ht="15" customHeight="1" x14ac:dyDescent="0.25">
      <c r="A107" s="399"/>
      <c r="B107" s="594"/>
      <c r="C107" s="598"/>
      <c r="D107" s="399"/>
      <c r="E107" s="341"/>
      <c r="F107" s="397"/>
      <c r="G107" s="397"/>
      <c r="H107" s="397"/>
      <c r="I107" s="310"/>
    </row>
    <row r="108" spans="1:10" ht="15" customHeight="1" x14ac:dyDescent="0.25">
      <c r="A108" s="754" t="s">
        <v>634</v>
      </c>
      <c r="B108" s="754"/>
      <c r="C108" s="754"/>
      <c r="D108" s="754"/>
      <c r="E108" s="754"/>
      <c r="F108" s="650">
        <f>F90+F101+F106</f>
        <v>29323757.830000002</v>
      </c>
      <c r="G108" s="650">
        <f>G90+G101+G106</f>
        <v>24891114.420000002</v>
      </c>
      <c r="H108" s="650">
        <f>H90+H101+H106</f>
        <v>22805518.969999999</v>
      </c>
      <c r="I108" s="310"/>
    </row>
    <row r="109" spans="1:10" ht="12" customHeight="1" x14ac:dyDescent="0.25">
      <c r="A109" s="399"/>
      <c r="B109" s="594"/>
      <c r="C109" s="598"/>
      <c r="D109" s="399"/>
      <c r="E109" s="596"/>
      <c r="F109" s="597"/>
      <c r="G109" s="597"/>
      <c r="H109" s="342"/>
      <c r="I109" s="310"/>
    </row>
    <row r="110" spans="1:10" ht="18.75" customHeight="1" x14ac:dyDescent="0.25">
      <c r="A110" s="755" t="s">
        <v>873</v>
      </c>
      <c r="B110" s="755"/>
      <c r="C110" s="755"/>
      <c r="D110" s="755"/>
      <c r="E110" s="755"/>
      <c r="F110" s="650">
        <f>F81+F108</f>
        <v>56963411.510000005</v>
      </c>
      <c r="G110" s="650">
        <f>G81+G108</f>
        <v>47046345.760000005</v>
      </c>
      <c r="H110" s="650">
        <f>H81+H108</f>
        <v>44306626.299999997</v>
      </c>
      <c r="I110" s="14"/>
    </row>
    <row r="111" spans="1:10" x14ac:dyDescent="0.25">
      <c r="A111" s="399"/>
      <c r="B111" s="398"/>
      <c r="C111" s="398"/>
      <c r="D111" s="398"/>
      <c r="E111" s="398"/>
      <c r="F111" s="397"/>
      <c r="G111" s="397"/>
      <c r="H111" s="397"/>
      <c r="I111" s="310"/>
    </row>
    <row r="112" spans="1:10" x14ac:dyDescent="0.25">
      <c r="A112" s="386" t="s">
        <v>689</v>
      </c>
      <c r="B112" s="615"/>
      <c r="C112" s="386"/>
      <c r="D112" s="386"/>
      <c r="E112" s="386"/>
      <c r="F112" s="402"/>
      <c r="G112" s="402"/>
      <c r="H112" s="402"/>
      <c r="I112" s="14"/>
    </row>
    <row r="113" spans="1:10" x14ac:dyDescent="0.25">
      <c r="A113" s="386"/>
      <c r="B113" s="615"/>
      <c r="C113" s="386"/>
      <c r="D113" s="386"/>
      <c r="E113" s="386"/>
      <c r="F113" s="402"/>
      <c r="G113" s="402"/>
      <c r="H113" s="402"/>
      <c r="I113" s="14"/>
    </row>
    <row r="114" spans="1:10" x14ac:dyDescent="0.25">
      <c r="A114" s="386" t="s">
        <v>688</v>
      </c>
      <c r="B114" s="598">
        <v>98008</v>
      </c>
      <c r="C114" s="443"/>
      <c r="D114" s="443"/>
      <c r="E114" s="18" t="s">
        <v>1117</v>
      </c>
      <c r="F114" s="592">
        <v>0</v>
      </c>
      <c r="G114" s="592">
        <v>0</v>
      </c>
      <c r="H114" s="592">
        <v>17161.150000000001</v>
      </c>
      <c r="I114" s="14"/>
    </row>
    <row r="115" spans="1:10" x14ac:dyDescent="0.25">
      <c r="A115" s="386" t="s">
        <v>688</v>
      </c>
      <c r="B115" s="598">
        <v>98071</v>
      </c>
      <c r="C115" s="443"/>
      <c r="D115" s="443"/>
      <c r="E115" s="18" t="s">
        <v>1118</v>
      </c>
      <c r="F115" s="592">
        <v>0</v>
      </c>
      <c r="G115" s="592">
        <v>0</v>
      </c>
      <c r="H115" s="592">
        <v>50592.31</v>
      </c>
      <c r="I115" s="14"/>
    </row>
    <row r="116" spans="1:10" x14ac:dyDescent="0.25">
      <c r="A116" s="386" t="s">
        <v>1120</v>
      </c>
      <c r="B116" s="598">
        <v>34070</v>
      </c>
      <c r="C116" s="443"/>
      <c r="D116" s="399">
        <v>242</v>
      </c>
      <c r="E116" s="601" t="s">
        <v>1119</v>
      </c>
      <c r="F116" s="592">
        <v>0</v>
      </c>
      <c r="G116" s="592">
        <v>0</v>
      </c>
      <c r="H116" s="592">
        <v>2453</v>
      </c>
      <c r="I116" s="14"/>
    </row>
    <row r="117" spans="1:10" ht="17.25" customHeight="1" x14ac:dyDescent="0.25">
      <c r="A117" s="401"/>
      <c r="B117" s="400"/>
      <c r="C117" s="400"/>
      <c r="D117" s="400"/>
      <c r="E117" s="386" t="s">
        <v>10</v>
      </c>
      <c r="F117" s="402">
        <f>SUM(F114:F116)</f>
        <v>0</v>
      </c>
      <c r="G117" s="402">
        <f>SUM(G114:G116)</f>
        <v>0</v>
      </c>
      <c r="H117" s="402">
        <f>SUM(H114:H116)</f>
        <v>70206.459999999992</v>
      </c>
      <c r="I117" s="14"/>
    </row>
    <row r="118" spans="1:10" ht="9.75" customHeight="1" x14ac:dyDescent="0.25">
      <c r="A118" s="399"/>
      <c r="B118" s="398"/>
      <c r="C118" s="398"/>
      <c r="D118" s="398"/>
      <c r="E118" s="398"/>
      <c r="F118" s="397"/>
      <c r="G118" s="397"/>
      <c r="H118" s="397"/>
      <c r="I118" s="14"/>
    </row>
    <row r="119" spans="1:10" ht="20.25" customHeight="1" x14ac:dyDescent="0.25">
      <c r="A119" s="755" t="s">
        <v>872</v>
      </c>
      <c r="B119" s="755"/>
      <c r="C119" s="755"/>
      <c r="D119" s="755"/>
      <c r="E119" s="755"/>
      <c r="F119" s="650">
        <f>F110+F117</f>
        <v>56963411.510000005</v>
      </c>
      <c r="G119" s="650">
        <f>G110+G117</f>
        <v>47046345.760000005</v>
      </c>
      <c r="H119" s="650">
        <f>H110+H117</f>
        <v>44376832.759999998</v>
      </c>
      <c r="I119" s="14"/>
    </row>
    <row r="120" spans="1:10" ht="9.75" customHeight="1" x14ac:dyDescent="0.25">
      <c r="A120" s="616"/>
      <c r="B120" s="616"/>
      <c r="C120" s="616"/>
      <c r="D120" s="616"/>
      <c r="E120" s="616"/>
      <c r="F120" s="614"/>
      <c r="G120" s="614"/>
      <c r="H120" s="614"/>
      <c r="I120" s="14"/>
      <c r="J120" s="209"/>
    </row>
    <row r="121" spans="1:10" ht="20.25" customHeight="1" x14ac:dyDescent="0.25">
      <c r="A121" s="14" t="s">
        <v>536</v>
      </c>
      <c r="B121" s="617"/>
      <c r="C121" s="617"/>
      <c r="D121" s="617"/>
      <c r="E121" s="617"/>
      <c r="F121" s="614"/>
      <c r="G121" s="614"/>
      <c r="H121" s="614"/>
      <c r="I121" s="14"/>
    </row>
    <row r="122" spans="1:10" ht="20.25" customHeight="1" x14ac:dyDescent="0.25">
      <c r="A122" s="396"/>
      <c r="B122" s="396"/>
      <c r="C122" s="396"/>
      <c r="D122" s="396"/>
      <c r="E122" s="396"/>
      <c r="F122" s="395"/>
      <c r="G122" s="395"/>
      <c r="H122" s="395"/>
      <c r="I122" s="14"/>
    </row>
    <row r="123" spans="1:10" ht="20.25" customHeight="1" x14ac:dyDescent="0.25">
      <c r="B123" s="396"/>
      <c r="C123" s="396"/>
      <c r="D123" s="396"/>
      <c r="E123" s="396"/>
      <c r="F123" s="445"/>
      <c r="G123" s="446"/>
      <c r="H123" s="445"/>
      <c r="I123" s="310"/>
    </row>
    <row r="124" spans="1:10" x14ac:dyDescent="0.25">
      <c r="A124" s="394"/>
      <c r="B124" s="392"/>
      <c r="C124" s="393"/>
      <c r="D124" s="392"/>
      <c r="E124" s="392"/>
      <c r="F124" s="391"/>
      <c r="G124" s="391"/>
      <c r="H124" s="391"/>
      <c r="I124" s="14"/>
    </row>
    <row r="125" spans="1:10" x14ac:dyDescent="0.25">
      <c r="B125" s="8"/>
      <c r="C125" s="8"/>
      <c r="D125" s="9"/>
      <c r="E125" s="8"/>
      <c r="F125" s="14"/>
      <c r="G125" s="14"/>
      <c r="H125" s="310"/>
      <c r="I125" s="310"/>
    </row>
    <row r="126" spans="1:10" x14ac:dyDescent="0.25">
      <c r="A126" s="8"/>
      <c r="B126" s="14"/>
      <c r="C126" s="14"/>
      <c r="D126" s="15"/>
      <c r="E126" s="14"/>
      <c r="F126" s="14"/>
      <c r="G126" s="310"/>
      <c r="H126" s="14"/>
      <c r="I126" s="310"/>
    </row>
    <row r="127" spans="1:10" x14ac:dyDescent="0.25">
      <c r="A127" s="14"/>
      <c r="B127" s="14"/>
      <c r="C127" s="14"/>
      <c r="D127" s="15"/>
      <c r="E127" s="14"/>
      <c r="F127" s="310"/>
      <c r="G127" s="310"/>
      <c r="H127" s="14"/>
      <c r="I127" s="14"/>
    </row>
    <row r="128" spans="1:10" x14ac:dyDescent="0.25">
      <c r="A128" s="14"/>
      <c r="B128" s="14"/>
      <c r="C128" s="14"/>
      <c r="D128" s="15"/>
      <c r="E128" s="14"/>
      <c r="F128" s="14"/>
      <c r="G128" s="14"/>
      <c r="H128" s="14"/>
      <c r="I128" s="14"/>
    </row>
    <row r="129" spans="1:9" x14ac:dyDescent="0.25">
      <c r="A129" s="14"/>
      <c r="B129" s="14"/>
      <c r="C129" s="14"/>
      <c r="D129" s="15"/>
      <c r="E129" s="14"/>
      <c r="F129" s="14"/>
      <c r="G129" s="14"/>
      <c r="H129" s="14"/>
      <c r="I129" s="14"/>
    </row>
    <row r="130" spans="1:9" x14ac:dyDescent="0.25">
      <c r="A130" s="14"/>
      <c r="B130" s="14"/>
      <c r="C130" s="14"/>
      <c r="D130" s="15"/>
      <c r="E130" s="14"/>
      <c r="F130" s="14"/>
      <c r="G130" s="14"/>
      <c r="H130" s="14"/>
      <c r="I130" s="14"/>
    </row>
    <row r="131" spans="1:9" x14ac:dyDescent="0.25">
      <c r="A131" s="14"/>
      <c r="B131" s="14"/>
      <c r="C131" s="14"/>
      <c r="D131" s="15"/>
      <c r="E131" s="14"/>
      <c r="F131" s="14"/>
      <c r="G131" s="14"/>
      <c r="H131" s="14"/>
      <c r="I131" s="14"/>
    </row>
    <row r="132" spans="1:9" x14ac:dyDescent="0.25">
      <c r="A132" s="14"/>
      <c r="B132" s="14"/>
      <c r="C132" s="14"/>
      <c r="D132" s="15"/>
      <c r="E132" s="14"/>
      <c r="F132" s="14"/>
      <c r="G132" s="14"/>
      <c r="H132" s="14"/>
      <c r="I132" s="14"/>
    </row>
    <row r="133" spans="1:9" x14ac:dyDescent="0.25">
      <c r="A133" s="14"/>
      <c r="B133" s="14"/>
      <c r="C133" s="14"/>
      <c r="D133" s="15"/>
      <c r="E133" s="14"/>
      <c r="F133" s="14"/>
      <c r="G133" s="14"/>
      <c r="H133" s="14"/>
      <c r="I133" s="14"/>
    </row>
    <row r="134" spans="1:9" x14ac:dyDescent="0.25">
      <c r="A134" s="14"/>
      <c r="B134" s="14"/>
      <c r="C134" s="14"/>
      <c r="D134" s="15"/>
      <c r="E134" s="14"/>
      <c r="F134" s="14"/>
      <c r="G134" s="14"/>
      <c r="H134" s="14"/>
      <c r="I134" s="14"/>
    </row>
    <row r="135" spans="1:9" x14ac:dyDescent="0.25">
      <c r="A135" s="14"/>
      <c r="B135" s="14"/>
      <c r="C135" s="14"/>
      <c r="D135" s="15"/>
      <c r="E135" s="14"/>
      <c r="F135" s="14"/>
      <c r="G135" s="14"/>
      <c r="H135" s="14"/>
      <c r="I135" s="14"/>
    </row>
    <row r="136" spans="1:9" x14ac:dyDescent="0.25">
      <c r="A136" s="14"/>
      <c r="B136" s="14"/>
      <c r="C136" s="14"/>
      <c r="D136" s="15"/>
      <c r="E136" s="14"/>
      <c r="F136" s="14"/>
      <c r="G136" s="14"/>
      <c r="H136" s="14"/>
      <c r="I136" s="14"/>
    </row>
    <row r="137" spans="1:9" x14ac:dyDescent="0.25">
      <c r="A137" s="14"/>
      <c r="B137" s="14"/>
      <c r="C137" s="14"/>
      <c r="D137" s="15"/>
      <c r="E137" s="14"/>
      <c r="F137" s="14"/>
      <c r="G137" s="14"/>
      <c r="H137" s="14"/>
      <c r="I137" s="14"/>
    </row>
    <row r="138" spans="1:9" x14ac:dyDescent="0.25">
      <c r="A138" s="14"/>
      <c r="B138" s="14"/>
      <c r="C138" s="14"/>
      <c r="D138" s="15"/>
      <c r="E138" s="14"/>
      <c r="F138" s="14"/>
      <c r="G138" s="14"/>
      <c r="H138" s="14"/>
      <c r="I138" s="14"/>
    </row>
    <row r="139" spans="1:9" x14ac:dyDescent="0.25">
      <c r="A139" s="14"/>
      <c r="B139" s="14"/>
      <c r="C139" s="14"/>
      <c r="D139" s="15"/>
      <c r="E139" s="14"/>
      <c r="F139" s="14"/>
      <c r="G139" s="14"/>
      <c r="H139" s="14"/>
      <c r="I139" s="14"/>
    </row>
    <row r="140" spans="1:9" x14ac:dyDescent="0.25">
      <c r="A140" s="14"/>
      <c r="B140" s="14"/>
      <c r="C140" s="14"/>
      <c r="D140" s="15"/>
      <c r="E140" s="14"/>
      <c r="F140" s="14"/>
      <c r="G140" s="14"/>
      <c r="H140" s="14"/>
      <c r="I140" s="14"/>
    </row>
    <row r="141" spans="1:9" x14ac:dyDescent="0.25">
      <c r="A141" s="14"/>
      <c r="B141" s="14"/>
      <c r="C141" s="14"/>
      <c r="D141" s="15"/>
      <c r="E141" s="14"/>
      <c r="F141" s="14"/>
      <c r="G141" s="14"/>
      <c r="H141" s="14"/>
      <c r="I141" s="14"/>
    </row>
    <row r="142" spans="1:9" x14ac:dyDescent="0.25">
      <c r="A142" s="14"/>
      <c r="B142" s="14"/>
      <c r="C142" s="14"/>
      <c r="D142" s="15"/>
      <c r="E142" s="14"/>
      <c r="F142" s="14"/>
      <c r="G142" s="14"/>
      <c r="H142" s="14"/>
      <c r="I142" s="14"/>
    </row>
    <row r="143" spans="1:9" x14ac:dyDescent="0.25">
      <c r="A143" s="14"/>
      <c r="B143" s="14"/>
      <c r="C143" s="14"/>
      <c r="D143" s="15"/>
      <c r="E143" s="14"/>
      <c r="F143" s="14"/>
      <c r="G143" s="14"/>
      <c r="H143" s="14"/>
      <c r="I143" s="14"/>
    </row>
    <row r="144" spans="1:9" x14ac:dyDescent="0.25">
      <c r="A144" s="14"/>
      <c r="B144" s="14"/>
      <c r="C144" s="14"/>
      <c r="D144" s="15"/>
      <c r="E144" s="14"/>
      <c r="F144" s="14"/>
      <c r="G144" s="14"/>
      <c r="H144" s="14"/>
      <c r="I144" s="14"/>
    </row>
    <row r="145" spans="1:9" x14ac:dyDescent="0.25">
      <c r="A145" s="14"/>
      <c r="B145" s="14"/>
      <c r="C145" s="14"/>
      <c r="D145" s="15"/>
      <c r="E145" s="14"/>
      <c r="F145" s="14"/>
      <c r="G145" s="14"/>
      <c r="H145" s="14"/>
      <c r="I145" s="14"/>
    </row>
    <row r="146" spans="1:9" x14ac:dyDescent="0.25">
      <c r="A146" s="14"/>
      <c r="B146" s="14"/>
      <c r="C146" s="14"/>
      <c r="D146" s="15"/>
      <c r="E146" s="14"/>
      <c r="F146" s="14"/>
      <c r="G146" s="14"/>
      <c r="H146" s="14"/>
      <c r="I146" s="14"/>
    </row>
    <row r="147" spans="1:9" x14ac:dyDescent="0.25">
      <c r="A147" s="14"/>
      <c r="B147" s="14"/>
      <c r="C147" s="14"/>
      <c r="D147" s="15"/>
      <c r="E147" s="14"/>
      <c r="F147" s="14"/>
      <c r="G147" s="14"/>
      <c r="H147" s="14"/>
      <c r="I147" s="14"/>
    </row>
    <row r="148" spans="1:9" x14ac:dyDescent="0.25">
      <c r="A148" s="14"/>
      <c r="B148" s="14"/>
      <c r="C148" s="14"/>
      <c r="D148" s="15"/>
      <c r="E148" s="14"/>
      <c r="F148" s="14"/>
      <c r="G148" s="14"/>
      <c r="H148" s="14"/>
      <c r="I148" s="14"/>
    </row>
    <row r="149" spans="1:9" x14ac:dyDescent="0.25">
      <c r="A149" s="14"/>
      <c r="B149" s="14"/>
      <c r="C149" s="14"/>
      <c r="D149" s="15"/>
      <c r="E149" s="14"/>
      <c r="F149" s="14"/>
      <c r="G149" s="14"/>
      <c r="H149" s="14"/>
      <c r="I149" s="14"/>
    </row>
    <row r="150" spans="1:9" x14ac:dyDescent="0.25">
      <c r="A150" s="14"/>
      <c r="B150" s="14"/>
      <c r="C150" s="14"/>
      <c r="D150" s="15"/>
      <c r="E150" s="14"/>
      <c r="F150" s="14"/>
      <c r="G150" s="14"/>
      <c r="H150" s="14"/>
      <c r="I150" s="14"/>
    </row>
    <row r="151" spans="1:9" x14ac:dyDescent="0.25">
      <c r="A151" s="14"/>
    </row>
    <row r="183" spans="14:14" x14ac:dyDescent="0.25">
      <c r="N183" s="390"/>
    </row>
  </sheetData>
  <mergeCells count="24">
    <mergeCell ref="A103:F103"/>
    <mergeCell ref="A17:F17"/>
    <mergeCell ref="A9:F9"/>
    <mergeCell ref="A108:E108"/>
    <mergeCell ref="A119:E119"/>
    <mergeCell ref="A110:E110"/>
    <mergeCell ref="A84:E84"/>
    <mergeCell ref="A86:F86"/>
    <mergeCell ref="A92:F92"/>
    <mergeCell ref="A81:E81"/>
    <mergeCell ref="A52:E52"/>
    <mergeCell ref="A49:E49"/>
    <mergeCell ref="A1:H1"/>
    <mergeCell ref="A23:E23"/>
    <mergeCell ref="A7:E7"/>
    <mergeCell ref="H3:H4"/>
    <mergeCell ref="A2:H2"/>
    <mergeCell ref="A3:A5"/>
    <mergeCell ref="B3:B5"/>
    <mergeCell ref="D3:D5"/>
    <mergeCell ref="E3:E5"/>
    <mergeCell ref="F3:F4"/>
    <mergeCell ref="G3:G4"/>
    <mergeCell ref="A13:F1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5" orientation="portrait" r:id="rId1"/>
  <headerFooter alignWithMargins="0">
    <oddHeader>&amp;R&amp;"Arial,Tučné"Tabulka č. 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XCR1407"/>
  <sheetViews>
    <sheetView tabSelected="1" view="pageBreakPreview" zoomScale="91" zoomScaleSheetLayoutView="91" workbookViewId="0">
      <pane ySplit="4" topLeftCell="A476" activePane="bottomLeft" state="frozen"/>
      <selection activeCell="L9" sqref="L9"/>
      <selection pane="bottomLeft" activeCell="F995" sqref="F995"/>
    </sheetView>
  </sheetViews>
  <sheetFormatPr defaultRowHeight="15" x14ac:dyDescent="0.25"/>
  <cols>
    <col min="1" max="1" width="6.7109375" customWidth="1"/>
    <col min="2" max="2" width="6.140625" style="81" customWidth="1"/>
    <col min="3" max="3" width="11.5703125" style="296" customWidth="1"/>
    <col min="4" max="4" width="5.28515625" style="21" customWidth="1"/>
    <col min="5" max="5" width="7.28515625" style="82" customWidth="1"/>
    <col min="6" max="6" width="75" customWidth="1"/>
    <col min="7" max="7" width="13.28515625" style="209" customWidth="1"/>
    <col min="8" max="8" width="13.7109375" style="209" customWidth="1"/>
    <col min="9" max="9" width="13.42578125" customWidth="1"/>
    <col min="10" max="10" width="9.140625" style="7" customWidth="1"/>
    <col min="11" max="11" width="10" bestFit="1" customWidth="1"/>
    <col min="12" max="12" width="12" bestFit="1" customWidth="1"/>
  </cols>
  <sheetData>
    <row r="1" spans="1:13" ht="30" x14ac:dyDescent="0.4">
      <c r="A1" s="716" t="s">
        <v>0</v>
      </c>
      <c r="B1" s="716"/>
      <c r="C1" s="716"/>
      <c r="D1" s="716"/>
      <c r="E1" s="716"/>
      <c r="F1" s="716"/>
      <c r="G1" s="716"/>
      <c r="H1" s="716"/>
      <c r="I1" s="716"/>
      <c r="J1" s="716"/>
    </row>
    <row r="2" spans="1:13" ht="26.25" x14ac:dyDescent="0.4">
      <c r="A2" s="724" t="s">
        <v>1141</v>
      </c>
      <c r="B2" s="724"/>
      <c r="C2" s="724"/>
      <c r="D2" s="724"/>
      <c r="E2" s="724"/>
      <c r="F2" s="724"/>
      <c r="G2" s="724"/>
      <c r="H2" s="724"/>
      <c r="I2" s="724"/>
      <c r="J2" s="724"/>
    </row>
    <row r="3" spans="1:13" ht="18.75" customHeight="1" thickBot="1" x14ac:dyDescent="0.45">
      <c r="A3" s="623"/>
      <c r="B3" s="623"/>
      <c r="C3" s="313"/>
      <c r="D3" s="623"/>
      <c r="E3" s="623"/>
      <c r="F3" s="623"/>
      <c r="G3" s="314"/>
      <c r="H3" s="314"/>
      <c r="J3" s="471">
        <f>8/12</f>
        <v>0.66666666666666663</v>
      </c>
    </row>
    <row r="4" spans="1:13" ht="68.099999999999994" customHeight="1" thickBot="1" x14ac:dyDescent="0.3">
      <c r="A4" s="156" t="s">
        <v>252</v>
      </c>
      <c r="B4" s="157" t="s">
        <v>251</v>
      </c>
      <c r="C4" s="288" t="s">
        <v>93</v>
      </c>
      <c r="D4" s="712" t="s">
        <v>90</v>
      </c>
      <c r="E4" s="713" t="s">
        <v>91</v>
      </c>
      <c r="F4" s="714" t="s">
        <v>94</v>
      </c>
      <c r="G4" s="308" t="s">
        <v>664</v>
      </c>
      <c r="H4" s="373" t="s">
        <v>626</v>
      </c>
      <c r="I4" s="373" t="s">
        <v>627</v>
      </c>
      <c r="J4" s="373" t="s">
        <v>628</v>
      </c>
      <c r="K4" s="653" t="s">
        <v>1060</v>
      </c>
      <c r="L4" s="653" t="s">
        <v>1061</v>
      </c>
      <c r="M4" s="653" t="s">
        <v>1062</v>
      </c>
    </row>
    <row r="5" spans="1:13" ht="9.75" hidden="1" customHeight="1" x14ac:dyDescent="0.25">
      <c r="A5" s="265"/>
      <c r="B5" s="264"/>
      <c r="C5" s="289"/>
      <c r="D5" s="264"/>
      <c r="E5" s="263"/>
      <c r="F5" s="262"/>
      <c r="G5" s="309"/>
      <c r="H5" s="309"/>
    </row>
    <row r="6" spans="1:13" s="138" customFormat="1" ht="15" hidden="1" customHeight="1" x14ac:dyDescent="0.25">
      <c r="A6" s="148">
        <v>1</v>
      </c>
      <c r="B6" s="149"/>
      <c r="C6" s="290"/>
      <c r="D6" s="135"/>
      <c r="E6" s="152"/>
      <c r="F6" s="155" t="s">
        <v>95</v>
      </c>
      <c r="G6" s="211"/>
      <c r="H6" s="211"/>
      <c r="J6" s="427"/>
    </row>
    <row r="7" spans="1:13" ht="15" hidden="1" customHeight="1" x14ac:dyDescent="0.25">
      <c r="A7" s="57"/>
      <c r="B7" s="4"/>
      <c r="C7" s="291"/>
      <c r="D7" s="58"/>
      <c r="E7" s="59"/>
      <c r="F7" s="110" t="s">
        <v>96</v>
      </c>
      <c r="G7" s="72"/>
      <c r="H7" s="72"/>
    </row>
    <row r="8" spans="1:13" s="63" customFormat="1" ht="15" hidden="1" customHeight="1" x14ac:dyDescent="0.2">
      <c r="A8" s="13">
        <v>1014</v>
      </c>
      <c r="B8" s="13">
        <v>5021</v>
      </c>
      <c r="C8" s="71"/>
      <c r="D8" s="60"/>
      <c r="E8" s="61"/>
      <c r="F8" s="29" t="s">
        <v>97</v>
      </c>
      <c r="G8" s="62">
        <v>15</v>
      </c>
      <c r="H8" s="62">
        <v>15</v>
      </c>
      <c r="I8" s="62">
        <v>4.5199999999999996</v>
      </c>
      <c r="J8" s="428">
        <f>Tabulka54246[[#This Row],[Skutečnost v tis. Kč]]/Tabulka54246[[#This Row],[Upravený rozpočet v tis. Kč]]*100</f>
        <v>30.133333333333329</v>
      </c>
    </row>
    <row r="9" spans="1:13" s="63" customFormat="1" ht="15" hidden="1" customHeight="1" x14ac:dyDescent="0.2">
      <c r="A9" s="13">
        <v>1014</v>
      </c>
      <c r="B9" s="13">
        <v>5137</v>
      </c>
      <c r="C9" s="71"/>
      <c r="D9" s="60"/>
      <c r="E9" s="61"/>
      <c r="F9" s="29" t="s">
        <v>276</v>
      </c>
      <c r="G9" s="62">
        <v>10</v>
      </c>
      <c r="H9" s="62">
        <v>10</v>
      </c>
      <c r="I9" s="62">
        <v>4.6500000000000004</v>
      </c>
      <c r="J9" s="428">
        <f>Tabulka54246[[#This Row],[Skutečnost v tis. Kč]]/Tabulka54246[[#This Row],[Upravený rozpočet v tis. Kč]]*100</f>
        <v>46.5</v>
      </c>
    </row>
    <row r="10" spans="1:13" s="7" customFormat="1" ht="15" hidden="1" customHeight="1" x14ac:dyDescent="0.2">
      <c r="A10" s="9">
        <v>1014</v>
      </c>
      <c r="B10" s="9">
        <v>5139</v>
      </c>
      <c r="C10" s="266"/>
      <c r="D10" s="64"/>
      <c r="E10" s="65"/>
      <c r="F10" s="230" t="s">
        <v>98</v>
      </c>
      <c r="G10" s="62">
        <v>15</v>
      </c>
      <c r="H10" s="62">
        <v>10</v>
      </c>
      <c r="I10" s="62">
        <v>3.96</v>
      </c>
      <c r="J10" s="428">
        <f>Tabulka54246[[#This Row],[Skutečnost v tis. Kč]]/Tabulka54246[[#This Row],[Upravený rozpočet v tis. Kč]]*100</f>
        <v>39.6</v>
      </c>
    </row>
    <row r="11" spans="1:13" s="7" customFormat="1" ht="15" hidden="1" customHeight="1" x14ac:dyDescent="0.2">
      <c r="A11" s="9">
        <v>1014</v>
      </c>
      <c r="B11" s="366">
        <v>5139</v>
      </c>
      <c r="C11" s="367"/>
      <c r="D11" s="47">
        <v>3</v>
      </c>
      <c r="E11" s="368"/>
      <c r="F11" s="230" t="s">
        <v>1066</v>
      </c>
      <c r="G11" s="62">
        <v>0</v>
      </c>
      <c r="H11" s="521">
        <v>3.13</v>
      </c>
      <c r="I11" s="62">
        <v>0</v>
      </c>
      <c r="J11" s="428">
        <f>Tabulka54246[[#This Row],[Skutečnost v tis. Kč]]/Tabulka54246[[#This Row],[Upravený rozpočet v tis. Kč]]*100</f>
        <v>0</v>
      </c>
    </row>
    <row r="12" spans="1:13" s="63" customFormat="1" ht="15" hidden="1" customHeight="1" x14ac:dyDescent="0.2">
      <c r="A12" s="13">
        <v>1014</v>
      </c>
      <c r="B12" s="13">
        <v>5169</v>
      </c>
      <c r="C12" s="71"/>
      <c r="D12" s="4"/>
      <c r="E12" s="61"/>
      <c r="F12" s="29" t="s">
        <v>99</v>
      </c>
      <c r="G12" s="62">
        <v>35</v>
      </c>
      <c r="H12" s="62">
        <v>100</v>
      </c>
      <c r="I12" s="62">
        <v>24.88</v>
      </c>
      <c r="J12" s="428">
        <f>Tabulka54246[[#This Row],[Skutečnost v tis. Kč]]/Tabulka54246[[#This Row],[Upravený rozpočet v tis. Kč]]*100</f>
        <v>24.88</v>
      </c>
    </row>
    <row r="13" spans="1:13" s="7" customFormat="1" ht="15" hidden="1" customHeight="1" x14ac:dyDescent="0.2">
      <c r="A13" s="9">
        <v>1014</v>
      </c>
      <c r="B13" s="9">
        <v>5169</v>
      </c>
      <c r="C13" s="266"/>
      <c r="D13" s="47">
        <v>4</v>
      </c>
      <c r="E13" s="65"/>
      <c r="F13" s="230" t="s">
        <v>100</v>
      </c>
      <c r="G13" s="62">
        <v>20</v>
      </c>
      <c r="H13" s="62">
        <v>20</v>
      </c>
      <c r="I13" s="62">
        <v>0</v>
      </c>
      <c r="J13" s="428">
        <f>Tabulka54246[[#This Row],[Skutečnost v tis. Kč]]/Tabulka54246[[#This Row],[Upravený rozpočet v tis. Kč]]*100</f>
        <v>0</v>
      </c>
    </row>
    <row r="14" spans="1:13" s="68" customFormat="1" ht="15" customHeight="1" x14ac:dyDescent="0.2">
      <c r="A14" s="461">
        <v>1014</v>
      </c>
      <c r="B14" s="461">
        <v>5171</v>
      </c>
      <c r="C14" s="490"/>
      <c r="D14" s="64"/>
      <c r="E14" s="462"/>
      <c r="F14" s="459" t="s">
        <v>1065</v>
      </c>
      <c r="G14" s="254">
        <v>10</v>
      </c>
      <c r="H14" s="254">
        <v>10</v>
      </c>
      <c r="I14" s="254">
        <v>0</v>
      </c>
      <c r="J14" s="429">
        <f>Tabulka54246[[#This Row],[Skutečnost v tis. Kč]]/Tabulka54246[[#This Row],[Upravený rozpočet v tis. Kč]]*100</f>
        <v>0</v>
      </c>
    </row>
    <row r="15" spans="1:13" s="68" customFormat="1" ht="15" hidden="1" customHeight="1" x14ac:dyDescent="0.2">
      <c r="A15" s="4">
        <v>1014</v>
      </c>
      <c r="B15" s="13">
        <v>5222</v>
      </c>
      <c r="C15" s="270"/>
      <c r="D15" s="19"/>
      <c r="E15" s="59"/>
      <c r="F15" s="5" t="s">
        <v>991</v>
      </c>
      <c r="G15" s="254">
        <v>0</v>
      </c>
      <c r="H15" s="76">
        <v>15</v>
      </c>
      <c r="I15" s="76">
        <v>15</v>
      </c>
      <c r="J15" s="429">
        <f>Tabulka54246[[#This Row],[Skutečnost v tis. Kč]]/Tabulka54246[[#This Row],[Upravený rozpočet v tis. Kč]]*100</f>
        <v>100</v>
      </c>
    </row>
    <row r="16" spans="1:13" s="7" customFormat="1" ht="15" hidden="1" customHeight="1" x14ac:dyDescent="0.2">
      <c r="A16" s="335">
        <v>1014</v>
      </c>
      <c r="B16" s="463"/>
      <c r="C16" s="464"/>
      <c r="D16" s="64"/>
      <c r="E16" s="462"/>
      <c r="F16" s="69" t="s">
        <v>374</v>
      </c>
      <c r="G16" s="73">
        <f>SUBTOTAL(109,G8:G15)</f>
        <v>10</v>
      </c>
      <c r="H16" s="73">
        <f>SUBTOTAL(109,H8:H15)</f>
        <v>10</v>
      </c>
      <c r="I16" s="73">
        <f>SUBTOTAL(109,I8:I15)</f>
        <v>0</v>
      </c>
      <c r="J16" s="502">
        <f>Tabulka54246[[#This Row],[Skutečnost v tis. Kč]]/Tabulka54246[[#This Row],[Upravený rozpočet v tis. Kč]]*100</f>
        <v>0</v>
      </c>
    </row>
    <row r="17" spans="1:10" s="7" customFormat="1" ht="15" hidden="1" customHeight="1" x14ac:dyDescent="0.2">
      <c r="A17" s="461"/>
      <c r="B17" s="463"/>
      <c r="C17" s="464"/>
      <c r="D17" s="64"/>
      <c r="E17" s="462"/>
      <c r="F17" s="70"/>
      <c r="G17" s="273"/>
      <c r="H17" s="273"/>
      <c r="I17" s="48"/>
      <c r="J17" s="428"/>
    </row>
    <row r="18" spans="1:10" s="7" customFormat="1" ht="15" hidden="1" customHeight="1" x14ac:dyDescent="0.2">
      <c r="A18" s="4">
        <v>1036</v>
      </c>
      <c r="B18" s="4">
        <v>5137</v>
      </c>
      <c r="C18" s="464"/>
      <c r="D18" s="64"/>
      <c r="E18" s="462"/>
      <c r="F18" s="70" t="s">
        <v>201</v>
      </c>
      <c r="G18" s="442">
        <v>0</v>
      </c>
      <c r="H18" s="442">
        <v>18</v>
      </c>
      <c r="I18" s="442">
        <v>14.5</v>
      </c>
      <c r="J18" s="428">
        <f>Tabulka54246[[#This Row],[Skutečnost v tis. Kč]]/Tabulka54246[[#This Row],[Upravený rozpočet v tis. Kč]]*100</f>
        <v>80.555555555555557</v>
      </c>
    </row>
    <row r="19" spans="1:10" s="7" customFormat="1" ht="15" hidden="1" customHeight="1" x14ac:dyDescent="0.2">
      <c r="A19" s="4">
        <v>1036</v>
      </c>
      <c r="B19" s="4">
        <v>5169</v>
      </c>
      <c r="C19" s="464"/>
      <c r="D19" s="64"/>
      <c r="E19" s="462"/>
      <c r="F19" s="111" t="s">
        <v>457</v>
      </c>
      <c r="G19" s="62">
        <v>5</v>
      </c>
      <c r="H19" s="62">
        <v>5</v>
      </c>
      <c r="I19" s="442">
        <v>0</v>
      </c>
      <c r="J19" s="428">
        <f>Tabulka54246[[#This Row],[Skutečnost v tis. Kč]]/Tabulka54246[[#This Row],[Upravený rozpočet v tis. Kč]]*100</f>
        <v>0</v>
      </c>
    </row>
    <row r="20" spans="1:10" s="7" customFormat="1" ht="15" hidden="1" customHeight="1" x14ac:dyDescent="0.2">
      <c r="A20" s="335">
        <v>1036</v>
      </c>
      <c r="B20" s="4"/>
      <c r="C20" s="464"/>
      <c r="D20" s="64"/>
      <c r="E20" s="462"/>
      <c r="F20" s="39" t="s">
        <v>319</v>
      </c>
      <c r="G20" s="72">
        <f>SUM(G18:G19)</f>
        <v>5</v>
      </c>
      <c r="H20" s="72">
        <f>SUM(H18:H19)</f>
        <v>23</v>
      </c>
      <c r="I20" s="72">
        <f>SUM(I18:I19)</f>
        <v>14.5</v>
      </c>
      <c r="J20" s="502">
        <f>Tabulka54246[[#This Row],[Skutečnost v tis. Kč]]/Tabulka54246[[#This Row],[Upravený rozpočet v tis. Kč]]*100</f>
        <v>63.04347826086957</v>
      </c>
    </row>
    <row r="21" spans="1:10" s="219" customFormat="1" ht="15" hidden="1" customHeight="1" x14ac:dyDescent="0.2">
      <c r="A21" s="461"/>
      <c r="B21" s="463"/>
      <c r="C21" s="464"/>
      <c r="D21" s="64"/>
      <c r="E21" s="462"/>
      <c r="F21" s="39"/>
      <c r="G21" s="73"/>
      <c r="H21" s="73"/>
      <c r="I21" s="436"/>
      <c r="J21" s="559"/>
    </row>
    <row r="22" spans="1:10" s="219" customFormat="1" ht="15" hidden="1" customHeight="1" x14ac:dyDescent="0.2">
      <c r="A22" s="4">
        <v>1037</v>
      </c>
      <c r="B22" s="4">
        <v>5169</v>
      </c>
      <c r="C22" s="464"/>
      <c r="D22" s="64"/>
      <c r="E22" s="462"/>
      <c r="F22" s="111" t="s">
        <v>101</v>
      </c>
      <c r="G22" s="62">
        <v>30</v>
      </c>
      <c r="H22" s="62">
        <v>30</v>
      </c>
      <c r="I22" s="442">
        <v>0</v>
      </c>
      <c r="J22" s="558">
        <f>Tabulka54246[[#This Row],[Skutečnost v tis. Kč]]/Tabulka54246[[#This Row],[Upravený rozpočet v tis. Kč]]*100</f>
        <v>0</v>
      </c>
    </row>
    <row r="23" spans="1:10" s="7" customFormat="1" ht="15" hidden="1" customHeight="1" x14ac:dyDescent="0.2">
      <c r="A23" s="335">
        <v>1037</v>
      </c>
      <c r="B23" s="463"/>
      <c r="C23" s="464"/>
      <c r="D23" s="64"/>
      <c r="E23" s="462"/>
      <c r="F23" s="39" t="s">
        <v>320</v>
      </c>
      <c r="G23" s="73">
        <f>SUBTOTAL(109,G22:G22)</f>
        <v>0</v>
      </c>
      <c r="H23" s="73">
        <f>SUBTOTAL(109,H22:H22)</f>
        <v>0</v>
      </c>
      <c r="I23" s="73">
        <f>SUBTOTAL(109,I22:I22)</f>
        <v>0</v>
      </c>
      <c r="J23" s="547" t="e">
        <f>Tabulka54246[[#This Row],[Skutečnost v tis. Kč]]/Tabulka54246[[#This Row],[Upravený rozpočet v tis. Kč]]*100</f>
        <v>#DIV/0!</v>
      </c>
    </row>
    <row r="24" spans="1:10" s="7" customFormat="1" ht="15" hidden="1" customHeight="1" x14ac:dyDescent="0.2">
      <c r="A24" s="461"/>
      <c r="B24" s="463"/>
      <c r="C24" s="464"/>
      <c r="D24" s="64"/>
      <c r="E24" s="462"/>
      <c r="F24" s="111"/>
      <c r="G24" s="271"/>
      <c r="H24" s="271"/>
      <c r="I24" s="48"/>
      <c r="J24" s="428"/>
    </row>
    <row r="25" spans="1:10" s="7" customFormat="1" ht="15" hidden="1" customHeight="1" x14ac:dyDescent="0.2">
      <c r="A25" s="4">
        <v>1039</v>
      </c>
      <c r="B25" s="4">
        <v>5179</v>
      </c>
      <c r="C25" s="464"/>
      <c r="D25" s="64"/>
      <c r="E25" s="462"/>
      <c r="F25" s="111" t="s">
        <v>102</v>
      </c>
      <c r="G25" s="62">
        <v>10</v>
      </c>
      <c r="H25" s="62">
        <v>10</v>
      </c>
      <c r="I25" s="442">
        <v>0</v>
      </c>
      <c r="J25" s="428">
        <f>Tabulka54246[[#This Row],[Skutečnost v tis. Kč]]/Tabulka54246[[#This Row],[Upravený rozpočet v tis. Kč]]*100</f>
        <v>0</v>
      </c>
    </row>
    <row r="26" spans="1:10" s="7" customFormat="1" ht="15" hidden="1" customHeight="1" x14ac:dyDescent="0.2">
      <c r="A26" s="335">
        <v>1039</v>
      </c>
      <c r="B26" s="4"/>
      <c r="C26" s="464"/>
      <c r="D26" s="64"/>
      <c r="E26" s="462"/>
      <c r="F26" s="34" t="s">
        <v>321</v>
      </c>
      <c r="G26" s="215">
        <f>SUM(G25)</f>
        <v>10</v>
      </c>
      <c r="H26" s="215">
        <f>SUM(H25)</f>
        <v>10</v>
      </c>
      <c r="I26" s="215">
        <f>SUM(I25)</f>
        <v>0</v>
      </c>
      <c r="J26" s="468">
        <f>Tabulka54246[[#This Row],[Skutečnost v tis. Kč]]/Tabulka54246[[#This Row],[Upravený rozpočet v tis. Kč]]*100</f>
        <v>0</v>
      </c>
    </row>
    <row r="27" spans="1:10" s="7" customFormat="1" ht="15" hidden="1" customHeight="1" x14ac:dyDescent="0.2">
      <c r="A27" s="461"/>
      <c r="B27" s="463"/>
      <c r="C27" s="464"/>
      <c r="D27" s="64"/>
      <c r="E27" s="462"/>
      <c r="F27" s="34"/>
      <c r="G27" s="215"/>
      <c r="H27" s="215"/>
      <c r="J27" s="430"/>
    </row>
    <row r="28" spans="1:10" s="7" customFormat="1" ht="15" hidden="1" customHeight="1" x14ac:dyDescent="0.2">
      <c r="A28" s="4">
        <v>1070</v>
      </c>
      <c r="B28" s="4">
        <v>5139</v>
      </c>
      <c r="C28" s="464"/>
      <c r="D28" s="64"/>
      <c r="E28" s="462"/>
      <c r="F28" s="230" t="s">
        <v>103</v>
      </c>
      <c r="G28" s="62">
        <v>25</v>
      </c>
      <c r="H28" s="62">
        <v>25</v>
      </c>
      <c r="I28" s="442">
        <v>19.46</v>
      </c>
      <c r="J28" s="430">
        <f>Tabulka54246[[#This Row],[Skutečnost v tis. Kč]]/Tabulka54246[[#This Row],[Upravený rozpočet v tis. Kč]]*100</f>
        <v>77.84</v>
      </c>
    </row>
    <row r="29" spans="1:10" s="7" customFormat="1" ht="15" hidden="1" customHeight="1" x14ac:dyDescent="0.2">
      <c r="A29" s="4">
        <v>1070</v>
      </c>
      <c r="B29" s="4">
        <v>5169</v>
      </c>
      <c r="C29" s="464"/>
      <c r="D29" s="64"/>
      <c r="E29" s="462"/>
      <c r="F29" s="74" t="s">
        <v>104</v>
      </c>
      <c r="G29" s="62">
        <v>25</v>
      </c>
      <c r="H29" s="62">
        <v>25</v>
      </c>
      <c r="I29" s="442">
        <v>25</v>
      </c>
      <c r="J29" s="430">
        <f>Tabulka54246[[#This Row],[Skutečnost v tis. Kč]]/Tabulka54246[[#This Row],[Upravený rozpočet v tis. Kč]]*100</f>
        <v>100</v>
      </c>
    </row>
    <row r="30" spans="1:10" s="7" customFormat="1" ht="15" hidden="1" customHeight="1" x14ac:dyDescent="0.2">
      <c r="A30" s="335">
        <v>1070</v>
      </c>
      <c r="B30" s="4"/>
      <c r="C30" s="464"/>
      <c r="D30" s="64"/>
      <c r="E30" s="462"/>
      <c r="F30" s="11" t="s">
        <v>322</v>
      </c>
      <c r="G30" s="215">
        <f>SUM(G28:G29)</f>
        <v>50</v>
      </c>
      <c r="H30" s="215">
        <f>SUM(H28:H29)</f>
        <v>50</v>
      </c>
      <c r="I30" s="215">
        <f>SUM(I28:I29)</f>
        <v>44.46</v>
      </c>
      <c r="J30" s="468">
        <f>Tabulka54246[[#This Row],[Skutečnost v tis. Kč]]/Tabulka54246[[#This Row],[Upravený rozpočet v tis. Kč]]*100</f>
        <v>88.92</v>
      </c>
    </row>
    <row r="31" spans="1:10" s="7" customFormat="1" ht="15" hidden="1" customHeight="1" x14ac:dyDescent="0.25">
      <c r="A31" s="148">
        <v>1</v>
      </c>
      <c r="B31" s="503"/>
      <c r="C31" s="504"/>
      <c r="D31" s="505"/>
      <c r="E31" s="506"/>
      <c r="F31" s="150" t="s">
        <v>29</v>
      </c>
      <c r="G31" s="151">
        <f>G30+G26+G23+G20+G16</f>
        <v>75</v>
      </c>
      <c r="H31" s="151">
        <f>H30+H26+H23+H20+H16</f>
        <v>93</v>
      </c>
      <c r="I31" s="151">
        <f>I30+I26+I23+I20+I16</f>
        <v>58.96</v>
      </c>
      <c r="J31" s="424">
        <f>Tabulka54246[[#This Row],[Skutečnost v tis. Kč]]/Tabulka54246[[#This Row],[Upravený rozpočet v tis. Kč]]*100</f>
        <v>63.397849462365599</v>
      </c>
    </row>
    <row r="32" spans="1:10" s="7" customFormat="1" ht="15" hidden="1" customHeight="1" x14ac:dyDescent="0.25">
      <c r="A32" s="461"/>
      <c r="B32" s="463"/>
      <c r="C32" s="464"/>
      <c r="D32" s="64"/>
      <c r="E32" s="462"/>
      <c r="F32" s="260"/>
      <c r="G32" s="259"/>
      <c r="H32" s="259"/>
    </row>
    <row r="33" spans="1:10" s="7" customFormat="1" ht="15" hidden="1" customHeight="1" x14ac:dyDescent="0.25">
      <c r="A33" s="148">
        <v>2</v>
      </c>
      <c r="B33" s="503"/>
      <c r="C33" s="504"/>
      <c r="D33" s="505"/>
      <c r="E33" s="506"/>
      <c r="F33" s="150" t="s">
        <v>105</v>
      </c>
      <c r="G33" s="212"/>
      <c r="H33" s="212"/>
      <c r="I33" s="425"/>
      <c r="J33" s="425"/>
    </row>
    <row r="34" spans="1:10" s="7" customFormat="1" ht="15" hidden="1" customHeight="1" x14ac:dyDescent="0.2">
      <c r="A34" s="4">
        <v>2141</v>
      </c>
      <c r="B34" s="4">
        <v>5011</v>
      </c>
      <c r="C34" s="464"/>
      <c r="D34" s="64"/>
      <c r="E34" s="462"/>
      <c r="F34" s="74" t="s">
        <v>183</v>
      </c>
      <c r="G34" s="62">
        <v>279.89999999999998</v>
      </c>
      <c r="H34" s="62">
        <v>279.89999999999998</v>
      </c>
      <c r="I34" s="62">
        <v>172.56</v>
      </c>
      <c r="J34" s="428">
        <f>Tabulka54246[[#This Row],[Skutečnost v tis. Kč]]/Tabulka54246[[#This Row],[Upravený rozpočet v tis. Kč]]*100</f>
        <v>61.650589496248664</v>
      </c>
    </row>
    <row r="35" spans="1:10" s="7" customFormat="1" ht="15" hidden="1" customHeight="1" x14ac:dyDescent="0.2">
      <c r="A35" s="4">
        <v>2141</v>
      </c>
      <c r="B35" s="4">
        <v>5021</v>
      </c>
      <c r="C35" s="464"/>
      <c r="D35" s="64"/>
      <c r="E35" s="462"/>
      <c r="F35" s="29" t="s">
        <v>441</v>
      </c>
      <c r="G35" s="62">
        <v>40.6</v>
      </c>
      <c r="H35" s="62">
        <v>40.6</v>
      </c>
      <c r="I35" s="62">
        <v>21.95</v>
      </c>
      <c r="J35" s="428">
        <f>Tabulka54246[[#This Row],[Skutečnost v tis. Kč]]/Tabulka54246[[#This Row],[Upravený rozpočet v tis. Kč]]*100</f>
        <v>54.064039408866989</v>
      </c>
    </row>
    <row r="36" spans="1:10" s="7" customFormat="1" ht="15" hidden="1" customHeight="1" x14ac:dyDescent="0.2">
      <c r="A36" s="4">
        <v>2141</v>
      </c>
      <c r="B36" s="4">
        <v>5031</v>
      </c>
      <c r="C36" s="464"/>
      <c r="D36" s="64"/>
      <c r="E36" s="462"/>
      <c r="F36" s="196" t="s">
        <v>182</v>
      </c>
      <c r="G36" s="62">
        <v>70</v>
      </c>
      <c r="H36" s="62">
        <v>70</v>
      </c>
      <c r="I36" s="62">
        <v>43.1</v>
      </c>
      <c r="J36" s="428">
        <f>Tabulka54246[[#This Row],[Skutečnost v tis. Kč]]/Tabulka54246[[#This Row],[Upravený rozpočet v tis. Kč]]*100</f>
        <v>61.571428571428577</v>
      </c>
    </row>
    <row r="37" spans="1:10" s="7" customFormat="1" ht="15" hidden="1" customHeight="1" x14ac:dyDescent="0.2">
      <c r="A37" s="4">
        <v>2141</v>
      </c>
      <c r="B37" s="4">
        <v>5032</v>
      </c>
      <c r="C37" s="464"/>
      <c r="D37" s="64"/>
      <c r="E37" s="462"/>
      <c r="F37" s="196" t="s">
        <v>119</v>
      </c>
      <c r="G37" s="62">
        <v>25.2</v>
      </c>
      <c r="H37" s="62">
        <v>25.2</v>
      </c>
      <c r="I37" s="62">
        <v>15.53</v>
      </c>
      <c r="J37" s="428">
        <f>Tabulka54246[[#This Row],[Skutečnost v tis. Kč]]/Tabulka54246[[#This Row],[Upravený rozpočet v tis. Kč]]*100</f>
        <v>61.626984126984127</v>
      </c>
    </row>
    <row r="38" spans="1:10" s="7" customFormat="1" ht="15" hidden="1" customHeight="1" x14ac:dyDescent="0.2">
      <c r="A38" s="4">
        <v>2141</v>
      </c>
      <c r="B38" s="4">
        <v>5424</v>
      </c>
      <c r="C38" s="464"/>
      <c r="D38" s="64"/>
      <c r="E38" s="462"/>
      <c r="F38" s="196" t="s">
        <v>512</v>
      </c>
      <c r="G38" s="62">
        <v>6</v>
      </c>
      <c r="H38" s="62">
        <v>0</v>
      </c>
      <c r="I38" s="62">
        <v>0</v>
      </c>
      <c r="J38" s="428">
        <v>0</v>
      </c>
    </row>
    <row r="39" spans="1:10" s="7" customFormat="1" ht="15" hidden="1" customHeight="1" x14ac:dyDescent="0.2">
      <c r="A39" s="4">
        <v>2141</v>
      </c>
      <c r="B39" s="4">
        <v>5137</v>
      </c>
      <c r="C39" s="464"/>
      <c r="D39" s="64"/>
      <c r="E39" s="462"/>
      <c r="F39" s="29" t="s">
        <v>458</v>
      </c>
      <c r="G39" s="62">
        <v>5</v>
      </c>
      <c r="H39" s="62">
        <v>0</v>
      </c>
      <c r="I39" s="62">
        <v>0</v>
      </c>
      <c r="J39" s="428">
        <v>0</v>
      </c>
    </row>
    <row r="40" spans="1:10" s="7" customFormat="1" ht="15" hidden="1" customHeight="1" x14ac:dyDescent="0.2">
      <c r="A40" s="4">
        <v>2141</v>
      </c>
      <c r="B40" s="4">
        <v>5138</v>
      </c>
      <c r="C40" s="464"/>
      <c r="D40" s="64"/>
      <c r="E40" s="462"/>
      <c r="F40" s="230" t="s">
        <v>167</v>
      </c>
      <c r="G40" s="62">
        <v>60</v>
      </c>
      <c r="H40" s="62">
        <v>83.04</v>
      </c>
      <c r="I40" s="62">
        <v>80.12</v>
      </c>
      <c r="J40" s="428">
        <f>Tabulka54246[[#This Row],[Skutečnost v tis. Kč]]/Tabulka54246[[#This Row],[Upravený rozpočet v tis. Kč]]*100</f>
        <v>96.483622350674366</v>
      </c>
    </row>
    <row r="41" spans="1:10" s="7" customFormat="1" ht="15" hidden="1" customHeight="1" x14ac:dyDescent="0.2">
      <c r="A41" s="4">
        <v>2141</v>
      </c>
      <c r="B41" s="4">
        <v>5139</v>
      </c>
      <c r="C41" s="464"/>
      <c r="D41" s="64"/>
      <c r="E41" s="462"/>
      <c r="F41" s="230" t="s">
        <v>459</v>
      </c>
      <c r="G41" s="62">
        <v>42</v>
      </c>
      <c r="H41" s="62">
        <v>2.2999999999999998</v>
      </c>
      <c r="I41" s="62">
        <v>0.34</v>
      </c>
      <c r="J41" s="428">
        <f>Tabulka54246[[#This Row],[Skutečnost v tis. Kč]]/Tabulka54246[[#This Row],[Upravený rozpočet v tis. Kč]]*100</f>
        <v>14.782608695652177</v>
      </c>
    </row>
    <row r="42" spans="1:10" s="7" customFormat="1" ht="15" hidden="1" customHeight="1" x14ac:dyDescent="0.2">
      <c r="A42" s="4">
        <v>2141</v>
      </c>
      <c r="B42" s="4">
        <v>5041</v>
      </c>
      <c r="C42" s="464"/>
      <c r="D42" s="64"/>
      <c r="E42" s="462"/>
      <c r="F42" s="230" t="s">
        <v>517</v>
      </c>
      <c r="G42" s="62">
        <v>40.35</v>
      </c>
      <c r="H42" s="62">
        <v>28.6</v>
      </c>
      <c r="I42" s="62">
        <v>18.98</v>
      </c>
      <c r="J42" s="430">
        <f>Tabulka54246[[#This Row],[Skutečnost v tis. Kč]]/Tabulka54246[[#This Row],[Upravený rozpočet v tis. Kč]]*100</f>
        <v>66.36363636363636</v>
      </c>
    </row>
    <row r="43" spans="1:10" s="7" customFormat="1" ht="15" hidden="1" customHeight="1" x14ac:dyDescent="0.2">
      <c r="A43" s="4">
        <v>2141</v>
      </c>
      <c r="B43" s="4">
        <v>5167</v>
      </c>
      <c r="C43" s="464"/>
      <c r="D43" s="64"/>
      <c r="E43" s="462"/>
      <c r="F43" s="111" t="s">
        <v>122</v>
      </c>
      <c r="G43" s="62">
        <v>3.5</v>
      </c>
      <c r="H43" s="62">
        <v>0</v>
      </c>
      <c r="I43" s="62">
        <v>0</v>
      </c>
      <c r="J43" s="430">
        <v>0</v>
      </c>
    </row>
    <row r="44" spans="1:10" s="7" customFormat="1" ht="15" hidden="1" customHeight="1" x14ac:dyDescent="0.2">
      <c r="A44" s="4">
        <v>2141</v>
      </c>
      <c r="B44" s="4">
        <v>5169</v>
      </c>
      <c r="C44" s="464"/>
      <c r="D44" s="64"/>
      <c r="E44" s="462"/>
      <c r="F44" s="29" t="s">
        <v>134</v>
      </c>
      <c r="G44" s="62">
        <v>41</v>
      </c>
      <c r="H44" s="62">
        <v>9.07</v>
      </c>
      <c r="I44" s="62">
        <v>9.07</v>
      </c>
      <c r="J44" s="430">
        <f>Tabulka54246[[#This Row],[Skutečnost v tis. Kč]]/Tabulka54246[[#This Row],[Upravený rozpočet v tis. Kč]]*100</f>
        <v>100</v>
      </c>
    </row>
    <row r="45" spans="1:10" s="7" customFormat="1" ht="15" hidden="1" customHeight="1" x14ac:dyDescent="0.2">
      <c r="A45" s="4">
        <v>2141</v>
      </c>
      <c r="B45" s="4">
        <v>5169</v>
      </c>
      <c r="C45" s="464"/>
      <c r="D45" s="47">
        <v>74</v>
      </c>
      <c r="E45" s="462"/>
      <c r="F45" s="29" t="s">
        <v>617</v>
      </c>
      <c r="G45" s="62">
        <v>300</v>
      </c>
      <c r="H45" s="62">
        <v>382.39</v>
      </c>
      <c r="I45" s="62">
        <v>382.39</v>
      </c>
      <c r="J45" s="430">
        <f>Tabulka54246[[#This Row],[Skutečnost v tis. Kč]]/Tabulka54246[[#This Row],[Upravený rozpočet v tis. Kč]]*100</f>
        <v>100</v>
      </c>
    </row>
    <row r="46" spans="1:10" s="7" customFormat="1" ht="15" hidden="1" customHeight="1" x14ac:dyDescent="0.2">
      <c r="A46" s="4">
        <v>2141</v>
      </c>
      <c r="B46" s="4">
        <v>5169</v>
      </c>
      <c r="C46" s="464"/>
      <c r="D46" s="47">
        <v>75</v>
      </c>
      <c r="E46" s="462"/>
      <c r="F46" s="29" t="s">
        <v>618</v>
      </c>
      <c r="G46" s="62">
        <v>40</v>
      </c>
      <c r="H46" s="62">
        <v>48.9</v>
      </c>
      <c r="I46" s="62">
        <v>48.9</v>
      </c>
      <c r="J46" s="430">
        <f>Tabulka54246[[#This Row],[Skutečnost v tis. Kč]]/Tabulka54246[[#This Row],[Upravený rozpočet v tis. Kč]]*100</f>
        <v>100</v>
      </c>
    </row>
    <row r="47" spans="1:10" s="7" customFormat="1" ht="15" hidden="1" customHeight="1" x14ac:dyDescent="0.2">
      <c r="A47" s="4">
        <v>2141</v>
      </c>
      <c r="B47" s="4">
        <v>5173</v>
      </c>
      <c r="C47" s="464"/>
      <c r="D47" s="64"/>
      <c r="E47" s="462"/>
      <c r="F47" s="230" t="s">
        <v>193</v>
      </c>
      <c r="G47" s="62">
        <v>2</v>
      </c>
      <c r="H47" s="62">
        <v>0.59</v>
      </c>
      <c r="I47" s="62">
        <v>0.59</v>
      </c>
      <c r="J47" s="430">
        <f>Tabulka54246[[#This Row],[Skutečnost v tis. Kč]]/Tabulka54246[[#This Row],[Upravený rozpočet v tis. Kč]]*100</f>
        <v>100</v>
      </c>
    </row>
    <row r="48" spans="1:10" s="7" customFormat="1" ht="15" hidden="1" customHeight="1" x14ac:dyDescent="0.2">
      <c r="A48" s="4">
        <v>2141</v>
      </c>
      <c r="B48" s="4">
        <v>5176</v>
      </c>
      <c r="C48" s="464"/>
      <c r="D48" s="64"/>
      <c r="E48" s="462"/>
      <c r="F48" s="111" t="s">
        <v>223</v>
      </c>
      <c r="G48" s="62">
        <v>1.5</v>
      </c>
      <c r="H48" s="62">
        <v>1.5</v>
      </c>
      <c r="I48" s="62">
        <v>1.5</v>
      </c>
      <c r="J48" s="430">
        <f>Tabulka54246[[#This Row],[Skutečnost v tis. Kč]]/Tabulka54246[[#This Row],[Upravený rozpočet v tis. Kč]]*100</f>
        <v>100</v>
      </c>
    </row>
    <row r="49" spans="1:12" s="7" customFormat="1" ht="15" hidden="1" customHeight="1" x14ac:dyDescent="0.2">
      <c r="A49" s="4">
        <v>2141</v>
      </c>
      <c r="B49" s="4">
        <v>5179</v>
      </c>
      <c r="C49" s="464"/>
      <c r="D49" s="64"/>
      <c r="E49" s="462"/>
      <c r="F49" s="230" t="s">
        <v>530</v>
      </c>
      <c r="G49" s="62">
        <v>4</v>
      </c>
      <c r="H49" s="62">
        <v>4</v>
      </c>
      <c r="I49" s="62">
        <v>4</v>
      </c>
      <c r="J49" s="430">
        <f>Tabulka54246[[#This Row],[Skutečnost v tis. Kč]]/Tabulka54246[[#This Row],[Upravený rozpočet v tis. Kč]]*100</f>
        <v>100</v>
      </c>
    </row>
    <row r="50" spans="1:12" s="7" customFormat="1" ht="15" hidden="1" customHeight="1" x14ac:dyDescent="0.2">
      <c r="A50" s="335">
        <v>2141</v>
      </c>
      <c r="B50" s="4"/>
      <c r="C50" s="464"/>
      <c r="D50" s="64"/>
      <c r="E50" s="462"/>
      <c r="F50" s="34" t="s">
        <v>436</v>
      </c>
      <c r="G50" s="215">
        <f>SUBTOTAL(109,G34:G49)</f>
        <v>0</v>
      </c>
      <c r="H50" s="215">
        <f>SUBTOTAL(109,H34:H49)</f>
        <v>0</v>
      </c>
      <c r="I50" s="215">
        <f>SUBTOTAL(109,I34:I49)</f>
        <v>0</v>
      </c>
      <c r="J50" s="468" t="e">
        <f>Tabulka54246[[#This Row],[Skutečnost v tis. Kč]]/Tabulka54246[[#This Row],[Upravený rozpočet v tis. Kč]]*100</f>
        <v>#DIV/0!</v>
      </c>
    </row>
    <row r="51" spans="1:12" s="7" customFormat="1" ht="15" hidden="1" customHeight="1" x14ac:dyDescent="0.25">
      <c r="A51" s="335"/>
      <c r="B51" s="13"/>
      <c r="C51" s="270"/>
      <c r="D51" s="19"/>
      <c r="E51" s="59"/>
      <c r="F51" s="34"/>
      <c r="G51" s="215"/>
      <c r="H51" s="6"/>
      <c r="I51" s="527"/>
      <c r="J51" s="453"/>
    </row>
    <row r="52" spans="1:12" s="7" customFormat="1" ht="15" hidden="1" customHeight="1" x14ac:dyDescent="0.2">
      <c r="A52" s="4">
        <v>2143</v>
      </c>
      <c r="B52" s="13">
        <v>5041</v>
      </c>
      <c r="C52" s="270"/>
      <c r="D52" s="529">
        <v>111</v>
      </c>
      <c r="E52" s="59"/>
      <c r="F52" s="29" t="s">
        <v>992</v>
      </c>
      <c r="G52" s="271">
        <v>0</v>
      </c>
      <c r="H52" s="6">
        <v>24.08</v>
      </c>
      <c r="I52" s="6">
        <v>24.08</v>
      </c>
      <c r="J52" s="370">
        <f>Tabulka54246[[#This Row],[Skutečnost v tis. Kč]]/Tabulka54246[[#This Row],[Upravený rozpočet v tis. Kč]]*100</f>
        <v>100</v>
      </c>
    </row>
    <row r="53" spans="1:12" s="7" customFormat="1" ht="15" hidden="1" customHeight="1" x14ac:dyDescent="0.25">
      <c r="A53" s="4">
        <v>2143</v>
      </c>
      <c r="B53" s="13">
        <v>5041</v>
      </c>
      <c r="C53" s="270"/>
      <c r="D53" s="13">
        <v>624</v>
      </c>
      <c r="E53" s="59"/>
      <c r="F53" s="29" t="s">
        <v>1092</v>
      </c>
      <c r="G53" s="271">
        <v>0</v>
      </c>
      <c r="H53" s="6">
        <v>26.42</v>
      </c>
      <c r="I53" s="6">
        <v>26.42</v>
      </c>
      <c r="J53" s="370">
        <f>Tabulka54246[[#This Row],[Skutečnost v tis. Kč]]/Tabulka54246[[#This Row],[Upravený rozpočet v tis. Kč]]*100</f>
        <v>100</v>
      </c>
      <c r="K53" s="665"/>
      <c r="L53" s="452"/>
    </row>
    <row r="54" spans="1:12" s="7" customFormat="1" ht="15" hidden="1" customHeight="1" x14ac:dyDescent="0.25">
      <c r="A54" s="492">
        <v>2143</v>
      </c>
      <c r="B54" s="492">
        <v>5041</v>
      </c>
      <c r="C54" s="578">
        <v>433</v>
      </c>
      <c r="D54" s="578">
        <v>624</v>
      </c>
      <c r="E54" s="493"/>
      <c r="F54" s="494" t="s">
        <v>1090</v>
      </c>
      <c r="G54" s="657">
        <v>0</v>
      </c>
      <c r="H54" s="657">
        <v>9.89</v>
      </c>
      <c r="I54" s="657">
        <v>9.89</v>
      </c>
      <c r="J54" s="370">
        <f>Tabulka54246[[#This Row],[Skutečnost v tis. Kč]]/Tabulka54246[[#This Row],[Upravený rozpočet v tis. Kč]]*100</f>
        <v>100</v>
      </c>
      <c r="K54" s="668"/>
      <c r="L54" s="452"/>
    </row>
    <row r="55" spans="1:12" s="7" customFormat="1" ht="15" hidden="1" customHeight="1" x14ac:dyDescent="0.25">
      <c r="A55" s="4">
        <v>2143</v>
      </c>
      <c r="B55" s="13">
        <v>5139</v>
      </c>
      <c r="C55" s="270"/>
      <c r="D55" s="13">
        <v>624</v>
      </c>
      <c r="E55" s="59"/>
      <c r="F55" s="29" t="s">
        <v>1092</v>
      </c>
      <c r="G55" s="36">
        <v>0</v>
      </c>
      <c r="H55" s="36">
        <v>9.33</v>
      </c>
      <c r="I55" s="36">
        <v>9.33</v>
      </c>
      <c r="J55" s="370">
        <f>Tabulka54246[[#This Row],[Skutečnost v tis. Kč]]/Tabulka54246[[#This Row],[Upravený rozpočet v tis. Kč]]*100</f>
        <v>100</v>
      </c>
      <c r="K55" s="665"/>
      <c r="L55" s="452"/>
    </row>
    <row r="56" spans="1:12" s="7" customFormat="1" ht="15" hidden="1" customHeight="1" x14ac:dyDescent="0.25">
      <c r="A56" s="492">
        <v>2143</v>
      </c>
      <c r="B56" s="492">
        <v>5139</v>
      </c>
      <c r="C56" s="578">
        <v>433</v>
      </c>
      <c r="D56" s="578">
        <v>624</v>
      </c>
      <c r="E56" s="493"/>
      <c r="F56" s="494" t="s">
        <v>1090</v>
      </c>
      <c r="G56" s="657">
        <v>0</v>
      </c>
      <c r="H56" s="657">
        <v>3.49</v>
      </c>
      <c r="I56" s="657">
        <v>3.49</v>
      </c>
      <c r="J56" s="370">
        <f>Tabulka54246[[#This Row],[Skutečnost v tis. Kč]]/Tabulka54246[[#This Row],[Upravený rozpočet v tis. Kč]]*100</f>
        <v>100</v>
      </c>
      <c r="K56" s="668"/>
      <c r="L56" s="452"/>
    </row>
    <row r="57" spans="1:12" s="7" customFormat="1" ht="15" hidden="1" customHeight="1" x14ac:dyDescent="0.25">
      <c r="A57" s="4">
        <v>2143</v>
      </c>
      <c r="B57" s="13">
        <v>5169</v>
      </c>
      <c r="C57" s="270"/>
      <c r="D57" s="13">
        <v>624</v>
      </c>
      <c r="E57" s="59"/>
      <c r="F57" s="29" t="s">
        <v>1092</v>
      </c>
      <c r="G57" s="36">
        <v>0</v>
      </c>
      <c r="H57" s="36">
        <v>44.38</v>
      </c>
      <c r="I57" s="36">
        <v>44.38</v>
      </c>
      <c r="J57" s="370">
        <f>Tabulka54246[[#This Row],[Skutečnost v tis. Kč]]/Tabulka54246[[#This Row],[Upravený rozpočet v tis. Kč]]*100</f>
        <v>100</v>
      </c>
      <c r="K57" s="668"/>
      <c r="L57" s="452"/>
    </row>
    <row r="58" spans="1:12" s="7" customFormat="1" ht="15" hidden="1" customHeight="1" x14ac:dyDescent="0.25">
      <c r="A58" s="492">
        <v>2143</v>
      </c>
      <c r="B58" s="492">
        <v>5169</v>
      </c>
      <c r="C58" s="578">
        <v>433</v>
      </c>
      <c r="D58" s="578">
        <v>624</v>
      </c>
      <c r="E58" s="493"/>
      <c r="F58" s="494" t="s">
        <v>1090</v>
      </c>
      <c r="G58" s="657">
        <v>0</v>
      </c>
      <c r="H58" s="657">
        <v>16.62</v>
      </c>
      <c r="I58" s="657">
        <v>16.62</v>
      </c>
      <c r="J58" s="370">
        <f>Tabulka54246[[#This Row],[Skutečnost v tis. Kč]]/Tabulka54246[[#This Row],[Upravený rozpočet v tis. Kč]]*100</f>
        <v>100</v>
      </c>
      <c r="K58" s="665"/>
      <c r="L58" s="452"/>
    </row>
    <row r="59" spans="1:12" s="7" customFormat="1" ht="15" hidden="1" customHeight="1" x14ac:dyDescent="0.2">
      <c r="A59" s="4">
        <v>2143</v>
      </c>
      <c r="B59" s="13">
        <v>5169</v>
      </c>
      <c r="C59" s="270"/>
      <c r="D59" s="19"/>
      <c r="E59" s="59"/>
      <c r="F59" s="29" t="s">
        <v>134</v>
      </c>
      <c r="G59" s="271">
        <v>0</v>
      </c>
      <c r="H59" s="6">
        <v>1.1299999999999999</v>
      </c>
      <c r="I59" s="6">
        <v>1.1299999999999999</v>
      </c>
      <c r="J59" s="370">
        <f>Tabulka54246[[#This Row],[Skutečnost v tis. Kč]]/Tabulka54246[[#This Row],[Upravený rozpočet v tis. Kč]]*100</f>
        <v>100</v>
      </c>
    </row>
    <row r="60" spans="1:12" s="7" customFormat="1" ht="15" hidden="1" customHeight="1" x14ac:dyDescent="0.2">
      <c r="A60" s="4">
        <v>2143</v>
      </c>
      <c r="B60" s="13">
        <v>5169</v>
      </c>
      <c r="C60" s="270"/>
      <c r="D60" s="529">
        <v>111</v>
      </c>
      <c r="E60" s="59"/>
      <c r="F60" s="29" t="s">
        <v>770</v>
      </c>
      <c r="G60" s="271">
        <v>0</v>
      </c>
      <c r="H60" s="6">
        <v>6</v>
      </c>
      <c r="I60" s="6">
        <v>6</v>
      </c>
      <c r="J60" s="6">
        <f>Tabulka54246[[#This Row],[Skutečnost v tis. Kč]]/Tabulka54246[[#This Row],[Upravený rozpočet v tis. Kč]]*100</f>
        <v>100</v>
      </c>
    </row>
    <row r="61" spans="1:12" s="7" customFormat="1" ht="15" customHeight="1" x14ac:dyDescent="0.25">
      <c r="A61" s="492">
        <v>2143</v>
      </c>
      <c r="B61" s="492">
        <v>5171</v>
      </c>
      <c r="C61" s="578">
        <v>433</v>
      </c>
      <c r="D61" s="578">
        <v>623</v>
      </c>
      <c r="E61" s="493"/>
      <c r="F61" s="494" t="s">
        <v>1091</v>
      </c>
      <c r="G61" s="657">
        <v>0</v>
      </c>
      <c r="H61" s="657">
        <v>50</v>
      </c>
      <c r="I61" s="657">
        <v>0</v>
      </c>
      <c r="J61" s="6">
        <f>Tabulka54246[[#This Row],[Skutečnost v tis. Kč]]/Tabulka54246[[#This Row],[Upravený rozpočet v tis. Kč]]*100</f>
        <v>0</v>
      </c>
      <c r="K61" s="656"/>
      <c r="L61" s="656"/>
    </row>
    <row r="62" spans="1:12" s="7" customFormat="1" ht="15" hidden="1" customHeight="1" x14ac:dyDescent="0.2">
      <c r="A62" s="4">
        <v>2143</v>
      </c>
      <c r="B62" s="13">
        <v>5179</v>
      </c>
      <c r="C62" s="270"/>
      <c r="D62" s="64"/>
      <c r="E62" s="59"/>
      <c r="F62" s="29" t="s">
        <v>769</v>
      </c>
      <c r="G62" s="271">
        <v>0</v>
      </c>
      <c r="H62" s="6">
        <v>100</v>
      </c>
      <c r="I62" s="6">
        <v>100</v>
      </c>
      <c r="J62" s="6">
        <f>Tabulka54246[[#This Row],[Skutečnost v tis. Kč]]/Tabulka54246[[#This Row],[Upravený rozpočet v tis. Kč]]*100</f>
        <v>100</v>
      </c>
    </row>
    <row r="63" spans="1:12" s="7" customFormat="1" ht="15" hidden="1" customHeight="1" x14ac:dyDescent="0.25">
      <c r="A63" s="492">
        <v>2143</v>
      </c>
      <c r="B63" s="492">
        <v>5336</v>
      </c>
      <c r="C63" s="578">
        <v>433</v>
      </c>
      <c r="D63" s="578">
        <v>625</v>
      </c>
      <c r="E63" s="578">
        <v>242</v>
      </c>
      <c r="F63" s="494" t="s">
        <v>1086</v>
      </c>
      <c r="G63" s="657">
        <v>0</v>
      </c>
      <c r="H63" s="657">
        <v>20</v>
      </c>
      <c r="I63" s="657">
        <v>20</v>
      </c>
      <c r="J63" s="6">
        <f>Tabulka54246[[#This Row],[Skutečnost v tis. Kč]]/Tabulka54246[[#This Row],[Upravený rozpočet v tis. Kč]]*100</f>
        <v>100</v>
      </c>
      <c r="K63" s="668"/>
      <c r="L63" s="452"/>
    </row>
    <row r="64" spans="1:12" s="7" customFormat="1" ht="15" hidden="1" customHeight="1" x14ac:dyDescent="0.25">
      <c r="A64" s="492">
        <v>2143</v>
      </c>
      <c r="B64" s="492">
        <v>5336</v>
      </c>
      <c r="C64" s="578">
        <v>433</v>
      </c>
      <c r="D64" s="578">
        <v>626</v>
      </c>
      <c r="E64" s="578">
        <v>242</v>
      </c>
      <c r="F64" s="494" t="s">
        <v>1087</v>
      </c>
      <c r="G64" s="657">
        <v>0</v>
      </c>
      <c r="H64" s="657">
        <v>20</v>
      </c>
      <c r="I64" s="657">
        <v>20</v>
      </c>
      <c r="J64" s="6">
        <f>Tabulka54246[[#This Row],[Skutečnost v tis. Kč]]/Tabulka54246[[#This Row],[Upravený rozpočet v tis. Kč]]*100</f>
        <v>100</v>
      </c>
      <c r="K64" s="668"/>
      <c r="L64" s="452"/>
    </row>
    <row r="65" spans="1:10" s="7" customFormat="1" ht="15" hidden="1" customHeight="1" x14ac:dyDescent="0.2">
      <c r="A65" s="258">
        <v>2143</v>
      </c>
      <c r="B65" s="258">
        <v>6111</v>
      </c>
      <c r="C65" s="270"/>
      <c r="D65" s="529">
        <v>111</v>
      </c>
      <c r="E65" s="59"/>
      <c r="F65" s="111" t="s">
        <v>885</v>
      </c>
      <c r="G65" s="569">
        <v>0</v>
      </c>
      <c r="H65" s="569">
        <v>99.25</v>
      </c>
      <c r="I65" s="569">
        <v>99.22</v>
      </c>
      <c r="J65" s="6">
        <f>Tabulka54246[[#This Row],[Skutečnost v tis. Kč]]/Tabulka54246[[#This Row],[Upravený rozpočet v tis. Kč]]*100</f>
        <v>99.969773299748113</v>
      </c>
    </row>
    <row r="66" spans="1:10" s="7" customFormat="1" ht="15" hidden="1" customHeight="1" x14ac:dyDescent="0.2">
      <c r="A66" s="335">
        <v>2143</v>
      </c>
      <c r="B66" s="13"/>
      <c r="C66" s="270"/>
      <c r="D66" s="19"/>
      <c r="E66" s="59"/>
      <c r="F66" s="115" t="s">
        <v>765</v>
      </c>
      <c r="G66" s="215">
        <f>SUBTOTAL(109,G52:G65)</f>
        <v>0</v>
      </c>
      <c r="H66" s="215">
        <f>SUBTOTAL(109,H52:H65)</f>
        <v>50</v>
      </c>
      <c r="I66" s="215">
        <f>SUBTOTAL(109,I52:I65)</f>
        <v>0</v>
      </c>
      <c r="J66" s="12">
        <f>Tabulka54246[[#This Row],[Skutečnost v tis. Kč]]/Tabulka54246[[#This Row],[Upravený rozpočet v tis. Kč]]*100</f>
        <v>0</v>
      </c>
    </row>
    <row r="67" spans="1:10" s="7" customFormat="1" ht="15" hidden="1" customHeight="1" x14ac:dyDescent="0.2">
      <c r="A67" s="461"/>
      <c r="B67" s="463"/>
      <c r="C67" s="464"/>
      <c r="D67" s="64"/>
      <c r="E67" s="462"/>
      <c r="F67" s="115"/>
      <c r="G67" s="215"/>
      <c r="H67" s="215"/>
      <c r="I67" s="48"/>
      <c r="J67" s="48"/>
    </row>
    <row r="68" spans="1:10" s="138" customFormat="1" ht="15" hidden="1" customHeight="1" x14ac:dyDescent="0.25">
      <c r="A68" s="4">
        <v>2169</v>
      </c>
      <c r="B68" s="4">
        <v>5166</v>
      </c>
      <c r="C68" s="464"/>
      <c r="D68" s="64"/>
      <c r="E68" s="462"/>
      <c r="F68" s="111" t="s">
        <v>106</v>
      </c>
      <c r="G68" s="76">
        <v>10</v>
      </c>
      <c r="H68" s="76">
        <v>10</v>
      </c>
      <c r="I68" s="62">
        <v>0</v>
      </c>
      <c r="J68" s="430">
        <f>Tabulka54246[[#This Row],[Skutečnost v tis. Kč]]/Tabulka54246[[#This Row],[Upravený rozpočet v tis. Kč]]*100</f>
        <v>0</v>
      </c>
    </row>
    <row r="69" spans="1:10" s="26" customFormat="1" ht="15" hidden="1" customHeight="1" x14ac:dyDescent="0.25">
      <c r="A69" s="4">
        <v>2169</v>
      </c>
      <c r="B69" s="4">
        <v>5169</v>
      </c>
      <c r="C69" s="464"/>
      <c r="D69" s="64"/>
      <c r="E69" s="462"/>
      <c r="F69" s="111" t="s">
        <v>107</v>
      </c>
      <c r="G69" s="76">
        <v>6</v>
      </c>
      <c r="H69" s="76">
        <v>6</v>
      </c>
      <c r="I69" s="62">
        <v>0</v>
      </c>
      <c r="J69" s="430">
        <f>Tabulka54246[[#This Row],[Skutečnost v tis. Kč]]/Tabulka54246[[#This Row],[Upravený rozpočet v tis. Kč]]*100</f>
        <v>0</v>
      </c>
    </row>
    <row r="70" spans="1:10" s="138" customFormat="1" ht="15" hidden="1" customHeight="1" x14ac:dyDescent="0.25">
      <c r="A70" s="335">
        <v>2169</v>
      </c>
      <c r="B70" s="4"/>
      <c r="C70" s="464"/>
      <c r="D70" s="64"/>
      <c r="E70" s="462"/>
      <c r="F70" s="570" t="s">
        <v>338</v>
      </c>
      <c r="G70" s="72">
        <f>SUM(G68:G69)</f>
        <v>16</v>
      </c>
      <c r="H70" s="72">
        <f>SUM(H68:H69)</f>
        <v>16</v>
      </c>
      <c r="I70" s="72">
        <f>SUM(I68:I69)</f>
        <v>0</v>
      </c>
      <c r="J70" s="468">
        <f>Tabulka54246[[#This Row],[Skutečnost v tis. Kč]]/Tabulka54246[[#This Row],[Upravený rozpočet v tis. Kč]]*100</f>
        <v>0</v>
      </c>
    </row>
    <row r="71" spans="1:10" s="138" customFormat="1" ht="12" hidden="1" customHeight="1" x14ac:dyDescent="0.25">
      <c r="A71" s="461"/>
      <c r="B71" s="463"/>
      <c r="C71" s="464"/>
      <c r="D71" s="64"/>
      <c r="E71" s="462"/>
      <c r="F71" s="571"/>
      <c r="G71" s="279"/>
      <c r="H71" s="279"/>
      <c r="I71" s="174"/>
      <c r="J71" s="431"/>
    </row>
    <row r="72" spans="1:10" s="138" customFormat="1" ht="15" hidden="1" customHeight="1" x14ac:dyDescent="0.25">
      <c r="A72" s="461"/>
      <c r="B72" s="463"/>
      <c r="C72" s="464"/>
      <c r="D72" s="64"/>
      <c r="E72" s="462"/>
      <c r="F72" s="110" t="s">
        <v>108</v>
      </c>
      <c r="G72" s="72"/>
      <c r="H72" s="72"/>
      <c r="I72" s="174"/>
      <c r="J72" s="431"/>
    </row>
    <row r="73" spans="1:10" s="138" customFormat="1" ht="15" hidden="1" customHeight="1" x14ac:dyDescent="0.25">
      <c r="A73" s="4">
        <v>2212</v>
      </c>
      <c r="B73" s="4">
        <v>5139</v>
      </c>
      <c r="C73" s="464"/>
      <c r="D73" s="64"/>
      <c r="E73" s="462"/>
      <c r="F73" s="29" t="s">
        <v>109</v>
      </c>
      <c r="G73" s="62">
        <v>300</v>
      </c>
      <c r="H73" s="62">
        <v>361.13</v>
      </c>
      <c r="I73" s="62">
        <v>361.13</v>
      </c>
      <c r="J73" s="428">
        <f>Tabulka54246[[#This Row],[Skutečnost v tis. Kč]]/Tabulka54246[[#This Row],[Upravený rozpočet v tis. Kč]]*100</f>
        <v>100</v>
      </c>
    </row>
    <row r="74" spans="1:10" s="138" customFormat="1" ht="15" hidden="1" customHeight="1" x14ac:dyDescent="0.25">
      <c r="A74" s="4">
        <v>2212</v>
      </c>
      <c r="B74" s="4">
        <v>5169</v>
      </c>
      <c r="C74" s="464"/>
      <c r="D74" s="64"/>
      <c r="E74" s="462"/>
      <c r="F74" s="111" t="s">
        <v>261</v>
      </c>
      <c r="G74" s="62">
        <v>3000</v>
      </c>
      <c r="H74" s="62">
        <v>2914.87</v>
      </c>
      <c r="I74" s="62">
        <v>2261.7399999999998</v>
      </c>
      <c r="J74" s="428">
        <f>Tabulka54246[[#This Row],[Skutečnost v tis. Kč]]/Tabulka54246[[#This Row],[Upravený rozpočet v tis. Kč]]*100</f>
        <v>77.593168820564898</v>
      </c>
    </row>
    <row r="75" spans="1:10" s="26" customFormat="1" ht="15" hidden="1" customHeight="1" x14ac:dyDescent="0.25">
      <c r="A75" s="4">
        <v>2212</v>
      </c>
      <c r="B75" s="4">
        <v>5169</v>
      </c>
      <c r="C75" s="464"/>
      <c r="D75" s="64"/>
      <c r="E75" s="61">
        <v>864</v>
      </c>
      <c r="F75" s="111" t="s">
        <v>524</v>
      </c>
      <c r="G75" s="62">
        <v>200</v>
      </c>
      <c r="H75" s="62">
        <v>200</v>
      </c>
      <c r="I75" s="62">
        <v>0</v>
      </c>
      <c r="J75" s="428">
        <f>Tabulka54246[[#This Row],[Skutečnost v tis. Kč]]/Tabulka54246[[#This Row],[Upravený rozpočet v tis. Kč]]*100</f>
        <v>0</v>
      </c>
    </row>
    <row r="76" spans="1:10" s="26" customFormat="1" ht="15" hidden="1" customHeight="1" x14ac:dyDescent="0.25">
      <c r="A76" s="4">
        <v>2212</v>
      </c>
      <c r="B76" s="4">
        <v>5169</v>
      </c>
      <c r="C76" s="464"/>
      <c r="D76" s="47">
        <v>2</v>
      </c>
      <c r="E76" s="462"/>
      <c r="F76" s="111" t="s">
        <v>766</v>
      </c>
      <c r="G76" s="62">
        <v>100</v>
      </c>
      <c r="H76" s="62">
        <v>41</v>
      </c>
      <c r="I76" s="62">
        <v>11.84</v>
      </c>
      <c r="J76" s="428">
        <f>Tabulka54246[[#This Row],[Skutečnost v tis. Kč]]/Tabulka54246[[#This Row],[Upravený rozpočet v tis. Kč]]*100</f>
        <v>28.878048780487802</v>
      </c>
    </row>
    <row r="77" spans="1:10" s="26" customFormat="1" ht="15" hidden="1" customHeight="1" x14ac:dyDescent="0.25">
      <c r="A77" s="4">
        <v>2212</v>
      </c>
      <c r="B77" s="4">
        <v>5169</v>
      </c>
      <c r="C77" s="464"/>
      <c r="D77" s="47">
        <v>2</v>
      </c>
      <c r="E77" s="462"/>
      <c r="F77" s="572" t="s">
        <v>767</v>
      </c>
      <c r="G77" s="62">
        <v>0</v>
      </c>
      <c r="H77" s="76">
        <v>59</v>
      </c>
      <c r="I77" s="62">
        <v>0</v>
      </c>
      <c r="J77" s="428">
        <f>Tabulka54246[[#This Row],[Skutečnost v tis. Kč]]/Tabulka54246[[#This Row],[Upravený rozpočet v tis. Kč]]*100</f>
        <v>0</v>
      </c>
    </row>
    <row r="78" spans="1:10" s="26" customFormat="1" ht="15" customHeight="1" x14ac:dyDescent="0.25">
      <c r="A78" s="461">
        <v>2212</v>
      </c>
      <c r="B78" s="461">
        <v>5171</v>
      </c>
      <c r="C78" s="490"/>
      <c r="D78" s="64"/>
      <c r="E78" s="462"/>
      <c r="F78" s="459" t="s">
        <v>262</v>
      </c>
      <c r="G78" s="254">
        <v>2000</v>
      </c>
      <c r="H78" s="254">
        <v>1308</v>
      </c>
      <c r="I78" s="254">
        <v>1307.98</v>
      </c>
      <c r="J78" s="429">
        <f>Tabulka54246[[#This Row],[Skutečnost v tis. Kč]]/Tabulka54246[[#This Row],[Upravený rozpočet v tis. Kč]]*100</f>
        <v>99.998470948012226</v>
      </c>
    </row>
    <row r="79" spans="1:10" s="26" customFormat="1" ht="15" customHeight="1" x14ac:dyDescent="0.25">
      <c r="A79" s="461">
        <v>2212</v>
      </c>
      <c r="B79" s="461">
        <v>5171</v>
      </c>
      <c r="C79" s="461"/>
      <c r="D79" s="461"/>
      <c r="E79" s="461">
        <v>362</v>
      </c>
      <c r="F79" s="459" t="s">
        <v>774</v>
      </c>
      <c r="G79" s="254">
        <v>0</v>
      </c>
      <c r="H79" s="254">
        <v>30</v>
      </c>
      <c r="I79" s="254">
        <v>29.1</v>
      </c>
      <c r="J79" s="6">
        <f>Tabulka54246[[#This Row],[Skutečnost v tis. Kč]]/Tabulka54246[[#This Row],[Upravený rozpočet v tis. Kč]]*100</f>
        <v>97.000000000000014</v>
      </c>
    </row>
    <row r="80" spans="1:10" s="26" customFormat="1" ht="15" customHeight="1" x14ac:dyDescent="0.25">
      <c r="A80" s="461">
        <v>2212</v>
      </c>
      <c r="B80" s="461">
        <v>5171</v>
      </c>
      <c r="C80" s="461"/>
      <c r="D80" s="461"/>
      <c r="E80" s="461">
        <v>364</v>
      </c>
      <c r="F80" s="459" t="s">
        <v>775</v>
      </c>
      <c r="G80" s="254">
        <v>0</v>
      </c>
      <c r="H80" s="254">
        <v>110</v>
      </c>
      <c r="I80" s="254">
        <v>82.8</v>
      </c>
      <c r="J80" s="6">
        <f>Tabulka54246[[#This Row],[Skutečnost v tis. Kč]]/Tabulka54246[[#This Row],[Upravený rozpočet v tis. Kč]]*100</f>
        <v>75.272727272727266</v>
      </c>
    </row>
    <row r="81" spans="1:11" s="17" customFormat="1" ht="15" customHeight="1" x14ac:dyDescent="0.2">
      <c r="A81" s="461">
        <v>2212</v>
      </c>
      <c r="B81" s="461">
        <v>5171</v>
      </c>
      <c r="C81" s="490"/>
      <c r="D81" s="64"/>
      <c r="E81" s="462">
        <v>777</v>
      </c>
      <c r="F81" s="588" t="s">
        <v>526</v>
      </c>
      <c r="G81" s="254">
        <v>500</v>
      </c>
      <c r="H81" s="254">
        <v>1016</v>
      </c>
      <c r="I81" s="254">
        <v>0</v>
      </c>
      <c r="J81" s="429">
        <f>Tabulka54246[[#This Row],[Skutečnost v tis. Kč]]/Tabulka54246[[#This Row],[Upravený rozpočet v tis. Kč]]*100</f>
        <v>0</v>
      </c>
    </row>
    <row r="82" spans="1:11" s="80" customFormat="1" ht="15" hidden="1" customHeight="1" x14ac:dyDescent="0.25">
      <c r="A82" s="258">
        <v>2212</v>
      </c>
      <c r="B82" s="258">
        <v>6121</v>
      </c>
      <c r="C82" s="270"/>
      <c r="D82" s="64"/>
      <c r="E82" s="257">
        <v>602</v>
      </c>
      <c r="F82" s="256" t="s">
        <v>528</v>
      </c>
      <c r="G82" s="252">
        <v>17340</v>
      </c>
      <c r="H82" s="252">
        <v>12911.74</v>
      </c>
      <c r="I82" s="252">
        <v>2948.66</v>
      </c>
      <c r="J82" s="428">
        <f>Tabulka54246[[#This Row],[Skutečnost v tis. Kč]]/Tabulka54246[[#This Row],[Upravený rozpočet v tis. Kč]]*100</f>
        <v>22.837045975213254</v>
      </c>
    </row>
    <row r="83" spans="1:11" s="80" customFormat="1" ht="15" hidden="1" customHeight="1" x14ac:dyDescent="0.25">
      <c r="A83" s="258">
        <v>2212</v>
      </c>
      <c r="B83" s="258">
        <v>6121</v>
      </c>
      <c r="C83" s="270"/>
      <c r="D83" s="64"/>
      <c r="E83" s="257">
        <v>602</v>
      </c>
      <c r="F83" s="256" t="s">
        <v>518</v>
      </c>
      <c r="G83" s="252">
        <v>375</v>
      </c>
      <c r="H83" s="252">
        <v>375</v>
      </c>
      <c r="I83" s="252">
        <v>0</v>
      </c>
      <c r="J83" s="428">
        <f>Tabulka54246[[#This Row],[Skutečnost v tis. Kč]]/Tabulka54246[[#This Row],[Upravený rozpočet v tis. Kč]]*100</f>
        <v>0</v>
      </c>
    </row>
    <row r="84" spans="1:11" s="80" customFormat="1" ht="15" hidden="1" customHeight="1" x14ac:dyDescent="0.25">
      <c r="A84" s="258">
        <v>2212</v>
      </c>
      <c r="B84" s="258">
        <v>6121</v>
      </c>
      <c r="C84" s="270"/>
      <c r="D84" s="528">
        <v>3121</v>
      </c>
      <c r="E84" s="257">
        <v>602</v>
      </c>
      <c r="F84" s="256" t="s">
        <v>761</v>
      </c>
      <c r="G84" s="252">
        <v>0</v>
      </c>
      <c r="H84" s="252">
        <v>600</v>
      </c>
      <c r="I84" s="252">
        <v>0</v>
      </c>
      <c r="J84" s="428">
        <f>Tabulka54246[[#This Row],[Skutečnost v tis. Kč]]/Tabulka54246[[#This Row],[Upravený rozpočet v tis. Kč]]*100</f>
        <v>0</v>
      </c>
    </row>
    <row r="85" spans="1:11" s="80" customFormat="1" ht="15" hidden="1" customHeight="1" x14ac:dyDescent="0.25">
      <c r="A85" s="258">
        <v>2212</v>
      </c>
      <c r="B85" s="258">
        <v>6121</v>
      </c>
      <c r="C85" s="270"/>
      <c r="D85" s="64"/>
      <c r="E85" s="257">
        <v>821</v>
      </c>
      <c r="F85" s="587" t="s">
        <v>421</v>
      </c>
      <c r="G85" s="252">
        <v>14037.76</v>
      </c>
      <c r="H85" s="252">
        <v>19030.330000000002</v>
      </c>
      <c r="I85" s="252">
        <v>14836.16</v>
      </c>
      <c r="J85" s="428">
        <f>Tabulka54246[[#This Row],[Skutečnost v tis. Kč]]/Tabulka54246[[#This Row],[Upravený rozpočet v tis. Kč]]*100</f>
        <v>77.960602890228387</v>
      </c>
    </row>
    <row r="86" spans="1:11" s="80" customFormat="1" ht="15" hidden="1" customHeight="1" x14ac:dyDescent="0.25">
      <c r="A86" s="258">
        <v>2212</v>
      </c>
      <c r="B86" s="258">
        <v>6121</v>
      </c>
      <c r="C86" s="270"/>
      <c r="D86" s="64"/>
      <c r="E86" s="257">
        <v>821</v>
      </c>
      <c r="F86" s="256" t="s">
        <v>490</v>
      </c>
      <c r="G86" s="252">
        <v>500</v>
      </c>
      <c r="H86" s="252">
        <v>500</v>
      </c>
      <c r="I86" s="252">
        <v>0</v>
      </c>
      <c r="J86" s="428">
        <f>Tabulka54246[[#This Row],[Skutečnost v tis. Kč]]/Tabulka54246[[#This Row],[Upravený rozpočet v tis. Kč]]*100</f>
        <v>0</v>
      </c>
    </row>
    <row r="87" spans="1:11" s="80" customFormat="1" ht="15" hidden="1" customHeight="1" x14ac:dyDescent="0.25">
      <c r="A87" s="258">
        <v>2212</v>
      </c>
      <c r="B87" s="258">
        <v>6121</v>
      </c>
      <c r="C87" s="270"/>
      <c r="D87" s="64"/>
      <c r="E87" s="257">
        <v>821</v>
      </c>
      <c r="F87" s="256" t="s">
        <v>489</v>
      </c>
      <c r="G87" s="252">
        <v>3000</v>
      </c>
      <c r="H87" s="252">
        <v>3000</v>
      </c>
      <c r="I87" s="252">
        <v>2095.58</v>
      </c>
      <c r="J87" s="428">
        <f>Tabulka54246[[#This Row],[Skutečnost v tis. Kč]]/Tabulka54246[[#This Row],[Upravený rozpočet v tis. Kč]]*100</f>
        <v>69.852666666666664</v>
      </c>
    </row>
    <row r="88" spans="1:11" s="80" customFormat="1" ht="15" hidden="1" customHeight="1" x14ac:dyDescent="0.25">
      <c r="A88" s="258">
        <v>2212</v>
      </c>
      <c r="B88" s="258">
        <v>6121</v>
      </c>
      <c r="C88" s="270"/>
      <c r="D88" s="19"/>
      <c r="E88" s="257">
        <v>821</v>
      </c>
      <c r="F88" s="256" t="s">
        <v>760</v>
      </c>
      <c r="G88" s="252">
        <v>4000</v>
      </c>
      <c r="H88" s="252">
        <v>0</v>
      </c>
      <c r="I88" s="252">
        <v>0</v>
      </c>
      <c r="J88" s="428">
        <v>0</v>
      </c>
    </row>
    <row r="89" spans="1:11" s="80" customFormat="1" ht="15" hidden="1" customHeight="1" x14ac:dyDescent="0.25">
      <c r="A89" s="258">
        <v>2212</v>
      </c>
      <c r="B89" s="258">
        <v>6121</v>
      </c>
      <c r="C89" s="270"/>
      <c r="D89" s="64"/>
      <c r="E89" s="257">
        <v>876</v>
      </c>
      <c r="F89" s="256" t="s">
        <v>491</v>
      </c>
      <c r="G89" s="252">
        <v>500</v>
      </c>
      <c r="H89" s="252">
        <v>500</v>
      </c>
      <c r="I89" s="252">
        <v>0</v>
      </c>
      <c r="J89" s="428">
        <f>Tabulka54246[[#This Row],[Skutečnost v tis. Kč]]/Tabulka54246[[#This Row],[Upravený rozpočet v tis. Kč]]*100</f>
        <v>0</v>
      </c>
    </row>
    <row r="90" spans="1:11" ht="15" hidden="1" customHeight="1" x14ac:dyDescent="0.25">
      <c r="A90" s="335">
        <v>2212</v>
      </c>
      <c r="B90" s="258"/>
      <c r="C90" s="270"/>
      <c r="D90" s="64"/>
      <c r="E90" s="257"/>
      <c r="F90" s="110" t="s">
        <v>110</v>
      </c>
      <c r="G90" s="72">
        <f>SUBTOTAL(109,G73:G89)</f>
        <v>2500</v>
      </c>
      <c r="H90" s="72">
        <f>SUBTOTAL(109,H73:H89)</f>
        <v>2464</v>
      </c>
      <c r="I90" s="72">
        <f>SUBTOTAL(109,I73:I89)</f>
        <v>1419.8799999999999</v>
      </c>
      <c r="J90" s="502">
        <f>Tabulka54246[[#This Row],[Skutečnost v tis. Kč]]/Tabulka54246[[#This Row],[Upravený rozpočet v tis. Kč]]*100</f>
        <v>57.624999999999993</v>
      </c>
    </row>
    <row r="91" spans="1:11" ht="15" hidden="1" customHeight="1" x14ac:dyDescent="0.25">
      <c r="A91" s="258"/>
      <c r="B91" s="258"/>
      <c r="C91" s="270"/>
      <c r="D91" s="64"/>
      <c r="E91" s="257"/>
      <c r="F91" s="256"/>
      <c r="G91" s="252"/>
      <c r="H91" s="252"/>
      <c r="I91" s="252"/>
      <c r="J91" s="48"/>
    </row>
    <row r="92" spans="1:11" ht="15" hidden="1" customHeight="1" x14ac:dyDescent="0.25">
      <c r="A92" s="4">
        <v>2219</v>
      </c>
      <c r="B92" s="4">
        <v>5139</v>
      </c>
      <c r="C92" s="291"/>
      <c r="D92" s="47"/>
      <c r="E92" s="61">
        <v>32</v>
      </c>
      <c r="F92" s="5" t="s">
        <v>111</v>
      </c>
      <c r="G92" s="76">
        <v>10</v>
      </c>
      <c r="H92" s="76">
        <v>10</v>
      </c>
      <c r="I92" s="76">
        <v>8.6199999999999992</v>
      </c>
      <c r="J92" s="428">
        <f>Tabulka54246[[#This Row],[Skutečnost v tis. Kč]]/Tabulka54246[[#This Row],[Upravený rozpočet v tis. Kč]]*100</f>
        <v>86.199999999999989</v>
      </c>
    </row>
    <row r="93" spans="1:11" ht="15" hidden="1" customHeight="1" x14ac:dyDescent="0.25">
      <c r="A93" s="4">
        <v>2219</v>
      </c>
      <c r="B93" s="4">
        <v>5169</v>
      </c>
      <c r="C93" s="291"/>
      <c r="D93" s="47"/>
      <c r="E93" s="61">
        <v>871</v>
      </c>
      <c r="F93" s="5" t="s">
        <v>602</v>
      </c>
      <c r="G93" s="76">
        <v>32</v>
      </c>
      <c r="H93" s="76">
        <v>32</v>
      </c>
      <c r="I93" s="76">
        <v>31.59</v>
      </c>
      <c r="J93" s="428">
        <f>Tabulka54246[[#This Row],[Skutečnost v tis. Kč]]/Tabulka54246[[#This Row],[Upravený rozpočet v tis. Kč]]*100</f>
        <v>98.71875</v>
      </c>
    </row>
    <row r="94" spans="1:11" ht="15" customHeight="1" x14ac:dyDescent="0.25">
      <c r="A94" s="461">
        <v>2219</v>
      </c>
      <c r="B94" s="461">
        <v>5171</v>
      </c>
      <c r="C94" s="490"/>
      <c r="D94" s="64"/>
      <c r="E94" s="462">
        <v>32</v>
      </c>
      <c r="F94" s="459" t="s">
        <v>112</v>
      </c>
      <c r="G94" s="254">
        <v>20</v>
      </c>
      <c r="H94" s="254">
        <v>20</v>
      </c>
      <c r="I94" s="254">
        <v>0</v>
      </c>
      <c r="J94" s="429">
        <f>Tabulka54246[[#This Row],[Skutečnost v tis. Kč]]/Tabulka54246[[#This Row],[Upravený rozpočet v tis. Kč]]*100</f>
        <v>0</v>
      </c>
      <c r="K94" s="209"/>
    </row>
    <row r="95" spans="1:11" ht="15" customHeight="1" x14ac:dyDescent="0.25">
      <c r="A95" s="461">
        <v>2219</v>
      </c>
      <c r="B95" s="461">
        <v>5171</v>
      </c>
      <c r="C95" s="490"/>
      <c r="D95" s="64"/>
      <c r="E95" s="462">
        <v>819</v>
      </c>
      <c r="F95" s="459" t="s">
        <v>420</v>
      </c>
      <c r="G95" s="254">
        <v>500</v>
      </c>
      <c r="H95" s="254">
        <v>500</v>
      </c>
      <c r="I95" s="254">
        <v>0</v>
      </c>
      <c r="J95" s="429">
        <f>Tabulka54246[[#This Row],[Skutečnost v tis. Kč]]/Tabulka54246[[#This Row],[Upravený rozpočet v tis. Kč]]*100</f>
        <v>0</v>
      </c>
    </row>
    <row r="96" spans="1:11" ht="15" customHeight="1" x14ac:dyDescent="0.25">
      <c r="A96" s="461">
        <v>2219</v>
      </c>
      <c r="B96" s="461">
        <v>5171</v>
      </c>
      <c r="C96" s="490"/>
      <c r="D96" s="64"/>
      <c r="E96" s="462"/>
      <c r="F96" s="459" t="s">
        <v>266</v>
      </c>
      <c r="G96" s="254">
        <v>968</v>
      </c>
      <c r="H96" s="254">
        <v>968</v>
      </c>
      <c r="I96" s="254">
        <v>248.95</v>
      </c>
      <c r="J96" s="429">
        <f>Tabulka54246[[#This Row],[Skutečnost v tis. Kč]]/Tabulka54246[[#This Row],[Upravený rozpočet v tis. Kč]]*100</f>
        <v>25.71797520661157</v>
      </c>
      <c r="K96" s="209"/>
    </row>
    <row r="97" spans="1:12" ht="15" customHeight="1" x14ac:dyDescent="0.25">
      <c r="A97" s="461">
        <v>2219</v>
      </c>
      <c r="B97" s="461">
        <v>5171</v>
      </c>
      <c r="C97" s="490"/>
      <c r="D97" s="64"/>
      <c r="E97" s="462">
        <v>780</v>
      </c>
      <c r="F97" s="459" t="s">
        <v>283</v>
      </c>
      <c r="G97" s="254">
        <v>300</v>
      </c>
      <c r="H97" s="254">
        <v>300</v>
      </c>
      <c r="I97" s="254">
        <v>298.2</v>
      </c>
      <c r="J97" s="429">
        <f>Tabulka54246[[#This Row],[Skutečnost v tis. Kč]]/Tabulka54246[[#This Row],[Upravený rozpočet v tis. Kč]]*100</f>
        <v>99.4</v>
      </c>
      <c r="K97" s="209"/>
      <c r="L97" s="209"/>
    </row>
    <row r="98" spans="1:12" ht="15" customHeight="1" x14ac:dyDescent="0.25">
      <c r="A98" s="461">
        <v>2219</v>
      </c>
      <c r="B98" s="461">
        <v>5171</v>
      </c>
      <c r="C98" s="490"/>
      <c r="D98" s="64"/>
      <c r="E98" s="462">
        <v>871</v>
      </c>
      <c r="F98" s="459" t="s">
        <v>534</v>
      </c>
      <c r="G98" s="254">
        <v>400</v>
      </c>
      <c r="H98" s="254">
        <v>1177</v>
      </c>
      <c r="I98" s="254">
        <v>0</v>
      </c>
      <c r="J98" s="429">
        <f>Tabulka54246[[#This Row],[Skutečnost v tis. Kč]]/Tabulka54246[[#This Row],[Upravený rozpočet v tis. Kč]]*100</f>
        <v>0</v>
      </c>
    </row>
    <row r="99" spans="1:12" ht="15" customHeight="1" x14ac:dyDescent="0.25">
      <c r="A99" s="461">
        <v>2219</v>
      </c>
      <c r="B99" s="461">
        <v>5171</v>
      </c>
      <c r="C99" s="490"/>
      <c r="D99" s="64"/>
      <c r="E99" s="462"/>
      <c r="F99" s="459" t="s">
        <v>525</v>
      </c>
      <c r="G99" s="254">
        <v>70</v>
      </c>
      <c r="H99" s="254">
        <v>70</v>
      </c>
      <c r="I99" s="254">
        <v>38.31</v>
      </c>
      <c r="J99" s="429">
        <f>Tabulka54246[[#This Row],[Skutečnost v tis. Kč]]/Tabulka54246[[#This Row],[Upravený rozpočet v tis. Kč]]*100</f>
        <v>54.728571428571428</v>
      </c>
    </row>
    <row r="100" spans="1:12" ht="15" hidden="1" customHeight="1" x14ac:dyDescent="0.25">
      <c r="A100" s="4">
        <v>2219</v>
      </c>
      <c r="B100" s="4">
        <v>5179</v>
      </c>
      <c r="C100" s="291"/>
      <c r="D100" s="47"/>
      <c r="E100" s="61"/>
      <c r="F100" s="5" t="s">
        <v>284</v>
      </c>
      <c r="G100" s="76">
        <v>2</v>
      </c>
      <c r="H100" s="76">
        <v>2</v>
      </c>
      <c r="I100" s="76">
        <v>0</v>
      </c>
      <c r="J100" s="428">
        <f>Tabulka54246[[#This Row],[Skutečnost v tis. Kč]]/Tabulka54246[[#This Row],[Upravený rozpočet v tis. Kč]]*100</f>
        <v>0</v>
      </c>
    </row>
    <row r="101" spans="1:12" ht="15" hidden="1" customHeight="1" x14ac:dyDescent="0.25">
      <c r="A101" s="4">
        <v>2219</v>
      </c>
      <c r="B101" s="4">
        <v>5229</v>
      </c>
      <c r="C101" s="291"/>
      <c r="D101" s="47"/>
      <c r="E101" s="61"/>
      <c r="F101" s="5" t="s">
        <v>339</v>
      </c>
      <c r="G101" s="76">
        <v>25</v>
      </c>
      <c r="H101" s="76">
        <v>25</v>
      </c>
      <c r="I101" s="76">
        <v>24</v>
      </c>
      <c r="J101" s="428">
        <f>Tabulka54246[[#This Row],[Skutečnost v tis. Kč]]/Tabulka54246[[#This Row],[Upravený rozpočet v tis. Kč]]*100</f>
        <v>96</v>
      </c>
    </row>
    <row r="102" spans="1:12" ht="15" hidden="1" customHeight="1" x14ac:dyDescent="0.25">
      <c r="A102" s="258">
        <v>2219</v>
      </c>
      <c r="B102" s="258">
        <v>6121</v>
      </c>
      <c r="C102" s="270"/>
      <c r="D102" s="528"/>
      <c r="E102" s="257">
        <v>602</v>
      </c>
      <c r="F102" s="256" t="s">
        <v>938</v>
      </c>
      <c r="G102" s="252">
        <v>0</v>
      </c>
      <c r="H102" s="252">
        <v>1.51</v>
      </c>
      <c r="I102" s="252">
        <v>0</v>
      </c>
      <c r="J102" s="428">
        <f>Tabulka54246[[#This Row],[Skutečnost v tis. Kč]]/Tabulka54246[[#This Row],[Upravený rozpočet v tis. Kč]]*100</f>
        <v>0</v>
      </c>
    </row>
    <row r="103" spans="1:12" ht="15" hidden="1" customHeight="1" x14ac:dyDescent="0.25">
      <c r="A103" s="258">
        <v>2219</v>
      </c>
      <c r="B103" s="258">
        <v>6121</v>
      </c>
      <c r="C103" s="270"/>
      <c r="D103" s="528">
        <v>3121</v>
      </c>
      <c r="E103" s="257">
        <v>602</v>
      </c>
      <c r="F103" s="256" t="s">
        <v>762</v>
      </c>
      <c r="G103" s="252">
        <v>0</v>
      </c>
      <c r="H103" s="252">
        <v>1500</v>
      </c>
      <c r="I103" s="252">
        <v>184.28</v>
      </c>
      <c r="J103" s="428">
        <f>Tabulka54246[[#This Row],[Skutečnost v tis. Kč]]/Tabulka54246[[#This Row],[Upravený rozpočet v tis. Kč]]*100</f>
        <v>12.285333333333332</v>
      </c>
    </row>
    <row r="104" spans="1:12" ht="15" hidden="1" customHeight="1" x14ac:dyDescent="0.25">
      <c r="A104" s="258">
        <v>2219</v>
      </c>
      <c r="B104" s="258">
        <v>6121</v>
      </c>
      <c r="C104" s="270"/>
      <c r="D104" s="64"/>
      <c r="E104" s="257">
        <v>825</v>
      </c>
      <c r="F104" s="256" t="s">
        <v>419</v>
      </c>
      <c r="G104" s="252">
        <v>400</v>
      </c>
      <c r="H104" s="252">
        <v>400</v>
      </c>
      <c r="I104" s="252">
        <v>0</v>
      </c>
      <c r="J104" s="428">
        <f>Tabulka54246[[#This Row],[Skutečnost v tis. Kč]]/Tabulka54246[[#This Row],[Upravený rozpočet v tis. Kč]]*100</f>
        <v>0</v>
      </c>
    </row>
    <row r="105" spans="1:12" ht="15" hidden="1" customHeight="1" x14ac:dyDescent="0.25">
      <c r="A105" s="258">
        <v>2219</v>
      </c>
      <c r="B105" s="258">
        <v>6121</v>
      </c>
      <c r="C105" s="270"/>
      <c r="D105" s="64"/>
      <c r="E105" s="257">
        <v>789</v>
      </c>
      <c r="F105" s="256" t="s">
        <v>519</v>
      </c>
      <c r="G105" s="252">
        <v>100</v>
      </c>
      <c r="H105" s="252">
        <v>100</v>
      </c>
      <c r="I105" s="252">
        <v>0</v>
      </c>
      <c r="J105" s="428">
        <f>Tabulka54246[[#This Row],[Skutečnost v tis. Kč]]/Tabulka54246[[#This Row],[Upravený rozpočet v tis. Kč]]*100</f>
        <v>0</v>
      </c>
    </row>
    <row r="106" spans="1:12" ht="15" hidden="1" customHeight="1" x14ac:dyDescent="0.25">
      <c r="A106" s="335">
        <v>2219</v>
      </c>
      <c r="B106" s="258"/>
      <c r="C106" s="270"/>
      <c r="D106" s="64"/>
      <c r="E106" s="257"/>
      <c r="F106" s="110" t="s">
        <v>36</v>
      </c>
      <c r="G106" s="72">
        <f>SUBTOTAL(109,G92:G105)</f>
        <v>2258</v>
      </c>
      <c r="H106" s="72">
        <f>SUBTOTAL(109,H92:H105)</f>
        <v>3035</v>
      </c>
      <c r="I106" s="72">
        <f>SUBTOTAL(109,I92:I105)</f>
        <v>585.46</v>
      </c>
      <c r="J106" s="547">
        <f>Tabulka54246[[#This Row],[Skutečnost v tis. Kč]]/Tabulka54246[[#This Row],[Upravený rozpočet v tis. Kč]]*100</f>
        <v>19.290280065897861</v>
      </c>
    </row>
    <row r="107" spans="1:12" ht="15" hidden="1" customHeight="1" x14ac:dyDescent="0.25">
      <c r="A107" s="335"/>
      <c r="B107" s="13"/>
      <c r="C107" s="270"/>
      <c r="D107" s="19"/>
      <c r="E107" s="59"/>
      <c r="F107" s="110"/>
      <c r="G107" s="72"/>
      <c r="H107" s="76"/>
      <c r="I107" s="454"/>
      <c r="J107" s="560"/>
    </row>
    <row r="108" spans="1:12" ht="15" hidden="1" customHeight="1" x14ac:dyDescent="0.25">
      <c r="A108" s="335"/>
      <c r="B108" s="13"/>
      <c r="C108" s="270"/>
      <c r="D108" s="19"/>
      <c r="E108" s="59"/>
      <c r="F108" s="129" t="s">
        <v>418</v>
      </c>
      <c r="G108" s="72"/>
      <c r="H108" s="76"/>
      <c r="I108" s="454"/>
      <c r="J108" s="560"/>
    </row>
    <row r="109" spans="1:12" ht="15" hidden="1" customHeight="1" x14ac:dyDescent="0.25">
      <c r="A109" s="258">
        <v>2221</v>
      </c>
      <c r="B109" s="258">
        <v>6121</v>
      </c>
      <c r="C109" s="270"/>
      <c r="D109" s="64"/>
      <c r="E109" s="257">
        <v>766</v>
      </c>
      <c r="F109" s="256" t="s">
        <v>757</v>
      </c>
      <c r="G109" s="252">
        <v>0</v>
      </c>
      <c r="H109" s="252">
        <v>100</v>
      </c>
      <c r="I109" s="252">
        <v>0</v>
      </c>
      <c r="J109" s="428">
        <f>Tabulka54246[[#This Row],[Skutečnost v tis. Kč]]/Tabulka54246[[#This Row],[Upravený rozpočet v tis. Kč]]*100</f>
        <v>0</v>
      </c>
    </row>
    <row r="110" spans="1:12" ht="15" hidden="1" customHeight="1" x14ac:dyDescent="0.25">
      <c r="A110" s="335">
        <v>2221</v>
      </c>
      <c r="B110" s="258"/>
      <c r="C110" s="270"/>
      <c r="D110" s="64"/>
      <c r="E110" s="257"/>
      <c r="F110" s="110" t="s">
        <v>773</v>
      </c>
      <c r="G110" s="72">
        <f>SUBTOTAL(109,G109:G109)</f>
        <v>0</v>
      </c>
      <c r="H110" s="72">
        <f>SUBTOTAL(109,H109:H109)</f>
        <v>0</v>
      </c>
      <c r="I110" s="72">
        <f>SUBTOTAL(109,I109:I109)</f>
        <v>0</v>
      </c>
      <c r="J110" s="502" t="e">
        <f>Tabulka54246[[#This Row],[Skutečnost v tis. Kč]]/Tabulka54246[[#This Row],[Upravený rozpočet v tis. Kč]]*100</f>
        <v>#DIV/0!</v>
      </c>
    </row>
    <row r="111" spans="1:12" ht="15" hidden="1" customHeight="1" x14ac:dyDescent="0.25">
      <c r="A111" s="335"/>
      <c r="B111" s="13"/>
      <c r="C111" s="270"/>
      <c r="D111" s="19"/>
      <c r="E111" s="59"/>
      <c r="F111" s="256"/>
      <c r="G111" s="252"/>
      <c r="H111" s="76"/>
      <c r="I111" s="454"/>
      <c r="J111" s="560"/>
    </row>
    <row r="112" spans="1:12" ht="15" hidden="1" customHeight="1" x14ac:dyDescent="0.25">
      <c r="A112" s="4">
        <v>2223</v>
      </c>
      <c r="B112" s="13">
        <v>5137</v>
      </c>
      <c r="C112" s="270"/>
      <c r="D112" s="19"/>
      <c r="E112" s="59"/>
      <c r="F112" s="5" t="s">
        <v>990</v>
      </c>
      <c r="G112" s="76">
        <v>0</v>
      </c>
      <c r="H112" s="76">
        <v>19.399999999999999</v>
      </c>
      <c r="I112" s="76">
        <v>19.399999999999999</v>
      </c>
      <c r="J112" s="428">
        <f>Tabulka54246[[#This Row],[Skutečnost v tis. Kč]]/Tabulka54246[[#This Row],[Upravený rozpočet v tis. Kč]]*100</f>
        <v>100</v>
      </c>
    </row>
    <row r="113" spans="1:12" ht="15" hidden="1" customHeight="1" x14ac:dyDescent="0.25">
      <c r="A113" s="4">
        <v>2223</v>
      </c>
      <c r="B113" s="4">
        <v>5139</v>
      </c>
      <c r="C113" s="291"/>
      <c r="D113" s="47"/>
      <c r="E113" s="61"/>
      <c r="F113" s="5" t="s">
        <v>417</v>
      </c>
      <c r="G113" s="76">
        <v>50</v>
      </c>
      <c r="H113" s="76">
        <v>30.6</v>
      </c>
      <c r="I113" s="76">
        <v>30.52</v>
      </c>
      <c r="J113" s="428">
        <f>Tabulka54246[[#This Row],[Skutečnost v tis. Kč]]/Tabulka54246[[#This Row],[Upravený rozpočet v tis. Kč]]*100</f>
        <v>99.738562091503255</v>
      </c>
    </row>
    <row r="114" spans="1:12" ht="15" hidden="1" customHeight="1" x14ac:dyDescent="0.25">
      <c r="A114" s="335">
        <v>2223</v>
      </c>
      <c r="B114" s="258"/>
      <c r="C114" s="270"/>
      <c r="D114" s="64"/>
      <c r="E114" s="257"/>
      <c r="F114" s="110" t="s">
        <v>113</v>
      </c>
      <c r="G114" s="72">
        <f>SUBTOTAL(109,G112:G113)</f>
        <v>0</v>
      </c>
      <c r="H114" s="72">
        <f>SUBTOTAL(109,H112:H113)</f>
        <v>0</v>
      </c>
      <c r="I114" s="72">
        <f>SUBTOTAL(109,I112:I113)</f>
        <v>0</v>
      </c>
      <c r="J114" s="502" t="e">
        <f>Tabulka54246[[#This Row],[Skutečnost v tis. Kč]]/Tabulka54246[[#This Row],[Upravený rozpočet v tis. Kč]]*100</f>
        <v>#DIV/0!</v>
      </c>
    </row>
    <row r="115" spans="1:12" ht="15" hidden="1" customHeight="1" x14ac:dyDescent="0.25">
      <c r="A115" s="258"/>
      <c r="B115" s="258"/>
      <c r="C115" s="270"/>
      <c r="D115" s="64"/>
      <c r="E115" s="257"/>
      <c r="F115" s="256"/>
      <c r="G115" s="252"/>
      <c r="H115" s="252"/>
      <c r="I115" s="252"/>
      <c r="J115" s="48"/>
    </row>
    <row r="116" spans="1:12" ht="15" hidden="1" customHeight="1" x14ac:dyDescent="0.25">
      <c r="A116" s="4">
        <v>2229</v>
      </c>
      <c r="B116" s="4">
        <v>5166</v>
      </c>
      <c r="C116" s="291"/>
      <c r="D116" s="47"/>
      <c r="E116" s="61"/>
      <c r="F116" s="5" t="s">
        <v>479</v>
      </c>
      <c r="G116" s="76">
        <v>150</v>
      </c>
      <c r="H116" s="76">
        <v>150</v>
      </c>
      <c r="I116" s="76">
        <v>25.58</v>
      </c>
      <c r="J116" s="428">
        <f>Tabulka54246[[#This Row],[Skutečnost v tis. Kč]]/Tabulka54246[[#This Row],[Upravený rozpočet v tis. Kč]]*100</f>
        <v>17.053333333333331</v>
      </c>
    </row>
    <row r="117" spans="1:12" ht="15" customHeight="1" x14ac:dyDescent="0.25">
      <c r="A117" s="461">
        <v>2229</v>
      </c>
      <c r="B117" s="461">
        <v>5171</v>
      </c>
      <c r="C117" s="490"/>
      <c r="D117" s="64"/>
      <c r="E117" s="462"/>
      <c r="F117" s="459" t="s">
        <v>281</v>
      </c>
      <c r="G117" s="254">
        <v>350</v>
      </c>
      <c r="H117" s="254">
        <v>350</v>
      </c>
      <c r="I117" s="254">
        <v>123.83</v>
      </c>
      <c r="J117" s="429">
        <f>Tabulka54246[[#This Row],[Skutečnost v tis. Kč]]/Tabulka54246[[#This Row],[Upravený rozpočet v tis. Kč]]*100</f>
        <v>35.380000000000003</v>
      </c>
    </row>
    <row r="118" spans="1:12" ht="15" customHeight="1" x14ac:dyDescent="0.25">
      <c r="A118" s="461">
        <v>2229</v>
      </c>
      <c r="B118" s="461">
        <v>5171</v>
      </c>
      <c r="C118" s="490"/>
      <c r="D118" s="64"/>
      <c r="E118" s="462">
        <v>796</v>
      </c>
      <c r="F118" s="459" t="s">
        <v>273</v>
      </c>
      <c r="G118" s="254">
        <v>550</v>
      </c>
      <c r="H118" s="254">
        <v>550</v>
      </c>
      <c r="I118" s="254">
        <v>0</v>
      </c>
      <c r="J118" s="429">
        <f>Tabulka54246[[#This Row],[Skutečnost v tis. Kč]]/Tabulka54246[[#This Row],[Upravený rozpočet v tis. Kč]]*100</f>
        <v>0</v>
      </c>
    </row>
    <row r="119" spans="1:12" ht="15" hidden="1" customHeight="1" x14ac:dyDescent="0.25">
      <c r="A119" s="335">
        <v>2229</v>
      </c>
      <c r="B119" s="258"/>
      <c r="C119" s="270"/>
      <c r="D119" s="64"/>
      <c r="E119" s="257"/>
      <c r="F119" s="110" t="s">
        <v>114</v>
      </c>
      <c r="G119" s="72">
        <f>SUBTOTAL(109,G116:G118)</f>
        <v>900</v>
      </c>
      <c r="H119" s="72">
        <f>SUBTOTAL(109,H116:H118)</f>
        <v>900</v>
      </c>
      <c r="I119" s="72">
        <f>SUBTOTAL(109,I116:I118)</f>
        <v>123.83</v>
      </c>
      <c r="J119" s="547">
        <f>Tabulka54246[[#This Row],[Skutečnost v tis. Kč]]/Tabulka54246[[#This Row],[Upravený rozpočet v tis. Kč]]*100</f>
        <v>13.75888888888889</v>
      </c>
    </row>
    <row r="120" spans="1:12" ht="15" hidden="1" customHeight="1" x14ac:dyDescent="0.25">
      <c r="A120" s="335"/>
      <c r="B120" s="13"/>
      <c r="C120" s="270"/>
      <c r="D120" s="19"/>
      <c r="E120" s="59"/>
      <c r="F120" s="110"/>
      <c r="G120" s="72"/>
      <c r="H120" s="76"/>
      <c r="I120" s="454"/>
      <c r="J120" s="547"/>
    </row>
    <row r="121" spans="1:12" ht="15" hidden="1" customHeight="1" x14ac:dyDescent="0.25">
      <c r="A121" s="335"/>
      <c r="B121" s="13"/>
      <c r="C121" s="270"/>
      <c r="D121" s="19"/>
      <c r="E121" s="59"/>
      <c r="F121" s="129" t="s">
        <v>772</v>
      </c>
      <c r="G121" s="517">
        <f>G110+G114+G119</f>
        <v>900</v>
      </c>
      <c r="H121" s="517">
        <f>H110+H114+H119</f>
        <v>900</v>
      </c>
      <c r="I121" s="517">
        <f>I110+I114+I119</f>
        <v>123.83</v>
      </c>
      <c r="J121" s="561">
        <f>Tabulka54246[[#This Row],[Skutečnost v tis. Kč]]/Tabulka54246[[#This Row],[Upravený rozpočet v tis. Kč]]*100</f>
        <v>13.75888888888889</v>
      </c>
    </row>
    <row r="122" spans="1:12" ht="15" hidden="1" customHeight="1" x14ac:dyDescent="0.25">
      <c r="A122" s="258"/>
      <c r="B122" s="258"/>
      <c r="C122" s="270"/>
      <c r="D122" s="64"/>
      <c r="E122" s="257"/>
      <c r="F122" s="256"/>
      <c r="G122" s="252"/>
      <c r="H122" s="252"/>
      <c r="I122" s="252"/>
      <c r="J122" s="48"/>
    </row>
    <row r="123" spans="1:12" ht="15" hidden="1" customHeight="1" x14ac:dyDescent="0.25">
      <c r="A123" s="258"/>
      <c r="B123" s="258"/>
      <c r="C123" s="270"/>
      <c r="D123" s="64"/>
      <c r="E123" s="257"/>
      <c r="F123" s="110" t="s">
        <v>39</v>
      </c>
      <c r="G123" s="252"/>
      <c r="H123" s="252"/>
      <c r="I123" s="252"/>
      <c r="J123" s="48"/>
    </row>
    <row r="124" spans="1:12" ht="15" hidden="1" customHeight="1" x14ac:dyDescent="0.25">
      <c r="A124" s="258">
        <v>2310</v>
      </c>
      <c r="B124" s="258">
        <v>6121</v>
      </c>
      <c r="C124" s="270"/>
      <c r="D124" s="64"/>
      <c r="E124" s="257">
        <v>602</v>
      </c>
      <c r="F124" s="256" t="s">
        <v>1080</v>
      </c>
      <c r="G124" s="252">
        <v>0</v>
      </c>
      <c r="H124" s="252">
        <v>2139.0100000000002</v>
      </c>
      <c r="I124" s="252">
        <v>1637.18</v>
      </c>
      <c r="J124" s="428">
        <f>Tabulka54246[[#This Row],[Skutečnost v tis. Kč]]/Tabulka54246[[#This Row],[Upravený rozpočet v tis. Kč]]*100</f>
        <v>76.539146614555335</v>
      </c>
      <c r="K124" s="665"/>
      <c r="L124" s="452"/>
    </row>
    <row r="125" spans="1:12" ht="15" hidden="1" customHeight="1" x14ac:dyDescent="0.25">
      <c r="A125" s="258">
        <v>2310</v>
      </c>
      <c r="B125" s="258">
        <v>6121</v>
      </c>
      <c r="C125" s="270"/>
      <c r="D125" s="64"/>
      <c r="E125" s="257">
        <v>821</v>
      </c>
      <c r="F125" s="256" t="s">
        <v>599</v>
      </c>
      <c r="G125" s="252">
        <v>1760.12</v>
      </c>
      <c r="H125" s="252">
        <v>2550.85</v>
      </c>
      <c r="I125" s="252">
        <v>2435.4</v>
      </c>
      <c r="J125" s="428">
        <f>Tabulka54246[[#This Row],[Skutečnost v tis. Kč]]/Tabulka54246[[#This Row],[Upravený rozpočet v tis. Kč]]*100</f>
        <v>95.474057667052165</v>
      </c>
    </row>
    <row r="126" spans="1:12" ht="15" hidden="1" customHeight="1" x14ac:dyDescent="0.25">
      <c r="A126" s="258">
        <v>2310</v>
      </c>
      <c r="B126" s="258">
        <v>6121</v>
      </c>
      <c r="C126" s="270"/>
      <c r="D126" s="64"/>
      <c r="E126" s="257">
        <v>856</v>
      </c>
      <c r="F126" s="256" t="s">
        <v>416</v>
      </c>
      <c r="G126" s="252">
        <v>247.93</v>
      </c>
      <c r="H126" s="252">
        <v>437.93</v>
      </c>
      <c r="I126" s="252">
        <v>158</v>
      </c>
      <c r="J126" s="428">
        <f>Tabulka54246[[#This Row],[Skutečnost v tis. Kč]]/Tabulka54246[[#This Row],[Upravený rozpočet v tis. Kč]]*100</f>
        <v>36.078825383052084</v>
      </c>
    </row>
    <row r="127" spans="1:12" ht="15" hidden="1" customHeight="1" x14ac:dyDescent="0.25">
      <c r="A127" s="258">
        <v>2310</v>
      </c>
      <c r="B127" s="258">
        <v>6121</v>
      </c>
      <c r="C127" s="270"/>
      <c r="D127" s="64"/>
      <c r="E127" s="257">
        <v>856</v>
      </c>
      <c r="F127" s="256" t="s">
        <v>415</v>
      </c>
      <c r="G127" s="252">
        <v>52.07</v>
      </c>
      <c r="H127" s="252">
        <v>91.97</v>
      </c>
      <c r="I127" s="252">
        <v>33.18</v>
      </c>
      <c r="J127" s="428">
        <f>Tabulka54246[[#This Row],[Skutečnost v tis. Kč]]/Tabulka54246[[#This Row],[Upravený rozpočet v tis. Kč]]*100</f>
        <v>36.076981624442759</v>
      </c>
    </row>
    <row r="128" spans="1:12" ht="15" hidden="1" customHeight="1" x14ac:dyDescent="0.25">
      <c r="A128" s="258">
        <v>2310</v>
      </c>
      <c r="B128" s="258">
        <v>6121</v>
      </c>
      <c r="C128" s="270"/>
      <c r="D128" s="64"/>
      <c r="E128" s="257">
        <v>857</v>
      </c>
      <c r="F128" s="256" t="s">
        <v>414</v>
      </c>
      <c r="G128" s="252">
        <v>309.92</v>
      </c>
      <c r="H128" s="252">
        <v>309.92</v>
      </c>
      <c r="I128" s="252">
        <v>271</v>
      </c>
      <c r="J128" s="428">
        <f>Tabulka54246[[#This Row],[Skutečnost v tis. Kč]]/Tabulka54246[[#This Row],[Upravený rozpočet v tis. Kč]]*100</f>
        <v>87.441920495611768</v>
      </c>
    </row>
    <row r="129" spans="1:10" ht="15" hidden="1" customHeight="1" x14ac:dyDescent="0.25">
      <c r="A129" s="258">
        <v>2310</v>
      </c>
      <c r="B129" s="258">
        <v>6121</v>
      </c>
      <c r="C129" s="270"/>
      <c r="D129" s="64"/>
      <c r="E129" s="257">
        <v>857</v>
      </c>
      <c r="F129" s="256" t="s">
        <v>413</v>
      </c>
      <c r="G129" s="252">
        <v>65.08</v>
      </c>
      <c r="H129" s="252">
        <v>65.08</v>
      </c>
      <c r="I129" s="252">
        <v>56.91</v>
      </c>
      <c r="J129" s="428">
        <f>Tabulka54246[[#This Row],[Skutečnost v tis. Kč]]/Tabulka54246[[#This Row],[Upravený rozpočet v tis. Kč]]*100</f>
        <v>87.446220036877691</v>
      </c>
    </row>
    <row r="130" spans="1:10" ht="15" hidden="1" customHeight="1" x14ac:dyDescent="0.25">
      <c r="A130" s="258">
        <v>2310</v>
      </c>
      <c r="B130" s="258">
        <v>6121</v>
      </c>
      <c r="C130" s="270"/>
      <c r="D130" s="64"/>
      <c r="E130" s="257">
        <v>875</v>
      </c>
      <c r="F130" s="256" t="s">
        <v>756</v>
      </c>
      <c r="G130" s="252">
        <v>0</v>
      </c>
      <c r="H130" s="252">
        <v>320.64999999999998</v>
      </c>
      <c r="I130" s="252">
        <v>0</v>
      </c>
      <c r="J130" s="428">
        <f>Tabulka54246[[#This Row],[Skutečnost v tis. Kč]]/Tabulka54246[[#This Row],[Upravený rozpočet v tis. Kč]]*100</f>
        <v>0</v>
      </c>
    </row>
    <row r="131" spans="1:10" ht="15" hidden="1" customHeight="1" x14ac:dyDescent="0.25">
      <c r="A131" s="335">
        <v>2310</v>
      </c>
      <c r="B131" s="258"/>
      <c r="C131" s="270"/>
      <c r="D131" s="64"/>
      <c r="E131" s="257"/>
      <c r="F131" s="110" t="s">
        <v>39</v>
      </c>
      <c r="G131" s="72">
        <f>SUBTOTAL(109,G124:G130)</f>
        <v>0</v>
      </c>
      <c r="H131" s="72">
        <f t="shared" ref="H131:I131" si="0">SUBTOTAL(109,H124:H130)</f>
        <v>0</v>
      </c>
      <c r="I131" s="72">
        <f t="shared" si="0"/>
        <v>0</v>
      </c>
      <c r="J131" s="502" t="e">
        <f>Tabulka54246[[#This Row],[Skutečnost v tis. Kč]]/Tabulka54246[[#This Row],[Upravený rozpočet v tis. Kč]]*100</f>
        <v>#DIV/0!</v>
      </c>
    </row>
    <row r="132" spans="1:10" ht="15" hidden="1" customHeight="1" x14ac:dyDescent="0.25">
      <c r="A132" s="258"/>
      <c r="B132" s="258"/>
      <c r="C132" s="270"/>
      <c r="D132" s="64"/>
      <c r="E132" s="257"/>
      <c r="F132" s="256"/>
      <c r="G132" s="252"/>
      <c r="H132" s="252"/>
      <c r="I132" s="252"/>
      <c r="J132" s="48"/>
    </row>
    <row r="133" spans="1:10" ht="15" hidden="1" customHeight="1" x14ac:dyDescent="0.25">
      <c r="A133" s="258"/>
      <c r="B133" s="258"/>
      <c r="C133" s="270"/>
      <c r="D133" s="64"/>
      <c r="E133" s="257"/>
      <c r="F133" s="110" t="s">
        <v>40</v>
      </c>
      <c r="G133" s="252"/>
      <c r="H133" s="252"/>
      <c r="I133" s="252"/>
      <c r="J133" s="48"/>
    </row>
    <row r="134" spans="1:10" ht="15" hidden="1" customHeight="1" x14ac:dyDescent="0.25">
      <c r="A134" s="258">
        <v>2321</v>
      </c>
      <c r="B134" s="258">
        <v>6119</v>
      </c>
      <c r="C134" s="270"/>
      <c r="D134" s="64"/>
      <c r="E134" s="257">
        <v>747</v>
      </c>
      <c r="F134" s="256" t="s">
        <v>607</v>
      </c>
      <c r="G134" s="252">
        <v>45.97</v>
      </c>
      <c r="H134" s="252">
        <v>45.97</v>
      </c>
      <c r="I134" s="252">
        <v>0</v>
      </c>
      <c r="J134" s="428">
        <f>Tabulka54246[[#This Row],[Skutečnost v tis. Kč]]/Tabulka54246[[#This Row],[Upravený rozpočet v tis. Kč]]*100</f>
        <v>0</v>
      </c>
    </row>
    <row r="135" spans="1:10" ht="15" hidden="1" customHeight="1" x14ac:dyDescent="0.25">
      <c r="A135" s="258">
        <v>2321</v>
      </c>
      <c r="B135" s="258">
        <v>6121</v>
      </c>
      <c r="C135" s="270"/>
      <c r="D135" s="64"/>
      <c r="E135" s="257">
        <v>365</v>
      </c>
      <c r="F135" s="256" t="s">
        <v>771</v>
      </c>
      <c r="G135" s="252">
        <v>0</v>
      </c>
      <c r="H135" s="252">
        <v>100</v>
      </c>
      <c r="I135" s="252">
        <v>0</v>
      </c>
      <c r="J135" s="428">
        <f>Tabulka54246[[#This Row],[Skutečnost v tis. Kč]]/Tabulka54246[[#This Row],[Upravený rozpočet v tis. Kč]]*100</f>
        <v>0</v>
      </c>
    </row>
    <row r="136" spans="1:10" ht="15" hidden="1" customHeight="1" x14ac:dyDescent="0.25">
      <c r="A136" s="258">
        <v>2321</v>
      </c>
      <c r="B136" s="258">
        <v>6121</v>
      </c>
      <c r="C136" s="270"/>
      <c r="D136" s="19"/>
      <c r="E136" s="257">
        <v>602</v>
      </c>
      <c r="F136" s="256" t="s">
        <v>889</v>
      </c>
      <c r="G136" s="252">
        <v>0</v>
      </c>
      <c r="H136" s="252">
        <v>5431.06</v>
      </c>
      <c r="I136" s="252">
        <v>4921.54</v>
      </c>
      <c r="J136" s="428">
        <f>Tabulka54246[[#This Row],[Skutečnost v tis. Kč]]/Tabulka54246[[#This Row],[Upravený rozpočet v tis. Kč]]*100</f>
        <v>90.618405983362365</v>
      </c>
    </row>
    <row r="137" spans="1:10" ht="15" hidden="1" customHeight="1" x14ac:dyDescent="0.25">
      <c r="A137" s="258">
        <v>2321</v>
      </c>
      <c r="B137" s="258">
        <v>6121</v>
      </c>
      <c r="C137" s="270"/>
      <c r="D137" s="64"/>
      <c r="E137" s="257">
        <v>821</v>
      </c>
      <c r="F137" s="256" t="s">
        <v>520</v>
      </c>
      <c r="G137" s="252">
        <v>1239.67</v>
      </c>
      <c r="H137" s="252">
        <v>1239.67</v>
      </c>
      <c r="I137" s="252">
        <v>46.5</v>
      </c>
      <c r="J137" s="428">
        <f>Tabulka54246[[#This Row],[Skutečnost v tis. Kč]]/Tabulka54246[[#This Row],[Upravený rozpočet v tis. Kč]]*100</f>
        <v>3.7509982495341503</v>
      </c>
    </row>
    <row r="138" spans="1:10" ht="15" hidden="1" customHeight="1" x14ac:dyDescent="0.25">
      <c r="A138" s="258">
        <v>2321</v>
      </c>
      <c r="B138" s="258">
        <v>6121</v>
      </c>
      <c r="C138" s="270"/>
      <c r="D138" s="64"/>
      <c r="E138" s="257">
        <v>821</v>
      </c>
      <c r="F138" s="256" t="s">
        <v>1032</v>
      </c>
      <c r="G138" s="252">
        <v>2049.09</v>
      </c>
      <c r="H138" s="252">
        <v>2049.09</v>
      </c>
      <c r="I138" s="252">
        <v>229.96</v>
      </c>
      <c r="J138" s="428">
        <f>Tabulka54246[[#This Row],[Skutečnost v tis. Kč]]/Tabulka54246[[#This Row],[Upravený rozpočet v tis. Kč]]*100</f>
        <v>11.222542689681761</v>
      </c>
    </row>
    <row r="139" spans="1:10" ht="15" hidden="1" customHeight="1" x14ac:dyDescent="0.25">
      <c r="A139" s="258">
        <v>2321</v>
      </c>
      <c r="B139" s="258">
        <v>6121</v>
      </c>
      <c r="C139" s="270"/>
      <c r="D139" s="64"/>
      <c r="E139" s="257">
        <v>872</v>
      </c>
      <c r="F139" s="256" t="s">
        <v>497</v>
      </c>
      <c r="G139" s="252">
        <v>2066.12</v>
      </c>
      <c r="H139" s="252">
        <v>2066.12</v>
      </c>
      <c r="I139" s="252">
        <v>0</v>
      </c>
      <c r="J139" s="428">
        <f>Tabulka54246[[#This Row],[Skutečnost v tis. Kč]]/Tabulka54246[[#This Row],[Upravený rozpočet v tis. Kč]]*100</f>
        <v>0</v>
      </c>
    </row>
    <row r="140" spans="1:10" ht="15" hidden="1" customHeight="1" x14ac:dyDescent="0.25">
      <c r="A140" s="258">
        <v>2321</v>
      </c>
      <c r="B140" s="258">
        <v>6121</v>
      </c>
      <c r="C140" s="270"/>
      <c r="D140" s="64"/>
      <c r="E140" s="257">
        <v>872</v>
      </c>
      <c r="F140" s="256" t="s">
        <v>498</v>
      </c>
      <c r="G140" s="252">
        <v>433.88</v>
      </c>
      <c r="H140" s="252">
        <v>433.88</v>
      </c>
      <c r="I140" s="252">
        <v>0</v>
      </c>
      <c r="J140" s="428">
        <f>Tabulka54246[[#This Row],[Skutečnost v tis. Kč]]/Tabulka54246[[#This Row],[Upravený rozpočet v tis. Kč]]*100</f>
        <v>0</v>
      </c>
    </row>
    <row r="141" spans="1:10" ht="15" hidden="1" customHeight="1" x14ac:dyDescent="0.25">
      <c r="A141" s="335">
        <v>2321</v>
      </c>
      <c r="B141" s="258"/>
      <c r="C141" s="270"/>
      <c r="D141" s="64"/>
      <c r="E141" s="257"/>
      <c r="F141" s="110" t="s">
        <v>286</v>
      </c>
      <c r="G141" s="72">
        <f>SUBTOTAL(109,G134:G140)</f>
        <v>0</v>
      </c>
      <c r="H141" s="72">
        <f>SUBTOTAL(109,H134:H140)</f>
        <v>0</v>
      </c>
      <c r="I141" s="72">
        <f>SUBTOTAL(109,I134:I140)</f>
        <v>0</v>
      </c>
      <c r="J141" s="502" t="e">
        <f>Tabulka54246[[#This Row],[Skutečnost v tis. Kč]]/Tabulka54246[[#This Row],[Upravený rozpočet v tis. Kč]]*100</f>
        <v>#DIV/0!</v>
      </c>
    </row>
    <row r="142" spans="1:10" ht="15" hidden="1" customHeight="1" x14ac:dyDescent="0.25">
      <c r="A142" s="258"/>
      <c r="B142" s="258"/>
      <c r="C142" s="270"/>
      <c r="D142" s="64"/>
      <c r="E142" s="257"/>
      <c r="F142" s="256"/>
      <c r="G142" s="252"/>
      <c r="H142" s="252"/>
      <c r="I142" s="252"/>
      <c r="J142" s="48"/>
    </row>
    <row r="143" spans="1:10" ht="15" hidden="1" customHeight="1" x14ac:dyDescent="0.25">
      <c r="A143" s="4">
        <v>2333</v>
      </c>
      <c r="B143" s="4">
        <v>5169</v>
      </c>
      <c r="C143" s="291"/>
      <c r="D143" s="47"/>
      <c r="E143" s="61"/>
      <c r="F143" s="5" t="s">
        <v>277</v>
      </c>
      <c r="G143" s="76">
        <v>200</v>
      </c>
      <c r="H143" s="76">
        <v>200</v>
      </c>
      <c r="I143" s="76">
        <v>25.98</v>
      </c>
      <c r="J143" s="558">
        <f>Tabulka54246[[#This Row],[Skutečnost v tis. Kč]]/Tabulka54246[[#This Row],[Upravený rozpočet v tis. Kč]]*100</f>
        <v>12.990000000000002</v>
      </c>
    </row>
    <row r="144" spans="1:10" ht="15" hidden="1" customHeight="1" x14ac:dyDescent="0.25">
      <c r="A144" s="335">
        <v>2333</v>
      </c>
      <c r="B144" s="335"/>
      <c r="C144" s="291"/>
      <c r="D144" s="47"/>
      <c r="E144" s="312"/>
      <c r="F144" s="110" t="s">
        <v>720</v>
      </c>
      <c r="G144" s="72">
        <f>SUBTOTAL(109,G143:G143)</f>
        <v>0</v>
      </c>
      <c r="H144" s="72">
        <f>SUBTOTAL(109,H143:H143)</f>
        <v>0</v>
      </c>
      <c r="I144" s="72">
        <f>SUBTOTAL(109,I143:I143)</f>
        <v>0</v>
      </c>
      <c r="J144" s="547" t="e">
        <f>Tabulka54246[[#This Row],[Skutečnost v tis. Kč]]/Tabulka54246[[#This Row],[Upravený rozpočet v tis. Kč]]*100</f>
        <v>#DIV/0!</v>
      </c>
    </row>
    <row r="145" spans="1:12" ht="15" hidden="1" customHeight="1" x14ac:dyDescent="0.25">
      <c r="A145" s="258"/>
      <c r="B145" s="258"/>
      <c r="C145" s="270"/>
      <c r="D145" s="64"/>
      <c r="E145" s="257"/>
      <c r="F145" s="256"/>
      <c r="G145" s="252"/>
      <c r="H145" s="252"/>
      <c r="I145" s="252"/>
      <c r="J145" s="48"/>
    </row>
    <row r="146" spans="1:12" ht="15" hidden="1" customHeight="1" x14ac:dyDescent="0.25">
      <c r="A146" s="4">
        <v>2369</v>
      </c>
      <c r="B146" s="4">
        <v>5166</v>
      </c>
      <c r="C146" s="291"/>
      <c r="D146" s="47"/>
      <c r="E146" s="61"/>
      <c r="F146" s="5" t="s">
        <v>115</v>
      </c>
      <c r="G146" s="76">
        <v>20</v>
      </c>
      <c r="H146" s="76">
        <v>20</v>
      </c>
      <c r="I146" s="76">
        <v>0</v>
      </c>
      <c r="J146" s="558">
        <f>Tabulka54246[[#This Row],[Skutečnost v tis. Kč]]/Tabulka54246[[#This Row],[Upravený rozpočet v tis. Kč]]*100</f>
        <v>0</v>
      </c>
    </row>
    <row r="147" spans="1:12" ht="15" hidden="1" customHeight="1" x14ac:dyDescent="0.25">
      <c r="A147" s="335">
        <v>2369</v>
      </c>
      <c r="B147" s="335"/>
      <c r="C147" s="291"/>
      <c r="D147" s="47"/>
      <c r="E147" s="312"/>
      <c r="F147" s="110" t="s">
        <v>288</v>
      </c>
      <c r="G147" s="72">
        <f>SUBTOTAL(109,G146:G146)</f>
        <v>0</v>
      </c>
      <c r="H147" s="72">
        <f>SUBTOTAL(109,H146:H146)</f>
        <v>0</v>
      </c>
      <c r="I147" s="72">
        <f>SUBTOTAL(109,I146:I146)</f>
        <v>0</v>
      </c>
      <c r="J147" s="547" t="e">
        <f>Tabulka54246[[#This Row],[Skutečnost v tis. Kč]]/Tabulka54246[[#This Row],[Upravený rozpočet v tis. Kč]]*100</f>
        <v>#DIV/0!</v>
      </c>
    </row>
    <row r="148" spans="1:12" ht="15" hidden="1" customHeight="1" x14ac:dyDescent="0.25">
      <c r="A148" s="148">
        <v>2</v>
      </c>
      <c r="B148" s="503"/>
      <c r="C148" s="504"/>
      <c r="D148" s="505"/>
      <c r="E148" s="506"/>
      <c r="F148" s="150" t="s">
        <v>41</v>
      </c>
      <c r="G148" s="151">
        <f>G147+G144+G141+G131+G119+G114+G110+G106+G90+G70+G66+G50</f>
        <v>5674</v>
      </c>
      <c r="H148" s="151">
        <f>H147+H144+H141+H131+H119+H114+H110+H106+H90+H70+H66+H50</f>
        <v>6465</v>
      </c>
      <c r="I148" s="151">
        <f>I147+I144+I141+I131+I119+I114+I110+I106+I90+I70+I66+I50</f>
        <v>2129.17</v>
      </c>
      <c r="J148" s="424">
        <f>Tabulka54246[[#This Row],[Skutečnost v tis. Kč]]/Tabulka54246[[#This Row],[Upravený rozpočet v tis. Kč]]*100</f>
        <v>32.933797370456304</v>
      </c>
    </row>
    <row r="149" spans="1:12" ht="15" hidden="1" customHeight="1" x14ac:dyDescent="0.25">
      <c r="A149" s="508"/>
      <c r="B149" s="508"/>
      <c r="C149" s="509"/>
      <c r="D149" s="510"/>
      <c r="E149" s="511"/>
      <c r="F149" s="512"/>
      <c r="G149" s="513"/>
      <c r="H149" s="513"/>
      <c r="I149" s="513"/>
      <c r="J149" s="514"/>
    </row>
    <row r="150" spans="1:12" ht="15" hidden="1" customHeight="1" x14ac:dyDescent="0.25">
      <c r="A150" s="148">
        <v>3</v>
      </c>
      <c r="B150" s="503"/>
      <c r="C150" s="504"/>
      <c r="D150" s="505"/>
      <c r="E150" s="506"/>
      <c r="F150" s="150" t="s">
        <v>116</v>
      </c>
      <c r="G150" s="151"/>
      <c r="H150" s="151"/>
      <c r="I150" s="151"/>
      <c r="J150" s="425"/>
    </row>
    <row r="151" spans="1:12" ht="15" hidden="1" customHeight="1" x14ac:dyDescent="0.25">
      <c r="A151" s="258"/>
      <c r="B151" s="258"/>
      <c r="C151" s="270"/>
      <c r="D151" s="64"/>
      <c r="E151" s="257"/>
      <c r="F151" s="129" t="s">
        <v>42</v>
      </c>
      <c r="G151" s="252"/>
      <c r="H151" s="252"/>
      <c r="I151" s="252"/>
    </row>
    <row r="152" spans="1:12" ht="15" customHeight="1" x14ac:dyDescent="0.25">
      <c r="A152" s="461">
        <v>3111</v>
      </c>
      <c r="B152" s="461">
        <v>5171</v>
      </c>
      <c r="C152" s="490"/>
      <c r="D152" s="64"/>
      <c r="E152" s="462">
        <v>320</v>
      </c>
      <c r="F152" s="459" t="s">
        <v>412</v>
      </c>
      <c r="G152" s="254">
        <v>1300</v>
      </c>
      <c r="H152" s="254">
        <v>1300</v>
      </c>
      <c r="I152" s="254">
        <v>1300</v>
      </c>
      <c r="J152" s="429">
        <f>Tabulka54246[[#This Row],[Skutečnost v tis. Kč]]/Tabulka54246[[#This Row],[Upravený rozpočet v tis. Kč]]*100</f>
        <v>100</v>
      </c>
      <c r="K152" s="209"/>
      <c r="L152" s="209"/>
    </row>
    <row r="153" spans="1:12" ht="15" customHeight="1" x14ac:dyDescent="0.25">
      <c r="A153" s="461">
        <v>3111</v>
      </c>
      <c r="B153" s="461">
        <v>5171</v>
      </c>
      <c r="C153" s="490"/>
      <c r="D153" s="64"/>
      <c r="E153" s="462">
        <v>320</v>
      </c>
      <c r="F153" s="459" t="s">
        <v>488</v>
      </c>
      <c r="G153" s="254">
        <v>2157</v>
      </c>
      <c r="H153" s="254">
        <v>2157</v>
      </c>
      <c r="I153" s="254">
        <v>2156.09</v>
      </c>
      <c r="J153" s="429">
        <f>Tabulka54246[[#This Row],[Skutečnost v tis. Kč]]/Tabulka54246[[#This Row],[Upravený rozpočet v tis. Kč]]*100</f>
        <v>99.957811775614275</v>
      </c>
      <c r="K153" s="209"/>
      <c r="L153" s="209"/>
    </row>
    <row r="154" spans="1:12" ht="17.25" customHeight="1" x14ac:dyDescent="0.25">
      <c r="A154" s="461">
        <v>3111</v>
      </c>
      <c r="B154" s="461">
        <v>5171</v>
      </c>
      <c r="C154" s="490"/>
      <c r="D154" s="700">
        <v>14</v>
      </c>
      <c r="E154" s="462">
        <v>320</v>
      </c>
      <c r="F154" s="459" t="s">
        <v>513</v>
      </c>
      <c r="G154" s="254">
        <v>120</v>
      </c>
      <c r="H154" s="254">
        <v>185</v>
      </c>
      <c r="I154" s="254">
        <v>70.790000000000006</v>
      </c>
      <c r="J154" s="429">
        <f>Tabulka54246[[#This Row],[Skutečnost v tis. Kč]]/Tabulka54246[[#This Row],[Upravený rozpočet v tis. Kč]]*100</f>
        <v>38.264864864864869</v>
      </c>
    </row>
    <row r="155" spans="1:12" s="26" customFormat="1" ht="15" customHeight="1" x14ac:dyDescent="0.25">
      <c r="A155" s="461">
        <v>3111</v>
      </c>
      <c r="B155" s="461">
        <v>5171</v>
      </c>
      <c r="C155" s="490"/>
      <c r="D155" s="64"/>
      <c r="E155" s="462">
        <v>687</v>
      </c>
      <c r="F155" s="459" t="s">
        <v>523</v>
      </c>
      <c r="G155" s="254">
        <v>400</v>
      </c>
      <c r="H155" s="254">
        <v>400</v>
      </c>
      <c r="I155" s="254">
        <v>0</v>
      </c>
      <c r="J155" s="429">
        <f>Tabulka54246[[#This Row],[Skutečnost v tis. Kč]]/Tabulka54246[[#This Row],[Upravený rozpočet v tis. Kč]]*100</f>
        <v>0</v>
      </c>
    </row>
    <row r="156" spans="1:12" s="130" customFormat="1" ht="15" hidden="1" customHeight="1" x14ac:dyDescent="0.25">
      <c r="A156" s="4">
        <v>3111</v>
      </c>
      <c r="B156" s="4">
        <v>5331</v>
      </c>
      <c r="C156" s="291"/>
      <c r="D156" s="47"/>
      <c r="E156" s="61">
        <v>320</v>
      </c>
      <c r="F156" s="5" t="s">
        <v>813</v>
      </c>
      <c r="G156" s="76">
        <v>4011</v>
      </c>
      <c r="H156" s="76">
        <v>4210.5</v>
      </c>
      <c r="I156" s="76">
        <v>2674</v>
      </c>
      <c r="J156" s="428">
        <f>Tabulka54246[[#This Row],[Skutečnost v tis. Kč]]/Tabulka54246[[#This Row],[Upravený rozpočet v tis. Kč]]*100</f>
        <v>63.507896924355776</v>
      </c>
    </row>
    <row r="157" spans="1:12" s="130" customFormat="1" ht="15" hidden="1" customHeight="1" x14ac:dyDescent="0.25">
      <c r="A157" s="4">
        <v>3111</v>
      </c>
      <c r="B157" s="13">
        <v>5651</v>
      </c>
      <c r="C157" s="270"/>
      <c r="D157" s="19"/>
      <c r="E157" s="61">
        <v>687</v>
      </c>
      <c r="F157" s="5" t="s">
        <v>989</v>
      </c>
      <c r="G157" s="76">
        <v>0</v>
      </c>
      <c r="H157" s="76">
        <v>463.94</v>
      </c>
      <c r="I157" s="76">
        <v>0</v>
      </c>
      <c r="J157" s="428">
        <f>Tabulka54246[[#This Row],[Skutečnost v tis. Kč]]/Tabulka54246[[#This Row],[Upravený rozpočet v tis. Kč]]*100</f>
        <v>0</v>
      </c>
    </row>
    <row r="158" spans="1:12" s="130" customFormat="1" ht="15" hidden="1" customHeight="1" x14ac:dyDescent="0.25">
      <c r="A158" s="258">
        <v>3111</v>
      </c>
      <c r="B158" s="258">
        <v>6121</v>
      </c>
      <c r="C158" s="270"/>
      <c r="D158" s="64"/>
      <c r="E158" s="257">
        <v>320</v>
      </c>
      <c r="F158" s="256" t="s">
        <v>1046</v>
      </c>
      <c r="G158" s="252">
        <v>300</v>
      </c>
      <c r="H158" s="252">
        <v>300</v>
      </c>
      <c r="I158" s="252">
        <v>298.47000000000003</v>
      </c>
      <c r="J158" s="428">
        <f>Tabulka54246[[#This Row],[Skutečnost v tis. Kč]]/Tabulka54246[[#This Row],[Upravený rozpočet v tis. Kč]]*100</f>
        <v>99.490000000000009</v>
      </c>
    </row>
    <row r="159" spans="1:12" s="130" customFormat="1" ht="15" hidden="1" customHeight="1" x14ac:dyDescent="0.25">
      <c r="A159" s="258">
        <v>3111</v>
      </c>
      <c r="B159" s="258">
        <v>6121</v>
      </c>
      <c r="C159" s="270"/>
      <c r="D159" s="64"/>
      <c r="E159" s="257">
        <v>320</v>
      </c>
      <c r="F159" s="256" t="s">
        <v>912</v>
      </c>
      <c r="G159" s="252">
        <v>65</v>
      </c>
      <c r="H159" s="252">
        <v>0</v>
      </c>
      <c r="I159" s="252">
        <v>0</v>
      </c>
      <c r="J159" s="428">
        <v>0</v>
      </c>
    </row>
    <row r="160" spans="1:12" s="130" customFormat="1" ht="15" hidden="1" customHeight="1" x14ac:dyDescent="0.25">
      <c r="A160" s="258">
        <v>3111</v>
      </c>
      <c r="B160" s="258">
        <v>6121</v>
      </c>
      <c r="C160" s="270"/>
      <c r="D160" s="64"/>
      <c r="E160" s="257">
        <v>369</v>
      </c>
      <c r="F160" s="256" t="s">
        <v>499</v>
      </c>
      <c r="G160" s="252">
        <v>400</v>
      </c>
      <c r="H160" s="252">
        <v>1390</v>
      </c>
      <c r="I160" s="252">
        <v>49</v>
      </c>
      <c r="J160" s="428">
        <f>Tabulka54246[[#This Row],[Skutečnost v tis. Kč]]/Tabulka54246[[#This Row],[Upravený rozpočet v tis. Kč]]*100</f>
        <v>3.5251798561151078</v>
      </c>
    </row>
    <row r="161" spans="1:10" ht="15" hidden="1" customHeight="1" x14ac:dyDescent="0.25">
      <c r="A161" s="335">
        <v>3111</v>
      </c>
      <c r="B161" s="335"/>
      <c r="C161" s="291"/>
      <c r="D161" s="47"/>
      <c r="E161" s="312"/>
      <c r="F161" s="110" t="s">
        <v>268</v>
      </c>
      <c r="G161" s="72">
        <f>SUBTOTAL(109,G152:G160)</f>
        <v>3977</v>
      </c>
      <c r="H161" s="72">
        <f t="shared" ref="H161:I161" si="1">SUBTOTAL(109,H152:H160)</f>
        <v>4042</v>
      </c>
      <c r="I161" s="72">
        <f t="shared" si="1"/>
        <v>3526.88</v>
      </c>
      <c r="J161" s="502">
        <f>Tabulka54246[[#This Row],[Skutečnost v tis. Kč]]/Tabulka54246[[#This Row],[Upravený rozpočet v tis. Kč]]*100</f>
        <v>87.255813953488371</v>
      </c>
    </row>
    <row r="162" spans="1:10" ht="15" hidden="1" customHeight="1" x14ac:dyDescent="0.25">
      <c r="A162" s="258"/>
      <c r="B162" s="258"/>
      <c r="C162" s="270"/>
      <c r="D162" s="64"/>
      <c r="E162" s="257"/>
      <c r="F162" s="256"/>
      <c r="G162" s="252"/>
      <c r="H162" s="252"/>
      <c r="I162" s="252"/>
      <c r="J162" s="48"/>
    </row>
    <row r="163" spans="1:10" s="131" customFormat="1" ht="15" hidden="1" customHeight="1" x14ac:dyDescent="0.25">
      <c r="A163" s="258"/>
      <c r="B163" s="258"/>
      <c r="C163" s="270"/>
      <c r="D163" s="64"/>
      <c r="E163" s="257"/>
      <c r="F163" s="343" t="s">
        <v>117</v>
      </c>
      <c r="G163" s="252"/>
      <c r="H163" s="252"/>
      <c r="I163" s="252"/>
      <c r="J163" s="432"/>
    </row>
    <row r="164" spans="1:10" ht="15" hidden="1" customHeight="1" x14ac:dyDescent="0.25">
      <c r="A164" s="4">
        <v>3113</v>
      </c>
      <c r="B164" s="4">
        <v>5011</v>
      </c>
      <c r="C164" s="291"/>
      <c r="D164" s="47"/>
      <c r="E164" s="61"/>
      <c r="F164" s="5" t="s">
        <v>411</v>
      </c>
      <c r="G164" s="76">
        <v>229.9</v>
      </c>
      <c r="H164" s="76">
        <v>229.9</v>
      </c>
      <c r="I164" s="76">
        <v>139.13</v>
      </c>
      <c r="J164" s="428">
        <f>Tabulka54246[[#This Row],[Skutečnost v tis. Kč]]/Tabulka54246[[#This Row],[Upravený rozpočet v tis. Kč]]*100</f>
        <v>60.517616354936919</v>
      </c>
    </row>
    <row r="165" spans="1:10" ht="15" hidden="1" customHeight="1" x14ac:dyDescent="0.25">
      <c r="A165" s="4">
        <v>3113</v>
      </c>
      <c r="B165" s="4">
        <v>5031</v>
      </c>
      <c r="C165" s="291"/>
      <c r="D165" s="47"/>
      <c r="E165" s="61"/>
      <c r="F165" s="5" t="s">
        <v>118</v>
      </c>
      <c r="G165" s="76">
        <v>57.5</v>
      </c>
      <c r="H165" s="76">
        <v>57.5</v>
      </c>
      <c r="I165" s="76">
        <v>34.74</v>
      </c>
      <c r="J165" s="428">
        <f>Tabulka54246[[#This Row],[Skutečnost v tis. Kč]]/Tabulka54246[[#This Row],[Upravený rozpočet v tis. Kč]]*100</f>
        <v>60.417391304347831</v>
      </c>
    </row>
    <row r="166" spans="1:10" ht="15" hidden="1" customHeight="1" x14ac:dyDescent="0.25">
      <c r="A166" s="4">
        <v>3113</v>
      </c>
      <c r="B166" s="4">
        <v>5032</v>
      </c>
      <c r="C166" s="291"/>
      <c r="D166" s="47"/>
      <c r="E166" s="61"/>
      <c r="F166" s="5" t="s">
        <v>119</v>
      </c>
      <c r="G166" s="76">
        <v>20.7</v>
      </c>
      <c r="H166" s="76">
        <v>20.7</v>
      </c>
      <c r="I166" s="76">
        <v>12.52</v>
      </c>
      <c r="J166" s="428">
        <f>Tabulka54246[[#This Row],[Skutečnost v tis. Kč]]/Tabulka54246[[#This Row],[Upravený rozpočet v tis. Kč]]*100</f>
        <v>60.483091787439612</v>
      </c>
    </row>
    <row r="167" spans="1:10" ht="18" hidden="1" customHeight="1" x14ac:dyDescent="0.25">
      <c r="A167" s="4">
        <v>3113</v>
      </c>
      <c r="B167" s="4">
        <v>5166</v>
      </c>
      <c r="C167" s="291"/>
      <c r="D167" s="47"/>
      <c r="E167" s="61"/>
      <c r="F167" s="5" t="s">
        <v>557</v>
      </c>
      <c r="G167" s="76">
        <v>3</v>
      </c>
      <c r="H167" s="76">
        <v>2.5</v>
      </c>
      <c r="I167" s="76">
        <v>1.1000000000000001</v>
      </c>
      <c r="J167" s="428">
        <f>Tabulka54246[[#This Row],[Skutečnost v tis. Kč]]/Tabulka54246[[#This Row],[Upravený rozpočet v tis. Kč]]*100</f>
        <v>44.000000000000007</v>
      </c>
    </row>
    <row r="168" spans="1:10" ht="15" hidden="1" customHeight="1" x14ac:dyDescent="0.25">
      <c r="A168" s="4">
        <v>3113</v>
      </c>
      <c r="B168" s="4">
        <v>5167</v>
      </c>
      <c r="C168" s="291"/>
      <c r="D168" s="47"/>
      <c r="E168" s="61"/>
      <c r="F168" s="5" t="s">
        <v>122</v>
      </c>
      <c r="G168" s="76">
        <v>5</v>
      </c>
      <c r="H168" s="76">
        <v>0.65</v>
      </c>
      <c r="I168" s="76">
        <v>0</v>
      </c>
      <c r="J168" s="428">
        <f>Tabulka54246[[#This Row],[Skutečnost v tis. Kč]]/Tabulka54246[[#This Row],[Upravený rozpočet v tis. Kč]]*100</f>
        <v>0</v>
      </c>
    </row>
    <row r="169" spans="1:10" ht="15" hidden="1" customHeight="1" x14ac:dyDescent="0.25">
      <c r="A169" s="4">
        <v>3113</v>
      </c>
      <c r="B169" s="366">
        <v>5173</v>
      </c>
      <c r="C169" s="367"/>
      <c r="D169" s="455"/>
      <c r="E169" s="368"/>
      <c r="F169" s="5" t="s">
        <v>193</v>
      </c>
      <c r="G169" s="76">
        <v>0</v>
      </c>
      <c r="H169" s="521">
        <v>1.5</v>
      </c>
      <c r="I169" s="76">
        <v>1</v>
      </c>
      <c r="J169" s="428">
        <f>Tabulka54246[[#This Row],[Skutečnost v tis. Kč]]/Tabulka54246[[#This Row],[Upravený rozpočet v tis. Kč]]*100</f>
        <v>66.666666666666657</v>
      </c>
    </row>
    <row r="170" spans="1:10" ht="15" hidden="1" customHeight="1" x14ac:dyDescent="0.25">
      <c r="A170" s="4">
        <v>3113</v>
      </c>
      <c r="B170" s="4">
        <v>5176</v>
      </c>
      <c r="C170" s="291"/>
      <c r="D170" s="47"/>
      <c r="E170" s="61"/>
      <c r="F170" s="5" t="s">
        <v>690</v>
      </c>
      <c r="G170" s="76">
        <v>0</v>
      </c>
      <c r="H170" s="76">
        <v>3.35</v>
      </c>
      <c r="I170" s="76">
        <v>3.35</v>
      </c>
      <c r="J170" s="428">
        <f>Tabulka54246[[#This Row],[Skutečnost v tis. Kč]]/Tabulka54246[[#This Row],[Upravený rozpočet v tis. Kč]]*100</f>
        <v>100</v>
      </c>
    </row>
    <row r="171" spans="1:10" ht="15" hidden="1" customHeight="1" x14ac:dyDescent="0.25">
      <c r="A171" s="4">
        <v>3113</v>
      </c>
      <c r="B171" s="4">
        <v>5424</v>
      </c>
      <c r="C171" s="291"/>
      <c r="D171" s="47"/>
      <c r="E171" s="61"/>
      <c r="F171" s="5" t="s">
        <v>372</v>
      </c>
      <c r="G171" s="76">
        <v>6</v>
      </c>
      <c r="H171" s="76">
        <v>6</v>
      </c>
      <c r="I171" s="76">
        <v>0</v>
      </c>
      <c r="J171" s="428">
        <f>Tabulka54246[[#This Row],[Skutečnost v tis. Kč]]/Tabulka54246[[#This Row],[Upravený rozpočet v tis. Kč]]*100</f>
        <v>0</v>
      </c>
    </row>
    <row r="172" spans="1:10" ht="15" hidden="1" customHeight="1" x14ac:dyDescent="0.25">
      <c r="A172" s="258"/>
      <c r="B172" s="258"/>
      <c r="C172" s="270"/>
      <c r="D172" s="64"/>
      <c r="E172" s="257"/>
      <c r="F172" s="282" t="s">
        <v>164</v>
      </c>
      <c r="G172" s="233">
        <f>SUBTOTAL(109,G164:G171)</f>
        <v>0</v>
      </c>
      <c r="H172" s="233">
        <f>SUBTOTAL(109,H164:H171)</f>
        <v>0</v>
      </c>
      <c r="I172" s="233">
        <f>SUBTOTAL(109,I164:I171)</f>
        <v>0</v>
      </c>
      <c r="J172" s="551" t="e">
        <f>Tabulka54246[[#This Row],[Skutečnost v tis. Kč]]/Tabulka54246[[#This Row],[Upravený rozpočet v tis. Kč]]*100</f>
        <v>#DIV/0!</v>
      </c>
    </row>
    <row r="173" spans="1:10" ht="15" hidden="1" customHeight="1" x14ac:dyDescent="0.25">
      <c r="A173" s="258"/>
      <c r="B173" s="258"/>
      <c r="C173" s="270"/>
      <c r="D173" s="64"/>
      <c r="E173" s="257"/>
      <c r="F173" s="256"/>
      <c r="G173" s="252"/>
      <c r="H173" s="252"/>
      <c r="I173" s="252"/>
    </row>
    <row r="174" spans="1:10" ht="15" hidden="1" customHeight="1" x14ac:dyDescent="0.25">
      <c r="A174" s="258"/>
      <c r="B174" s="258"/>
      <c r="C174" s="270"/>
      <c r="D174" s="64"/>
      <c r="E174" s="257"/>
      <c r="F174" s="110" t="s">
        <v>451</v>
      </c>
      <c r="G174" s="252"/>
      <c r="H174" s="252"/>
      <c r="I174" s="252"/>
    </row>
    <row r="175" spans="1:10" ht="15" hidden="1" customHeight="1" x14ac:dyDescent="0.25">
      <c r="A175" s="4">
        <v>3113</v>
      </c>
      <c r="B175" s="13">
        <v>5166</v>
      </c>
      <c r="C175" s="270"/>
      <c r="D175" s="19"/>
      <c r="E175" s="61">
        <v>312</v>
      </c>
      <c r="F175" s="5" t="s">
        <v>776</v>
      </c>
      <c r="G175" s="76">
        <v>0</v>
      </c>
      <c r="H175" s="76">
        <v>29</v>
      </c>
      <c r="I175" s="76">
        <v>0</v>
      </c>
      <c r="J175" s="430">
        <f>Tabulka54246[[#This Row],[Skutečnost v tis. Kč]]/Tabulka54246[[#This Row],[Upravený rozpočet v tis. Kč]]*100</f>
        <v>0</v>
      </c>
    </row>
    <row r="176" spans="1:10" ht="15" hidden="1" customHeight="1" x14ac:dyDescent="0.25">
      <c r="A176" s="4">
        <v>3113</v>
      </c>
      <c r="B176" s="4">
        <v>5331</v>
      </c>
      <c r="C176" s="291"/>
      <c r="D176" s="47"/>
      <c r="E176" s="61">
        <v>312</v>
      </c>
      <c r="F176" s="5" t="s">
        <v>691</v>
      </c>
      <c r="G176" s="76">
        <v>3765</v>
      </c>
      <c r="H176" s="76">
        <v>3820</v>
      </c>
      <c r="I176" s="76">
        <v>2565</v>
      </c>
      <c r="J176" s="430">
        <f>Tabulka54246[[#This Row],[Skutečnost v tis. Kč]]/Tabulka54246[[#This Row],[Upravený rozpočet v tis. Kč]]*100</f>
        <v>67.146596858638745</v>
      </c>
    </row>
    <row r="177" spans="1:12" ht="15" hidden="1" customHeight="1" x14ac:dyDescent="0.25">
      <c r="A177" s="498">
        <v>3113</v>
      </c>
      <c r="B177" s="498">
        <v>5331</v>
      </c>
      <c r="C177" s="499"/>
      <c r="D177" s="489">
        <v>111</v>
      </c>
      <c r="E177" s="500">
        <v>312</v>
      </c>
      <c r="F177" s="501" t="s">
        <v>777</v>
      </c>
      <c r="G177" s="495">
        <v>0</v>
      </c>
      <c r="H177" s="495">
        <v>16.5</v>
      </c>
      <c r="I177" s="495">
        <v>16.5</v>
      </c>
      <c r="J177" s="428">
        <f>Tabulka54246[[#This Row],[Skutečnost v tis. Kč]]/Tabulka54246[[#This Row],[Upravený rozpočet v tis. Kč]]*100</f>
        <v>100</v>
      </c>
    </row>
    <row r="178" spans="1:12" ht="15" hidden="1" customHeight="1" x14ac:dyDescent="0.25">
      <c r="A178" s="492">
        <v>3113</v>
      </c>
      <c r="B178" s="492">
        <v>5336</v>
      </c>
      <c r="C178" s="534">
        <v>103133063</v>
      </c>
      <c r="D178" s="67"/>
      <c r="E178" s="493">
        <v>312</v>
      </c>
      <c r="F178" s="494" t="s">
        <v>1044</v>
      </c>
      <c r="G178" s="552">
        <v>0</v>
      </c>
      <c r="H178" s="552">
        <v>217.9</v>
      </c>
      <c r="I178" s="552">
        <v>217.9</v>
      </c>
      <c r="J178" s="428">
        <f>Tabulka54246[[#This Row],[Skutečnost v tis. Kč]]/Tabulka54246[[#This Row],[Upravený rozpočet v tis. Kč]]*100</f>
        <v>100</v>
      </c>
    </row>
    <row r="179" spans="1:12" ht="15" hidden="1" customHeight="1" x14ac:dyDescent="0.25">
      <c r="A179" s="492">
        <v>3113</v>
      </c>
      <c r="B179" s="492">
        <v>5336</v>
      </c>
      <c r="C179" s="534">
        <v>103533063</v>
      </c>
      <c r="D179" s="67"/>
      <c r="E179" s="493">
        <v>312</v>
      </c>
      <c r="F179" s="494" t="s">
        <v>1045</v>
      </c>
      <c r="G179" s="552">
        <v>0</v>
      </c>
      <c r="H179" s="552">
        <v>1234.71</v>
      </c>
      <c r="I179" s="552">
        <v>1234.71</v>
      </c>
      <c r="J179" s="428">
        <f>Tabulka54246[[#This Row],[Skutečnost v tis. Kč]]/Tabulka54246[[#This Row],[Upravený rozpočet v tis. Kč]]*100</f>
        <v>100</v>
      </c>
    </row>
    <row r="180" spans="1:12" ht="15" hidden="1" customHeight="1" x14ac:dyDescent="0.25">
      <c r="A180" s="492">
        <v>3113</v>
      </c>
      <c r="B180" s="492">
        <v>5336</v>
      </c>
      <c r="C180" s="534">
        <v>107117015</v>
      </c>
      <c r="D180" s="705"/>
      <c r="E180" s="493">
        <v>312</v>
      </c>
      <c r="F180" s="494" t="s">
        <v>1038</v>
      </c>
      <c r="G180" s="552">
        <v>0</v>
      </c>
      <c r="H180" s="552">
        <v>103.97</v>
      </c>
      <c r="I180" s="552">
        <v>103.97</v>
      </c>
      <c r="J180" s="428">
        <f>Tabulka54246[[#This Row],[Skutečnost v tis. Kč]]/Tabulka54246[[#This Row],[Upravený rozpočet v tis. Kč]]*100</f>
        <v>100</v>
      </c>
    </row>
    <row r="181" spans="1:12" ht="15" hidden="1" customHeight="1" x14ac:dyDescent="0.25">
      <c r="A181" s="492">
        <v>3113</v>
      </c>
      <c r="B181" s="492">
        <v>5336</v>
      </c>
      <c r="C181" s="534">
        <v>107517016</v>
      </c>
      <c r="D181" s="705"/>
      <c r="E181" s="493">
        <v>312</v>
      </c>
      <c r="F181" s="494" t="s">
        <v>1037</v>
      </c>
      <c r="G181" s="552">
        <v>0</v>
      </c>
      <c r="H181" s="552">
        <v>1767.56</v>
      </c>
      <c r="I181" s="552">
        <v>1767.56</v>
      </c>
      <c r="J181" s="428">
        <f>Tabulka54246[[#This Row],[Skutečnost v tis. Kč]]/Tabulka54246[[#This Row],[Upravený rozpočet v tis. Kč]]*100</f>
        <v>100</v>
      </c>
    </row>
    <row r="182" spans="1:12" ht="15" hidden="1" customHeight="1" x14ac:dyDescent="0.25">
      <c r="A182" s="4">
        <v>3113</v>
      </c>
      <c r="B182" s="4">
        <v>5651</v>
      </c>
      <c r="C182" s="291"/>
      <c r="D182" s="47"/>
      <c r="E182" s="61">
        <v>312</v>
      </c>
      <c r="F182" s="5" t="s">
        <v>692</v>
      </c>
      <c r="G182" s="76">
        <v>0</v>
      </c>
      <c r="H182" s="76">
        <v>3218.39</v>
      </c>
      <c r="I182" s="76">
        <v>0</v>
      </c>
      <c r="J182" s="428">
        <f>Tabulka54246[[#This Row],[Skutečnost v tis. Kč]]/Tabulka54246[[#This Row],[Upravený rozpočet v tis. Kč]]*100</f>
        <v>0</v>
      </c>
    </row>
    <row r="183" spans="1:12" ht="15" hidden="1" customHeight="1" x14ac:dyDescent="0.25">
      <c r="A183" s="4">
        <v>3113</v>
      </c>
      <c r="B183" s="13">
        <v>5901</v>
      </c>
      <c r="C183" s="270"/>
      <c r="D183" s="165">
        <v>112</v>
      </c>
      <c r="E183" s="61">
        <v>312</v>
      </c>
      <c r="F183" s="340" t="s">
        <v>1130</v>
      </c>
      <c r="G183" s="76">
        <v>0</v>
      </c>
      <c r="H183" s="76">
        <v>6.5</v>
      </c>
      <c r="I183" s="76">
        <v>0</v>
      </c>
      <c r="J183" s="428">
        <f>Tabulka54246[[#This Row],[Skutečnost v tis. Kč]]/Tabulka54246[[#This Row],[Upravený rozpočet v tis. Kč]]*100</f>
        <v>0</v>
      </c>
      <c r="K183" s="452"/>
      <c r="L183" s="452"/>
    </row>
    <row r="184" spans="1:12" s="26" customFormat="1" ht="15" hidden="1" customHeight="1" x14ac:dyDescent="0.25">
      <c r="A184" s="258">
        <v>3113</v>
      </c>
      <c r="B184" s="258">
        <v>6121</v>
      </c>
      <c r="C184" s="270"/>
      <c r="D184" s="64"/>
      <c r="E184" s="257">
        <v>312</v>
      </c>
      <c r="F184" s="256" t="s">
        <v>527</v>
      </c>
      <c r="G184" s="252">
        <v>257</v>
      </c>
      <c r="H184" s="252">
        <v>301.3</v>
      </c>
      <c r="I184" s="252">
        <v>0</v>
      </c>
      <c r="J184" s="428">
        <f>Tabulka54246[[#This Row],[Skutečnost v tis. Kč]]/Tabulka54246[[#This Row],[Upravený rozpočet v tis. Kč]]*100</f>
        <v>0</v>
      </c>
    </row>
    <row r="185" spans="1:12" s="26" customFormat="1" ht="15" hidden="1" customHeight="1" x14ac:dyDescent="0.25">
      <c r="A185" s="258">
        <v>3113</v>
      </c>
      <c r="B185" s="258">
        <v>6121</v>
      </c>
      <c r="C185" s="270"/>
      <c r="D185" s="64"/>
      <c r="E185" s="257">
        <v>312</v>
      </c>
      <c r="F185" s="256" t="s">
        <v>882</v>
      </c>
      <c r="G185" s="252">
        <v>545</v>
      </c>
      <c r="H185" s="252">
        <v>545</v>
      </c>
      <c r="I185" s="252">
        <v>545</v>
      </c>
      <c r="J185" s="428">
        <f>Tabulka54246[[#This Row],[Skutečnost v tis. Kč]]/Tabulka54246[[#This Row],[Upravený rozpočet v tis. Kč]]*100</f>
        <v>100</v>
      </c>
    </row>
    <row r="186" spans="1:12" s="26" customFormat="1" ht="15" hidden="1" customHeight="1" x14ac:dyDescent="0.25">
      <c r="A186" s="258">
        <v>3113</v>
      </c>
      <c r="B186" s="258">
        <v>6121</v>
      </c>
      <c r="C186" s="270"/>
      <c r="D186" s="64"/>
      <c r="E186" s="257">
        <v>312</v>
      </c>
      <c r="F186" s="256" t="s">
        <v>881</v>
      </c>
      <c r="G186" s="252">
        <v>0</v>
      </c>
      <c r="H186" s="252">
        <v>78</v>
      </c>
      <c r="I186" s="252">
        <v>18.52</v>
      </c>
      <c r="J186" s="428">
        <f>Tabulka54246[[#This Row],[Skutečnost v tis. Kč]]/Tabulka54246[[#This Row],[Upravený rozpočet v tis. Kč]]*100</f>
        <v>23.743589743589745</v>
      </c>
    </row>
    <row r="187" spans="1:12" ht="18" hidden="1" customHeight="1" x14ac:dyDescent="0.25">
      <c r="A187" s="258">
        <v>3113</v>
      </c>
      <c r="B187" s="258">
        <v>6121</v>
      </c>
      <c r="C187" s="270"/>
      <c r="D187" s="64"/>
      <c r="E187" s="257">
        <v>312</v>
      </c>
      <c r="F187" s="256" t="s">
        <v>531</v>
      </c>
      <c r="G187" s="252">
        <v>200</v>
      </c>
      <c r="H187" s="252">
        <v>200</v>
      </c>
      <c r="I187" s="252">
        <v>0</v>
      </c>
      <c r="J187" s="428">
        <f>Tabulka54246[[#This Row],[Skutečnost v tis. Kč]]/Tabulka54246[[#This Row],[Upravený rozpočet v tis. Kč]]*100</f>
        <v>0</v>
      </c>
    </row>
    <row r="188" spans="1:12" ht="15" hidden="1" customHeight="1" x14ac:dyDescent="0.25">
      <c r="A188" s="498">
        <v>3113</v>
      </c>
      <c r="B188" s="498">
        <v>6356</v>
      </c>
      <c r="C188" s="499">
        <v>107117968</v>
      </c>
      <c r="D188" s="489"/>
      <c r="E188" s="500">
        <v>312</v>
      </c>
      <c r="F188" s="501" t="s">
        <v>1038</v>
      </c>
      <c r="G188" s="495">
        <v>0</v>
      </c>
      <c r="H188" s="495">
        <v>131.13</v>
      </c>
      <c r="I188" s="495">
        <v>131.13</v>
      </c>
      <c r="J188" s="428">
        <f>Tabulka54246[[#This Row],[Skutečnost v tis. Kč]]/Tabulka54246[[#This Row],[Upravený rozpočet v tis. Kč]]*100</f>
        <v>100</v>
      </c>
    </row>
    <row r="189" spans="1:12" ht="15" hidden="1" customHeight="1" x14ac:dyDescent="0.25">
      <c r="A189" s="498">
        <v>3113</v>
      </c>
      <c r="B189" s="498">
        <v>6356</v>
      </c>
      <c r="C189" s="499">
        <v>107517969</v>
      </c>
      <c r="D189" s="489"/>
      <c r="E189" s="500">
        <v>312</v>
      </c>
      <c r="F189" s="501" t="s">
        <v>1037</v>
      </c>
      <c r="G189" s="495">
        <v>0</v>
      </c>
      <c r="H189" s="495">
        <v>2229.1999999999998</v>
      </c>
      <c r="I189" s="495">
        <v>2229.1999999999998</v>
      </c>
      <c r="J189" s="428">
        <f>Tabulka54246[[#This Row],[Skutečnost v tis. Kč]]/Tabulka54246[[#This Row],[Upravený rozpočet v tis. Kč]]*100</f>
        <v>100</v>
      </c>
    </row>
    <row r="190" spans="1:12" ht="18" hidden="1" customHeight="1" x14ac:dyDescent="0.25">
      <c r="A190" s="258">
        <v>3113</v>
      </c>
      <c r="B190" s="258">
        <v>6451</v>
      </c>
      <c r="C190" s="270"/>
      <c r="D190" s="64"/>
      <c r="E190" s="257">
        <v>312</v>
      </c>
      <c r="F190" s="256" t="s">
        <v>693</v>
      </c>
      <c r="G190" s="252">
        <v>0</v>
      </c>
      <c r="H190" s="252">
        <v>474.74</v>
      </c>
      <c r="I190" s="252">
        <v>0</v>
      </c>
      <c r="J190" s="428">
        <f>Tabulka54246[[#This Row],[Skutečnost v tis. Kč]]/Tabulka54246[[#This Row],[Upravený rozpočet v tis. Kč]]*100</f>
        <v>0</v>
      </c>
    </row>
    <row r="191" spans="1:12" s="131" customFormat="1" ht="15" hidden="1" customHeight="1" x14ac:dyDescent="0.25">
      <c r="A191" s="258"/>
      <c r="B191" s="258"/>
      <c r="C191" s="270"/>
      <c r="D191" s="64"/>
      <c r="E191" s="257"/>
      <c r="F191" s="110" t="s">
        <v>453</v>
      </c>
      <c r="G191" s="72">
        <f>SUBTOTAL(109,G175:G190)</f>
        <v>0</v>
      </c>
      <c r="H191" s="72">
        <f>SUBTOTAL(109,H175:H190)</f>
        <v>0</v>
      </c>
      <c r="I191" s="72">
        <f>SUBTOTAL(109,I175:I190)</f>
        <v>0</v>
      </c>
      <c r="J191" s="502" t="e">
        <f>Tabulka54246[[#This Row],[Skutečnost v tis. Kč]]/Tabulka54246[[#This Row],[Upravený rozpočet v tis. Kč]]*100</f>
        <v>#DIV/0!</v>
      </c>
    </row>
    <row r="192" spans="1:12" s="131" customFormat="1" ht="15" hidden="1" customHeight="1" x14ac:dyDescent="0.25">
      <c r="A192" s="258"/>
      <c r="B192" s="258"/>
      <c r="C192" s="270"/>
      <c r="D192" s="64"/>
      <c r="E192" s="257"/>
      <c r="F192" s="256"/>
      <c r="G192" s="252"/>
      <c r="H192" s="252"/>
      <c r="I192" s="252"/>
      <c r="J192" s="428"/>
    </row>
    <row r="193" spans="1:10" s="131" customFormat="1" ht="15" hidden="1" customHeight="1" x14ac:dyDescent="0.25">
      <c r="A193" s="258"/>
      <c r="B193" s="258"/>
      <c r="C193" s="270"/>
      <c r="D193" s="64"/>
      <c r="E193" s="257"/>
      <c r="F193" s="110" t="s">
        <v>452</v>
      </c>
      <c r="G193" s="252"/>
      <c r="H193" s="252"/>
      <c r="I193" s="252"/>
      <c r="J193" s="428"/>
    </row>
    <row r="194" spans="1:10" s="131" customFormat="1" ht="15" hidden="1" customHeight="1" x14ac:dyDescent="0.25">
      <c r="A194" s="4">
        <v>3113</v>
      </c>
      <c r="B194" s="4">
        <v>5331</v>
      </c>
      <c r="C194" s="291"/>
      <c r="D194" s="47"/>
      <c r="E194" s="61">
        <v>313</v>
      </c>
      <c r="F194" s="5" t="s">
        <v>778</v>
      </c>
      <c r="G194" s="76">
        <v>3845</v>
      </c>
      <c r="H194" s="76">
        <v>3895</v>
      </c>
      <c r="I194" s="76">
        <v>2612.5</v>
      </c>
      <c r="J194" s="428">
        <f>Tabulka54246[[#This Row],[Skutečnost v tis. Kč]]/Tabulka54246[[#This Row],[Upravený rozpočet v tis. Kč]]*100</f>
        <v>67.073170731707322</v>
      </c>
    </row>
    <row r="195" spans="1:10" s="131" customFormat="1" ht="15" hidden="1" customHeight="1" x14ac:dyDescent="0.25">
      <c r="A195" s="4">
        <v>3113</v>
      </c>
      <c r="B195" s="4">
        <v>5331</v>
      </c>
      <c r="C195" s="291"/>
      <c r="D195" s="529">
        <v>111</v>
      </c>
      <c r="E195" s="61">
        <v>313</v>
      </c>
      <c r="F195" s="5" t="s">
        <v>779</v>
      </c>
      <c r="G195" s="76">
        <v>0</v>
      </c>
      <c r="H195" s="76">
        <v>43</v>
      </c>
      <c r="I195" s="76">
        <v>43</v>
      </c>
      <c r="J195" s="428">
        <f>Tabulka54246[[#This Row],[Skutečnost v tis. Kč]]/Tabulka54246[[#This Row],[Upravený rozpočet v tis. Kč]]*100</f>
        <v>100</v>
      </c>
    </row>
    <row r="196" spans="1:10" s="131" customFormat="1" ht="15" hidden="1" customHeight="1" x14ac:dyDescent="0.25">
      <c r="A196" s="492">
        <v>3113</v>
      </c>
      <c r="B196" s="492">
        <v>5336</v>
      </c>
      <c r="C196" s="534">
        <v>107117015</v>
      </c>
      <c r="D196" s="19"/>
      <c r="E196" s="493">
        <v>313</v>
      </c>
      <c r="F196" s="494" t="s">
        <v>1035</v>
      </c>
      <c r="G196" s="552">
        <v>0</v>
      </c>
      <c r="H196" s="552">
        <v>14.46</v>
      </c>
      <c r="I196" s="552">
        <v>14.46</v>
      </c>
      <c r="J196" s="428">
        <f>Tabulka54246[[#This Row],[Skutečnost v tis. Kč]]/Tabulka54246[[#This Row],[Upravený rozpočet v tis. Kč]]*100</f>
        <v>100</v>
      </c>
    </row>
    <row r="197" spans="1:10" s="131" customFormat="1" ht="15" hidden="1" customHeight="1" x14ac:dyDescent="0.25">
      <c r="A197" s="492">
        <v>3113</v>
      </c>
      <c r="B197" s="492">
        <v>5336</v>
      </c>
      <c r="C197" s="534">
        <v>107517016</v>
      </c>
      <c r="D197" s="19"/>
      <c r="E197" s="493">
        <v>313</v>
      </c>
      <c r="F197" s="494" t="s">
        <v>1036</v>
      </c>
      <c r="G197" s="552">
        <v>0</v>
      </c>
      <c r="H197" s="552">
        <v>245.81</v>
      </c>
      <c r="I197" s="552">
        <v>245.81</v>
      </c>
      <c r="J197" s="428">
        <f>Tabulka54246[[#This Row],[Skutečnost v tis. Kč]]/Tabulka54246[[#This Row],[Upravený rozpočet v tis. Kč]]*100</f>
        <v>100</v>
      </c>
    </row>
    <row r="198" spans="1:10" s="131" customFormat="1" ht="15" hidden="1" customHeight="1" x14ac:dyDescent="0.25">
      <c r="A198" s="4">
        <v>3113</v>
      </c>
      <c r="B198" s="4">
        <v>5651</v>
      </c>
      <c r="C198" s="291"/>
      <c r="D198" s="47"/>
      <c r="E198" s="61">
        <v>313</v>
      </c>
      <c r="F198" s="5" t="s">
        <v>692</v>
      </c>
      <c r="G198" s="76">
        <v>0</v>
      </c>
      <c r="H198" s="76">
        <v>774.93</v>
      </c>
      <c r="I198" s="76">
        <v>624.28</v>
      </c>
      <c r="J198" s="428">
        <f>Tabulka54246[[#This Row],[Skutečnost v tis. Kč]]/Tabulka54246[[#This Row],[Upravený rozpočet v tis. Kč]]*100</f>
        <v>80.559534409559575</v>
      </c>
    </row>
    <row r="199" spans="1:10" s="131" customFormat="1" ht="15" hidden="1" customHeight="1" x14ac:dyDescent="0.25">
      <c r="A199" s="258">
        <v>3113</v>
      </c>
      <c r="B199" s="258">
        <v>6122</v>
      </c>
      <c r="C199" s="270"/>
      <c r="D199" s="64"/>
      <c r="E199" s="257">
        <v>313</v>
      </c>
      <c r="F199" s="256" t="s">
        <v>522</v>
      </c>
      <c r="G199" s="252">
        <v>180</v>
      </c>
      <c r="H199" s="252">
        <v>115.39</v>
      </c>
      <c r="I199" s="252">
        <v>115.39</v>
      </c>
      <c r="J199" s="428">
        <f>Tabulka54246[[#This Row],[Skutečnost v tis. Kč]]/Tabulka54246[[#This Row],[Upravený rozpočet v tis. Kč]]*100</f>
        <v>100</v>
      </c>
    </row>
    <row r="200" spans="1:10" s="131" customFormat="1" ht="15" hidden="1" customHeight="1" x14ac:dyDescent="0.25">
      <c r="A200" s="498">
        <v>3113</v>
      </c>
      <c r="B200" s="498">
        <v>6356</v>
      </c>
      <c r="C200" s="499">
        <v>107117968</v>
      </c>
      <c r="D200" s="489"/>
      <c r="E200" s="500">
        <v>313</v>
      </c>
      <c r="F200" s="501" t="s">
        <v>1034</v>
      </c>
      <c r="G200" s="495">
        <v>0</v>
      </c>
      <c r="H200" s="495">
        <v>211.7</v>
      </c>
      <c r="I200" s="495">
        <v>211.7</v>
      </c>
      <c r="J200" s="428">
        <f>Tabulka54246[[#This Row],[Skutečnost v tis. Kč]]/Tabulka54246[[#This Row],[Upravený rozpočet v tis. Kč]]*100</f>
        <v>100</v>
      </c>
    </row>
    <row r="201" spans="1:10" s="131" customFormat="1" ht="15" hidden="1" customHeight="1" x14ac:dyDescent="0.25">
      <c r="A201" s="498">
        <v>3113</v>
      </c>
      <c r="B201" s="498">
        <v>6356</v>
      </c>
      <c r="C201" s="499">
        <v>107517969</v>
      </c>
      <c r="D201" s="489"/>
      <c r="E201" s="500">
        <v>313</v>
      </c>
      <c r="F201" s="501" t="s">
        <v>1047</v>
      </c>
      <c r="G201" s="495">
        <v>0</v>
      </c>
      <c r="H201" s="495">
        <v>3598.93</v>
      </c>
      <c r="I201" s="495">
        <v>3598.93</v>
      </c>
      <c r="J201" s="428">
        <f>Tabulka54246[[#This Row],[Skutečnost v tis. Kč]]/Tabulka54246[[#This Row],[Upravený rozpočet v tis. Kč]]*100</f>
        <v>100</v>
      </c>
    </row>
    <row r="202" spans="1:10" s="131" customFormat="1" ht="15" hidden="1" customHeight="1" x14ac:dyDescent="0.25">
      <c r="A202" s="258">
        <v>3113</v>
      </c>
      <c r="B202" s="258">
        <v>6451</v>
      </c>
      <c r="C202" s="270"/>
      <c r="D202" s="64"/>
      <c r="E202" s="257">
        <v>313</v>
      </c>
      <c r="F202" s="256" t="s">
        <v>693</v>
      </c>
      <c r="G202" s="252">
        <v>0</v>
      </c>
      <c r="H202" s="252">
        <v>1079.8699999999999</v>
      </c>
      <c r="I202" s="252">
        <v>1018.01</v>
      </c>
      <c r="J202" s="428">
        <f>Tabulka54246[[#This Row],[Skutečnost v tis. Kč]]/Tabulka54246[[#This Row],[Upravený rozpočet v tis. Kč]]*100</f>
        <v>94.271532684489813</v>
      </c>
    </row>
    <row r="203" spans="1:10" s="131" customFormat="1" ht="15" hidden="1" customHeight="1" x14ac:dyDescent="0.25">
      <c r="A203" s="461"/>
      <c r="B203" s="461"/>
      <c r="C203" s="490"/>
      <c r="D203" s="64"/>
      <c r="E203" s="462"/>
      <c r="F203" s="110" t="s">
        <v>454</v>
      </c>
      <c r="G203" s="72">
        <f>SUBTOTAL(109,G194:G202)</f>
        <v>0</v>
      </c>
      <c r="H203" s="72">
        <f>SUBTOTAL(109,H194:H202)</f>
        <v>0</v>
      </c>
      <c r="I203" s="72">
        <f>SUBTOTAL(109,I194:I202)</f>
        <v>0</v>
      </c>
      <c r="J203" s="502" t="e">
        <f>Tabulka54246[[#This Row],[Skutečnost v tis. Kč]]/Tabulka54246[[#This Row],[Upravený rozpočet v tis. Kč]]*100</f>
        <v>#DIV/0!</v>
      </c>
    </row>
    <row r="204" spans="1:10" s="131" customFormat="1" ht="13.5" hidden="1" customHeight="1" x14ac:dyDescent="0.25">
      <c r="A204" s="57">
        <v>3113</v>
      </c>
      <c r="B204" s="461"/>
      <c r="C204" s="490"/>
      <c r="D204" s="64"/>
      <c r="E204" s="462"/>
      <c r="F204" s="343" t="s">
        <v>474</v>
      </c>
      <c r="G204" s="516">
        <f>G191+G203+G172</f>
        <v>0</v>
      </c>
      <c r="H204" s="516">
        <f>H191+H203+H172</f>
        <v>0</v>
      </c>
      <c r="I204" s="516">
        <f>I191+I203+I172</f>
        <v>0</v>
      </c>
      <c r="J204" s="562" t="e">
        <f>Tabulka54246[[#This Row],[Skutečnost v tis. Kč]]/Tabulka54246[[#This Row],[Upravený rozpočet v tis. Kč]]*100</f>
        <v>#DIV/0!</v>
      </c>
    </row>
    <row r="205" spans="1:10" s="131" customFormat="1" ht="15" hidden="1" customHeight="1" x14ac:dyDescent="0.25">
      <c r="A205" s="461"/>
      <c r="B205" s="461"/>
      <c r="C205" s="490"/>
      <c r="D205" s="64"/>
      <c r="E205" s="462"/>
      <c r="F205" s="459"/>
      <c r="G205" s="254"/>
      <c r="H205" s="254"/>
      <c r="I205" s="254"/>
      <c r="J205" s="428"/>
    </row>
    <row r="206" spans="1:10" s="131" customFormat="1" ht="15" hidden="1" customHeight="1" x14ac:dyDescent="0.25">
      <c r="A206" s="4">
        <v>3231</v>
      </c>
      <c r="B206" s="4">
        <v>5331</v>
      </c>
      <c r="C206" s="291"/>
      <c r="D206" s="47"/>
      <c r="E206" s="61">
        <v>243</v>
      </c>
      <c r="F206" s="5" t="s">
        <v>814</v>
      </c>
      <c r="G206" s="76">
        <v>492</v>
      </c>
      <c r="H206" s="76">
        <v>492</v>
      </c>
      <c r="I206" s="76">
        <v>328</v>
      </c>
      <c r="J206" s="430">
        <f>Tabulka54246[[#This Row],[Skutečnost v tis. Kč]]/Tabulka54246[[#This Row],[Upravený rozpočet v tis. Kč]]*100</f>
        <v>66.666666666666657</v>
      </c>
    </row>
    <row r="207" spans="1:10" s="131" customFormat="1" ht="15" hidden="1" customHeight="1" x14ac:dyDescent="0.25">
      <c r="A207" s="4">
        <v>3231</v>
      </c>
      <c r="B207" s="13">
        <v>5331</v>
      </c>
      <c r="C207" s="270"/>
      <c r="D207" s="529">
        <v>111</v>
      </c>
      <c r="E207" s="61">
        <v>243</v>
      </c>
      <c r="F207" s="5" t="s">
        <v>897</v>
      </c>
      <c r="G207" s="76">
        <v>0</v>
      </c>
      <c r="H207" s="76">
        <v>32</v>
      </c>
      <c r="I207" s="76">
        <v>32</v>
      </c>
      <c r="J207" s="76">
        <f>Tabulka54246[[#This Row],[Skutečnost v tis. Kč]]/Tabulka54246[[#This Row],[Upravený rozpočet v tis. Kč]]*100</f>
        <v>100</v>
      </c>
    </row>
    <row r="208" spans="1:10" s="131" customFormat="1" ht="15" hidden="1" customHeight="1" x14ac:dyDescent="0.25">
      <c r="A208" s="335">
        <v>3231</v>
      </c>
      <c r="B208" s="461"/>
      <c r="C208" s="490"/>
      <c r="D208" s="64"/>
      <c r="E208" s="462"/>
      <c r="F208" s="110" t="s">
        <v>120</v>
      </c>
      <c r="G208" s="72">
        <f>SUM(G206:G207)</f>
        <v>492</v>
      </c>
      <c r="H208" s="72">
        <f>SUM(H206:H207)</f>
        <v>524</v>
      </c>
      <c r="I208" s="72">
        <f>SUM(I206:I207)</f>
        <v>360</v>
      </c>
      <c r="J208" s="468">
        <f>Tabulka54246[[#This Row],[Skutečnost v tis. Kč]]/Tabulka54246[[#This Row],[Upravený rozpočet v tis. Kč]]*100</f>
        <v>68.702290076335885</v>
      </c>
    </row>
    <row r="209" spans="1:188" s="131" customFormat="1" ht="15" hidden="1" customHeight="1" x14ac:dyDescent="0.25">
      <c r="A209" s="461"/>
      <c r="B209" s="461"/>
      <c r="C209" s="490"/>
      <c r="D209" s="64"/>
      <c r="E209" s="462"/>
      <c r="F209" s="459"/>
      <c r="G209" s="254"/>
      <c r="H209" s="254"/>
      <c r="I209" s="254"/>
      <c r="J209" s="458"/>
    </row>
    <row r="210" spans="1:188" s="131" customFormat="1" ht="15" hidden="1" customHeight="1" x14ac:dyDescent="0.25">
      <c r="A210" s="4">
        <v>3299</v>
      </c>
      <c r="B210" s="4">
        <v>5229</v>
      </c>
      <c r="C210" s="291"/>
      <c r="D210" s="47"/>
      <c r="E210" s="61"/>
      <c r="F210" s="553" t="s">
        <v>721</v>
      </c>
      <c r="G210" s="76">
        <v>0</v>
      </c>
      <c r="H210" s="76">
        <v>3</v>
      </c>
      <c r="I210" s="76">
        <v>3</v>
      </c>
      <c r="J210" s="430">
        <f>Tabulka54246[[#This Row],[Skutečnost v tis. Kč]]/Tabulka54246[[#This Row],[Upravený rozpočet v tis. Kč]]*100</f>
        <v>100</v>
      </c>
    </row>
    <row r="211" spans="1:188" s="131" customFormat="1" ht="15" hidden="1" customHeight="1" x14ac:dyDescent="0.25">
      <c r="A211" s="335">
        <v>3299</v>
      </c>
      <c r="B211" s="461"/>
      <c r="C211" s="490"/>
      <c r="D211" s="64"/>
      <c r="E211" s="462"/>
      <c r="F211" s="110" t="s">
        <v>705</v>
      </c>
      <c r="G211" s="72">
        <f>SUBTOTAL(109,G209:G210)</f>
        <v>0</v>
      </c>
      <c r="H211" s="72">
        <f>SUBTOTAL(109,H210:H210)</f>
        <v>0</v>
      </c>
      <c r="I211" s="72">
        <f>SUBTOTAL(109,I210:I210)</f>
        <v>0</v>
      </c>
      <c r="J211" s="468" t="e">
        <f>Tabulka54246[[#This Row],[Skutečnost v tis. Kč]]/Tabulka54246[[#This Row],[Upravený rozpočet v tis. Kč]]*100</f>
        <v>#DIV/0!</v>
      </c>
    </row>
    <row r="212" spans="1:188" s="131" customFormat="1" ht="15" hidden="1" customHeight="1" x14ac:dyDescent="0.25">
      <c r="A212" s="461"/>
      <c r="B212" s="461"/>
      <c r="C212" s="490"/>
      <c r="D212" s="64"/>
      <c r="E212" s="462"/>
      <c r="F212" s="459"/>
      <c r="G212" s="254"/>
      <c r="H212" s="254"/>
      <c r="I212" s="254"/>
      <c r="J212" s="468"/>
    </row>
    <row r="213" spans="1:188" s="131" customFormat="1" ht="15" hidden="1" customHeight="1" x14ac:dyDescent="0.25">
      <c r="A213" s="461"/>
      <c r="B213" s="461"/>
      <c r="C213" s="490"/>
      <c r="D213" s="64"/>
      <c r="E213" s="462"/>
      <c r="F213" s="129" t="s">
        <v>128</v>
      </c>
      <c r="G213" s="517">
        <f>G208+G204+G161+G211</f>
        <v>4469</v>
      </c>
      <c r="H213" s="517">
        <f>H208+H204+H161+H211</f>
        <v>4566</v>
      </c>
      <c r="I213" s="517">
        <f>I208+I204+I161+I211</f>
        <v>3886.88</v>
      </c>
      <c r="J213" s="472">
        <f>Tabulka54246[[#This Row],[Skutečnost v tis. Kč]]/Tabulka54246[[#This Row],[Upravený rozpočet v tis. Kč]]*100</f>
        <v>85.12658782303987</v>
      </c>
    </row>
    <row r="214" spans="1:188" s="131" customFormat="1" ht="13.5" hidden="1" customHeight="1" x14ac:dyDescent="0.25">
      <c r="A214" s="461"/>
      <c r="B214" s="461"/>
      <c r="C214" s="490"/>
      <c r="D214" s="64"/>
      <c r="E214" s="462"/>
      <c r="F214" s="459"/>
      <c r="G214" s="254"/>
      <c r="H214" s="254"/>
      <c r="I214" s="254"/>
      <c r="J214" s="430"/>
    </row>
    <row r="215" spans="1:188" s="131" customFormat="1" ht="15" hidden="1" customHeight="1" x14ac:dyDescent="0.25">
      <c r="A215" s="461"/>
      <c r="B215" s="461"/>
      <c r="C215" s="490"/>
      <c r="D215" s="64"/>
      <c r="E215" s="462"/>
      <c r="F215" s="129" t="s">
        <v>129</v>
      </c>
      <c r="G215" s="254"/>
      <c r="H215" s="254"/>
      <c r="I215" s="254"/>
      <c r="J215" s="430"/>
    </row>
    <row r="216" spans="1:188" s="131" customFormat="1" ht="15" hidden="1" customHeight="1" x14ac:dyDescent="0.25">
      <c r="A216" s="4">
        <v>3311</v>
      </c>
      <c r="B216" s="13">
        <v>5169</v>
      </c>
      <c r="C216" s="270"/>
      <c r="D216" s="529">
        <v>111</v>
      </c>
      <c r="E216" s="59"/>
      <c r="F216" s="29" t="s">
        <v>808</v>
      </c>
      <c r="G216" s="62">
        <v>0</v>
      </c>
      <c r="H216" s="62">
        <v>100</v>
      </c>
      <c r="I216" s="62">
        <v>0</v>
      </c>
      <c r="J216" s="62">
        <f>Tabulka54246[[#This Row],[Skutečnost v tis. Kč]]/Tabulka54246[[#This Row],[Upravený rozpočet v tis. Kč]]*100</f>
        <v>0</v>
      </c>
    </row>
    <row r="217" spans="1:188" s="131" customFormat="1" ht="15" hidden="1" customHeight="1" x14ac:dyDescent="0.25">
      <c r="A217" s="4">
        <v>3311</v>
      </c>
      <c r="B217" s="13">
        <v>5222</v>
      </c>
      <c r="C217" s="270"/>
      <c r="D217" s="529">
        <v>8111</v>
      </c>
      <c r="E217" s="59"/>
      <c r="F217" s="29" t="s">
        <v>996</v>
      </c>
      <c r="G217" s="62">
        <v>0</v>
      </c>
      <c r="H217" s="76">
        <v>5</v>
      </c>
      <c r="I217" s="62">
        <v>5</v>
      </c>
      <c r="J217" s="62">
        <f>Tabulka54246[[#This Row],[Skutečnost v tis. Kč]]/Tabulka54246[[#This Row],[Upravený rozpočet v tis. Kč]]*100</f>
        <v>100</v>
      </c>
    </row>
    <row r="218" spans="1:188" s="131" customFormat="1" ht="15" hidden="1" customHeight="1" x14ac:dyDescent="0.25">
      <c r="A218" s="335">
        <v>3311</v>
      </c>
      <c r="B218" s="13"/>
      <c r="C218" s="270"/>
      <c r="D218" s="19"/>
      <c r="E218" s="59"/>
      <c r="F218" s="34" t="s">
        <v>809</v>
      </c>
      <c r="G218" s="215">
        <f>SUBTOTAL(109,G216:G217)</f>
        <v>0</v>
      </c>
      <c r="H218" s="215">
        <f>SUBTOTAL(109,H216:H217)</f>
        <v>0</v>
      </c>
      <c r="I218" s="215">
        <f>SUBTOTAL(109,I216:I217)</f>
        <v>0</v>
      </c>
      <c r="J218" s="73" t="e">
        <f>Tabulka54246[[#This Row],[Skutečnost v tis. Kč]]/Tabulka54246[[#This Row],[Upravený rozpočet v tis. Kč]]*100</f>
        <v>#DIV/0!</v>
      </c>
    </row>
    <row r="219" spans="1:188" s="131" customFormat="1" ht="15" hidden="1" customHeight="1" x14ac:dyDescent="0.25">
      <c r="A219" s="335"/>
      <c r="B219" s="13"/>
      <c r="C219" s="270"/>
      <c r="D219" s="19"/>
      <c r="E219" s="59"/>
      <c r="F219" s="34"/>
      <c r="G219" s="215"/>
      <c r="H219" s="6"/>
      <c r="I219" s="527"/>
      <c r="J219" s="584"/>
    </row>
    <row r="220" spans="1:188" s="539" customFormat="1" ht="15" hidden="1" customHeight="1" x14ac:dyDescent="0.25">
      <c r="A220" s="492">
        <v>3314</v>
      </c>
      <c r="B220" s="492">
        <v>5336</v>
      </c>
      <c r="C220" s="520">
        <v>34053</v>
      </c>
      <c r="D220" s="533">
        <v>617</v>
      </c>
      <c r="E220" s="493">
        <v>242</v>
      </c>
      <c r="F220" s="494" t="s">
        <v>902</v>
      </c>
      <c r="G220" s="552">
        <v>0</v>
      </c>
      <c r="H220" s="552">
        <v>26</v>
      </c>
      <c r="I220" s="552">
        <v>26</v>
      </c>
      <c r="J220" s="428">
        <f>Tabulka54246[[#This Row],[Skutečnost v tis. Kč]]/Tabulka54246[[#This Row],[Upravený rozpočet v tis. Kč]]*100</f>
        <v>100</v>
      </c>
      <c r="K220" s="541"/>
      <c r="L220" s="542"/>
      <c r="M220" s="542"/>
      <c r="N220" s="542"/>
      <c r="O220" s="538"/>
      <c r="P220" s="538"/>
      <c r="Q220" s="538"/>
      <c r="R220" s="538"/>
      <c r="S220" s="538"/>
      <c r="W220" s="540"/>
      <c r="X220" s="541"/>
      <c r="Y220" s="542"/>
      <c r="Z220" s="542"/>
      <c r="AA220" s="542"/>
      <c r="AB220" s="538"/>
      <c r="AC220" s="538"/>
      <c r="AD220" s="538"/>
      <c r="AE220" s="538"/>
      <c r="AF220" s="538"/>
      <c r="AJ220" s="540"/>
      <c r="AK220" s="541"/>
      <c r="AL220" s="542"/>
      <c r="AM220" s="542"/>
      <c r="AN220" s="542"/>
      <c r="AO220" s="538"/>
      <c r="AP220" s="538"/>
      <c r="AQ220" s="538"/>
      <c r="AR220" s="538"/>
      <c r="AS220" s="538"/>
      <c r="AW220" s="540"/>
      <c r="AX220" s="541"/>
      <c r="AY220" s="542"/>
      <c r="AZ220" s="542"/>
      <c r="BA220" s="542"/>
      <c r="BB220" s="538"/>
      <c r="BC220" s="538"/>
      <c r="BD220" s="538"/>
      <c r="BE220" s="538"/>
      <c r="BF220" s="538"/>
      <c r="BJ220" s="540"/>
      <c r="BK220" s="541"/>
      <c r="BL220" s="542"/>
      <c r="BM220" s="542"/>
      <c r="BN220" s="542"/>
      <c r="BO220" s="538"/>
      <c r="BP220" s="538"/>
      <c r="BQ220" s="538"/>
      <c r="BR220" s="538"/>
      <c r="BS220" s="538"/>
      <c r="BW220" s="540"/>
      <c r="BX220" s="541"/>
      <c r="BY220" s="542"/>
      <c r="BZ220" s="542"/>
      <c r="CA220" s="542"/>
      <c r="CB220" s="538"/>
      <c r="CC220" s="538"/>
      <c r="CD220" s="538"/>
      <c r="CE220" s="538"/>
      <c r="CF220" s="538"/>
      <c r="CJ220" s="540"/>
      <c r="CK220" s="541"/>
      <c r="CL220" s="542"/>
      <c r="CM220" s="542"/>
      <c r="CN220" s="542"/>
      <c r="CO220" s="538"/>
      <c r="CP220" s="538"/>
      <c r="CQ220" s="538"/>
      <c r="CR220" s="538"/>
      <c r="CS220" s="538"/>
      <c r="CW220" s="540"/>
      <c r="CX220" s="541"/>
      <c r="CY220" s="542"/>
      <c r="CZ220" s="542"/>
      <c r="DA220" s="542"/>
      <c r="DB220" s="538"/>
      <c r="DC220" s="538"/>
      <c r="DD220" s="538"/>
      <c r="DE220" s="538"/>
      <c r="DF220" s="538"/>
      <c r="DJ220" s="540"/>
      <c r="DK220" s="541"/>
      <c r="DL220" s="542"/>
      <c r="DM220" s="542"/>
      <c r="DN220" s="542"/>
      <c r="DO220" s="538"/>
      <c r="DP220" s="538"/>
      <c r="DQ220" s="538"/>
      <c r="DR220" s="538"/>
      <c r="DS220" s="538"/>
      <c r="DW220" s="540"/>
      <c r="DX220" s="541"/>
      <c r="DY220" s="542"/>
      <c r="DZ220" s="542"/>
      <c r="EA220" s="542"/>
      <c r="EB220" s="538"/>
      <c r="EC220" s="538"/>
      <c r="ED220" s="538"/>
      <c r="EE220" s="538"/>
      <c r="EF220" s="538"/>
      <c r="EJ220" s="540"/>
      <c r="EK220" s="541"/>
      <c r="EL220" s="542"/>
      <c r="EM220" s="542"/>
      <c r="EN220" s="542"/>
      <c r="EO220" s="538"/>
      <c r="EP220" s="538"/>
      <c r="EQ220" s="538"/>
      <c r="ER220" s="538"/>
      <c r="ES220" s="538"/>
      <c r="EW220" s="540"/>
      <c r="EX220" s="541"/>
      <c r="EY220" s="542"/>
      <c r="EZ220" s="542"/>
      <c r="FA220" s="542"/>
      <c r="FB220" s="538"/>
      <c r="FC220" s="538"/>
      <c r="FD220" s="538"/>
      <c r="FE220" s="538"/>
      <c r="FF220" s="538"/>
      <c r="FJ220" s="540"/>
      <c r="FK220" s="541"/>
      <c r="FL220" s="542"/>
      <c r="FM220" s="542"/>
      <c r="FN220" s="542"/>
      <c r="FO220" s="538"/>
      <c r="FP220" s="538"/>
      <c r="FQ220" s="538"/>
      <c r="FR220" s="538"/>
      <c r="FS220" s="538"/>
      <c r="FW220" s="540"/>
      <c r="FX220" s="541"/>
      <c r="FY220" s="542"/>
      <c r="FZ220" s="542"/>
      <c r="GA220" s="542"/>
      <c r="GB220" s="538"/>
      <c r="GC220" s="538"/>
      <c r="GD220" s="538"/>
      <c r="GE220" s="538"/>
      <c r="GF220" s="538"/>
    </row>
    <row r="221" spans="1:188" s="131" customFormat="1" ht="15" hidden="1" customHeight="1" x14ac:dyDescent="0.25">
      <c r="A221" s="335">
        <v>3314</v>
      </c>
      <c r="B221" s="13"/>
      <c r="C221" s="270"/>
      <c r="D221" s="19"/>
      <c r="E221" s="59"/>
      <c r="F221" s="34" t="s">
        <v>901</v>
      </c>
      <c r="G221" s="215">
        <f>SUBTOTAL(109,G220:G220)</f>
        <v>0</v>
      </c>
      <c r="H221" s="215">
        <f>SUBTOTAL(109,H220:H220)</f>
        <v>0</v>
      </c>
      <c r="I221" s="215">
        <f>SUBTOTAL(109,I220:I220)</f>
        <v>0</v>
      </c>
      <c r="J221" s="502" t="e">
        <f>Tabulka54246[[#This Row],[Skutečnost v tis. Kč]]/Tabulka54246[[#This Row],[Upravený rozpočet v tis. Kč]]*100</f>
        <v>#DIV/0!</v>
      </c>
    </row>
    <row r="222" spans="1:188" s="131" customFormat="1" ht="15" hidden="1" customHeight="1" x14ac:dyDescent="0.25">
      <c r="A222" s="461"/>
      <c r="B222" s="13"/>
      <c r="C222" s="270"/>
      <c r="D222" s="19"/>
      <c r="E222" s="59"/>
      <c r="F222" s="129"/>
      <c r="G222" s="254"/>
      <c r="H222" s="76"/>
      <c r="I222" s="454"/>
      <c r="J222" s="560"/>
    </row>
    <row r="223" spans="1:188" s="539" customFormat="1" ht="15" hidden="1" customHeight="1" x14ac:dyDescent="0.25">
      <c r="A223" s="492">
        <v>3315</v>
      </c>
      <c r="B223" s="492">
        <v>5336</v>
      </c>
      <c r="C223" s="578">
        <v>429</v>
      </c>
      <c r="D223" s="60"/>
      <c r="E223" s="493">
        <v>242</v>
      </c>
      <c r="F223" s="494" t="s">
        <v>781</v>
      </c>
      <c r="G223" s="552">
        <v>0</v>
      </c>
      <c r="H223" s="552">
        <v>40</v>
      </c>
      <c r="I223" s="552">
        <v>28</v>
      </c>
      <c r="J223" s="428">
        <f>Tabulka54246[[#This Row],[Skutečnost v tis. Kč]]/Tabulka54246[[#This Row],[Upravený rozpočet v tis. Kč]]*100</f>
        <v>70</v>
      </c>
      <c r="K223" s="541"/>
      <c r="L223" s="542"/>
      <c r="M223" s="542"/>
      <c r="N223" s="542"/>
      <c r="O223" s="538"/>
      <c r="P223" s="538"/>
      <c r="Q223" s="538"/>
      <c r="R223" s="538"/>
      <c r="S223" s="538"/>
      <c r="W223" s="540"/>
      <c r="X223" s="541"/>
      <c r="Y223" s="542"/>
      <c r="Z223" s="542"/>
      <c r="AA223" s="542"/>
      <c r="AB223" s="538"/>
      <c r="AC223" s="538"/>
      <c r="AD223" s="538"/>
      <c r="AE223" s="538"/>
      <c r="AF223" s="538"/>
      <c r="AJ223" s="540"/>
      <c r="AK223" s="541"/>
      <c r="AL223" s="542"/>
      <c r="AM223" s="542"/>
      <c r="AN223" s="542"/>
      <c r="AO223" s="538"/>
      <c r="AP223" s="538"/>
      <c r="AQ223" s="538"/>
      <c r="AR223" s="538"/>
      <c r="AS223" s="538"/>
      <c r="AW223" s="540"/>
      <c r="AX223" s="541"/>
      <c r="AY223" s="542"/>
      <c r="AZ223" s="542"/>
      <c r="BA223" s="542"/>
      <c r="BB223" s="538"/>
      <c r="BC223" s="538"/>
      <c r="BD223" s="538"/>
      <c r="BE223" s="538"/>
      <c r="BF223" s="538"/>
      <c r="BJ223" s="540"/>
      <c r="BK223" s="541"/>
      <c r="BL223" s="542"/>
      <c r="BM223" s="542"/>
      <c r="BN223" s="542"/>
      <c r="BO223" s="538"/>
      <c r="BP223" s="538"/>
      <c r="BQ223" s="538"/>
      <c r="BR223" s="538"/>
      <c r="BS223" s="538"/>
      <c r="BW223" s="540"/>
      <c r="BX223" s="541"/>
      <c r="BY223" s="542"/>
      <c r="BZ223" s="542"/>
      <c r="CA223" s="542"/>
      <c r="CB223" s="538"/>
      <c r="CC223" s="538"/>
      <c r="CD223" s="538"/>
      <c r="CE223" s="538"/>
      <c r="CF223" s="538"/>
      <c r="CJ223" s="540"/>
      <c r="CK223" s="541"/>
      <c r="CL223" s="542"/>
      <c r="CM223" s="542"/>
      <c r="CN223" s="542"/>
      <c r="CO223" s="538"/>
      <c r="CP223" s="538"/>
      <c r="CQ223" s="538"/>
      <c r="CR223" s="538"/>
      <c r="CS223" s="538"/>
      <c r="CW223" s="540"/>
      <c r="CX223" s="541"/>
      <c r="CY223" s="542"/>
      <c r="CZ223" s="542"/>
      <c r="DA223" s="542"/>
      <c r="DB223" s="538"/>
      <c r="DC223" s="538"/>
      <c r="DD223" s="538"/>
      <c r="DE223" s="538"/>
      <c r="DF223" s="538"/>
      <c r="DJ223" s="540"/>
      <c r="DK223" s="541"/>
      <c r="DL223" s="542"/>
      <c r="DM223" s="542"/>
      <c r="DN223" s="542"/>
      <c r="DO223" s="538"/>
      <c r="DP223" s="538"/>
      <c r="DQ223" s="538"/>
      <c r="DR223" s="538"/>
      <c r="DS223" s="538"/>
      <c r="DW223" s="540"/>
      <c r="DX223" s="541"/>
      <c r="DY223" s="542"/>
      <c r="DZ223" s="542"/>
      <c r="EA223" s="542"/>
      <c r="EB223" s="538"/>
      <c r="EC223" s="538"/>
      <c r="ED223" s="538"/>
      <c r="EE223" s="538"/>
      <c r="EF223" s="538"/>
      <c r="EJ223" s="540"/>
      <c r="EK223" s="541"/>
      <c r="EL223" s="542"/>
      <c r="EM223" s="542"/>
      <c r="EN223" s="542"/>
      <c r="EO223" s="538"/>
      <c r="EP223" s="538"/>
      <c r="EQ223" s="538"/>
      <c r="ER223" s="538"/>
      <c r="ES223" s="538"/>
      <c r="EW223" s="540"/>
      <c r="EX223" s="541"/>
      <c r="EY223" s="542"/>
      <c r="EZ223" s="542"/>
      <c r="FA223" s="542"/>
      <c r="FB223" s="538"/>
      <c r="FC223" s="538"/>
      <c r="FD223" s="538"/>
      <c r="FE223" s="538"/>
      <c r="FF223" s="538"/>
      <c r="FJ223" s="540"/>
      <c r="FK223" s="541"/>
      <c r="FL223" s="542"/>
      <c r="FM223" s="542"/>
      <c r="FN223" s="542"/>
      <c r="FO223" s="538"/>
      <c r="FP223" s="538"/>
      <c r="FQ223" s="538"/>
      <c r="FR223" s="538"/>
      <c r="FS223" s="538"/>
      <c r="FW223" s="540"/>
      <c r="FX223" s="541"/>
      <c r="FY223" s="542"/>
      <c r="FZ223" s="542"/>
      <c r="GA223" s="542"/>
      <c r="GB223" s="538"/>
      <c r="GC223" s="538"/>
      <c r="GD223" s="538"/>
      <c r="GE223" s="538"/>
      <c r="GF223" s="538"/>
    </row>
    <row r="224" spans="1:188" s="539" customFormat="1" ht="15" hidden="1" customHeight="1" x14ac:dyDescent="0.25">
      <c r="A224" s="492">
        <v>3315</v>
      </c>
      <c r="B224" s="492">
        <v>5336</v>
      </c>
      <c r="C224" s="520">
        <v>34070</v>
      </c>
      <c r="D224" s="533">
        <v>607</v>
      </c>
      <c r="E224" s="493">
        <v>242</v>
      </c>
      <c r="F224" s="494" t="s">
        <v>898</v>
      </c>
      <c r="G224" s="552">
        <v>0</v>
      </c>
      <c r="H224" s="552">
        <v>42</v>
      </c>
      <c r="I224" s="552">
        <v>42</v>
      </c>
      <c r="J224" s="428">
        <f>Tabulka54246[[#This Row],[Skutečnost v tis. Kč]]/Tabulka54246[[#This Row],[Upravený rozpočet v tis. Kč]]*100</f>
        <v>100</v>
      </c>
      <c r="K224" s="541"/>
      <c r="L224" s="542"/>
      <c r="M224" s="542"/>
      <c r="N224" s="542"/>
      <c r="O224" s="538"/>
      <c r="P224" s="538"/>
      <c r="Q224" s="538"/>
      <c r="R224" s="538"/>
      <c r="S224" s="538"/>
      <c r="W224" s="540"/>
      <c r="X224" s="541"/>
      <c r="Y224" s="542"/>
      <c r="Z224" s="542"/>
      <c r="AA224" s="542"/>
      <c r="AB224" s="538"/>
      <c r="AC224" s="538"/>
      <c r="AD224" s="538"/>
      <c r="AE224" s="538"/>
      <c r="AF224" s="538"/>
      <c r="AJ224" s="540"/>
      <c r="AK224" s="541"/>
      <c r="AL224" s="542"/>
      <c r="AM224" s="542"/>
      <c r="AN224" s="542"/>
      <c r="AO224" s="538"/>
      <c r="AP224" s="538"/>
      <c r="AQ224" s="538"/>
      <c r="AR224" s="538"/>
      <c r="AS224" s="538"/>
      <c r="AW224" s="540"/>
      <c r="AX224" s="541"/>
      <c r="AY224" s="542"/>
      <c r="AZ224" s="542"/>
      <c r="BA224" s="542"/>
      <c r="BB224" s="538"/>
      <c r="BC224" s="538"/>
      <c r="BD224" s="538"/>
      <c r="BE224" s="538"/>
      <c r="BF224" s="538"/>
      <c r="BJ224" s="540"/>
      <c r="BK224" s="541"/>
      <c r="BL224" s="542"/>
      <c r="BM224" s="542"/>
      <c r="BN224" s="542"/>
      <c r="BO224" s="538"/>
      <c r="BP224" s="538"/>
      <c r="BQ224" s="538"/>
      <c r="BR224" s="538"/>
      <c r="BS224" s="538"/>
      <c r="BW224" s="540"/>
      <c r="BX224" s="541"/>
      <c r="BY224" s="542"/>
      <c r="BZ224" s="542"/>
      <c r="CA224" s="542"/>
      <c r="CB224" s="538"/>
      <c r="CC224" s="538"/>
      <c r="CD224" s="538"/>
      <c r="CE224" s="538"/>
      <c r="CF224" s="538"/>
      <c r="CJ224" s="540"/>
      <c r="CK224" s="541"/>
      <c r="CL224" s="542"/>
      <c r="CM224" s="542"/>
      <c r="CN224" s="542"/>
      <c r="CO224" s="538"/>
      <c r="CP224" s="538"/>
      <c r="CQ224" s="538"/>
      <c r="CR224" s="538"/>
      <c r="CS224" s="538"/>
      <c r="CW224" s="540"/>
      <c r="CX224" s="541"/>
      <c r="CY224" s="542"/>
      <c r="CZ224" s="542"/>
      <c r="DA224" s="542"/>
      <c r="DB224" s="538"/>
      <c r="DC224" s="538"/>
      <c r="DD224" s="538"/>
      <c r="DE224" s="538"/>
      <c r="DF224" s="538"/>
      <c r="DJ224" s="540"/>
      <c r="DK224" s="541"/>
      <c r="DL224" s="542"/>
      <c r="DM224" s="542"/>
      <c r="DN224" s="542"/>
      <c r="DO224" s="538"/>
      <c r="DP224" s="538"/>
      <c r="DQ224" s="538"/>
      <c r="DR224" s="538"/>
      <c r="DS224" s="538"/>
      <c r="DW224" s="540"/>
      <c r="DX224" s="541"/>
      <c r="DY224" s="542"/>
      <c r="DZ224" s="542"/>
      <c r="EA224" s="542"/>
      <c r="EB224" s="538"/>
      <c r="EC224" s="538"/>
      <c r="ED224" s="538"/>
      <c r="EE224" s="538"/>
      <c r="EF224" s="538"/>
      <c r="EJ224" s="540"/>
      <c r="EK224" s="541"/>
      <c r="EL224" s="542"/>
      <c r="EM224" s="542"/>
      <c r="EN224" s="542"/>
      <c r="EO224" s="538"/>
      <c r="EP224" s="538"/>
      <c r="EQ224" s="538"/>
      <c r="ER224" s="538"/>
      <c r="ES224" s="538"/>
      <c r="EW224" s="540"/>
      <c r="EX224" s="541"/>
      <c r="EY224" s="542"/>
      <c r="EZ224" s="542"/>
      <c r="FA224" s="542"/>
      <c r="FB224" s="538"/>
      <c r="FC224" s="538"/>
      <c r="FD224" s="538"/>
      <c r="FE224" s="538"/>
      <c r="FF224" s="538"/>
      <c r="FJ224" s="540"/>
      <c r="FK224" s="541"/>
      <c r="FL224" s="542"/>
      <c r="FM224" s="542"/>
      <c r="FN224" s="542"/>
      <c r="FO224" s="538"/>
      <c r="FP224" s="538"/>
      <c r="FQ224" s="538"/>
      <c r="FR224" s="538"/>
      <c r="FS224" s="538"/>
      <c r="FW224" s="540"/>
      <c r="FX224" s="541"/>
      <c r="FY224" s="542"/>
      <c r="FZ224" s="542"/>
      <c r="GA224" s="542"/>
      <c r="GB224" s="538"/>
      <c r="GC224" s="538"/>
      <c r="GD224" s="538"/>
      <c r="GE224" s="538"/>
      <c r="GF224" s="538"/>
    </row>
    <row r="225" spans="1:188" s="539" customFormat="1" ht="15" hidden="1" customHeight="1" x14ac:dyDescent="0.25">
      <c r="A225" s="492">
        <v>3315</v>
      </c>
      <c r="B225" s="492">
        <v>5336</v>
      </c>
      <c r="C225" s="520">
        <v>34070</v>
      </c>
      <c r="D225" s="533">
        <v>608</v>
      </c>
      <c r="E225" s="493">
        <v>242</v>
      </c>
      <c r="F225" s="494" t="s">
        <v>899</v>
      </c>
      <c r="G225" s="552">
        <v>0</v>
      </c>
      <c r="H225" s="552">
        <v>280</v>
      </c>
      <c r="I225" s="552">
        <v>280</v>
      </c>
      <c r="J225" s="428">
        <f>Tabulka54246[[#This Row],[Skutečnost v tis. Kč]]/Tabulka54246[[#This Row],[Upravený rozpočet v tis. Kč]]*100</f>
        <v>100</v>
      </c>
      <c r="K225" s="541"/>
      <c r="L225" s="542"/>
      <c r="M225" s="542"/>
      <c r="N225" s="542"/>
      <c r="O225" s="538"/>
      <c r="P225" s="538"/>
      <c r="Q225" s="538"/>
      <c r="R225" s="538"/>
      <c r="S225" s="538"/>
      <c r="W225" s="540"/>
      <c r="X225" s="541"/>
      <c r="Y225" s="542"/>
      <c r="Z225" s="542"/>
      <c r="AA225" s="542"/>
      <c r="AB225" s="538"/>
      <c r="AC225" s="538"/>
      <c r="AD225" s="538"/>
      <c r="AE225" s="538"/>
      <c r="AF225" s="538"/>
      <c r="AJ225" s="540"/>
      <c r="AK225" s="541"/>
      <c r="AL225" s="542"/>
      <c r="AM225" s="542"/>
      <c r="AN225" s="542"/>
      <c r="AO225" s="538"/>
      <c r="AP225" s="538"/>
      <c r="AQ225" s="538"/>
      <c r="AR225" s="538"/>
      <c r="AS225" s="538"/>
      <c r="AW225" s="540"/>
      <c r="AX225" s="541"/>
      <c r="AY225" s="542"/>
      <c r="AZ225" s="542"/>
      <c r="BA225" s="542"/>
      <c r="BB225" s="538"/>
      <c r="BC225" s="538"/>
      <c r="BD225" s="538"/>
      <c r="BE225" s="538"/>
      <c r="BF225" s="538"/>
      <c r="BJ225" s="540"/>
      <c r="BK225" s="541"/>
      <c r="BL225" s="542"/>
      <c r="BM225" s="542"/>
      <c r="BN225" s="542"/>
      <c r="BO225" s="538"/>
      <c r="BP225" s="538"/>
      <c r="BQ225" s="538"/>
      <c r="BR225" s="538"/>
      <c r="BS225" s="538"/>
      <c r="BW225" s="540"/>
      <c r="BX225" s="541"/>
      <c r="BY225" s="542"/>
      <c r="BZ225" s="542"/>
      <c r="CA225" s="542"/>
      <c r="CB225" s="538"/>
      <c r="CC225" s="538"/>
      <c r="CD225" s="538"/>
      <c r="CE225" s="538"/>
      <c r="CF225" s="538"/>
      <c r="CJ225" s="540"/>
      <c r="CK225" s="541"/>
      <c r="CL225" s="542"/>
      <c r="CM225" s="542"/>
      <c r="CN225" s="542"/>
      <c r="CO225" s="538"/>
      <c r="CP225" s="538"/>
      <c r="CQ225" s="538"/>
      <c r="CR225" s="538"/>
      <c r="CS225" s="538"/>
      <c r="CW225" s="540"/>
      <c r="CX225" s="541"/>
      <c r="CY225" s="542"/>
      <c r="CZ225" s="542"/>
      <c r="DA225" s="542"/>
      <c r="DB225" s="538"/>
      <c r="DC225" s="538"/>
      <c r="DD225" s="538"/>
      <c r="DE225" s="538"/>
      <c r="DF225" s="538"/>
      <c r="DJ225" s="540"/>
      <c r="DK225" s="541"/>
      <c r="DL225" s="542"/>
      <c r="DM225" s="542"/>
      <c r="DN225" s="542"/>
      <c r="DO225" s="538"/>
      <c r="DP225" s="538"/>
      <c r="DQ225" s="538"/>
      <c r="DR225" s="538"/>
      <c r="DS225" s="538"/>
      <c r="DW225" s="540"/>
      <c r="DX225" s="541"/>
      <c r="DY225" s="542"/>
      <c r="DZ225" s="542"/>
      <c r="EA225" s="542"/>
      <c r="EB225" s="538"/>
      <c r="EC225" s="538"/>
      <c r="ED225" s="538"/>
      <c r="EE225" s="538"/>
      <c r="EF225" s="538"/>
      <c r="EJ225" s="540"/>
      <c r="EK225" s="541"/>
      <c r="EL225" s="542"/>
      <c r="EM225" s="542"/>
      <c r="EN225" s="542"/>
      <c r="EO225" s="538"/>
      <c r="EP225" s="538"/>
      <c r="EQ225" s="538"/>
      <c r="ER225" s="538"/>
      <c r="ES225" s="538"/>
      <c r="EW225" s="540"/>
      <c r="EX225" s="541"/>
      <c r="EY225" s="542"/>
      <c r="EZ225" s="542"/>
      <c r="FA225" s="542"/>
      <c r="FB225" s="538"/>
      <c r="FC225" s="538"/>
      <c r="FD225" s="538"/>
      <c r="FE225" s="538"/>
      <c r="FF225" s="538"/>
      <c r="FJ225" s="540"/>
      <c r="FK225" s="541"/>
      <c r="FL225" s="542"/>
      <c r="FM225" s="542"/>
      <c r="FN225" s="542"/>
      <c r="FO225" s="538"/>
      <c r="FP225" s="538"/>
      <c r="FQ225" s="538"/>
      <c r="FR225" s="538"/>
      <c r="FS225" s="538"/>
      <c r="FW225" s="540"/>
      <c r="FX225" s="541"/>
      <c r="FY225" s="542"/>
      <c r="FZ225" s="542"/>
      <c r="GA225" s="542"/>
      <c r="GB225" s="538"/>
      <c r="GC225" s="538"/>
      <c r="GD225" s="538"/>
      <c r="GE225" s="538"/>
      <c r="GF225" s="538"/>
    </row>
    <row r="226" spans="1:188" s="26" customFormat="1" ht="15" hidden="1" customHeight="1" x14ac:dyDescent="0.25">
      <c r="A226" s="498">
        <v>3315</v>
      </c>
      <c r="B226" s="498">
        <v>6356</v>
      </c>
      <c r="C226" s="692">
        <v>429</v>
      </c>
      <c r="D226" s="489"/>
      <c r="E226" s="500">
        <v>242</v>
      </c>
      <c r="F226" s="501" t="s">
        <v>758</v>
      </c>
      <c r="G226" s="495">
        <v>0</v>
      </c>
      <c r="H226" s="495">
        <v>40</v>
      </c>
      <c r="I226" s="495">
        <v>28</v>
      </c>
      <c r="J226" s="428">
        <f>Tabulka54246[[#This Row],[Skutečnost v tis. Kč]]/Tabulka54246[[#This Row],[Upravený rozpočet v tis. Kč]]*100</f>
        <v>70</v>
      </c>
      <c r="K226" s="122"/>
      <c r="L226" s="85"/>
      <c r="M226" s="85"/>
      <c r="N226" s="85"/>
      <c r="O226" s="121"/>
      <c r="P226" s="121"/>
      <c r="Q226" s="121"/>
      <c r="R226" s="121"/>
      <c r="S226" s="121"/>
      <c r="W226" s="117"/>
      <c r="X226" s="122"/>
      <c r="Y226" s="85"/>
      <c r="Z226" s="85"/>
      <c r="AA226" s="85"/>
      <c r="AB226" s="121"/>
      <c r="AC226" s="121"/>
      <c r="AD226" s="121"/>
      <c r="AE226" s="121"/>
      <c r="AF226" s="121"/>
      <c r="AJ226" s="117"/>
      <c r="AK226" s="122"/>
      <c r="AL226" s="85"/>
      <c r="AM226" s="85"/>
      <c r="AN226" s="85"/>
      <c r="AO226" s="121"/>
      <c r="AP226" s="121"/>
      <c r="AQ226" s="121"/>
      <c r="AR226" s="121"/>
      <c r="AS226" s="121"/>
      <c r="AW226" s="117"/>
      <c r="AX226" s="122"/>
      <c r="AY226" s="85"/>
      <c r="AZ226" s="85"/>
      <c r="BA226" s="85"/>
      <c r="BB226" s="121"/>
      <c r="BC226" s="121"/>
      <c r="BD226" s="121"/>
      <c r="BE226" s="121"/>
      <c r="BF226" s="121"/>
      <c r="BJ226" s="117"/>
      <c r="BK226" s="122"/>
      <c r="BL226" s="85"/>
      <c r="BM226" s="85"/>
      <c r="BN226" s="85"/>
      <c r="BO226" s="121"/>
      <c r="BP226" s="121"/>
      <c r="BQ226" s="121"/>
      <c r="BR226" s="121"/>
      <c r="BS226" s="121"/>
      <c r="BW226" s="117"/>
      <c r="BX226" s="122"/>
      <c r="BY226" s="85"/>
      <c r="BZ226" s="85"/>
      <c r="CA226" s="85"/>
      <c r="CB226" s="121"/>
      <c r="CC226" s="121"/>
      <c r="CD226" s="121"/>
      <c r="CE226" s="121"/>
      <c r="CF226" s="121"/>
      <c r="CJ226" s="117"/>
      <c r="CK226" s="122"/>
      <c r="CL226" s="85"/>
      <c r="CM226" s="85"/>
      <c r="CN226" s="85"/>
      <c r="CO226" s="121"/>
      <c r="CP226" s="121"/>
      <c r="CQ226" s="121"/>
      <c r="CR226" s="121"/>
      <c r="CS226" s="121"/>
      <c r="CW226" s="117"/>
      <c r="CX226" s="122"/>
      <c r="CY226" s="85"/>
      <c r="CZ226" s="85"/>
      <c r="DA226" s="85"/>
      <c r="DB226" s="121"/>
      <c r="DC226" s="121"/>
      <c r="DD226" s="121"/>
      <c r="DE226" s="121"/>
      <c r="DF226" s="121"/>
      <c r="DJ226" s="117"/>
      <c r="DK226" s="122"/>
      <c r="DL226" s="85"/>
      <c r="DM226" s="85"/>
      <c r="DN226" s="85"/>
      <c r="DO226" s="121"/>
      <c r="DP226" s="121"/>
      <c r="DQ226" s="121"/>
      <c r="DR226" s="121"/>
      <c r="DS226" s="121"/>
      <c r="DW226" s="117"/>
      <c r="DX226" s="122"/>
      <c r="DY226" s="85"/>
      <c r="DZ226" s="85"/>
      <c r="EA226" s="85"/>
      <c r="EB226" s="121"/>
      <c r="EC226" s="121"/>
      <c r="ED226" s="121"/>
      <c r="EE226" s="121"/>
      <c r="EF226" s="121"/>
      <c r="EJ226" s="117"/>
      <c r="EK226" s="122"/>
      <c r="EL226" s="85"/>
      <c r="EM226" s="85"/>
      <c r="EN226" s="85"/>
      <c r="EO226" s="121"/>
      <c r="EP226" s="121"/>
      <c r="EQ226" s="121"/>
      <c r="ER226" s="121"/>
      <c r="ES226" s="121"/>
      <c r="EW226" s="117"/>
      <c r="EX226" s="122"/>
      <c r="EY226" s="85"/>
      <c r="EZ226" s="85"/>
      <c r="FA226" s="85"/>
      <c r="FB226" s="121"/>
      <c r="FC226" s="121"/>
      <c r="FD226" s="121"/>
      <c r="FE226" s="121"/>
      <c r="FF226" s="121"/>
      <c r="FJ226" s="117"/>
      <c r="FK226" s="122"/>
      <c r="FL226" s="85"/>
      <c r="FM226" s="85"/>
      <c r="FN226" s="85"/>
      <c r="FO226" s="121"/>
      <c r="FP226" s="121"/>
      <c r="FQ226" s="121"/>
      <c r="FR226" s="121"/>
      <c r="FS226" s="121"/>
      <c r="FW226" s="117"/>
      <c r="FX226" s="122"/>
      <c r="FY226" s="85"/>
      <c r="FZ226" s="85"/>
      <c r="GA226" s="85"/>
      <c r="GB226" s="121"/>
      <c r="GC226" s="121"/>
      <c r="GD226" s="121"/>
      <c r="GE226" s="121"/>
      <c r="GF226" s="121"/>
    </row>
    <row r="227" spans="1:188" s="131" customFormat="1" ht="15" hidden="1" customHeight="1" x14ac:dyDescent="0.25">
      <c r="A227" s="335">
        <v>3315</v>
      </c>
      <c r="B227" s="13"/>
      <c r="C227" s="534"/>
      <c r="D227" s="19"/>
      <c r="E227" s="59"/>
      <c r="F227" s="110" t="s">
        <v>780</v>
      </c>
      <c r="G227" s="72">
        <f>SUBTOTAL(109,G223:G226)</f>
        <v>0</v>
      </c>
      <c r="H227" s="72">
        <f>SUBTOTAL(109,H223:H226)</f>
        <v>0</v>
      </c>
      <c r="I227" s="72">
        <f>SUBTOTAL(109,I223:I226)</f>
        <v>0</v>
      </c>
      <c r="J227" s="72">
        <f>SUBTOTAL(109,J226:J226)</f>
        <v>0</v>
      </c>
    </row>
    <row r="228" spans="1:188" s="131" customFormat="1" ht="15" hidden="1" customHeight="1" x14ac:dyDescent="0.25">
      <c r="A228" s="461"/>
      <c r="B228" s="13"/>
      <c r="C228" s="270"/>
      <c r="D228" s="19"/>
      <c r="E228" s="59"/>
      <c r="F228" s="129"/>
      <c r="G228" s="254"/>
      <c r="H228" s="76"/>
      <c r="I228" s="454"/>
      <c r="J228" s="560"/>
    </row>
    <row r="229" spans="1:188" s="131" customFormat="1" ht="15" hidden="1" customHeight="1" x14ac:dyDescent="0.25">
      <c r="A229" s="4">
        <v>3319</v>
      </c>
      <c r="B229" s="4">
        <v>5021</v>
      </c>
      <c r="C229" s="291"/>
      <c r="D229" s="47"/>
      <c r="E229" s="61"/>
      <c r="F229" s="5" t="s">
        <v>130</v>
      </c>
      <c r="G229" s="76">
        <v>28</v>
      </c>
      <c r="H229" s="76">
        <v>28</v>
      </c>
      <c r="I229" s="76">
        <v>0</v>
      </c>
      <c r="J229" s="558">
        <f>Tabulka54246[[#This Row],[Skutečnost v tis. Kč]]/Tabulka54246[[#This Row],[Upravený rozpočet v tis. Kč]]*100</f>
        <v>0</v>
      </c>
    </row>
    <row r="230" spans="1:188" s="539" customFormat="1" ht="15" hidden="1" customHeight="1" x14ac:dyDescent="0.25">
      <c r="A230" s="492">
        <v>3319</v>
      </c>
      <c r="B230" s="492">
        <v>5336</v>
      </c>
      <c r="C230" s="578">
        <v>428</v>
      </c>
      <c r="D230" s="533">
        <v>601</v>
      </c>
      <c r="E230" s="493">
        <v>241</v>
      </c>
      <c r="F230" s="494" t="s">
        <v>895</v>
      </c>
      <c r="G230" s="552">
        <v>0</v>
      </c>
      <c r="H230" s="552">
        <v>30</v>
      </c>
      <c r="I230" s="552">
        <v>21</v>
      </c>
      <c r="J230" s="428">
        <f>Tabulka54246[[#This Row],[Skutečnost v tis. Kč]]/Tabulka54246[[#This Row],[Upravený rozpočet v tis. Kč]]*100</f>
        <v>70</v>
      </c>
      <c r="K230" s="541"/>
      <c r="L230" s="542"/>
      <c r="M230" s="542"/>
      <c r="N230" s="542"/>
      <c r="O230" s="538"/>
      <c r="P230" s="538"/>
      <c r="Q230" s="538"/>
      <c r="R230" s="538"/>
      <c r="S230" s="538"/>
      <c r="W230" s="540"/>
      <c r="X230" s="541"/>
      <c r="Y230" s="542"/>
      <c r="Z230" s="542"/>
      <c r="AA230" s="542"/>
      <c r="AB230" s="538"/>
      <c r="AC230" s="538"/>
      <c r="AD230" s="538"/>
      <c r="AE230" s="538"/>
      <c r="AF230" s="538"/>
      <c r="AJ230" s="540"/>
      <c r="AK230" s="541"/>
      <c r="AL230" s="542"/>
      <c r="AM230" s="542"/>
      <c r="AN230" s="542"/>
      <c r="AO230" s="538"/>
      <c r="AP230" s="538"/>
      <c r="AQ230" s="538"/>
      <c r="AR230" s="538"/>
      <c r="AS230" s="538"/>
      <c r="AW230" s="540"/>
      <c r="AX230" s="541"/>
      <c r="AY230" s="542"/>
      <c r="AZ230" s="542"/>
      <c r="BA230" s="542"/>
      <c r="BB230" s="538"/>
      <c r="BC230" s="538"/>
      <c r="BD230" s="538"/>
      <c r="BE230" s="538"/>
      <c r="BF230" s="538"/>
      <c r="BJ230" s="540"/>
      <c r="BK230" s="541"/>
      <c r="BL230" s="542"/>
      <c r="BM230" s="542"/>
      <c r="BN230" s="542"/>
      <c r="BO230" s="538"/>
      <c r="BP230" s="538"/>
      <c r="BQ230" s="538"/>
      <c r="BR230" s="538"/>
      <c r="BS230" s="538"/>
      <c r="BW230" s="540"/>
      <c r="BX230" s="541"/>
      <c r="BY230" s="542"/>
      <c r="BZ230" s="542"/>
      <c r="CA230" s="542"/>
      <c r="CB230" s="538"/>
      <c r="CC230" s="538"/>
      <c r="CD230" s="538"/>
      <c r="CE230" s="538"/>
      <c r="CF230" s="538"/>
      <c r="CJ230" s="540"/>
      <c r="CK230" s="541"/>
      <c r="CL230" s="542"/>
      <c r="CM230" s="542"/>
      <c r="CN230" s="542"/>
      <c r="CO230" s="538"/>
      <c r="CP230" s="538"/>
      <c r="CQ230" s="538"/>
      <c r="CR230" s="538"/>
      <c r="CS230" s="538"/>
      <c r="CW230" s="540"/>
      <c r="CX230" s="541"/>
      <c r="CY230" s="542"/>
      <c r="CZ230" s="542"/>
      <c r="DA230" s="542"/>
      <c r="DB230" s="538"/>
      <c r="DC230" s="538"/>
      <c r="DD230" s="538"/>
      <c r="DE230" s="538"/>
      <c r="DF230" s="538"/>
      <c r="DJ230" s="540"/>
      <c r="DK230" s="541"/>
      <c r="DL230" s="542"/>
      <c r="DM230" s="542"/>
      <c r="DN230" s="542"/>
      <c r="DO230" s="538"/>
      <c r="DP230" s="538"/>
      <c r="DQ230" s="538"/>
      <c r="DR230" s="538"/>
      <c r="DS230" s="538"/>
      <c r="DW230" s="540"/>
      <c r="DX230" s="541"/>
      <c r="DY230" s="542"/>
      <c r="DZ230" s="542"/>
      <c r="EA230" s="542"/>
      <c r="EB230" s="538"/>
      <c r="EC230" s="538"/>
      <c r="ED230" s="538"/>
      <c r="EE230" s="538"/>
      <c r="EF230" s="538"/>
      <c r="EJ230" s="540"/>
      <c r="EK230" s="541"/>
      <c r="EL230" s="542"/>
      <c r="EM230" s="542"/>
      <c r="EN230" s="542"/>
      <c r="EO230" s="538"/>
      <c r="EP230" s="538"/>
      <c r="EQ230" s="538"/>
      <c r="ER230" s="538"/>
      <c r="ES230" s="538"/>
      <c r="EW230" s="540"/>
      <c r="EX230" s="541"/>
      <c r="EY230" s="542"/>
      <c r="EZ230" s="542"/>
      <c r="FA230" s="542"/>
      <c r="FB230" s="538"/>
      <c r="FC230" s="538"/>
      <c r="FD230" s="538"/>
      <c r="FE230" s="538"/>
      <c r="FF230" s="538"/>
      <c r="FJ230" s="540"/>
      <c r="FK230" s="541"/>
      <c r="FL230" s="542"/>
      <c r="FM230" s="542"/>
      <c r="FN230" s="542"/>
      <c r="FO230" s="538"/>
      <c r="FP230" s="538"/>
      <c r="FQ230" s="538"/>
      <c r="FR230" s="538"/>
      <c r="FS230" s="538"/>
      <c r="FW230" s="540"/>
      <c r="FX230" s="541"/>
      <c r="FY230" s="542"/>
      <c r="FZ230" s="542"/>
      <c r="GA230" s="542"/>
      <c r="GB230" s="538"/>
      <c r="GC230" s="538"/>
      <c r="GD230" s="538"/>
      <c r="GE230" s="538"/>
      <c r="GF230" s="538"/>
    </row>
    <row r="231" spans="1:188" s="539" customFormat="1" ht="15" hidden="1" customHeight="1" x14ac:dyDescent="0.25">
      <c r="A231" s="492">
        <v>3319</v>
      </c>
      <c r="B231" s="492">
        <v>5336</v>
      </c>
      <c r="C231" s="578">
        <v>428</v>
      </c>
      <c r="D231" s="533">
        <v>619</v>
      </c>
      <c r="E231" s="493">
        <v>241</v>
      </c>
      <c r="F231" s="494" t="s">
        <v>919</v>
      </c>
      <c r="G231" s="552">
        <v>0</v>
      </c>
      <c r="H231" s="552">
        <v>10</v>
      </c>
      <c r="I231" s="552">
        <v>10</v>
      </c>
      <c r="J231" s="428">
        <f>Tabulka54246[[#This Row],[Skutečnost v tis. Kč]]/Tabulka54246[[#This Row],[Upravený rozpočet v tis. Kč]]*100</f>
        <v>100</v>
      </c>
      <c r="K231" s="541"/>
      <c r="L231" s="542"/>
      <c r="M231" s="542"/>
      <c r="N231" s="542"/>
      <c r="O231" s="538"/>
      <c r="P231" s="538"/>
      <c r="Q231" s="538"/>
      <c r="R231" s="538"/>
      <c r="S231" s="538"/>
      <c r="W231" s="540"/>
      <c r="X231" s="541"/>
      <c r="Y231" s="542"/>
      <c r="Z231" s="542"/>
      <c r="AA231" s="542"/>
      <c r="AB231" s="538"/>
      <c r="AC231" s="538"/>
      <c r="AD231" s="538"/>
      <c r="AE231" s="538"/>
      <c r="AF231" s="538"/>
      <c r="AJ231" s="540"/>
      <c r="AK231" s="541"/>
      <c r="AL231" s="542"/>
      <c r="AM231" s="542"/>
      <c r="AN231" s="542"/>
      <c r="AO231" s="538"/>
      <c r="AP231" s="538"/>
      <c r="AQ231" s="538"/>
      <c r="AR231" s="538"/>
      <c r="AS231" s="538"/>
      <c r="AW231" s="540"/>
      <c r="AX231" s="541"/>
      <c r="AY231" s="542"/>
      <c r="AZ231" s="542"/>
      <c r="BA231" s="542"/>
      <c r="BB231" s="538"/>
      <c r="BC231" s="538"/>
      <c r="BD231" s="538"/>
      <c r="BE231" s="538"/>
      <c r="BF231" s="538"/>
      <c r="BJ231" s="540"/>
      <c r="BK231" s="541"/>
      <c r="BL231" s="542"/>
      <c r="BM231" s="542"/>
      <c r="BN231" s="542"/>
      <c r="BO231" s="538"/>
      <c r="BP231" s="538"/>
      <c r="BQ231" s="538"/>
      <c r="BR231" s="538"/>
      <c r="BS231" s="538"/>
      <c r="BW231" s="540"/>
      <c r="BX231" s="541"/>
      <c r="BY231" s="542"/>
      <c r="BZ231" s="542"/>
      <c r="CA231" s="542"/>
      <c r="CB231" s="538"/>
      <c r="CC231" s="538"/>
      <c r="CD231" s="538"/>
      <c r="CE231" s="538"/>
      <c r="CF231" s="538"/>
      <c r="CJ231" s="540"/>
      <c r="CK231" s="541"/>
      <c r="CL231" s="542"/>
      <c r="CM231" s="542"/>
      <c r="CN231" s="542"/>
      <c r="CO231" s="538"/>
      <c r="CP231" s="538"/>
      <c r="CQ231" s="538"/>
      <c r="CR231" s="538"/>
      <c r="CS231" s="538"/>
      <c r="CW231" s="540"/>
      <c r="CX231" s="541"/>
      <c r="CY231" s="542"/>
      <c r="CZ231" s="542"/>
      <c r="DA231" s="542"/>
      <c r="DB231" s="538"/>
      <c r="DC231" s="538"/>
      <c r="DD231" s="538"/>
      <c r="DE231" s="538"/>
      <c r="DF231" s="538"/>
      <c r="DJ231" s="540"/>
      <c r="DK231" s="541"/>
      <c r="DL231" s="542"/>
      <c r="DM231" s="542"/>
      <c r="DN231" s="542"/>
      <c r="DO231" s="538"/>
      <c r="DP231" s="538"/>
      <c r="DQ231" s="538"/>
      <c r="DR231" s="538"/>
      <c r="DS231" s="538"/>
      <c r="DW231" s="540"/>
      <c r="DX231" s="541"/>
      <c r="DY231" s="542"/>
      <c r="DZ231" s="542"/>
      <c r="EA231" s="542"/>
      <c r="EB231" s="538"/>
      <c r="EC231" s="538"/>
      <c r="ED231" s="538"/>
      <c r="EE231" s="538"/>
      <c r="EF231" s="538"/>
      <c r="EJ231" s="540"/>
      <c r="EK231" s="541"/>
      <c r="EL231" s="542"/>
      <c r="EM231" s="542"/>
      <c r="EN231" s="542"/>
      <c r="EO231" s="538"/>
      <c r="EP231" s="538"/>
      <c r="EQ231" s="538"/>
      <c r="ER231" s="538"/>
      <c r="ES231" s="538"/>
      <c r="EW231" s="540"/>
      <c r="EX231" s="541"/>
      <c r="EY231" s="542"/>
      <c r="EZ231" s="542"/>
      <c r="FA231" s="542"/>
      <c r="FB231" s="538"/>
      <c r="FC231" s="538"/>
      <c r="FD231" s="538"/>
      <c r="FE231" s="538"/>
      <c r="FF231" s="538"/>
      <c r="FJ231" s="540"/>
      <c r="FK231" s="541"/>
      <c r="FL231" s="542"/>
      <c r="FM231" s="542"/>
      <c r="FN231" s="542"/>
      <c r="FO231" s="538"/>
      <c r="FP231" s="538"/>
      <c r="FQ231" s="538"/>
      <c r="FR231" s="538"/>
      <c r="FS231" s="538"/>
      <c r="FW231" s="540"/>
      <c r="FX231" s="541"/>
      <c r="FY231" s="542"/>
      <c r="FZ231" s="542"/>
      <c r="GA231" s="542"/>
      <c r="GB231" s="538"/>
      <c r="GC231" s="538"/>
      <c r="GD231" s="538"/>
      <c r="GE231" s="538"/>
      <c r="GF231" s="538"/>
    </row>
    <row r="232" spans="1:188" s="539" customFormat="1" ht="15" hidden="1" customHeight="1" x14ac:dyDescent="0.25">
      <c r="A232" s="492">
        <v>3319</v>
      </c>
      <c r="B232" s="492">
        <v>5336</v>
      </c>
      <c r="C232" s="578">
        <v>428</v>
      </c>
      <c r="D232" s="533">
        <v>616</v>
      </c>
      <c r="E232" s="493">
        <v>242</v>
      </c>
      <c r="F232" s="494" t="s">
        <v>894</v>
      </c>
      <c r="G232" s="552">
        <v>0</v>
      </c>
      <c r="H232" s="552">
        <v>35</v>
      </c>
      <c r="I232" s="552">
        <v>24.5</v>
      </c>
      <c r="J232" s="428">
        <f>Tabulka54246[[#This Row],[Skutečnost v tis. Kč]]/Tabulka54246[[#This Row],[Upravený rozpočet v tis. Kč]]*100</f>
        <v>70</v>
      </c>
      <c r="K232" s="541"/>
      <c r="L232" s="542"/>
      <c r="M232" s="542"/>
      <c r="N232" s="542"/>
      <c r="O232" s="538"/>
      <c r="P232" s="538"/>
      <c r="Q232" s="538"/>
      <c r="R232" s="538"/>
      <c r="S232" s="538"/>
      <c r="W232" s="540"/>
      <c r="X232" s="541"/>
      <c r="Y232" s="542"/>
      <c r="Z232" s="542"/>
      <c r="AA232" s="542"/>
      <c r="AB232" s="538"/>
      <c r="AC232" s="538"/>
      <c r="AD232" s="538"/>
      <c r="AE232" s="538"/>
      <c r="AF232" s="538"/>
      <c r="AJ232" s="540"/>
      <c r="AK232" s="541"/>
      <c r="AL232" s="542"/>
      <c r="AM232" s="542"/>
      <c r="AN232" s="542"/>
      <c r="AO232" s="538"/>
      <c r="AP232" s="538"/>
      <c r="AQ232" s="538"/>
      <c r="AR232" s="538"/>
      <c r="AS232" s="538"/>
      <c r="AW232" s="540"/>
      <c r="AX232" s="541"/>
      <c r="AY232" s="542"/>
      <c r="AZ232" s="542"/>
      <c r="BA232" s="542"/>
      <c r="BB232" s="538"/>
      <c r="BC232" s="538"/>
      <c r="BD232" s="538"/>
      <c r="BE232" s="538"/>
      <c r="BF232" s="538"/>
      <c r="BJ232" s="540"/>
      <c r="BK232" s="541"/>
      <c r="BL232" s="542"/>
      <c r="BM232" s="542"/>
      <c r="BN232" s="542"/>
      <c r="BO232" s="538"/>
      <c r="BP232" s="538"/>
      <c r="BQ232" s="538"/>
      <c r="BR232" s="538"/>
      <c r="BS232" s="538"/>
      <c r="BW232" s="540"/>
      <c r="BX232" s="541"/>
      <c r="BY232" s="542"/>
      <c r="BZ232" s="542"/>
      <c r="CA232" s="542"/>
      <c r="CB232" s="538"/>
      <c r="CC232" s="538"/>
      <c r="CD232" s="538"/>
      <c r="CE232" s="538"/>
      <c r="CF232" s="538"/>
      <c r="CJ232" s="540"/>
      <c r="CK232" s="541"/>
      <c r="CL232" s="542"/>
      <c r="CM232" s="542"/>
      <c r="CN232" s="542"/>
      <c r="CO232" s="538"/>
      <c r="CP232" s="538"/>
      <c r="CQ232" s="538"/>
      <c r="CR232" s="538"/>
      <c r="CS232" s="538"/>
      <c r="CW232" s="540"/>
      <c r="CX232" s="541"/>
      <c r="CY232" s="542"/>
      <c r="CZ232" s="542"/>
      <c r="DA232" s="542"/>
      <c r="DB232" s="538"/>
      <c r="DC232" s="538"/>
      <c r="DD232" s="538"/>
      <c r="DE232" s="538"/>
      <c r="DF232" s="538"/>
      <c r="DJ232" s="540"/>
      <c r="DK232" s="541"/>
      <c r="DL232" s="542"/>
      <c r="DM232" s="542"/>
      <c r="DN232" s="542"/>
      <c r="DO232" s="538"/>
      <c r="DP232" s="538"/>
      <c r="DQ232" s="538"/>
      <c r="DR232" s="538"/>
      <c r="DS232" s="538"/>
      <c r="DW232" s="540"/>
      <c r="DX232" s="541"/>
      <c r="DY232" s="542"/>
      <c r="DZ232" s="542"/>
      <c r="EA232" s="542"/>
      <c r="EB232" s="538"/>
      <c r="EC232" s="538"/>
      <c r="ED232" s="538"/>
      <c r="EE232" s="538"/>
      <c r="EF232" s="538"/>
      <c r="EJ232" s="540"/>
      <c r="EK232" s="541"/>
      <c r="EL232" s="542"/>
      <c r="EM232" s="542"/>
      <c r="EN232" s="542"/>
      <c r="EO232" s="538"/>
      <c r="EP232" s="538"/>
      <c r="EQ232" s="538"/>
      <c r="ER232" s="538"/>
      <c r="ES232" s="538"/>
      <c r="EW232" s="540"/>
      <c r="EX232" s="541"/>
      <c r="EY232" s="542"/>
      <c r="EZ232" s="542"/>
      <c r="FA232" s="542"/>
      <c r="FB232" s="538"/>
      <c r="FC232" s="538"/>
      <c r="FD232" s="538"/>
      <c r="FE232" s="538"/>
      <c r="FF232" s="538"/>
      <c r="FJ232" s="540"/>
      <c r="FK232" s="541"/>
      <c r="FL232" s="542"/>
      <c r="FM232" s="542"/>
      <c r="FN232" s="542"/>
      <c r="FO232" s="538"/>
      <c r="FP232" s="538"/>
      <c r="FQ232" s="538"/>
      <c r="FR232" s="538"/>
      <c r="FS232" s="538"/>
      <c r="FW232" s="540"/>
      <c r="FX232" s="541"/>
      <c r="FY232" s="542"/>
      <c r="FZ232" s="542"/>
      <c r="GA232" s="542"/>
      <c r="GB232" s="538"/>
      <c r="GC232" s="538"/>
      <c r="GD232" s="538"/>
      <c r="GE232" s="538"/>
      <c r="GF232" s="538"/>
    </row>
    <row r="233" spans="1:188" s="539" customFormat="1" ht="15" hidden="1" customHeight="1" x14ac:dyDescent="0.25">
      <c r="A233" s="492">
        <v>3319</v>
      </c>
      <c r="B233" s="492">
        <v>5336</v>
      </c>
      <c r="C233" s="578">
        <v>428</v>
      </c>
      <c r="D233" s="533">
        <v>620</v>
      </c>
      <c r="E233" s="493">
        <v>242</v>
      </c>
      <c r="F233" s="494" t="s">
        <v>988</v>
      </c>
      <c r="G233" s="552">
        <v>0</v>
      </c>
      <c r="H233" s="552">
        <v>40</v>
      </c>
      <c r="I233" s="552">
        <v>28</v>
      </c>
      <c r="J233" s="428">
        <f>Tabulka54246[[#This Row],[Skutečnost v tis. Kč]]/Tabulka54246[[#This Row],[Upravený rozpočet v tis. Kč]]*100</f>
        <v>70</v>
      </c>
      <c r="K233" s="541"/>
      <c r="L233" s="542"/>
      <c r="M233" s="542"/>
      <c r="N233" s="542"/>
      <c r="O233" s="538"/>
      <c r="P233" s="538"/>
      <c r="Q233" s="538"/>
      <c r="R233" s="538"/>
      <c r="S233" s="538"/>
      <c r="W233" s="540"/>
      <c r="X233" s="541"/>
      <c r="Y233" s="542"/>
      <c r="Z233" s="542"/>
      <c r="AA233" s="542"/>
      <c r="AB233" s="538"/>
      <c r="AC233" s="538"/>
      <c r="AD233" s="538"/>
      <c r="AE233" s="538"/>
      <c r="AF233" s="538"/>
      <c r="AJ233" s="540"/>
      <c r="AK233" s="541"/>
      <c r="AL233" s="542"/>
      <c r="AM233" s="542"/>
      <c r="AN233" s="542"/>
      <c r="AO233" s="538"/>
      <c r="AP233" s="538"/>
      <c r="AQ233" s="538"/>
      <c r="AR233" s="538"/>
      <c r="AS233" s="538"/>
      <c r="AW233" s="540"/>
      <c r="AX233" s="541"/>
      <c r="AY233" s="542"/>
      <c r="AZ233" s="542"/>
      <c r="BA233" s="542"/>
      <c r="BB233" s="538"/>
      <c r="BC233" s="538"/>
      <c r="BD233" s="538"/>
      <c r="BE233" s="538"/>
      <c r="BF233" s="538"/>
      <c r="BJ233" s="540"/>
      <c r="BK233" s="541"/>
      <c r="BL233" s="542"/>
      <c r="BM233" s="542"/>
      <c r="BN233" s="542"/>
      <c r="BO233" s="538"/>
      <c r="BP233" s="538"/>
      <c r="BQ233" s="538"/>
      <c r="BR233" s="538"/>
      <c r="BS233" s="538"/>
      <c r="BW233" s="540"/>
      <c r="BX233" s="541"/>
      <c r="BY233" s="542"/>
      <c r="BZ233" s="542"/>
      <c r="CA233" s="542"/>
      <c r="CB233" s="538"/>
      <c r="CC233" s="538"/>
      <c r="CD233" s="538"/>
      <c r="CE233" s="538"/>
      <c r="CF233" s="538"/>
      <c r="CJ233" s="540"/>
      <c r="CK233" s="541"/>
      <c r="CL233" s="542"/>
      <c r="CM233" s="542"/>
      <c r="CN233" s="542"/>
      <c r="CO233" s="538"/>
      <c r="CP233" s="538"/>
      <c r="CQ233" s="538"/>
      <c r="CR233" s="538"/>
      <c r="CS233" s="538"/>
      <c r="CW233" s="540"/>
      <c r="CX233" s="541"/>
      <c r="CY233" s="542"/>
      <c r="CZ233" s="542"/>
      <c r="DA233" s="542"/>
      <c r="DB233" s="538"/>
      <c r="DC233" s="538"/>
      <c r="DD233" s="538"/>
      <c r="DE233" s="538"/>
      <c r="DF233" s="538"/>
      <c r="DJ233" s="540"/>
      <c r="DK233" s="541"/>
      <c r="DL233" s="542"/>
      <c r="DM233" s="542"/>
      <c r="DN233" s="542"/>
      <c r="DO233" s="538"/>
      <c r="DP233" s="538"/>
      <c r="DQ233" s="538"/>
      <c r="DR233" s="538"/>
      <c r="DS233" s="538"/>
      <c r="DW233" s="540"/>
      <c r="DX233" s="541"/>
      <c r="DY233" s="542"/>
      <c r="DZ233" s="542"/>
      <c r="EA233" s="542"/>
      <c r="EB233" s="538"/>
      <c r="EC233" s="538"/>
      <c r="ED233" s="538"/>
      <c r="EE233" s="538"/>
      <c r="EF233" s="538"/>
      <c r="EJ233" s="540"/>
      <c r="EK233" s="541"/>
      <c r="EL233" s="542"/>
      <c r="EM233" s="542"/>
      <c r="EN233" s="542"/>
      <c r="EO233" s="538"/>
      <c r="EP233" s="538"/>
      <c r="EQ233" s="538"/>
      <c r="ER233" s="538"/>
      <c r="ES233" s="538"/>
      <c r="EW233" s="540"/>
      <c r="EX233" s="541"/>
      <c r="EY233" s="542"/>
      <c r="EZ233" s="542"/>
      <c r="FA233" s="542"/>
      <c r="FB233" s="538"/>
      <c r="FC233" s="538"/>
      <c r="FD233" s="538"/>
      <c r="FE233" s="538"/>
      <c r="FF233" s="538"/>
      <c r="FJ233" s="540"/>
      <c r="FK233" s="541"/>
      <c r="FL233" s="542"/>
      <c r="FM233" s="542"/>
      <c r="FN233" s="542"/>
      <c r="FO233" s="538"/>
      <c r="FP233" s="538"/>
      <c r="FQ233" s="538"/>
      <c r="FR233" s="538"/>
      <c r="FS233" s="538"/>
      <c r="FW233" s="540"/>
      <c r="FX233" s="541"/>
      <c r="FY233" s="542"/>
      <c r="FZ233" s="542"/>
      <c r="GA233" s="542"/>
      <c r="GB233" s="538"/>
      <c r="GC233" s="538"/>
      <c r="GD233" s="538"/>
      <c r="GE233" s="538"/>
      <c r="GF233" s="538"/>
    </row>
    <row r="234" spans="1:188" s="131" customFormat="1" ht="12" hidden="1" customHeight="1" x14ac:dyDescent="0.25">
      <c r="A234" s="335">
        <v>3319</v>
      </c>
      <c r="B234" s="335"/>
      <c r="C234" s="519"/>
      <c r="D234" s="45"/>
      <c r="E234" s="312"/>
      <c r="F234" s="110" t="s">
        <v>289</v>
      </c>
      <c r="G234" s="72">
        <f>SUM(G229:G233)</f>
        <v>28</v>
      </c>
      <c r="H234" s="72">
        <f>SUM(H229:H233)</f>
        <v>143</v>
      </c>
      <c r="I234" s="72">
        <f>SUM(I229:I233)</f>
        <v>83.5</v>
      </c>
      <c r="J234" s="547">
        <f>Tabulka54246[[#This Row],[Skutečnost v tis. Kč]]/Tabulka54246[[#This Row],[Upravený rozpočet v tis. Kč]]*100</f>
        <v>58.391608391608393</v>
      </c>
    </row>
    <row r="235" spans="1:188" s="131" customFormat="1" ht="15" hidden="1" customHeight="1" x14ac:dyDescent="0.25">
      <c r="A235" s="4"/>
      <c r="B235" s="4"/>
      <c r="C235" s="291"/>
      <c r="D235" s="47"/>
      <c r="E235" s="61"/>
      <c r="F235" s="5"/>
      <c r="G235" s="76"/>
      <c r="H235" s="76"/>
      <c r="I235" s="76"/>
      <c r="J235" s="558"/>
    </row>
    <row r="236" spans="1:188" s="131" customFormat="1" ht="13.5" hidden="1" customHeight="1" x14ac:dyDescent="0.25">
      <c r="A236" s="4"/>
      <c r="B236" s="4"/>
      <c r="C236" s="291"/>
      <c r="D236" s="47"/>
      <c r="E236" s="61"/>
      <c r="F236" s="110" t="s">
        <v>410</v>
      </c>
      <c r="G236" s="76"/>
      <c r="H236" s="76"/>
      <c r="I236" s="76"/>
      <c r="J236" s="558"/>
    </row>
    <row r="237" spans="1:188" s="131" customFormat="1" ht="15" hidden="1" customHeight="1" x14ac:dyDescent="0.25">
      <c r="A237" s="4">
        <v>3322</v>
      </c>
      <c r="B237" s="4">
        <v>5169</v>
      </c>
      <c r="C237" s="291"/>
      <c r="D237" s="47"/>
      <c r="E237" s="61">
        <v>814</v>
      </c>
      <c r="F237" s="5" t="s">
        <v>468</v>
      </c>
      <c r="G237" s="76">
        <v>36.5</v>
      </c>
      <c r="H237" s="76">
        <v>36.5</v>
      </c>
      <c r="I237" s="76">
        <v>0</v>
      </c>
      <c r="J237" s="558">
        <f>Tabulka54246[[#This Row],[Skutečnost v tis. Kč]]/Tabulka54246[[#This Row],[Upravený rozpočet v tis. Kč]]*100</f>
        <v>0</v>
      </c>
    </row>
    <row r="238" spans="1:188" ht="15" hidden="1" customHeight="1" x14ac:dyDescent="0.25">
      <c r="A238" s="4">
        <v>3322</v>
      </c>
      <c r="B238" s="4">
        <v>5169</v>
      </c>
      <c r="C238" s="291"/>
      <c r="D238" s="47"/>
      <c r="E238" s="61">
        <v>831</v>
      </c>
      <c r="F238" s="5" t="s">
        <v>409</v>
      </c>
      <c r="G238" s="76">
        <v>50</v>
      </c>
      <c r="H238" s="76">
        <v>50</v>
      </c>
      <c r="I238" s="76">
        <v>0</v>
      </c>
      <c r="J238" s="558">
        <f>Tabulka54246[[#This Row],[Skutečnost v tis. Kč]]/Tabulka54246[[#This Row],[Upravený rozpočet v tis. Kč]]*100</f>
        <v>0</v>
      </c>
    </row>
    <row r="239" spans="1:188" ht="15" hidden="1" customHeight="1" x14ac:dyDescent="0.25">
      <c r="A239" s="4">
        <v>3322</v>
      </c>
      <c r="B239" s="4">
        <v>5169</v>
      </c>
      <c r="C239" s="291"/>
      <c r="D239" s="47"/>
      <c r="E239" s="61">
        <v>832</v>
      </c>
      <c r="F239" s="553" t="s">
        <v>514</v>
      </c>
      <c r="G239" s="76">
        <v>100</v>
      </c>
      <c r="H239" s="76">
        <v>100</v>
      </c>
      <c r="I239" s="76">
        <v>0</v>
      </c>
      <c r="J239" s="558">
        <f>Tabulka54246[[#This Row],[Skutečnost v tis. Kč]]/Tabulka54246[[#This Row],[Upravený rozpočet v tis. Kč]]*100</f>
        <v>0</v>
      </c>
    </row>
    <row r="240" spans="1:188" ht="13.5" customHeight="1" x14ac:dyDescent="0.25">
      <c r="A240" s="461">
        <v>3322</v>
      </c>
      <c r="B240" s="461">
        <v>5171</v>
      </c>
      <c r="C240" s="490"/>
      <c r="D240" s="64"/>
      <c r="E240" s="462">
        <v>814</v>
      </c>
      <c r="F240" s="459" t="s">
        <v>1048</v>
      </c>
      <c r="G240" s="254">
        <v>2650</v>
      </c>
      <c r="H240" s="254">
        <v>3830</v>
      </c>
      <c r="I240" s="254">
        <v>2750.03</v>
      </c>
      <c r="J240" s="429">
        <f>Tabulka54246[[#This Row],[Skutečnost v tis. Kč]]/Tabulka54246[[#This Row],[Upravený rozpočet v tis. Kč]]*100</f>
        <v>71.802349869451703</v>
      </c>
    </row>
    <row r="241" spans="1:188" s="131" customFormat="1" ht="15" customHeight="1" x14ac:dyDescent="0.25">
      <c r="A241" s="461">
        <v>3322</v>
      </c>
      <c r="B241" s="461">
        <v>5171</v>
      </c>
      <c r="C241" s="490"/>
      <c r="D241" s="64"/>
      <c r="E241" s="462">
        <v>878</v>
      </c>
      <c r="F241" s="459" t="s">
        <v>1010</v>
      </c>
      <c r="G241" s="254">
        <v>210</v>
      </c>
      <c r="H241" s="254">
        <v>210</v>
      </c>
      <c r="I241" s="254">
        <v>0</v>
      </c>
      <c r="J241" s="429">
        <f>Tabulka54246[[#This Row],[Skutečnost v tis. Kč]]/Tabulka54246[[#This Row],[Upravený rozpočet v tis. Kč]]*100</f>
        <v>0</v>
      </c>
    </row>
    <row r="242" spans="1:188" s="539" customFormat="1" ht="15" customHeight="1" x14ac:dyDescent="0.25">
      <c r="A242" s="492">
        <v>3322</v>
      </c>
      <c r="B242" s="492">
        <v>5171</v>
      </c>
      <c r="C242" s="578">
        <v>457</v>
      </c>
      <c r="D242" s="533"/>
      <c r="E242" s="493">
        <v>878</v>
      </c>
      <c r="F242" s="494" t="s">
        <v>924</v>
      </c>
      <c r="G242" s="552">
        <v>0</v>
      </c>
      <c r="H242" s="552">
        <v>60</v>
      </c>
      <c r="I242" s="552">
        <v>0</v>
      </c>
      <c r="J242" s="428">
        <f>Tabulka54246[[#This Row],[Skutečnost v tis. Kč]]/Tabulka54246[[#This Row],[Upravený rozpočet v tis. Kč]]*100</f>
        <v>0</v>
      </c>
      <c r="K242" s="541"/>
      <c r="L242" s="542"/>
      <c r="M242" s="542"/>
      <c r="N242" s="542"/>
      <c r="O242" s="538"/>
      <c r="P242" s="538"/>
      <c r="Q242" s="538"/>
      <c r="R242" s="538"/>
      <c r="S242" s="538"/>
      <c r="W242" s="540"/>
      <c r="X242" s="541"/>
      <c r="Y242" s="542"/>
      <c r="Z242" s="542"/>
      <c r="AA242" s="542"/>
      <c r="AB242" s="538"/>
      <c r="AC242" s="538"/>
      <c r="AD242" s="538"/>
      <c r="AE242" s="538"/>
      <c r="AF242" s="538"/>
      <c r="AJ242" s="540"/>
      <c r="AK242" s="541"/>
      <c r="AL242" s="542"/>
      <c r="AM242" s="542"/>
      <c r="AN242" s="542"/>
      <c r="AO242" s="538"/>
      <c r="AP242" s="538"/>
      <c r="AQ242" s="538"/>
      <c r="AR242" s="538"/>
      <c r="AS242" s="538"/>
      <c r="AW242" s="540"/>
      <c r="AX242" s="541"/>
      <c r="AY242" s="542"/>
      <c r="AZ242" s="542"/>
      <c r="BA242" s="542"/>
      <c r="BB242" s="538"/>
      <c r="BC242" s="538"/>
      <c r="BD242" s="538"/>
      <c r="BE242" s="538"/>
      <c r="BF242" s="538"/>
      <c r="BJ242" s="540"/>
      <c r="BK242" s="541"/>
      <c r="BL242" s="542"/>
      <c r="BM242" s="542"/>
      <c r="BN242" s="542"/>
      <c r="BO242" s="538"/>
      <c r="BP242" s="538"/>
      <c r="BQ242" s="538"/>
      <c r="BR242" s="538"/>
      <c r="BS242" s="538"/>
      <c r="BW242" s="540"/>
      <c r="BX242" s="541"/>
      <c r="BY242" s="542"/>
      <c r="BZ242" s="542"/>
      <c r="CA242" s="542"/>
      <c r="CB242" s="538"/>
      <c r="CC242" s="538"/>
      <c r="CD242" s="538"/>
      <c r="CE242" s="538"/>
      <c r="CF242" s="538"/>
      <c r="CJ242" s="540"/>
      <c r="CK242" s="541"/>
      <c r="CL242" s="542"/>
      <c r="CM242" s="542"/>
      <c r="CN242" s="542"/>
      <c r="CO242" s="538"/>
      <c r="CP242" s="538"/>
      <c r="CQ242" s="538"/>
      <c r="CR242" s="538"/>
      <c r="CS242" s="538"/>
      <c r="CW242" s="540"/>
      <c r="CX242" s="541"/>
      <c r="CY242" s="542"/>
      <c r="CZ242" s="542"/>
      <c r="DA242" s="542"/>
      <c r="DB242" s="538"/>
      <c r="DC242" s="538"/>
      <c r="DD242" s="538"/>
      <c r="DE242" s="538"/>
      <c r="DF242" s="538"/>
      <c r="DJ242" s="540"/>
      <c r="DK242" s="541"/>
      <c r="DL242" s="542"/>
      <c r="DM242" s="542"/>
      <c r="DN242" s="542"/>
      <c r="DO242" s="538"/>
      <c r="DP242" s="538"/>
      <c r="DQ242" s="538"/>
      <c r="DR242" s="538"/>
      <c r="DS242" s="538"/>
      <c r="DW242" s="540"/>
      <c r="DX242" s="541"/>
      <c r="DY242" s="542"/>
      <c r="DZ242" s="542"/>
      <c r="EA242" s="542"/>
      <c r="EB242" s="538"/>
      <c r="EC242" s="538"/>
      <c r="ED242" s="538"/>
      <c r="EE242" s="538"/>
      <c r="EF242" s="538"/>
      <c r="EJ242" s="540"/>
      <c r="EK242" s="541"/>
      <c r="EL242" s="542"/>
      <c r="EM242" s="542"/>
      <c r="EN242" s="542"/>
      <c r="EO242" s="538"/>
      <c r="EP242" s="538"/>
      <c r="EQ242" s="538"/>
      <c r="ER242" s="538"/>
      <c r="ES242" s="538"/>
      <c r="EW242" s="540"/>
      <c r="EX242" s="541"/>
      <c r="EY242" s="542"/>
      <c r="EZ242" s="542"/>
      <c r="FA242" s="542"/>
      <c r="FB242" s="538"/>
      <c r="FC242" s="538"/>
      <c r="FD242" s="538"/>
      <c r="FE242" s="538"/>
      <c r="FF242" s="538"/>
      <c r="FJ242" s="540"/>
      <c r="FK242" s="541"/>
      <c r="FL242" s="542"/>
      <c r="FM242" s="542"/>
      <c r="FN242" s="542"/>
      <c r="FO242" s="538"/>
      <c r="FP242" s="538"/>
      <c r="FQ242" s="538"/>
      <c r="FR242" s="538"/>
      <c r="FS242" s="538"/>
      <c r="FW242" s="540"/>
      <c r="FX242" s="541"/>
      <c r="FY242" s="542"/>
      <c r="FZ242" s="542"/>
      <c r="GA242" s="542"/>
      <c r="GB242" s="538"/>
      <c r="GC242" s="538"/>
      <c r="GD242" s="538"/>
      <c r="GE242" s="538"/>
      <c r="GF242" s="538"/>
    </row>
    <row r="243" spans="1:188" s="131" customFormat="1" ht="15" hidden="1" customHeight="1" x14ac:dyDescent="0.25">
      <c r="A243" s="335">
        <v>3322</v>
      </c>
      <c r="B243" s="335"/>
      <c r="C243" s="519"/>
      <c r="D243" s="45"/>
      <c r="E243" s="312"/>
      <c r="F243" s="110" t="s">
        <v>131</v>
      </c>
      <c r="G243" s="72">
        <f>SUBTOTAL(109,G237:G242)</f>
        <v>2860</v>
      </c>
      <c r="H243" s="72">
        <f>SUBTOTAL(109,H237:H242)</f>
        <v>4100</v>
      </c>
      <c r="I243" s="72">
        <f>SUBTOTAL(109,I237:I242)</f>
        <v>2750.03</v>
      </c>
      <c r="J243" s="547">
        <f>Tabulka54246[[#This Row],[Skutečnost v tis. Kč]]/Tabulka54246[[#This Row],[Upravený rozpočet v tis. Kč]]*100</f>
        <v>67.073902439024394</v>
      </c>
    </row>
    <row r="244" spans="1:188" s="131" customFormat="1" ht="15" hidden="1" customHeight="1" x14ac:dyDescent="0.25">
      <c r="A244" s="461"/>
      <c r="B244" s="461"/>
      <c r="C244" s="490"/>
      <c r="D244" s="64"/>
      <c r="E244" s="462"/>
      <c r="F244" s="459"/>
      <c r="G244" s="254"/>
      <c r="H244" s="254"/>
      <c r="I244" s="254"/>
      <c r="J244" s="428"/>
    </row>
    <row r="245" spans="1:188" s="131" customFormat="1" ht="15" hidden="1" customHeight="1" x14ac:dyDescent="0.25">
      <c r="A245" s="4">
        <v>3326</v>
      </c>
      <c r="B245" s="4">
        <v>5139</v>
      </c>
      <c r="C245" s="291"/>
      <c r="D245" s="47"/>
      <c r="E245" s="61"/>
      <c r="F245" s="5" t="s">
        <v>373</v>
      </c>
      <c r="G245" s="76">
        <v>10</v>
      </c>
      <c r="H245" s="76">
        <v>10</v>
      </c>
      <c r="I245" s="76">
        <v>6.21</v>
      </c>
      <c r="J245" s="428">
        <f>Tabulka54246[[#This Row],[Skutečnost v tis. Kč]]/Tabulka54246[[#This Row],[Upravený rozpočet v tis. Kč]]*100</f>
        <v>62.1</v>
      </c>
    </row>
    <row r="246" spans="1:188" s="131" customFormat="1" ht="15" customHeight="1" x14ac:dyDescent="0.25">
      <c r="A246" s="461">
        <v>3326</v>
      </c>
      <c r="B246" s="461">
        <v>5171</v>
      </c>
      <c r="C246" s="490"/>
      <c r="D246" s="64"/>
      <c r="E246" s="462"/>
      <c r="F246" s="459" t="s">
        <v>408</v>
      </c>
      <c r="G246" s="254">
        <v>100</v>
      </c>
      <c r="H246" s="254">
        <v>100</v>
      </c>
      <c r="I246" s="254">
        <v>42.86</v>
      </c>
      <c r="J246" s="429">
        <f>Tabulka54246[[#This Row],[Skutečnost v tis. Kč]]/Tabulka54246[[#This Row],[Upravený rozpočet v tis. Kč]]*100</f>
        <v>42.86</v>
      </c>
    </row>
    <row r="247" spans="1:188" s="131" customFormat="1" ht="15" customHeight="1" x14ac:dyDescent="0.25">
      <c r="A247" s="461">
        <v>3326</v>
      </c>
      <c r="B247" s="461">
        <v>5171</v>
      </c>
      <c r="C247" s="490"/>
      <c r="D247" s="64"/>
      <c r="E247" s="462">
        <v>683</v>
      </c>
      <c r="F247" s="459" t="s">
        <v>1011</v>
      </c>
      <c r="G247" s="254">
        <v>0</v>
      </c>
      <c r="H247" s="254">
        <v>15</v>
      </c>
      <c r="I247" s="254">
        <v>0</v>
      </c>
      <c r="J247" s="429">
        <f>Tabulka54246[[#This Row],[Skutečnost v tis. Kč]]/Tabulka54246[[#This Row],[Upravený rozpočet v tis. Kč]]*100</f>
        <v>0</v>
      </c>
    </row>
    <row r="248" spans="1:188" s="539" customFormat="1" ht="15" customHeight="1" x14ac:dyDescent="0.25">
      <c r="A248" s="492">
        <v>3326</v>
      </c>
      <c r="B248" s="492">
        <v>5171</v>
      </c>
      <c r="C248" s="578">
        <v>457</v>
      </c>
      <c r="D248" s="60"/>
      <c r="E248" s="493">
        <v>683</v>
      </c>
      <c r="F248" s="494" t="s">
        <v>1012</v>
      </c>
      <c r="G248" s="552">
        <v>0</v>
      </c>
      <c r="H248" s="552">
        <v>20</v>
      </c>
      <c r="I248" s="552">
        <v>0</v>
      </c>
      <c r="J248" s="429">
        <f>Tabulka54246[[#This Row],[Skutečnost v tis. Kč]]/Tabulka54246[[#This Row],[Upravený rozpočet v tis. Kč]]*100</f>
        <v>0</v>
      </c>
      <c r="K248" s="541"/>
      <c r="L248" s="542"/>
      <c r="M248" s="542"/>
      <c r="N248" s="542"/>
      <c r="O248" s="538"/>
      <c r="P248" s="538"/>
      <c r="Q248" s="538"/>
      <c r="R248" s="538"/>
      <c r="S248" s="538"/>
      <c r="W248" s="540"/>
      <c r="X248" s="541"/>
      <c r="Y248" s="542"/>
      <c r="Z248" s="542"/>
      <c r="AA248" s="542"/>
      <c r="AB248" s="538"/>
      <c r="AC248" s="538"/>
      <c r="AD248" s="538"/>
      <c r="AE248" s="538"/>
      <c r="AF248" s="538"/>
      <c r="AJ248" s="540"/>
      <c r="AK248" s="541"/>
      <c r="AL248" s="542"/>
      <c r="AM248" s="542"/>
      <c r="AN248" s="542"/>
      <c r="AO248" s="538"/>
      <c r="AP248" s="538"/>
      <c r="AQ248" s="538"/>
      <c r="AR248" s="538"/>
      <c r="AS248" s="538"/>
      <c r="AW248" s="540"/>
      <c r="AX248" s="541"/>
      <c r="AY248" s="542"/>
      <c r="AZ248" s="542"/>
      <c r="BA248" s="542"/>
      <c r="BB248" s="538"/>
      <c r="BC248" s="538"/>
      <c r="BD248" s="538"/>
      <c r="BE248" s="538"/>
      <c r="BF248" s="538"/>
      <c r="BJ248" s="540"/>
      <c r="BK248" s="541"/>
      <c r="BL248" s="542"/>
      <c r="BM248" s="542"/>
      <c r="BN248" s="542"/>
      <c r="BO248" s="538"/>
      <c r="BP248" s="538"/>
      <c r="BQ248" s="538"/>
      <c r="BR248" s="538"/>
      <c r="BS248" s="538"/>
      <c r="BW248" s="540"/>
      <c r="BX248" s="541"/>
      <c r="BY248" s="542"/>
      <c r="BZ248" s="542"/>
      <c r="CA248" s="542"/>
      <c r="CB248" s="538"/>
      <c r="CC248" s="538"/>
      <c r="CD248" s="538"/>
      <c r="CE248" s="538"/>
      <c r="CF248" s="538"/>
      <c r="CJ248" s="540"/>
      <c r="CK248" s="541"/>
      <c r="CL248" s="542"/>
      <c r="CM248" s="542"/>
      <c r="CN248" s="542"/>
      <c r="CO248" s="538"/>
      <c r="CP248" s="538"/>
      <c r="CQ248" s="538"/>
      <c r="CR248" s="538"/>
      <c r="CS248" s="538"/>
      <c r="CW248" s="540"/>
      <c r="CX248" s="541"/>
      <c r="CY248" s="542"/>
      <c r="CZ248" s="542"/>
      <c r="DA248" s="542"/>
      <c r="DB248" s="538"/>
      <c r="DC248" s="538"/>
      <c r="DD248" s="538"/>
      <c r="DE248" s="538"/>
      <c r="DF248" s="538"/>
      <c r="DJ248" s="540"/>
      <c r="DK248" s="541"/>
      <c r="DL248" s="542"/>
      <c r="DM248" s="542"/>
      <c r="DN248" s="542"/>
      <c r="DO248" s="538"/>
      <c r="DP248" s="538"/>
      <c r="DQ248" s="538"/>
      <c r="DR248" s="538"/>
      <c r="DS248" s="538"/>
      <c r="DW248" s="540"/>
      <c r="DX248" s="541"/>
      <c r="DY248" s="542"/>
      <c r="DZ248" s="542"/>
      <c r="EA248" s="542"/>
      <c r="EB248" s="538"/>
      <c r="EC248" s="538"/>
      <c r="ED248" s="538"/>
      <c r="EE248" s="538"/>
      <c r="EF248" s="538"/>
      <c r="EJ248" s="540"/>
      <c r="EK248" s="541"/>
      <c r="EL248" s="542"/>
      <c r="EM248" s="542"/>
      <c r="EN248" s="542"/>
      <c r="EO248" s="538"/>
      <c r="EP248" s="538"/>
      <c r="EQ248" s="538"/>
      <c r="ER248" s="538"/>
      <c r="ES248" s="538"/>
      <c r="EW248" s="540"/>
      <c r="EX248" s="541"/>
      <c r="EY248" s="542"/>
      <c r="EZ248" s="542"/>
      <c r="FA248" s="542"/>
      <c r="FB248" s="538"/>
      <c r="FC248" s="538"/>
      <c r="FD248" s="538"/>
      <c r="FE248" s="538"/>
      <c r="FF248" s="538"/>
      <c r="FJ248" s="540"/>
      <c r="FK248" s="541"/>
      <c r="FL248" s="542"/>
      <c r="FM248" s="542"/>
      <c r="FN248" s="542"/>
      <c r="FO248" s="538"/>
      <c r="FP248" s="538"/>
      <c r="FQ248" s="538"/>
      <c r="FR248" s="538"/>
      <c r="FS248" s="538"/>
      <c r="FW248" s="540"/>
      <c r="FX248" s="541"/>
      <c r="FY248" s="542"/>
      <c r="FZ248" s="542"/>
      <c r="GA248" s="542"/>
      <c r="GB248" s="538"/>
      <c r="GC248" s="538"/>
      <c r="GD248" s="538"/>
      <c r="GE248" s="538"/>
      <c r="GF248" s="538"/>
    </row>
    <row r="249" spans="1:188" s="131" customFormat="1" ht="15.75" hidden="1" customHeight="1" x14ac:dyDescent="0.25">
      <c r="A249" s="335">
        <v>3326</v>
      </c>
      <c r="B249" s="335"/>
      <c r="C249" s="519"/>
      <c r="D249" s="45"/>
      <c r="E249" s="312"/>
      <c r="F249" s="631" t="s">
        <v>908</v>
      </c>
      <c r="G249" s="72">
        <f>SUBTOTAL(109,G245:G248)</f>
        <v>100</v>
      </c>
      <c r="H249" s="72">
        <f>SUBTOTAL(109,H245:H248)</f>
        <v>135</v>
      </c>
      <c r="I249" s="72">
        <f>SUBTOTAL(109,I245:I248)</f>
        <v>42.86</v>
      </c>
      <c r="J249" s="547">
        <f>Tabulka54246[[#This Row],[Skutečnost v tis. Kč]]/Tabulka54246[[#This Row],[Upravený rozpočet v tis. Kč]]*100</f>
        <v>31.748148148148147</v>
      </c>
    </row>
    <row r="250" spans="1:188" s="131" customFormat="1" ht="15" hidden="1" customHeight="1" x14ac:dyDescent="0.25">
      <c r="A250" s="335"/>
      <c r="B250" s="13"/>
      <c r="C250" s="270"/>
      <c r="D250" s="19"/>
      <c r="E250" s="59"/>
      <c r="F250" s="586"/>
      <c r="G250" s="72"/>
      <c r="H250" s="76"/>
      <c r="I250" s="454"/>
      <c r="J250" s="547"/>
    </row>
    <row r="251" spans="1:188" s="131" customFormat="1" ht="15" hidden="1" customHeight="1" x14ac:dyDescent="0.25">
      <c r="A251" s="492">
        <v>3329</v>
      </c>
      <c r="B251" s="492">
        <v>5336</v>
      </c>
      <c r="C251" s="520">
        <v>34013</v>
      </c>
      <c r="D251" s="60"/>
      <c r="E251" s="493">
        <v>242</v>
      </c>
      <c r="F251" s="494" t="s">
        <v>1009</v>
      </c>
      <c r="G251" s="706">
        <v>0</v>
      </c>
      <c r="H251" s="706">
        <v>106</v>
      </c>
      <c r="I251" s="706">
        <v>106</v>
      </c>
      <c r="J251" s="558">
        <f>Tabulka54246[[#This Row],[Skutečnost v tis. Kč]]/Tabulka54246[[#This Row],[Upravený rozpočet v tis. Kč]]*100</f>
        <v>100</v>
      </c>
    </row>
    <row r="252" spans="1:188" s="131" customFormat="1" ht="15" hidden="1" customHeight="1" x14ac:dyDescent="0.25">
      <c r="A252" s="335">
        <v>3329</v>
      </c>
      <c r="B252" s="13"/>
      <c r="C252" s="270"/>
      <c r="D252" s="19"/>
      <c r="E252" s="59"/>
      <c r="F252" s="110" t="s">
        <v>1008</v>
      </c>
      <c r="G252" s="72">
        <f>SUBTOTAL(109,G251:G251)</f>
        <v>0</v>
      </c>
      <c r="H252" s="72">
        <f t="shared" ref="H252:I252" si="2">SUBTOTAL(109,H251:H251)</f>
        <v>0</v>
      </c>
      <c r="I252" s="72">
        <f t="shared" si="2"/>
        <v>0</v>
      </c>
      <c r="J252" s="547" t="e">
        <f>Tabulka54246[[#This Row],[Skutečnost v tis. Kč]]/Tabulka54246[[#This Row],[Upravený rozpočet v tis. Kč]]*100</f>
        <v>#DIV/0!</v>
      </c>
    </row>
    <row r="253" spans="1:188" s="131" customFormat="1" ht="15" hidden="1" customHeight="1" x14ac:dyDescent="0.25">
      <c r="A253" s="461"/>
      <c r="B253" s="461"/>
      <c r="C253" s="490"/>
      <c r="D253" s="64"/>
      <c r="E253" s="462"/>
      <c r="F253" s="459"/>
      <c r="G253" s="254"/>
      <c r="H253" s="254"/>
      <c r="I253" s="254"/>
      <c r="J253" s="428"/>
    </row>
    <row r="254" spans="1:188" s="131" customFormat="1" ht="14.25" hidden="1" customHeight="1" x14ac:dyDescent="0.25">
      <c r="A254" s="4">
        <v>3349</v>
      </c>
      <c r="B254" s="4">
        <v>5169</v>
      </c>
      <c r="C254" s="291"/>
      <c r="D254" s="47"/>
      <c r="E254" s="61"/>
      <c r="F254" s="5" t="s">
        <v>132</v>
      </c>
      <c r="G254" s="76">
        <v>175</v>
      </c>
      <c r="H254" s="76">
        <v>175</v>
      </c>
      <c r="I254" s="76">
        <v>63.15</v>
      </c>
      <c r="J254" s="558">
        <f>Tabulka54246[[#This Row],[Skutečnost v tis. Kč]]/Tabulka54246[[#This Row],[Upravený rozpočet v tis. Kč]]*100</f>
        <v>36.085714285714289</v>
      </c>
    </row>
    <row r="255" spans="1:188" s="131" customFormat="1" ht="15" hidden="1" customHeight="1" x14ac:dyDescent="0.25">
      <c r="A255" s="335">
        <v>3349</v>
      </c>
      <c r="B255" s="335"/>
      <c r="C255" s="519"/>
      <c r="D255" s="45"/>
      <c r="E255" s="312"/>
      <c r="F255" s="110" t="s">
        <v>722</v>
      </c>
      <c r="G255" s="72">
        <f>SUM(G254:G254)</f>
        <v>175</v>
      </c>
      <c r="H255" s="72">
        <f>SUM(H254:H254)</f>
        <v>175</v>
      </c>
      <c r="I255" s="72">
        <f>SUM(I254:I254)</f>
        <v>63.15</v>
      </c>
      <c r="J255" s="547">
        <f>Tabulka54246[[#This Row],[Skutečnost v tis. Kč]]/Tabulka54246[[#This Row],[Upravený rozpočet v tis. Kč]]*100</f>
        <v>36.085714285714289</v>
      </c>
    </row>
    <row r="256" spans="1:188" s="131" customFormat="1" ht="15" hidden="1" customHeight="1" x14ac:dyDescent="0.25">
      <c r="A256" s="461"/>
      <c r="B256" s="461"/>
      <c r="C256" s="490"/>
      <c r="D256" s="64"/>
      <c r="E256" s="462"/>
      <c r="F256" s="459"/>
      <c r="G256" s="254"/>
      <c r="H256" s="254"/>
      <c r="I256" s="254"/>
      <c r="J256" s="428"/>
    </row>
    <row r="257" spans="1:12" s="131" customFormat="1" ht="15" hidden="1" customHeight="1" x14ac:dyDescent="0.25">
      <c r="A257" s="461"/>
      <c r="B257" s="461"/>
      <c r="C257" s="490"/>
      <c r="D257" s="64"/>
      <c r="E257" s="462"/>
      <c r="F257" s="343" t="s">
        <v>285</v>
      </c>
      <c r="G257" s="254"/>
      <c r="H257" s="254"/>
      <c r="I257" s="254"/>
      <c r="J257" s="430"/>
    </row>
    <row r="258" spans="1:12" s="131" customFormat="1" ht="15" hidden="1" customHeight="1" x14ac:dyDescent="0.25">
      <c r="A258" s="4">
        <v>3392</v>
      </c>
      <c r="B258" s="4">
        <v>5331</v>
      </c>
      <c r="C258" s="291"/>
      <c r="D258" s="47"/>
      <c r="E258" s="61">
        <v>242</v>
      </c>
      <c r="F258" s="5" t="s">
        <v>810</v>
      </c>
      <c r="G258" s="76">
        <v>10298</v>
      </c>
      <c r="H258" s="76">
        <v>10298</v>
      </c>
      <c r="I258" s="76">
        <v>6865</v>
      </c>
      <c r="J258" s="430">
        <f>Tabulka54246[[#This Row],[Skutečnost v tis. Kč]]/Tabulka54246[[#This Row],[Upravený rozpočet v tis. Kč]]*100</f>
        <v>66.663429792192659</v>
      </c>
    </row>
    <row r="259" spans="1:12" s="131" customFormat="1" ht="15" hidden="1" customHeight="1" x14ac:dyDescent="0.25">
      <c r="A259" s="4">
        <v>3392</v>
      </c>
      <c r="B259" s="4">
        <v>5331</v>
      </c>
      <c r="C259" s="291"/>
      <c r="D259" s="529">
        <v>111</v>
      </c>
      <c r="E259" s="61">
        <v>242</v>
      </c>
      <c r="F259" s="5" t="s">
        <v>811</v>
      </c>
      <c r="G259" s="76">
        <v>0</v>
      </c>
      <c r="H259" s="76">
        <v>120</v>
      </c>
      <c r="I259" s="76">
        <v>120</v>
      </c>
      <c r="J259" s="430">
        <f>Tabulka54246[[#This Row],[Skutečnost v tis. Kč]]/Tabulka54246[[#This Row],[Upravený rozpočet v tis. Kč]]*100</f>
        <v>100</v>
      </c>
    </row>
    <row r="260" spans="1:12" s="131" customFormat="1" ht="15" hidden="1" customHeight="1" x14ac:dyDescent="0.25">
      <c r="A260" s="4">
        <v>3392</v>
      </c>
      <c r="B260" s="4">
        <v>5331</v>
      </c>
      <c r="C260" s="291"/>
      <c r="D260" s="529">
        <v>111</v>
      </c>
      <c r="E260" s="61">
        <v>242</v>
      </c>
      <c r="F260" s="5" t="s">
        <v>812</v>
      </c>
      <c r="G260" s="76">
        <v>0</v>
      </c>
      <c r="H260" s="76">
        <v>30</v>
      </c>
      <c r="I260" s="76">
        <v>30</v>
      </c>
      <c r="J260" s="430">
        <f>Tabulka54246[[#This Row],[Skutečnost v tis. Kč]]/Tabulka54246[[#This Row],[Upravený rozpočet v tis. Kč]]*100</f>
        <v>100</v>
      </c>
    </row>
    <row r="261" spans="1:12" s="131" customFormat="1" ht="15" hidden="1" customHeight="1" x14ac:dyDescent="0.25">
      <c r="A261" s="492">
        <v>3392</v>
      </c>
      <c r="B261" s="492">
        <v>5336</v>
      </c>
      <c r="C261" s="520">
        <v>34070</v>
      </c>
      <c r="D261" s="493">
        <v>621</v>
      </c>
      <c r="E261" s="493">
        <v>242</v>
      </c>
      <c r="F261" s="494" t="s">
        <v>1089</v>
      </c>
      <c r="G261" s="706">
        <v>0</v>
      </c>
      <c r="H261" s="706">
        <v>46</v>
      </c>
      <c r="I261" s="706">
        <v>46</v>
      </c>
      <c r="J261" s="430">
        <f>Tabulka54246[[#This Row],[Skutečnost v tis. Kč]]/Tabulka54246[[#This Row],[Upravený rozpočet v tis. Kč]]*100</f>
        <v>100</v>
      </c>
      <c r="K261" s="668"/>
      <c r="L261" s="452"/>
    </row>
    <row r="262" spans="1:12" s="131" customFormat="1" ht="15" hidden="1" customHeight="1" x14ac:dyDescent="0.25">
      <c r="A262" s="335">
        <v>3392</v>
      </c>
      <c r="B262" s="335"/>
      <c r="C262" s="519"/>
      <c r="D262" s="45"/>
      <c r="E262" s="312"/>
      <c r="F262" s="110" t="s">
        <v>133</v>
      </c>
      <c r="G262" s="72">
        <f>SUBTOTAL(109,G258:G261)</f>
        <v>0</v>
      </c>
      <c r="H262" s="72">
        <f t="shared" ref="H262:I262" si="3">SUBTOTAL(109,H258:H261)</f>
        <v>0</v>
      </c>
      <c r="I262" s="72">
        <f t="shared" si="3"/>
        <v>0</v>
      </c>
      <c r="J262" s="468" t="e">
        <f>Tabulka54246[[#This Row],[Skutečnost v tis. Kč]]/Tabulka54246[[#This Row],[Upravený rozpočet v tis. Kč]]*100</f>
        <v>#DIV/0!</v>
      </c>
    </row>
    <row r="263" spans="1:12" s="131" customFormat="1" ht="17.100000000000001" hidden="1" customHeight="1" x14ac:dyDescent="0.25">
      <c r="A263" s="335"/>
      <c r="B263" s="13"/>
      <c r="C263" s="270"/>
      <c r="D263" s="19"/>
      <c r="E263" s="59"/>
      <c r="F263" s="110"/>
      <c r="G263" s="72"/>
      <c r="H263" s="76"/>
      <c r="I263" s="454"/>
      <c r="J263" s="560"/>
    </row>
    <row r="264" spans="1:12" s="131" customFormat="1" ht="17.100000000000001" hidden="1" customHeight="1" x14ac:dyDescent="0.25">
      <c r="A264" s="335"/>
      <c r="B264" s="13"/>
      <c r="C264" s="270"/>
      <c r="D264" s="19"/>
      <c r="E264" s="59"/>
      <c r="F264" s="110" t="s">
        <v>269</v>
      </c>
      <c r="G264" s="72"/>
      <c r="H264" s="76"/>
      <c r="I264" s="454"/>
      <c r="J264" s="560"/>
    </row>
    <row r="265" spans="1:12" s="131" customFormat="1" ht="17.100000000000001" hidden="1" customHeight="1" x14ac:dyDescent="0.25">
      <c r="A265" s="4">
        <v>3399</v>
      </c>
      <c r="B265" s="4">
        <v>5175</v>
      </c>
      <c r="C265" s="291"/>
      <c r="D265" s="47"/>
      <c r="E265" s="61"/>
      <c r="F265" s="5" t="s">
        <v>127</v>
      </c>
      <c r="G265" s="76">
        <v>1</v>
      </c>
      <c r="H265" s="76">
        <v>1</v>
      </c>
      <c r="I265" s="76">
        <v>0.36</v>
      </c>
      <c r="J265" s="428">
        <f>Tabulka54246[[#This Row],[Skutečnost v tis. Kč]]/Tabulka54246[[#This Row],[Upravený rozpočet v tis. Kč]]*100</f>
        <v>36</v>
      </c>
    </row>
    <row r="266" spans="1:12" s="131" customFormat="1" ht="15" hidden="1" customHeight="1" x14ac:dyDescent="0.25">
      <c r="A266" s="4">
        <v>3399</v>
      </c>
      <c r="B266" s="4">
        <v>5194</v>
      </c>
      <c r="C266" s="291"/>
      <c r="D266" s="47"/>
      <c r="E266" s="61"/>
      <c r="F266" s="5" t="s">
        <v>135</v>
      </c>
      <c r="G266" s="76">
        <v>44</v>
      </c>
      <c r="H266" s="76">
        <v>62.15</v>
      </c>
      <c r="I266" s="76">
        <v>31.33</v>
      </c>
      <c r="J266" s="428">
        <f>Tabulka54246[[#This Row],[Skutečnost v tis. Kč]]/Tabulka54246[[#This Row],[Upravený rozpočet v tis. Kč]]*100</f>
        <v>50.410297666934831</v>
      </c>
    </row>
    <row r="267" spans="1:12" s="131" customFormat="1" ht="15" hidden="1" customHeight="1" x14ac:dyDescent="0.25">
      <c r="A267" s="4">
        <v>3399</v>
      </c>
      <c r="B267" s="13">
        <v>5169</v>
      </c>
      <c r="C267" s="270"/>
      <c r="D267" s="165">
        <v>112</v>
      </c>
      <c r="E267" s="61">
        <v>370</v>
      </c>
      <c r="F267" s="5" t="s">
        <v>1132</v>
      </c>
      <c r="G267" s="76">
        <v>0</v>
      </c>
      <c r="H267" s="76">
        <v>6</v>
      </c>
      <c r="I267" s="76">
        <v>0</v>
      </c>
      <c r="J267" s="428">
        <f>Tabulka54246[[#This Row],[Skutečnost v tis. Kč]]/Tabulka54246[[#This Row],[Upravený rozpočet v tis. Kč]]*100</f>
        <v>0</v>
      </c>
      <c r="K267" s="452"/>
      <c r="L267" s="452"/>
    </row>
    <row r="268" spans="1:12" s="131" customFormat="1" ht="15" hidden="1" customHeight="1" x14ac:dyDescent="0.25">
      <c r="A268" s="4"/>
      <c r="B268" s="13"/>
      <c r="C268" s="270"/>
      <c r="D268" s="19"/>
      <c r="E268" s="61"/>
      <c r="F268" s="535" t="s">
        <v>164</v>
      </c>
      <c r="G268" s="99">
        <f>SUBTOTAL(109,G265:G267)</f>
        <v>0</v>
      </c>
      <c r="H268" s="99">
        <f t="shared" ref="H268:I268" si="4">SUBTOTAL(109,H265:H267)</f>
        <v>0</v>
      </c>
      <c r="I268" s="99">
        <f t="shared" si="4"/>
        <v>0</v>
      </c>
      <c r="J268" s="429" t="e">
        <f>Tabulka54246[[#This Row],[Skutečnost v tis. Kč]]/Tabulka54246[[#This Row],[Upravený rozpočet v tis. Kč]]*100</f>
        <v>#DIV/0!</v>
      </c>
    </row>
    <row r="269" spans="1:12" s="131" customFormat="1" ht="15" hidden="1" customHeight="1" x14ac:dyDescent="0.25">
      <c r="A269" s="4"/>
      <c r="B269" s="13"/>
      <c r="C269" s="270"/>
      <c r="D269" s="19"/>
      <c r="E269" s="61"/>
      <c r="F269" s="535"/>
      <c r="G269" s="76"/>
      <c r="H269" s="76"/>
      <c r="I269" s="454"/>
      <c r="J269" s="560"/>
    </row>
    <row r="270" spans="1:12" s="131" customFormat="1" ht="15" hidden="1" customHeight="1" x14ac:dyDescent="0.25">
      <c r="A270" s="4"/>
      <c r="B270" s="13"/>
      <c r="C270" s="270"/>
      <c r="D270" s="19"/>
      <c r="E270" s="61"/>
      <c r="F270" s="536" t="s">
        <v>782</v>
      </c>
      <c r="G270" s="76"/>
      <c r="H270" s="76"/>
      <c r="I270" s="454"/>
      <c r="J270" s="453"/>
    </row>
    <row r="271" spans="1:12" s="131" customFormat="1" ht="15" hidden="1" customHeight="1" x14ac:dyDescent="0.25">
      <c r="A271" s="4">
        <v>3399</v>
      </c>
      <c r="B271" s="13">
        <v>5169</v>
      </c>
      <c r="C271" s="270"/>
      <c r="D271" s="281">
        <v>111</v>
      </c>
      <c r="E271" s="61"/>
      <c r="F271" s="5" t="s">
        <v>222</v>
      </c>
      <c r="G271" s="76">
        <v>0</v>
      </c>
      <c r="H271" s="76">
        <v>29.06</v>
      </c>
      <c r="I271" s="76">
        <v>0</v>
      </c>
      <c r="J271" s="428">
        <f>Tabulka54246[[#This Row],[Skutečnost v tis. Kč]]/Tabulka54246[[#This Row],[Upravený rozpočet v tis. Kč]]*100</f>
        <v>0</v>
      </c>
    </row>
    <row r="272" spans="1:12" s="131" customFormat="1" ht="15" hidden="1" customHeight="1" x14ac:dyDescent="0.25">
      <c r="A272" s="13">
        <v>3399</v>
      </c>
      <c r="B272" s="13">
        <v>5169</v>
      </c>
      <c r="C272" s="19"/>
      <c r="D272" s="537">
        <v>111</v>
      </c>
      <c r="E272" s="61">
        <v>267</v>
      </c>
      <c r="F272" s="5" t="s">
        <v>817</v>
      </c>
      <c r="G272" s="76">
        <v>0</v>
      </c>
      <c r="H272" s="76">
        <v>48.4</v>
      </c>
      <c r="I272" s="76">
        <v>0</v>
      </c>
      <c r="J272" s="428">
        <f>Tabulka54246[[#This Row],[Skutečnost v tis. Kč]]/Tabulka54246[[#This Row],[Upravený rozpočet v tis. Kč]]*100</f>
        <v>0</v>
      </c>
    </row>
    <row r="273" spans="1:10" s="131" customFormat="1" ht="15" hidden="1" customHeight="1" x14ac:dyDescent="0.25">
      <c r="A273" s="13">
        <v>3399</v>
      </c>
      <c r="B273" s="13">
        <v>5169</v>
      </c>
      <c r="C273" s="19"/>
      <c r="D273" s="537">
        <v>111</v>
      </c>
      <c r="E273" s="61">
        <v>271</v>
      </c>
      <c r="F273" s="29" t="s">
        <v>818</v>
      </c>
      <c r="G273" s="62">
        <v>0</v>
      </c>
      <c r="H273" s="62">
        <v>36.299999999999997</v>
      </c>
      <c r="I273" s="76">
        <v>36.299999999999997</v>
      </c>
      <c r="J273" s="428">
        <f>Tabulka54246[[#This Row],[Skutečnost v tis. Kč]]/Tabulka54246[[#This Row],[Upravený rozpočet v tis. Kč]]*100</f>
        <v>100</v>
      </c>
    </row>
    <row r="274" spans="1:10" s="131" customFormat="1" ht="15" hidden="1" customHeight="1" x14ac:dyDescent="0.25">
      <c r="A274" s="13">
        <v>3399</v>
      </c>
      <c r="B274" s="13">
        <v>5169</v>
      </c>
      <c r="C274" s="19"/>
      <c r="D274" s="537">
        <v>111</v>
      </c>
      <c r="E274" s="61">
        <v>272</v>
      </c>
      <c r="F274" s="29" t="s">
        <v>783</v>
      </c>
      <c r="G274" s="62">
        <v>0</v>
      </c>
      <c r="H274" s="62">
        <v>12.5</v>
      </c>
      <c r="I274" s="76">
        <v>0</v>
      </c>
      <c r="J274" s="428">
        <f>Tabulka54246[[#This Row],[Skutečnost v tis. Kč]]/Tabulka54246[[#This Row],[Upravený rozpočet v tis. Kč]]*100</f>
        <v>0</v>
      </c>
    </row>
    <row r="275" spans="1:10" s="131" customFormat="1" ht="15" hidden="1" customHeight="1" x14ac:dyDescent="0.25">
      <c r="A275" s="13">
        <v>3399</v>
      </c>
      <c r="B275" s="13">
        <v>5169</v>
      </c>
      <c r="C275" s="19"/>
      <c r="D275" s="537">
        <v>111</v>
      </c>
      <c r="E275" s="61">
        <v>273</v>
      </c>
      <c r="F275" s="29" t="s">
        <v>784</v>
      </c>
      <c r="G275" s="62">
        <v>0</v>
      </c>
      <c r="H275" s="62">
        <v>10</v>
      </c>
      <c r="I275" s="76">
        <v>10</v>
      </c>
      <c r="J275" s="428">
        <f>Tabulka54246[[#This Row],[Skutečnost v tis. Kč]]/Tabulka54246[[#This Row],[Upravený rozpočet v tis. Kč]]*100</f>
        <v>100</v>
      </c>
    </row>
    <row r="276" spans="1:10" s="131" customFormat="1" ht="15" hidden="1" customHeight="1" x14ac:dyDescent="0.25">
      <c r="A276" s="13">
        <v>3399</v>
      </c>
      <c r="B276" s="13">
        <v>5169</v>
      </c>
      <c r="C276" s="19"/>
      <c r="D276" s="537">
        <v>111</v>
      </c>
      <c r="E276" s="61">
        <v>274</v>
      </c>
      <c r="F276" s="29" t="s">
        <v>785</v>
      </c>
      <c r="G276" s="62">
        <v>0</v>
      </c>
      <c r="H276" s="62">
        <v>15</v>
      </c>
      <c r="I276" s="76">
        <v>0</v>
      </c>
      <c r="J276" s="428">
        <f>Tabulka54246[[#This Row],[Skutečnost v tis. Kč]]/Tabulka54246[[#This Row],[Upravený rozpočet v tis. Kč]]*100</f>
        <v>0</v>
      </c>
    </row>
    <row r="277" spans="1:10" s="131" customFormat="1" ht="15" hidden="1" customHeight="1" x14ac:dyDescent="0.25">
      <c r="A277" s="13">
        <v>3399</v>
      </c>
      <c r="B277" s="13">
        <v>5169</v>
      </c>
      <c r="C277" s="19"/>
      <c r="D277" s="537">
        <v>111</v>
      </c>
      <c r="E277" s="61">
        <v>275</v>
      </c>
      <c r="F277" s="29" t="s">
        <v>786</v>
      </c>
      <c r="G277" s="62">
        <v>0</v>
      </c>
      <c r="H277" s="62">
        <v>10</v>
      </c>
      <c r="I277" s="76">
        <v>10</v>
      </c>
      <c r="J277" s="428">
        <f>Tabulka54246[[#This Row],[Skutečnost v tis. Kč]]/Tabulka54246[[#This Row],[Upravený rozpočet v tis. Kč]]*100</f>
        <v>100</v>
      </c>
    </row>
    <row r="278" spans="1:10" s="131" customFormat="1" ht="15" hidden="1" customHeight="1" x14ac:dyDescent="0.25">
      <c r="A278" s="13">
        <v>3399</v>
      </c>
      <c r="B278" s="13">
        <v>5169</v>
      </c>
      <c r="C278" s="19"/>
      <c r="D278" s="537">
        <v>111</v>
      </c>
      <c r="E278" s="61">
        <v>281</v>
      </c>
      <c r="F278" s="29" t="s">
        <v>787</v>
      </c>
      <c r="G278" s="62">
        <v>0</v>
      </c>
      <c r="H278" s="62">
        <v>65</v>
      </c>
      <c r="I278" s="76">
        <v>65</v>
      </c>
      <c r="J278" s="428">
        <f>Tabulka54246[[#This Row],[Skutečnost v tis. Kč]]/Tabulka54246[[#This Row],[Upravený rozpočet v tis. Kč]]*100</f>
        <v>100</v>
      </c>
    </row>
    <row r="279" spans="1:10" s="131" customFormat="1" ht="15" hidden="1" customHeight="1" x14ac:dyDescent="0.25">
      <c r="A279" s="13">
        <v>3399</v>
      </c>
      <c r="B279" s="13">
        <v>5169</v>
      </c>
      <c r="C279" s="19"/>
      <c r="D279" s="537">
        <v>111</v>
      </c>
      <c r="E279" s="61">
        <v>282</v>
      </c>
      <c r="F279" s="29" t="s">
        <v>801</v>
      </c>
      <c r="G279" s="62">
        <v>0</v>
      </c>
      <c r="H279" s="62">
        <v>5</v>
      </c>
      <c r="I279" s="76">
        <v>0</v>
      </c>
      <c r="J279" s="428">
        <f>Tabulka54246[[#This Row],[Skutečnost v tis. Kč]]/Tabulka54246[[#This Row],[Upravený rozpočet v tis. Kč]]*100</f>
        <v>0</v>
      </c>
    </row>
    <row r="280" spans="1:10" s="131" customFormat="1" ht="15" hidden="1" customHeight="1" x14ac:dyDescent="0.25">
      <c r="A280" s="13">
        <v>3399</v>
      </c>
      <c r="B280" s="13">
        <v>5169</v>
      </c>
      <c r="C280" s="19"/>
      <c r="D280" s="537">
        <v>111</v>
      </c>
      <c r="E280" s="61">
        <v>285</v>
      </c>
      <c r="F280" s="29" t="s">
        <v>788</v>
      </c>
      <c r="G280" s="62">
        <v>0</v>
      </c>
      <c r="H280" s="62">
        <v>26</v>
      </c>
      <c r="I280" s="76">
        <v>0</v>
      </c>
      <c r="J280" s="428">
        <f>Tabulka54246[[#This Row],[Skutečnost v tis. Kč]]/Tabulka54246[[#This Row],[Upravený rozpočet v tis. Kč]]*100</f>
        <v>0</v>
      </c>
    </row>
    <row r="281" spans="1:10" s="131" customFormat="1" ht="15" hidden="1" customHeight="1" x14ac:dyDescent="0.25">
      <c r="A281" s="13">
        <v>3399</v>
      </c>
      <c r="B281" s="13">
        <v>5169</v>
      </c>
      <c r="C281" s="19"/>
      <c r="D281" s="537">
        <v>111</v>
      </c>
      <c r="E281" s="61">
        <v>289</v>
      </c>
      <c r="F281" s="29" t="s">
        <v>789</v>
      </c>
      <c r="G281" s="62">
        <v>0</v>
      </c>
      <c r="H281" s="62">
        <v>6.5</v>
      </c>
      <c r="I281" s="76">
        <v>6.5</v>
      </c>
      <c r="J281" s="428">
        <f>Tabulka54246[[#This Row],[Skutečnost v tis. Kč]]/Tabulka54246[[#This Row],[Upravený rozpočet v tis. Kč]]*100</f>
        <v>100</v>
      </c>
    </row>
    <row r="282" spans="1:10" s="131" customFormat="1" ht="15" hidden="1" customHeight="1" x14ac:dyDescent="0.25">
      <c r="A282" s="13">
        <v>3399</v>
      </c>
      <c r="B282" s="13">
        <v>5169</v>
      </c>
      <c r="C282" s="19"/>
      <c r="D282" s="537">
        <v>111</v>
      </c>
      <c r="E282" s="61">
        <v>293</v>
      </c>
      <c r="F282" s="29" t="s">
        <v>819</v>
      </c>
      <c r="G282" s="62">
        <v>0</v>
      </c>
      <c r="H282" s="62">
        <v>4.84</v>
      </c>
      <c r="I282" s="76">
        <v>4.84</v>
      </c>
      <c r="J282" s="428">
        <f>Tabulka54246[[#This Row],[Skutečnost v tis. Kč]]/Tabulka54246[[#This Row],[Upravený rozpočet v tis. Kč]]*100</f>
        <v>100</v>
      </c>
    </row>
    <row r="283" spans="1:10" s="131" customFormat="1" ht="15" hidden="1" customHeight="1" x14ac:dyDescent="0.25">
      <c r="A283" s="13">
        <v>3399</v>
      </c>
      <c r="B283" s="13">
        <v>5169</v>
      </c>
      <c r="C283" s="19"/>
      <c r="D283" s="537">
        <v>111</v>
      </c>
      <c r="E283" s="61">
        <v>298</v>
      </c>
      <c r="F283" s="29" t="s">
        <v>802</v>
      </c>
      <c r="G283" s="62">
        <v>0</v>
      </c>
      <c r="H283" s="62">
        <v>22</v>
      </c>
      <c r="I283" s="76">
        <v>0</v>
      </c>
      <c r="J283" s="428">
        <f>Tabulka54246[[#This Row],[Skutečnost v tis. Kč]]/Tabulka54246[[#This Row],[Upravený rozpočet v tis. Kč]]*100</f>
        <v>0</v>
      </c>
    </row>
    <row r="284" spans="1:10" s="131" customFormat="1" ht="15" hidden="1" customHeight="1" x14ac:dyDescent="0.25">
      <c r="A284" s="13">
        <v>3399</v>
      </c>
      <c r="B284" s="13">
        <v>5169</v>
      </c>
      <c r="C284" s="19"/>
      <c r="D284" s="537">
        <v>111</v>
      </c>
      <c r="E284" s="61">
        <v>311</v>
      </c>
      <c r="F284" s="29" t="s">
        <v>803</v>
      </c>
      <c r="G284" s="62">
        <v>0</v>
      </c>
      <c r="H284" s="76">
        <v>39</v>
      </c>
      <c r="I284" s="76">
        <v>0</v>
      </c>
      <c r="J284" s="428">
        <f>Tabulka54246[[#This Row],[Skutečnost v tis. Kč]]/Tabulka54246[[#This Row],[Upravený rozpočet v tis. Kč]]*100</f>
        <v>0</v>
      </c>
    </row>
    <row r="285" spans="1:10" s="131" customFormat="1" ht="15" hidden="1" customHeight="1" x14ac:dyDescent="0.25">
      <c r="A285" s="13">
        <v>3399</v>
      </c>
      <c r="B285" s="13">
        <v>5169</v>
      </c>
      <c r="C285" s="19"/>
      <c r="D285" s="537">
        <v>111</v>
      </c>
      <c r="E285" s="61">
        <v>314</v>
      </c>
      <c r="F285" s="29" t="s">
        <v>804</v>
      </c>
      <c r="G285" s="62">
        <v>0</v>
      </c>
      <c r="H285" s="62">
        <v>9</v>
      </c>
      <c r="I285" s="76">
        <v>4.5</v>
      </c>
      <c r="J285" s="428">
        <f>Tabulka54246[[#This Row],[Skutečnost v tis. Kč]]/Tabulka54246[[#This Row],[Upravený rozpočet v tis. Kč]]*100</f>
        <v>50</v>
      </c>
    </row>
    <row r="286" spans="1:10" s="131" customFormat="1" ht="15" hidden="1" customHeight="1" x14ac:dyDescent="0.25">
      <c r="A286" s="13">
        <v>3399</v>
      </c>
      <c r="B286" s="13">
        <v>5169</v>
      </c>
      <c r="C286" s="19"/>
      <c r="D286" s="537">
        <v>111</v>
      </c>
      <c r="E286" s="61">
        <v>321</v>
      </c>
      <c r="F286" s="29" t="s">
        <v>805</v>
      </c>
      <c r="G286" s="62">
        <v>0</v>
      </c>
      <c r="H286" s="62">
        <v>30</v>
      </c>
      <c r="I286" s="76">
        <v>0</v>
      </c>
      <c r="J286" s="428">
        <f>Tabulka54246[[#This Row],[Skutečnost v tis. Kč]]/Tabulka54246[[#This Row],[Upravený rozpočet v tis. Kč]]*100</f>
        <v>0</v>
      </c>
    </row>
    <row r="287" spans="1:10" s="131" customFormat="1" ht="15" hidden="1" customHeight="1" x14ac:dyDescent="0.25">
      <c r="A287" s="13">
        <v>3399</v>
      </c>
      <c r="B287" s="13">
        <v>5169</v>
      </c>
      <c r="C287" s="19"/>
      <c r="D287" s="537">
        <v>111</v>
      </c>
      <c r="E287" s="61">
        <v>322</v>
      </c>
      <c r="F287" s="29" t="s">
        <v>806</v>
      </c>
      <c r="G287" s="62">
        <v>0</v>
      </c>
      <c r="H287" s="62">
        <v>11</v>
      </c>
      <c r="I287" s="76">
        <v>11</v>
      </c>
      <c r="J287" s="428">
        <f>Tabulka54246[[#This Row],[Skutečnost v tis. Kč]]/Tabulka54246[[#This Row],[Upravený rozpočet v tis. Kč]]*100</f>
        <v>100</v>
      </c>
    </row>
    <row r="288" spans="1:10" s="131" customFormat="1" ht="15" hidden="1" customHeight="1" x14ac:dyDescent="0.25">
      <c r="A288" s="13">
        <v>3399</v>
      </c>
      <c r="B288" s="13">
        <v>5169</v>
      </c>
      <c r="C288" s="19"/>
      <c r="D288" s="537">
        <v>111</v>
      </c>
      <c r="E288" s="61">
        <v>323</v>
      </c>
      <c r="F288" s="29" t="s">
        <v>790</v>
      </c>
      <c r="G288" s="62">
        <v>0</v>
      </c>
      <c r="H288" s="62">
        <v>5</v>
      </c>
      <c r="I288" s="76">
        <v>5</v>
      </c>
      <c r="J288" s="428">
        <f>Tabulka54246[[#This Row],[Skutečnost v tis. Kč]]/Tabulka54246[[#This Row],[Upravený rozpočet v tis. Kč]]*100</f>
        <v>100</v>
      </c>
    </row>
    <row r="289" spans="1:10" s="131" customFormat="1" ht="15" hidden="1" customHeight="1" x14ac:dyDescent="0.25">
      <c r="A289" s="13">
        <v>3399</v>
      </c>
      <c r="B289" s="13">
        <v>5169</v>
      </c>
      <c r="C289" s="19"/>
      <c r="D289" s="537">
        <v>111</v>
      </c>
      <c r="E289" s="61">
        <v>326</v>
      </c>
      <c r="F289" s="29" t="s">
        <v>791</v>
      </c>
      <c r="G289" s="62">
        <v>0</v>
      </c>
      <c r="H289" s="62">
        <v>22</v>
      </c>
      <c r="I289" s="76">
        <v>8</v>
      </c>
      <c r="J289" s="428">
        <f>Tabulka54246[[#This Row],[Skutečnost v tis. Kč]]/Tabulka54246[[#This Row],[Upravený rozpočet v tis. Kč]]*100</f>
        <v>36.363636363636367</v>
      </c>
    </row>
    <row r="290" spans="1:10" s="131" customFormat="1" ht="15" hidden="1" customHeight="1" x14ac:dyDescent="0.25">
      <c r="A290" s="13">
        <v>3399</v>
      </c>
      <c r="B290" s="13">
        <v>5169</v>
      </c>
      <c r="C290" s="19"/>
      <c r="D290" s="537">
        <v>111</v>
      </c>
      <c r="E290" s="61">
        <v>327</v>
      </c>
      <c r="F290" s="29" t="s">
        <v>807</v>
      </c>
      <c r="G290" s="62">
        <v>0</v>
      </c>
      <c r="H290" s="62">
        <v>35</v>
      </c>
      <c r="I290" s="76">
        <v>35</v>
      </c>
      <c r="J290" s="428">
        <f>Tabulka54246[[#This Row],[Skutečnost v tis. Kč]]/Tabulka54246[[#This Row],[Upravený rozpočet v tis. Kč]]*100</f>
        <v>100</v>
      </c>
    </row>
    <row r="291" spans="1:10" s="131" customFormat="1" ht="15" hidden="1" customHeight="1" x14ac:dyDescent="0.25">
      <c r="A291" s="13">
        <v>3399</v>
      </c>
      <c r="B291" s="13">
        <v>5169</v>
      </c>
      <c r="C291" s="19"/>
      <c r="D291" s="537">
        <v>111</v>
      </c>
      <c r="E291" s="61">
        <v>329</v>
      </c>
      <c r="F291" s="29" t="s">
        <v>815</v>
      </c>
      <c r="G291" s="62">
        <v>0</v>
      </c>
      <c r="H291" s="62">
        <v>30</v>
      </c>
      <c r="I291" s="76">
        <v>0</v>
      </c>
      <c r="J291" s="428">
        <f>Tabulka54246[[#This Row],[Skutečnost v tis. Kč]]/Tabulka54246[[#This Row],[Upravený rozpočet v tis. Kč]]*100</f>
        <v>0</v>
      </c>
    </row>
    <row r="292" spans="1:10" s="131" customFormat="1" ht="15" hidden="1" customHeight="1" x14ac:dyDescent="0.25">
      <c r="A292" s="13">
        <v>3399</v>
      </c>
      <c r="B292" s="13">
        <v>5169</v>
      </c>
      <c r="C292" s="19"/>
      <c r="D292" s="537">
        <v>111</v>
      </c>
      <c r="E292" s="61">
        <v>330</v>
      </c>
      <c r="F292" s="29" t="s">
        <v>792</v>
      </c>
      <c r="G292" s="62">
        <v>0</v>
      </c>
      <c r="H292" s="62">
        <v>4</v>
      </c>
      <c r="I292" s="76">
        <v>4</v>
      </c>
      <c r="J292" s="428">
        <f>Tabulka54246[[#This Row],[Skutečnost v tis. Kč]]/Tabulka54246[[#This Row],[Upravený rozpočet v tis. Kč]]*100</f>
        <v>100</v>
      </c>
    </row>
    <row r="293" spans="1:10" s="131" customFormat="1" ht="15" hidden="1" customHeight="1" x14ac:dyDescent="0.25">
      <c r="A293" s="13">
        <v>3399</v>
      </c>
      <c r="B293" s="13">
        <v>5169</v>
      </c>
      <c r="C293" s="19"/>
      <c r="D293" s="537">
        <v>111</v>
      </c>
      <c r="E293" s="61">
        <v>331</v>
      </c>
      <c r="F293" s="29" t="s">
        <v>793</v>
      </c>
      <c r="G293" s="62">
        <v>0</v>
      </c>
      <c r="H293" s="62">
        <v>6</v>
      </c>
      <c r="I293" s="76">
        <v>6</v>
      </c>
      <c r="J293" s="428">
        <f>Tabulka54246[[#This Row],[Skutečnost v tis. Kč]]/Tabulka54246[[#This Row],[Upravený rozpočet v tis. Kč]]*100</f>
        <v>100</v>
      </c>
    </row>
    <row r="294" spans="1:10" s="131" customFormat="1" ht="15" hidden="1" customHeight="1" x14ac:dyDescent="0.25">
      <c r="A294" s="13">
        <v>3399</v>
      </c>
      <c r="B294" s="13">
        <v>5169</v>
      </c>
      <c r="C294" s="19"/>
      <c r="D294" s="537">
        <v>111</v>
      </c>
      <c r="E294" s="61">
        <v>332</v>
      </c>
      <c r="F294" s="29" t="s">
        <v>816</v>
      </c>
      <c r="G294" s="62">
        <v>0</v>
      </c>
      <c r="H294" s="62">
        <v>96.8</v>
      </c>
      <c r="I294" s="76">
        <v>48.4</v>
      </c>
      <c r="J294" s="428">
        <f>Tabulka54246[[#This Row],[Skutečnost v tis. Kč]]/Tabulka54246[[#This Row],[Upravený rozpočet v tis. Kč]]*100</f>
        <v>50</v>
      </c>
    </row>
    <row r="295" spans="1:10" s="131" customFormat="1" ht="15" hidden="1" customHeight="1" x14ac:dyDescent="0.25">
      <c r="A295" s="13">
        <v>3399</v>
      </c>
      <c r="B295" s="13">
        <v>5169</v>
      </c>
      <c r="C295" s="19"/>
      <c r="D295" s="537">
        <v>111</v>
      </c>
      <c r="E295" s="61">
        <v>333</v>
      </c>
      <c r="F295" s="29" t="s">
        <v>794</v>
      </c>
      <c r="G295" s="62">
        <v>0</v>
      </c>
      <c r="H295" s="62">
        <v>45</v>
      </c>
      <c r="I295" s="76">
        <v>22.5</v>
      </c>
      <c r="J295" s="428">
        <f>Tabulka54246[[#This Row],[Skutečnost v tis. Kč]]/Tabulka54246[[#This Row],[Upravený rozpočet v tis. Kč]]*100</f>
        <v>50</v>
      </c>
    </row>
    <row r="296" spans="1:10" s="131" customFormat="1" ht="15" hidden="1" customHeight="1" x14ac:dyDescent="0.25">
      <c r="A296" s="13">
        <v>3399</v>
      </c>
      <c r="B296" s="13">
        <v>5169</v>
      </c>
      <c r="C296" s="19"/>
      <c r="D296" s="537">
        <v>111</v>
      </c>
      <c r="E296" s="61">
        <v>335</v>
      </c>
      <c r="F296" s="29" t="s">
        <v>795</v>
      </c>
      <c r="G296" s="62">
        <v>0</v>
      </c>
      <c r="H296" s="62">
        <v>65</v>
      </c>
      <c r="I296" s="76">
        <v>0</v>
      </c>
      <c r="J296" s="428">
        <f>Tabulka54246[[#This Row],[Skutečnost v tis. Kč]]/Tabulka54246[[#This Row],[Upravený rozpočet v tis. Kč]]*100</f>
        <v>0</v>
      </c>
    </row>
    <row r="297" spans="1:10" s="131" customFormat="1" ht="15" hidden="1" customHeight="1" x14ac:dyDescent="0.25">
      <c r="A297" s="13">
        <v>3399</v>
      </c>
      <c r="B297" s="13">
        <v>5169</v>
      </c>
      <c r="C297" s="19"/>
      <c r="D297" s="537">
        <v>111</v>
      </c>
      <c r="E297" s="61">
        <v>337</v>
      </c>
      <c r="F297" s="29" t="s">
        <v>796</v>
      </c>
      <c r="G297" s="62">
        <v>0</v>
      </c>
      <c r="H297" s="62">
        <v>20</v>
      </c>
      <c r="I297" s="76">
        <v>0</v>
      </c>
      <c r="J297" s="428">
        <f>Tabulka54246[[#This Row],[Skutečnost v tis. Kč]]/Tabulka54246[[#This Row],[Upravený rozpočet v tis. Kč]]*100</f>
        <v>0</v>
      </c>
    </row>
    <row r="298" spans="1:10" s="131" customFormat="1" ht="15" hidden="1" customHeight="1" x14ac:dyDescent="0.25">
      <c r="A298" s="13">
        <v>3399</v>
      </c>
      <c r="B298" s="13">
        <v>5169</v>
      </c>
      <c r="C298" s="19"/>
      <c r="D298" s="537">
        <v>111</v>
      </c>
      <c r="E298" s="61">
        <v>339</v>
      </c>
      <c r="F298" s="29" t="s">
        <v>797</v>
      </c>
      <c r="G298" s="62">
        <v>0</v>
      </c>
      <c r="H298" s="62">
        <v>9</v>
      </c>
      <c r="I298" s="76">
        <v>9</v>
      </c>
      <c r="J298" s="428">
        <f>Tabulka54246[[#This Row],[Skutečnost v tis. Kč]]/Tabulka54246[[#This Row],[Upravený rozpočet v tis. Kč]]*100</f>
        <v>100</v>
      </c>
    </row>
    <row r="299" spans="1:10" s="131" customFormat="1" ht="15" hidden="1" customHeight="1" x14ac:dyDescent="0.25">
      <c r="A299" s="13">
        <v>3399</v>
      </c>
      <c r="B299" s="13">
        <v>5169</v>
      </c>
      <c r="C299" s="19"/>
      <c r="D299" s="537">
        <v>111</v>
      </c>
      <c r="E299" s="61">
        <v>340</v>
      </c>
      <c r="F299" s="29" t="s">
        <v>820</v>
      </c>
      <c r="G299" s="62">
        <v>0</v>
      </c>
      <c r="H299" s="62">
        <v>12.1</v>
      </c>
      <c r="I299" s="76">
        <v>6.05</v>
      </c>
      <c r="J299" s="428">
        <f>Tabulka54246[[#This Row],[Skutečnost v tis. Kč]]/Tabulka54246[[#This Row],[Upravený rozpočet v tis. Kč]]*100</f>
        <v>50</v>
      </c>
    </row>
    <row r="300" spans="1:10" s="131" customFormat="1" ht="15" hidden="1" customHeight="1" x14ac:dyDescent="0.25">
      <c r="A300" s="13">
        <v>3399</v>
      </c>
      <c r="B300" s="13">
        <v>5169</v>
      </c>
      <c r="C300" s="19"/>
      <c r="D300" s="537">
        <v>111</v>
      </c>
      <c r="E300" s="61">
        <v>341</v>
      </c>
      <c r="F300" s="29" t="s">
        <v>821</v>
      </c>
      <c r="G300" s="62">
        <v>0</v>
      </c>
      <c r="H300" s="76">
        <v>12.1</v>
      </c>
      <c r="I300" s="76">
        <v>12.1</v>
      </c>
      <c r="J300" s="428">
        <f>Tabulka54246[[#This Row],[Skutečnost v tis. Kč]]/Tabulka54246[[#This Row],[Upravený rozpočet v tis. Kč]]*100</f>
        <v>100</v>
      </c>
    </row>
    <row r="301" spans="1:10" s="131" customFormat="1" ht="15" hidden="1" customHeight="1" x14ac:dyDescent="0.25">
      <c r="A301" s="13">
        <v>3399</v>
      </c>
      <c r="B301" s="13">
        <v>5169</v>
      </c>
      <c r="C301" s="19"/>
      <c r="D301" s="537">
        <v>111</v>
      </c>
      <c r="E301" s="61">
        <v>343</v>
      </c>
      <c r="F301" s="29" t="s">
        <v>798</v>
      </c>
      <c r="G301" s="62">
        <v>0</v>
      </c>
      <c r="H301" s="62">
        <v>11.5</v>
      </c>
      <c r="I301" s="76">
        <v>11.5</v>
      </c>
      <c r="J301" s="428">
        <f>Tabulka54246[[#This Row],[Skutečnost v tis. Kč]]/Tabulka54246[[#This Row],[Upravený rozpočet v tis. Kč]]*100</f>
        <v>100</v>
      </c>
    </row>
    <row r="302" spans="1:10" s="131" customFormat="1" ht="15" hidden="1" customHeight="1" x14ac:dyDescent="0.25">
      <c r="A302" s="13">
        <v>3399</v>
      </c>
      <c r="B302" s="13">
        <v>5169</v>
      </c>
      <c r="C302" s="19"/>
      <c r="D302" s="537">
        <v>111</v>
      </c>
      <c r="E302" s="61">
        <v>344</v>
      </c>
      <c r="F302" s="29" t="s">
        <v>799</v>
      </c>
      <c r="G302" s="62">
        <v>0</v>
      </c>
      <c r="H302" s="62">
        <v>35</v>
      </c>
      <c r="I302" s="76">
        <v>0</v>
      </c>
      <c r="J302" s="428">
        <f>Tabulka54246[[#This Row],[Skutečnost v tis. Kč]]/Tabulka54246[[#This Row],[Upravený rozpočet v tis. Kč]]*100</f>
        <v>0</v>
      </c>
    </row>
    <row r="303" spans="1:10" s="131" customFormat="1" ht="15" hidden="1" customHeight="1" x14ac:dyDescent="0.25">
      <c r="A303" s="13">
        <v>3399</v>
      </c>
      <c r="B303" s="13">
        <v>5169</v>
      </c>
      <c r="C303" s="19"/>
      <c r="D303" s="537">
        <v>111</v>
      </c>
      <c r="E303" s="61">
        <v>348</v>
      </c>
      <c r="F303" s="29" t="s">
        <v>800</v>
      </c>
      <c r="G303" s="62">
        <v>0</v>
      </c>
      <c r="H303" s="62">
        <v>15</v>
      </c>
      <c r="I303" s="76">
        <v>0</v>
      </c>
      <c r="J303" s="428">
        <f>Tabulka54246[[#This Row],[Skutečnost v tis. Kč]]/Tabulka54246[[#This Row],[Upravený rozpočet v tis. Kč]]*100</f>
        <v>0</v>
      </c>
    </row>
    <row r="304" spans="1:10" s="131" customFormat="1" ht="15" hidden="1" customHeight="1" x14ac:dyDescent="0.25">
      <c r="A304" s="13">
        <v>3399</v>
      </c>
      <c r="B304" s="13">
        <v>5169</v>
      </c>
      <c r="C304" s="19"/>
      <c r="D304" s="537">
        <v>111</v>
      </c>
      <c r="E304" s="61">
        <v>360</v>
      </c>
      <c r="F304" s="29" t="s">
        <v>822</v>
      </c>
      <c r="G304" s="62">
        <v>0</v>
      </c>
      <c r="H304" s="76">
        <v>50</v>
      </c>
      <c r="I304" s="76">
        <v>25</v>
      </c>
      <c r="J304" s="428">
        <f>Tabulka54246[[#This Row],[Skutečnost v tis. Kč]]/Tabulka54246[[#This Row],[Upravený rozpočet v tis. Kč]]*100</f>
        <v>50</v>
      </c>
    </row>
    <row r="305" spans="1:15" s="131" customFormat="1" ht="15" hidden="1" customHeight="1" x14ac:dyDescent="0.25">
      <c r="A305" s="13">
        <v>3399</v>
      </c>
      <c r="B305" s="13">
        <v>5169</v>
      </c>
      <c r="C305" s="19"/>
      <c r="D305" s="537">
        <v>111</v>
      </c>
      <c r="E305" s="61">
        <v>367</v>
      </c>
      <c r="F305" s="29" t="s">
        <v>823</v>
      </c>
      <c r="G305" s="62">
        <v>0</v>
      </c>
      <c r="H305" s="76">
        <v>15</v>
      </c>
      <c r="I305" s="76">
        <v>15</v>
      </c>
      <c r="J305" s="428">
        <f>Tabulka54246[[#This Row],[Skutečnost v tis. Kč]]/Tabulka54246[[#This Row],[Upravený rozpočet v tis. Kč]]*100</f>
        <v>100</v>
      </c>
    </row>
    <row r="306" spans="1:15" s="131" customFormat="1" ht="15" hidden="1" customHeight="1" x14ac:dyDescent="0.25">
      <c r="A306" s="13">
        <v>3399</v>
      </c>
      <c r="B306" s="13">
        <v>5222</v>
      </c>
      <c r="C306" s="270"/>
      <c r="D306" s="537" t="s">
        <v>984</v>
      </c>
      <c r="E306" s="61">
        <v>333</v>
      </c>
      <c r="F306" s="29" t="s">
        <v>1133</v>
      </c>
      <c r="G306" s="62">
        <v>0</v>
      </c>
      <c r="H306" s="76">
        <v>15</v>
      </c>
      <c r="I306" s="76">
        <v>0</v>
      </c>
      <c r="J306" s="428">
        <f>Tabulka54246[[#This Row],[Skutečnost v tis. Kč]]/Tabulka54246[[#This Row],[Upravený rozpočet v tis. Kč]]*100</f>
        <v>0</v>
      </c>
      <c r="K306" s="665"/>
      <c r="L306" s="452"/>
    </row>
    <row r="307" spans="1:15" s="131" customFormat="1" ht="15" hidden="1" customHeight="1" x14ac:dyDescent="0.25">
      <c r="A307" s="13">
        <v>3399</v>
      </c>
      <c r="B307" s="13">
        <v>5222</v>
      </c>
      <c r="C307" s="270"/>
      <c r="D307" s="537" t="s">
        <v>987</v>
      </c>
      <c r="E307" s="61">
        <v>328</v>
      </c>
      <c r="F307" s="29" t="s">
        <v>1131</v>
      </c>
      <c r="G307" s="62">
        <v>0</v>
      </c>
      <c r="H307" s="76">
        <v>2</v>
      </c>
      <c r="I307" s="76">
        <v>0</v>
      </c>
      <c r="J307" s="428">
        <f>Tabulka54246[[#This Row],[Skutečnost v tis. Kč]]/Tabulka54246[[#This Row],[Upravený rozpočet v tis. Kč]]*100</f>
        <v>0</v>
      </c>
      <c r="K307" s="452"/>
      <c r="L307" s="452"/>
    </row>
    <row r="308" spans="1:15" s="131" customFormat="1" ht="15" hidden="1" customHeight="1" x14ac:dyDescent="0.25">
      <c r="A308" s="13">
        <v>3399</v>
      </c>
      <c r="B308" s="13">
        <v>5222</v>
      </c>
      <c r="C308" s="270"/>
      <c r="D308" s="537" t="s">
        <v>987</v>
      </c>
      <c r="E308" s="61">
        <v>360</v>
      </c>
      <c r="F308" s="29" t="s">
        <v>993</v>
      </c>
      <c r="G308" s="62">
        <v>0</v>
      </c>
      <c r="H308" s="76">
        <v>4</v>
      </c>
      <c r="I308" s="76">
        <v>4</v>
      </c>
      <c r="J308" s="428">
        <f>Tabulka54246[[#This Row],[Skutečnost v tis. Kč]]/Tabulka54246[[#This Row],[Upravený rozpočet v tis. Kč]]*100</f>
        <v>100</v>
      </c>
    </row>
    <row r="309" spans="1:15" s="131" customFormat="1" ht="15" hidden="1" customHeight="1" x14ac:dyDescent="0.25">
      <c r="A309" s="13">
        <v>3399</v>
      </c>
      <c r="B309" s="13">
        <v>5222</v>
      </c>
      <c r="C309" s="270"/>
      <c r="D309" s="537" t="s">
        <v>1093</v>
      </c>
      <c r="E309" s="61">
        <v>326</v>
      </c>
      <c r="F309" s="29" t="s">
        <v>1094</v>
      </c>
      <c r="G309" s="62">
        <v>0</v>
      </c>
      <c r="H309" s="76">
        <v>2</v>
      </c>
      <c r="I309" s="76">
        <v>2</v>
      </c>
      <c r="J309" s="428">
        <f>Tabulka54246[[#This Row],[Skutečnost v tis. Kč]]/Tabulka54246[[#This Row],[Upravený rozpočet v tis. Kč]]*100</f>
        <v>100</v>
      </c>
      <c r="K309" s="668"/>
      <c r="L309" s="452"/>
    </row>
    <row r="310" spans="1:15" s="131" customFormat="1" ht="15" hidden="1" customHeight="1" x14ac:dyDescent="0.25">
      <c r="A310" s="13">
        <v>3399</v>
      </c>
      <c r="B310" s="13">
        <v>5222</v>
      </c>
      <c r="C310" s="270"/>
      <c r="D310" s="537" t="s">
        <v>986</v>
      </c>
      <c r="E310" s="61">
        <v>367</v>
      </c>
      <c r="F310" s="29" t="s">
        <v>994</v>
      </c>
      <c r="G310" s="62">
        <v>0</v>
      </c>
      <c r="H310" s="76">
        <v>5</v>
      </c>
      <c r="I310" s="76">
        <v>5</v>
      </c>
      <c r="J310" s="428">
        <f>Tabulka54246[[#This Row],[Skutečnost v tis. Kč]]/Tabulka54246[[#This Row],[Upravený rozpočet v tis. Kč]]*100</f>
        <v>100</v>
      </c>
    </row>
    <row r="311" spans="1:15" s="131" customFormat="1" ht="15" hidden="1" customHeight="1" x14ac:dyDescent="0.25">
      <c r="A311" s="13">
        <v>3399</v>
      </c>
      <c r="B311" s="13">
        <v>5222</v>
      </c>
      <c r="C311" s="270"/>
      <c r="D311" s="537" t="s">
        <v>982</v>
      </c>
      <c r="E311" s="61">
        <v>327</v>
      </c>
      <c r="F311" s="29" t="s">
        <v>995</v>
      </c>
      <c r="G311" s="62">
        <v>0</v>
      </c>
      <c r="H311" s="76">
        <v>11.29</v>
      </c>
      <c r="I311" s="76">
        <v>11.29</v>
      </c>
      <c r="J311" s="428">
        <f>Tabulka54246[[#This Row],[Skutečnost v tis. Kč]]/Tabulka54246[[#This Row],[Upravený rozpočet v tis. Kč]]*100</f>
        <v>100</v>
      </c>
    </row>
    <row r="312" spans="1:15" s="131" customFormat="1" ht="15" hidden="1" customHeight="1" x14ac:dyDescent="0.25">
      <c r="A312" s="4"/>
      <c r="B312" s="13"/>
      <c r="C312" s="270"/>
      <c r="D312" s="19"/>
      <c r="E312" s="61"/>
      <c r="F312" s="543" t="s">
        <v>824</v>
      </c>
      <c r="G312" s="544">
        <f>SUBTOTAL(109,G271:G311)</f>
        <v>0</v>
      </c>
      <c r="H312" s="544">
        <f>SUBTOTAL(109,H271:H311)</f>
        <v>0</v>
      </c>
      <c r="I312" s="544">
        <f>SUBTOTAL(109,I271:I311)</f>
        <v>0</v>
      </c>
      <c r="J312" s="545" t="e">
        <f>Tabulka54246[[#This Row],[Skutečnost v tis. Kč]]/Tabulka54246[[#This Row],[Upravený rozpočet v tis. Kč]]*100</f>
        <v>#DIV/0!</v>
      </c>
    </row>
    <row r="313" spans="1:15" s="131" customFormat="1" ht="15" hidden="1" customHeight="1" x14ac:dyDescent="0.25">
      <c r="A313" s="335">
        <v>3399</v>
      </c>
      <c r="B313" s="335"/>
      <c r="C313" s="519"/>
      <c r="D313" s="45"/>
      <c r="E313" s="61"/>
      <c r="F313" s="110" t="s">
        <v>269</v>
      </c>
      <c r="G313" s="72">
        <f>G312+G268</f>
        <v>0</v>
      </c>
      <c r="H313" s="72">
        <f>H312+H268</f>
        <v>0</v>
      </c>
      <c r="I313" s="72">
        <f>I312+I268</f>
        <v>0</v>
      </c>
      <c r="J313" s="468" t="e">
        <f>Tabulka54246[[#This Row],[Skutečnost v tis. Kč]]/Tabulka54246[[#This Row],[Upravený rozpočet v tis. Kč]]*100</f>
        <v>#DIV/0!</v>
      </c>
    </row>
    <row r="314" spans="1:15" s="131" customFormat="1" ht="15" hidden="1" customHeight="1" x14ac:dyDescent="0.25">
      <c r="A314" s="461"/>
      <c r="B314" s="461"/>
      <c r="C314" s="490"/>
      <c r="D314" s="64"/>
      <c r="E314" s="61"/>
      <c r="F314" s="129" t="s">
        <v>136</v>
      </c>
      <c r="G314" s="517">
        <f>G313+G262+G255+G249+G252+G243+G234+G227+G221+G218</f>
        <v>3163</v>
      </c>
      <c r="H314" s="517">
        <f>H313+H262+H255+H249+H252+H243+H234+H227+H221+H218</f>
        <v>4553</v>
      </c>
      <c r="I314" s="517">
        <f>I313+I262+I255+I249+I252+I243+I234+I227+I221+I218</f>
        <v>2939.54</v>
      </c>
      <c r="J314" s="468">
        <f>Tabulka54246[[#This Row],[Skutečnost v tis. Kč]]/Tabulka54246[[#This Row],[Upravený rozpočet v tis. Kč]]*100</f>
        <v>64.562705908192399</v>
      </c>
    </row>
    <row r="315" spans="1:15" s="131" customFormat="1" ht="15" hidden="1" customHeight="1" x14ac:dyDescent="0.25">
      <c r="A315" s="461"/>
      <c r="B315" s="461"/>
      <c r="C315" s="490"/>
      <c r="D315" s="64"/>
      <c r="E315" s="61"/>
      <c r="F315" s="459"/>
      <c r="G315" s="254"/>
      <c r="H315" s="254"/>
      <c r="I315" s="254"/>
      <c r="J315" s="430"/>
    </row>
    <row r="316" spans="1:15" s="131" customFormat="1" ht="15" hidden="1" customHeight="1" x14ac:dyDescent="0.25">
      <c r="A316" s="461"/>
      <c r="B316" s="461"/>
      <c r="C316" s="490"/>
      <c r="D316" s="64"/>
      <c r="E316" s="61"/>
      <c r="F316" s="129" t="s">
        <v>137</v>
      </c>
      <c r="G316" s="254"/>
      <c r="H316" s="254"/>
      <c r="I316" s="254"/>
      <c r="J316" s="430"/>
    </row>
    <row r="317" spans="1:15" s="131" customFormat="1" ht="15" hidden="1" customHeight="1" x14ac:dyDescent="0.25">
      <c r="A317" s="4">
        <v>3412</v>
      </c>
      <c r="B317" s="4">
        <v>5137</v>
      </c>
      <c r="C317" s="291"/>
      <c r="D317" s="47"/>
      <c r="E317" s="61">
        <v>230</v>
      </c>
      <c r="F317" s="5" t="s">
        <v>501</v>
      </c>
      <c r="G317" s="76">
        <v>10</v>
      </c>
      <c r="H317" s="76">
        <v>10</v>
      </c>
      <c r="I317" s="76">
        <v>10</v>
      </c>
      <c r="J317" s="430">
        <f>Tabulka54246[[#This Row],[Skutečnost v tis. Kč]]/Tabulka54246[[#This Row],[Upravený rozpočet v tis. Kč]]*100</f>
        <v>100</v>
      </c>
    </row>
    <row r="318" spans="1:15" s="131" customFormat="1" ht="15" hidden="1" customHeight="1" x14ac:dyDescent="0.25">
      <c r="A318" s="4">
        <v>3412</v>
      </c>
      <c r="B318" s="4">
        <v>5137</v>
      </c>
      <c r="C318" s="291"/>
      <c r="D318" s="47"/>
      <c r="E318" s="61">
        <v>834</v>
      </c>
      <c r="F318" s="5" t="s">
        <v>985</v>
      </c>
      <c r="G318" s="76">
        <v>85</v>
      </c>
      <c r="H318" s="76">
        <v>85</v>
      </c>
      <c r="I318" s="76">
        <v>84.88</v>
      </c>
      <c r="J318" s="430">
        <f>Tabulka54246[[#This Row],[Skutečnost v tis. Kč]]/Tabulka54246[[#This Row],[Upravený rozpočet v tis. Kč]]*100</f>
        <v>99.858823529411751</v>
      </c>
      <c r="K318" s="593"/>
      <c r="M318" s="593"/>
    </row>
    <row r="319" spans="1:15" s="131" customFormat="1" ht="15" hidden="1" customHeight="1" x14ac:dyDescent="0.25">
      <c r="A319" s="4">
        <v>3412</v>
      </c>
      <c r="B319" s="4">
        <v>5137</v>
      </c>
      <c r="C319" s="291"/>
      <c r="D319" s="47"/>
      <c r="E319" s="61">
        <v>834</v>
      </c>
      <c r="F319" s="5" t="s">
        <v>543</v>
      </c>
      <c r="G319" s="76">
        <v>28</v>
      </c>
      <c r="H319" s="76">
        <v>28</v>
      </c>
      <c r="I319" s="76">
        <v>0</v>
      </c>
      <c r="J319" s="430">
        <f>Tabulka54246[[#This Row],[Skutečnost v tis. Kč]]/Tabulka54246[[#This Row],[Upravený rozpočet v tis. Kč]]*100</f>
        <v>0</v>
      </c>
    </row>
    <row r="320" spans="1:15" s="131" customFormat="1" ht="17.100000000000001" hidden="1" customHeight="1" x14ac:dyDescent="0.25">
      <c r="A320" s="4">
        <v>3412</v>
      </c>
      <c r="B320" s="4">
        <v>5169</v>
      </c>
      <c r="C320" s="291"/>
      <c r="D320" s="47"/>
      <c r="E320" s="61">
        <v>230</v>
      </c>
      <c r="F320" s="5" t="s">
        <v>139</v>
      </c>
      <c r="G320" s="76">
        <v>2037.32</v>
      </c>
      <c r="H320" s="76">
        <v>2035.32</v>
      </c>
      <c r="I320" s="76">
        <v>1347.22</v>
      </c>
      <c r="J320" s="430">
        <f>Tabulka54246[[#This Row],[Skutečnost v tis. Kč]]/Tabulka54246[[#This Row],[Upravený rozpočet v tis. Kč]]*100</f>
        <v>66.192048424817713</v>
      </c>
      <c r="O320" s="593"/>
    </row>
    <row r="321" spans="1:188" s="131" customFormat="1" ht="12.75" hidden="1" customHeight="1" x14ac:dyDescent="0.25">
      <c r="A321" s="4">
        <v>3412</v>
      </c>
      <c r="B321" s="4">
        <v>5169</v>
      </c>
      <c r="C321" s="291"/>
      <c r="D321" s="47"/>
      <c r="E321" s="61">
        <v>231</v>
      </c>
      <c r="F321" s="5" t="s">
        <v>278</v>
      </c>
      <c r="G321" s="76">
        <v>905.45</v>
      </c>
      <c r="H321" s="76">
        <v>907.45</v>
      </c>
      <c r="I321" s="76">
        <v>632.04</v>
      </c>
      <c r="J321" s="428">
        <f>Tabulka54246[[#This Row],[Skutečnost v tis. Kč]]/Tabulka54246[[#This Row],[Upravený rozpočet v tis. Kč]]*100</f>
        <v>69.650118463827198</v>
      </c>
    </row>
    <row r="322" spans="1:188" s="131" customFormat="1" ht="15" customHeight="1" x14ac:dyDescent="0.25">
      <c r="A322" s="461">
        <v>3412</v>
      </c>
      <c r="B322" s="461">
        <v>5171</v>
      </c>
      <c r="C322" s="490"/>
      <c r="D322" s="64"/>
      <c r="E322" s="462">
        <v>355</v>
      </c>
      <c r="F322" s="459" t="s">
        <v>594</v>
      </c>
      <c r="G322" s="254">
        <v>50</v>
      </c>
      <c r="H322" s="254">
        <v>102.47</v>
      </c>
      <c r="I322" s="254">
        <v>102.47</v>
      </c>
      <c r="J322" s="429">
        <f>Tabulka54246[[#This Row],[Skutečnost v tis. Kč]]/Tabulka54246[[#This Row],[Upravený rozpočet v tis. Kč]]*100</f>
        <v>100</v>
      </c>
    </row>
    <row r="323" spans="1:188" s="131" customFormat="1" ht="15" customHeight="1" x14ac:dyDescent="0.25">
      <c r="A323" s="461">
        <v>3412</v>
      </c>
      <c r="B323" s="461">
        <v>5171</v>
      </c>
      <c r="C323" s="490"/>
      <c r="D323" s="64"/>
      <c r="E323" s="462">
        <v>641</v>
      </c>
      <c r="F323" s="588" t="s">
        <v>920</v>
      </c>
      <c r="G323" s="254">
        <v>0</v>
      </c>
      <c r="H323" s="254">
        <v>30.29</v>
      </c>
      <c r="I323" s="254">
        <v>30.29</v>
      </c>
      <c r="J323" s="429">
        <f>Tabulka54246[[#This Row],[Skutečnost v tis. Kč]]/Tabulka54246[[#This Row],[Upravený rozpočet v tis. Kč]]*100</f>
        <v>100</v>
      </c>
    </row>
    <row r="324" spans="1:188" s="131" customFormat="1" ht="15" customHeight="1" x14ac:dyDescent="0.25">
      <c r="A324" s="492">
        <v>3412</v>
      </c>
      <c r="B324" s="492">
        <v>5171</v>
      </c>
      <c r="C324" s="578">
        <v>416</v>
      </c>
      <c r="D324" s="60"/>
      <c r="E324" s="493">
        <v>641</v>
      </c>
      <c r="F324" s="651" t="s">
        <v>1013</v>
      </c>
      <c r="G324" s="552">
        <v>0</v>
      </c>
      <c r="H324" s="552">
        <v>140</v>
      </c>
      <c r="I324" s="552">
        <v>109.05</v>
      </c>
      <c r="J324" s="429">
        <f>Tabulka54246[[#This Row],[Skutečnost v tis. Kč]]/Tabulka54246[[#This Row],[Upravený rozpočet v tis. Kč]]*100</f>
        <v>77.892857142857139</v>
      </c>
    </row>
    <row r="325" spans="1:188" s="539" customFormat="1" ht="15" customHeight="1" x14ac:dyDescent="0.25">
      <c r="A325" s="461">
        <v>3412</v>
      </c>
      <c r="B325" s="461">
        <v>5171</v>
      </c>
      <c r="C325" s="490"/>
      <c r="D325" s="700">
        <v>14</v>
      </c>
      <c r="E325" s="462">
        <v>641</v>
      </c>
      <c r="F325" s="459" t="s">
        <v>926</v>
      </c>
      <c r="G325" s="254">
        <v>0</v>
      </c>
      <c r="H325" s="254">
        <v>146.22999999999999</v>
      </c>
      <c r="I325" s="254">
        <v>146.22999999999999</v>
      </c>
      <c r="J325" s="429">
        <f>Tabulka54246[[#This Row],[Skutečnost v tis. Kč]]/Tabulka54246[[#This Row],[Upravený rozpočet v tis. Kč]]*100</f>
        <v>100</v>
      </c>
      <c r="K325" s="541"/>
      <c r="L325" s="542"/>
      <c r="M325" s="542"/>
      <c r="N325" s="542"/>
      <c r="O325" s="538"/>
      <c r="P325" s="538"/>
      <c r="Q325" s="538"/>
      <c r="R325" s="538"/>
      <c r="S325" s="538"/>
      <c r="W325" s="540"/>
      <c r="X325" s="541"/>
      <c r="Y325" s="542"/>
      <c r="Z325" s="542"/>
      <c r="AA325" s="542"/>
      <c r="AB325" s="538"/>
      <c r="AC325" s="538"/>
      <c r="AD325" s="538"/>
      <c r="AE325" s="538"/>
      <c r="AF325" s="538"/>
      <c r="AJ325" s="540"/>
      <c r="AK325" s="541"/>
      <c r="AL325" s="542"/>
      <c r="AM325" s="542"/>
      <c r="AN325" s="542"/>
      <c r="AO325" s="538"/>
      <c r="AP325" s="538"/>
      <c r="AQ325" s="538"/>
      <c r="AR325" s="538"/>
      <c r="AS325" s="538"/>
      <c r="AW325" s="540"/>
      <c r="AX325" s="541"/>
      <c r="AY325" s="542"/>
      <c r="AZ325" s="542"/>
      <c r="BA325" s="542"/>
      <c r="BB325" s="538"/>
      <c r="BC325" s="538"/>
      <c r="BD325" s="538"/>
      <c r="BE325" s="538"/>
      <c r="BF325" s="538"/>
      <c r="BJ325" s="540"/>
      <c r="BK325" s="541"/>
      <c r="BL325" s="542"/>
      <c r="BM325" s="542"/>
      <c r="BN325" s="542"/>
      <c r="BO325" s="538"/>
      <c r="BP325" s="538"/>
      <c r="BQ325" s="538"/>
      <c r="BR325" s="538"/>
      <c r="BS325" s="538"/>
      <c r="BW325" s="540"/>
      <c r="BX325" s="541"/>
      <c r="BY325" s="542"/>
      <c r="BZ325" s="542"/>
      <c r="CA325" s="542"/>
      <c r="CB325" s="538"/>
      <c r="CC325" s="538"/>
      <c r="CD325" s="538"/>
      <c r="CE325" s="538"/>
      <c r="CF325" s="538"/>
      <c r="CJ325" s="540"/>
      <c r="CK325" s="541"/>
      <c r="CL325" s="542"/>
      <c r="CM325" s="542"/>
      <c r="CN325" s="542"/>
      <c r="CO325" s="538"/>
      <c r="CP325" s="538"/>
      <c r="CQ325" s="538"/>
      <c r="CR325" s="538"/>
      <c r="CS325" s="538"/>
      <c r="CW325" s="540"/>
      <c r="CX325" s="541"/>
      <c r="CY325" s="542"/>
      <c r="CZ325" s="542"/>
      <c r="DA325" s="542"/>
      <c r="DB325" s="538"/>
      <c r="DC325" s="538"/>
      <c r="DD325" s="538"/>
      <c r="DE325" s="538"/>
      <c r="DF325" s="538"/>
      <c r="DJ325" s="540"/>
      <c r="DK325" s="541"/>
      <c r="DL325" s="542"/>
      <c r="DM325" s="542"/>
      <c r="DN325" s="542"/>
      <c r="DO325" s="538"/>
      <c r="DP325" s="538"/>
      <c r="DQ325" s="538"/>
      <c r="DR325" s="538"/>
      <c r="DS325" s="538"/>
      <c r="DW325" s="540"/>
      <c r="DX325" s="541"/>
      <c r="DY325" s="542"/>
      <c r="DZ325" s="542"/>
      <c r="EA325" s="542"/>
      <c r="EB325" s="538"/>
      <c r="EC325" s="538"/>
      <c r="ED325" s="538"/>
      <c r="EE325" s="538"/>
      <c r="EF325" s="538"/>
      <c r="EJ325" s="540"/>
      <c r="EK325" s="541"/>
      <c r="EL325" s="542"/>
      <c r="EM325" s="542"/>
      <c r="EN325" s="542"/>
      <c r="EO325" s="538"/>
      <c r="EP325" s="538"/>
      <c r="EQ325" s="538"/>
      <c r="ER325" s="538"/>
      <c r="ES325" s="538"/>
      <c r="EW325" s="540"/>
      <c r="EX325" s="541"/>
      <c r="EY325" s="542"/>
      <c r="EZ325" s="542"/>
      <c r="FA325" s="542"/>
      <c r="FB325" s="538"/>
      <c r="FC325" s="538"/>
      <c r="FD325" s="538"/>
      <c r="FE325" s="538"/>
      <c r="FF325" s="538"/>
      <c r="FJ325" s="540"/>
      <c r="FK325" s="541"/>
      <c r="FL325" s="542"/>
      <c r="FM325" s="542"/>
      <c r="FN325" s="542"/>
      <c r="FO325" s="538"/>
      <c r="FP325" s="538"/>
      <c r="FQ325" s="538"/>
      <c r="FR325" s="538"/>
      <c r="FS325" s="538"/>
      <c r="FW325" s="540"/>
      <c r="FX325" s="541"/>
      <c r="FY325" s="542"/>
      <c r="FZ325" s="542"/>
      <c r="GA325" s="542"/>
      <c r="GB325" s="538"/>
      <c r="GC325" s="538"/>
      <c r="GD325" s="538"/>
      <c r="GE325" s="538"/>
      <c r="GF325" s="538"/>
    </row>
    <row r="326" spans="1:188" s="539" customFormat="1" ht="15" customHeight="1" x14ac:dyDescent="0.25">
      <c r="A326" s="461">
        <v>3412</v>
      </c>
      <c r="B326" s="461">
        <v>5171</v>
      </c>
      <c r="C326" s="461"/>
      <c r="D326" s="490"/>
      <c r="E326" s="462">
        <v>643</v>
      </c>
      <c r="F326" s="459" t="s">
        <v>496</v>
      </c>
      <c r="G326" s="254">
        <v>0</v>
      </c>
      <c r="H326" s="254">
        <v>89.09</v>
      </c>
      <c r="I326" s="254">
        <v>20.12</v>
      </c>
      <c r="J326" s="429">
        <f>Tabulka54246[[#This Row],[Skutečnost v tis. Kč]]/Tabulka54246[[#This Row],[Upravený rozpočet v tis. Kč]]*100</f>
        <v>22.583903917386912</v>
      </c>
      <c r="K326" s="541"/>
      <c r="L326" s="542"/>
      <c r="M326" s="542"/>
      <c r="N326" s="542"/>
      <c r="O326" s="538"/>
      <c r="P326" s="538"/>
      <c r="Q326" s="538"/>
      <c r="R326" s="538"/>
      <c r="S326" s="538"/>
      <c r="W326" s="540"/>
      <c r="X326" s="541"/>
      <c r="Y326" s="542"/>
      <c r="Z326" s="542"/>
      <c r="AA326" s="542"/>
      <c r="AB326" s="538"/>
      <c r="AC326" s="538"/>
      <c r="AD326" s="538"/>
      <c r="AE326" s="538"/>
      <c r="AF326" s="538"/>
      <c r="AJ326" s="540"/>
      <c r="AK326" s="541"/>
      <c r="AL326" s="542"/>
      <c r="AM326" s="542"/>
      <c r="AN326" s="542"/>
      <c r="AO326" s="538"/>
      <c r="AP326" s="538"/>
      <c r="AQ326" s="538"/>
      <c r="AR326" s="538"/>
      <c r="AS326" s="538"/>
      <c r="AW326" s="540"/>
      <c r="AX326" s="541"/>
      <c r="AY326" s="542"/>
      <c r="AZ326" s="542"/>
      <c r="BA326" s="542"/>
      <c r="BB326" s="538"/>
      <c r="BC326" s="538"/>
      <c r="BD326" s="538"/>
      <c r="BE326" s="538"/>
      <c r="BF326" s="538"/>
      <c r="BJ326" s="540"/>
      <c r="BK326" s="541"/>
      <c r="BL326" s="542"/>
      <c r="BM326" s="542"/>
      <c r="BN326" s="542"/>
      <c r="BO326" s="538"/>
      <c r="BP326" s="538"/>
      <c r="BQ326" s="538"/>
      <c r="BR326" s="538"/>
      <c r="BS326" s="538"/>
      <c r="BW326" s="540"/>
      <c r="BX326" s="541"/>
      <c r="BY326" s="542"/>
      <c r="BZ326" s="542"/>
      <c r="CA326" s="542"/>
      <c r="CB326" s="538"/>
      <c r="CC326" s="538"/>
      <c r="CD326" s="538"/>
      <c r="CE326" s="538"/>
      <c r="CF326" s="538"/>
      <c r="CJ326" s="540"/>
      <c r="CK326" s="541"/>
      <c r="CL326" s="542"/>
      <c r="CM326" s="542"/>
      <c r="CN326" s="542"/>
      <c r="CO326" s="538"/>
      <c r="CP326" s="538"/>
      <c r="CQ326" s="538"/>
      <c r="CR326" s="538"/>
      <c r="CS326" s="538"/>
      <c r="CW326" s="540"/>
      <c r="CX326" s="541"/>
      <c r="CY326" s="542"/>
      <c r="CZ326" s="542"/>
      <c r="DA326" s="542"/>
      <c r="DB326" s="538"/>
      <c r="DC326" s="538"/>
      <c r="DD326" s="538"/>
      <c r="DE326" s="538"/>
      <c r="DF326" s="538"/>
      <c r="DJ326" s="540"/>
      <c r="DK326" s="541"/>
      <c r="DL326" s="542"/>
      <c r="DM326" s="542"/>
      <c r="DN326" s="542"/>
      <c r="DO326" s="538"/>
      <c r="DP326" s="538"/>
      <c r="DQ326" s="538"/>
      <c r="DR326" s="538"/>
      <c r="DS326" s="538"/>
      <c r="DW326" s="540"/>
      <c r="DX326" s="541"/>
      <c r="DY326" s="542"/>
      <c r="DZ326" s="542"/>
      <c r="EA326" s="542"/>
      <c r="EB326" s="538"/>
      <c r="EC326" s="538"/>
      <c r="ED326" s="538"/>
      <c r="EE326" s="538"/>
      <c r="EF326" s="538"/>
      <c r="EJ326" s="540"/>
      <c r="EK326" s="541"/>
      <c r="EL326" s="542"/>
      <c r="EM326" s="542"/>
      <c r="EN326" s="542"/>
      <c r="EO326" s="538"/>
      <c r="EP326" s="538"/>
      <c r="EQ326" s="538"/>
      <c r="ER326" s="538"/>
      <c r="ES326" s="538"/>
      <c r="EW326" s="540"/>
      <c r="EX326" s="541"/>
      <c r="EY326" s="542"/>
      <c r="EZ326" s="542"/>
      <c r="FA326" s="542"/>
      <c r="FB326" s="538"/>
      <c r="FC326" s="538"/>
      <c r="FD326" s="538"/>
      <c r="FE326" s="538"/>
      <c r="FF326" s="538"/>
      <c r="FJ326" s="540"/>
      <c r="FK326" s="541"/>
      <c r="FL326" s="542"/>
      <c r="FM326" s="542"/>
      <c r="FN326" s="542"/>
      <c r="FO326" s="538"/>
      <c r="FP326" s="538"/>
      <c r="FQ326" s="538"/>
      <c r="FR326" s="538"/>
      <c r="FS326" s="538"/>
      <c r="FW326" s="540"/>
      <c r="FX326" s="541"/>
      <c r="FY326" s="542"/>
      <c r="FZ326" s="542"/>
      <c r="GA326" s="542"/>
      <c r="GB326" s="538"/>
      <c r="GC326" s="538"/>
      <c r="GD326" s="538"/>
      <c r="GE326" s="538"/>
      <c r="GF326" s="538"/>
    </row>
    <row r="327" spans="1:188" s="539" customFormat="1" ht="15" hidden="1" customHeight="1" x14ac:dyDescent="0.25">
      <c r="A327" s="492">
        <v>3412</v>
      </c>
      <c r="B327" s="492">
        <v>5336</v>
      </c>
      <c r="C327" s="578">
        <v>416</v>
      </c>
      <c r="D327" s="493">
        <v>604</v>
      </c>
      <c r="E327" s="493">
        <v>241</v>
      </c>
      <c r="F327" s="585" t="s">
        <v>893</v>
      </c>
      <c r="G327" s="552">
        <v>0</v>
      </c>
      <c r="H327" s="552">
        <v>100</v>
      </c>
      <c r="I327" s="552">
        <v>70</v>
      </c>
      <c r="J327" s="429">
        <f>Tabulka54246[[#This Row],[Skutečnost v tis. Kč]]/Tabulka54246[[#This Row],[Upravený rozpočet v tis. Kč]]*100</f>
        <v>70</v>
      </c>
      <c r="K327" s="541"/>
      <c r="L327" s="542"/>
      <c r="M327" s="542"/>
      <c r="N327" s="542"/>
      <c r="O327" s="538"/>
      <c r="P327" s="538"/>
      <c r="Q327" s="538"/>
      <c r="R327" s="538"/>
      <c r="S327" s="538"/>
      <c r="W327" s="540"/>
      <c r="X327" s="541"/>
      <c r="Y327" s="542"/>
      <c r="Z327" s="542"/>
      <c r="AA327" s="542"/>
      <c r="AB327" s="538"/>
      <c r="AC327" s="538"/>
      <c r="AD327" s="538"/>
      <c r="AE327" s="538"/>
      <c r="AF327" s="538"/>
      <c r="AJ327" s="540"/>
      <c r="AK327" s="541"/>
      <c r="AL327" s="542"/>
      <c r="AM327" s="542"/>
      <c r="AN327" s="542"/>
      <c r="AO327" s="538"/>
      <c r="AP327" s="538"/>
      <c r="AQ327" s="538"/>
      <c r="AR327" s="538"/>
      <c r="AS327" s="538"/>
      <c r="AW327" s="540"/>
      <c r="AX327" s="541"/>
      <c r="AY327" s="542"/>
      <c r="AZ327" s="542"/>
      <c r="BA327" s="542"/>
      <c r="BB327" s="538"/>
      <c r="BC327" s="538"/>
      <c r="BD327" s="538"/>
      <c r="BE327" s="538"/>
      <c r="BF327" s="538"/>
      <c r="BJ327" s="540"/>
      <c r="BK327" s="541"/>
      <c r="BL327" s="542"/>
      <c r="BM327" s="542"/>
      <c r="BN327" s="542"/>
      <c r="BO327" s="538"/>
      <c r="BP327" s="538"/>
      <c r="BQ327" s="538"/>
      <c r="BR327" s="538"/>
      <c r="BS327" s="538"/>
      <c r="BW327" s="540"/>
      <c r="BX327" s="541"/>
      <c r="BY327" s="542"/>
      <c r="BZ327" s="542"/>
      <c r="CA327" s="542"/>
      <c r="CB327" s="538"/>
      <c r="CC327" s="538"/>
      <c r="CD327" s="538"/>
      <c r="CE327" s="538"/>
      <c r="CF327" s="538"/>
      <c r="CJ327" s="540"/>
      <c r="CK327" s="541"/>
      <c r="CL327" s="542"/>
      <c r="CM327" s="542"/>
      <c r="CN327" s="542"/>
      <c r="CO327" s="538"/>
      <c r="CP327" s="538"/>
      <c r="CQ327" s="538"/>
      <c r="CR327" s="538"/>
      <c r="CS327" s="538"/>
      <c r="CW327" s="540"/>
      <c r="CX327" s="541"/>
      <c r="CY327" s="542"/>
      <c r="CZ327" s="542"/>
      <c r="DA327" s="542"/>
      <c r="DB327" s="538"/>
      <c r="DC327" s="538"/>
      <c r="DD327" s="538"/>
      <c r="DE327" s="538"/>
      <c r="DF327" s="538"/>
      <c r="DJ327" s="540"/>
      <c r="DK327" s="541"/>
      <c r="DL327" s="542"/>
      <c r="DM327" s="542"/>
      <c r="DN327" s="542"/>
      <c r="DO327" s="538"/>
      <c r="DP327" s="538"/>
      <c r="DQ327" s="538"/>
      <c r="DR327" s="538"/>
      <c r="DS327" s="538"/>
      <c r="DW327" s="540"/>
      <c r="DX327" s="541"/>
      <c r="DY327" s="542"/>
      <c r="DZ327" s="542"/>
      <c r="EA327" s="542"/>
      <c r="EB327" s="538"/>
      <c r="EC327" s="538"/>
      <c r="ED327" s="538"/>
      <c r="EE327" s="538"/>
      <c r="EF327" s="538"/>
      <c r="EJ327" s="540"/>
      <c r="EK327" s="541"/>
      <c r="EL327" s="542"/>
      <c r="EM327" s="542"/>
      <c r="EN327" s="542"/>
      <c r="EO327" s="538"/>
      <c r="EP327" s="538"/>
      <c r="EQ327" s="538"/>
      <c r="ER327" s="538"/>
      <c r="ES327" s="538"/>
      <c r="EW327" s="540"/>
      <c r="EX327" s="541"/>
      <c r="EY327" s="542"/>
      <c r="EZ327" s="542"/>
      <c r="FA327" s="542"/>
      <c r="FB327" s="538"/>
      <c r="FC327" s="538"/>
      <c r="FD327" s="538"/>
      <c r="FE327" s="538"/>
      <c r="FF327" s="538"/>
      <c r="FJ327" s="540"/>
      <c r="FK327" s="541"/>
      <c r="FL327" s="542"/>
      <c r="FM327" s="542"/>
      <c r="FN327" s="542"/>
      <c r="FO327" s="538"/>
      <c r="FP327" s="538"/>
      <c r="FQ327" s="538"/>
      <c r="FR327" s="538"/>
      <c r="FS327" s="538"/>
      <c r="FW327" s="540"/>
      <c r="FX327" s="541"/>
      <c r="FY327" s="542"/>
      <c r="FZ327" s="542"/>
      <c r="GA327" s="542"/>
      <c r="GB327" s="538"/>
      <c r="GC327" s="538"/>
      <c r="GD327" s="538"/>
      <c r="GE327" s="538"/>
      <c r="GF327" s="538"/>
    </row>
    <row r="328" spans="1:188" s="539" customFormat="1" ht="15" hidden="1" customHeight="1" x14ac:dyDescent="0.25">
      <c r="A328" s="258">
        <v>3412</v>
      </c>
      <c r="B328" s="258">
        <v>6121</v>
      </c>
      <c r="C328" s="270"/>
      <c r="D328" s="64"/>
      <c r="E328" s="707">
        <v>867</v>
      </c>
      <c r="F328" s="256" t="s">
        <v>694</v>
      </c>
      <c r="G328" s="252">
        <v>0</v>
      </c>
      <c r="H328" s="252">
        <v>9.68</v>
      </c>
      <c r="I328" s="252">
        <v>9.68</v>
      </c>
      <c r="J328" s="428">
        <f>Tabulka54246[[#This Row],[Skutečnost v tis. Kč]]/Tabulka54246[[#This Row],[Upravený rozpočet v tis. Kč]]*100</f>
        <v>100</v>
      </c>
      <c r="K328" s="541"/>
      <c r="L328" s="542"/>
      <c r="M328" s="542"/>
      <c r="N328" s="542"/>
      <c r="O328" s="538"/>
      <c r="P328" s="538"/>
      <c r="Q328" s="538"/>
      <c r="R328" s="538"/>
      <c r="S328" s="538"/>
      <c r="W328" s="540"/>
      <c r="X328" s="541"/>
      <c r="Y328" s="542"/>
      <c r="Z328" s="542"/>
      <c r="AA328" s="542"/>
      <c r="AB328" s="538"/>
      <c r="AC328" s="538"/>
      <c r="AD328" s="538"/>
      <c r="AE328" s="538"/>
      <c r="AF328" s="538"/>
      <c r="AJ328" s="540"/>
      <c r="AK328" s="541"/>
      <c r="AL328" s="542"/>
      <c r="AM328" s="542"/>
      <c r="AN328" s="542"/>
      <c r="AO328" s="538"/>
      <c r="AP328" s="538"/>
      <c r="AQ328" s="538"/>
      <c r="AR328" s="538"/>
      <c r="AS328" s="538"/>
      <c r="AW328" s="540"/>
      <c r="AX328" s="541"/>
      <c r="AY328" s="542"/>
      <c r="AZ328" s="542"/>
      <c r="BA328" s="542"/>
      <c r="BB328" s="538"/>
      <c r="BC328" s="538"/>
      <c r="BD328" s="538"/>
      <c r="BE328" s="538"/>
      <c r="BF328" s="538"/>
      <c r="BJ328" s="540"/>
      <c r="BK328" s="541"/>
      <c r="BL328" s="542"/>
      <c r="BM328" s="542"/>
      <c r="BN328" s="542"/>
      <c r="BO328" s="538"/>
      <c r="BP328" s="538"/>
      <c r="BQ328" s="538"/>
      <c r="BR328" s="538"/>
      <c r="BS328" s="538"/>
      <c r="BW328" s="540"/>
      <c r="BX328" s="541"/>
      <c r="BY328" s="542"/>
      <c r="BZ328" s="542"/>
      <c r="CA328" s="542"/>
      <c r="CB328" s="538"/>
      <c r="CC328" s="538"/>
      <c r="CD328" s="538"/>
      <c r="CE328" s="538"/>
      <c r="CF328" s="538"/>
      <c r="CJ328" s="540"/>
      <c r="CK328" s="541"/>
      <c r="CL328" s="542"/>
      <c r="CM328" s="542"/>
      <c r="CN328" s="542"/>
      <c r="CO328" s="538"/>
      <c r="CP328" s="538"/>
      <c r="CQ328" s="538"/>
      <c r="CR328" s="538"/>
      <c r="CS328" s="538"/>
      <c r="CW328" s="540"/>
      <c r="CX328" s="541"/>
      <c r="CY328" s="542"/>
      <c r="CZ328" s="542"/>
      <c r="DA328" s="542"/>
      <c r="DB328" s="538"/>
      <c r="DC328" s="538"/>
      <c r="DD328" s="538"/>
      <c r="DE328" s="538"/>
      <c r="DF328" s="538"/>
      <c r="DJ328" s="540"/>
      <c r="DK328" s="541"/>
      <c r="DL328" s="542"/>
      <c r="DM328" s="542"/>
      <c r="DN328" s="542"/>
      <c r="DO328" s="538"/>
      <c r="DP328" s="538"/>
      <c r="DQ328" s="538"/>
      <c r="DR328" s="538"/>
      <c r="DS328" s="538"/>
      <c r="DW328" s="540"/>
      <c r="DX328" s="541"/>
      <c r="DY328" s="542"/>
      <c r="DZ328" s="542"/>
      <c r="EA328" s="542"/>
      <c r="EB328" s="538"/>
      <c r="EC328" s="538"/>
      <c r="ED328" s="538"/>
      <c r="EE328" s="538"/>
      <c r="EF328" s="538"/>
      <c r="EJ328" s="540"/>
      <c r="EK328" s="541"/>
      <c r="EL328" s="542"/>
      <c r="EM328" s="542"/>
      <c r="EN328" s="542"/>
      <c r="EO328" s="538"/>
      <c r="EP328" s="538"/>
      <c r="EQ328" s="538"/>
      <c r="ER328" s="538"/>
      <c r="ES328" s="538"/>
      <c r="EW328" s="540"/>
      <c r="EX328" s="541"/>
      <c r="EY328" s="542"/>
      <c r="EZ328" s="542"/>
      <c r="FA328" s="542"/>
      <c r="FB328" s="538"/>
      <c r="FC328" s="538"/>
      <c r="FD328" s="538"/>
      <c r="FE328" s="538"/>
      <c r="FF328" s="538"/>
      <c r="FJ328" s="540"/>
      <c r="FK328" s="541"/>
      <c r="FL328" s="542"/>
      <c r="FM328" s="542"/>
      <c r="FN328" s="542"/>
      <c r="FO328" s="538"/>
      <c r="FP328" s="538"/>
      <c r="FQ328" s="538"/>
      <c r="FR328" s="538"/>
      <c r="FS328" s="538"/>
      <c r="FW328" s="540"/>
      <c r="FX328" s="541"/>
      <c r="FY328" s="542"/>
      <c r="FZ328" s="542"/>
      <c r="GA328" s="542"/>
      <c r="GB328" s="538"/>
      <c r="GC328" s="538"/>
      <c r="GD328" s="538"/>
      <c r="GE328" s="538"/>
      <c r="GF328" s="538"/>
    </row>
    <row r="329" spans="1:188" s="131" customFormat="1" ht="15" hidden="1" customHeight="1" x14ac:dyDescent="0.25">
      <c r="A329" s="335">
        <v>3412</v>
      </c>
      <c r="B329" s="335"/>
      <c r="C329" s="519"/>
      <c r="D329" s="45"/>
      <c r="E329" s="493"/>
      <c r="F329" s="110" t="s">
        <v>140</v>
      </c>
      <c r="G329" s="72">
        <f>SUBTOTAL(109,G317:G328)</f>
        <v>50</v>
      </c>
      <c r="H329" s="72">
        <f>SUBTOTAL(109,H317:H328)</f>
        <v>508.08000000000004</v>
      </c>
      <c r="I329" s="72">
        <f>SUBTOTAL(109,I317:I328)</f>
        <v>408.15999999999997</v>
      </c>
      <c r="J329" s="547">
        <f>Tabulka54246[[#This Row],[Skutečnost v tis. Kč]]/Tabulka54246[[#This Row],[Upravený rozpočet v tis. Kč]]*100</f>
        <v>80.333805699889766</v>
      </c>
    </row>
    <row r="330" spans="1:188" ht="15.75" hidden="1" customHeight="1" x14ac:dyDescent="0.25">
      <c r="A330" s="335"/>
      <c r="B330" s="335"/>
      <c r="C330" s="519"/>
      <c r="D330" s="45"/>
      <c r="E330" s="493"/>
      <c r="F330" s="110"/>
      <c r="G330" s="72"/>
      <c r="H330" s="72"/>
      <c r="I330" s="72"/>
      <c r="J330" s="547"/>
    </row>
    <row r="331" spans="1:188" ht="15.75" hidden="1" customHeight="1" x14ac:dyDescent="0.25">
      <c r="A331" s="335"/>
      <c r="B331" s="335"/>
      <c r="C331" s="519"/>
      <c r="D331" s="45"/>
      <c r="E331" s="493"/>
      <c r="F331" s="536" t="s">
        <v>825</v>
      </c>
      <c r="G331" s="72"/>
      <c r="H331" s="72"/>
      <c r="I331" s="72"/>
      <c r="J331" s="547"/>
    </row>
    <row r="332" spans="1:188" ht="15.75" hidden="1" customHeight="1" x14ac:dyDescent="0.25">
      <c r="A332" s="13">
        <v>3419</v>
      </c>
      <c r="B332" s="13">
        <v>5169</v>
      </c>
      <c r="C332" s="19"/>
      <c r="D332" s="537">
        <v>111</v>
      </c>
      <c r="E332" s="493"/>
      <c r="F332" s="5" t="s">
        <v>222</v>
      </c>
      <c r="G332" s="76">
        <v>0</v>
      </c>
      <c r="H332" s="76">
        <v>42.8</v>
      </c>
      <c r="I332" s="76">
        <v>0</v>
      </c>
      <c r="J332" s="558">
        <f>Tabulka54246[[#This Row],[Skutečnost v tis. Kč]]/Tabulka54246[[#This Row],[Upravený rozpočet v tis. Kč]]*100</f>
        <v>0</v>
      </c>
    </row>
    <row r="333" spans="1:188" ht="15.75" hidden="1" customHeight="1" x14ac:dyDescent="0.25">
      <c r="A333" s="13">
        <v>3419</v>
      </c>
      <c r="B333" s="13">
        <v>5169</v>
      </c>
      <c r="C333" s="19"/>
      <c r="D333" s="537">
        <v>111</v>
      </c>
      <c r="E333" s="61">
        <v>301</v>
      </c>
      <c r="F333" s="29" t="s">
        <v>826</v>
      </c>
      <c r="G333" s="76">
        <v>0</v>
      </c>
      <c r="H333" s="76">
        <v>101.5</v>
      </c>
      <c r="I333" s="76">
        <v>50.75</v>
      </c>
      <c r="J333" s="558">
        <f>Tabulka54246[[#This Row],[Skutečnost v tis. Kč]]/Tabulka54246[[#This Row],[Upravený rozpočet v tis. Kč]]*100</f>
        <v>50</v>
      </c>
    </row>
    <row r="334" spans="1:188" ht="15.75" hidden="1" customHeight="1" x14ac:dyDescent="0.25">
      <c r="A334" s="13">
        <v>3419</v>
      </c>
      <c r="B334" s="13">
        <v>5169</v>
      </c>
      <c r="C334" s="19"/>
      <c r="D334" s="537">
        <v>111</v>
      </c>
      <c r="E334" s="61">
        <v>302</v>
      </c>
      <c r="F334" s="3" t="s">
        <v>840</v>
      </c>
      <c r="G334" s="76">
        <v>0</v>
      </c>
      <c r="H334" s="76">
        <v>174.24</v>
      </c>
      <c r="I334" s="76">
        <v>87.12</v>
      </c>
      <c r="J334" s="558">
        <f>Tabulka54246[[#This Row],[Skutečnost v tis. Kč]]/Tabulka54246[[#This Row],[Upravený rozpočet v tis. Kč]]*100</f>
        <v>50</v>
      </c>
    </row>
    <row r="335" spans="1:188" ht="15.75" hidden="1" customHeight="1" x14ac:dyDescent="0.25">
      <c r="A335" s="13">
        <v>3419</v>
      </c>
      <c r="B335" s="13">
        <v>5169</v>
      </c>
      <c r="C335" s="19"/>
      <c r="D335" s="537">
        <v>111</v>
      </c>
      <c r="E335" s="61">
        <v>305</v>
      </c>
      <c r="F335" s="3" t="s">
        <v>828</v>
      </c>
      <c r="G335" s="76">
        <v>0</v>
      </c>
      <c r="H335" s="76">
        <v>18</v>
      </c>
      <c r="I335" s="76">
        <v>0</v>
      </c>
      <c r="J335" s="558">
        <f>Tabulka54246[[#This Row],[Skutečnost v tis. Kč]]/Tabulka54246[[#This Row],[Upravený rozpočet v tis. Kč]]*100</f>
        <v>0</v>
      </c>
    </row>
    <row r="336" spans="1:188" ht="15.75" hidden="1" customHeight="1" x14ac:dyDescent="0.25">
      <c r="A336" s="13">
        <v>3419</v>
      </c>
      <c r="B336" s="13">
        <v>5169</v>
      </c>
      <c r="C336" s="19"/>
      <c r="D336" s="537">
        <v>111</v>
      </c>
      <c r="E336" s="61">
        <v>306</v>
      </c>
      <c r="F336" s="3" t="s">
        <v>829</v>
      </c>
      <c r="G336" s="76">
        <v>0</v>
      </c>
      <c r="H336" s="76">
        <v>7</v>
      </c>
      <c r="I336" s="76">
        <v>0</v>
      </c>
      <c r="J336" s="558">
        <f>Tabulka54246[[#This Row],[Skutečnost v tis. Kč]]/Tabulka54246[[#This Row],[Upravený rozpočet v tis. Kč]]*100</f>
        <v>0</v>
      </c>
    </row>
    <row r="337" spans="1:10" ht="15.75" hidden="1" customHeight="1" x14ac:dyDescent="0.25">
      <c r="A337" s="13">
        <v>3419</v>
      </c>
      <c r="B337" s="13">
        <v>5169</v>
      </c>
      <c r="C337" s="19"/>
      <c r="D337" s="537">
        <v>111</v>
      </c>
      <c r="E337" s="61">
        <v>307</v>
      </c>
      <c r="F337" s="3" t="s">
        <v>830</v>
      </c>
      <c r="G337" s="76">
        <v>0</v>
      </c>
      <c r="H337" s="76">
        <v>6.5</v>
      </c>
      <c r="I337" s="76">
        <v>6.5</v>
      </c>
      <c r="J337" s="558">
        <f>Tabulka54246[[#This Row],[Skutečnost v tis. Kč]]/Tabulka54246[[#This Row],[Upravený rozpočet v tis. Kč]]*100</f>
        <v>100</v>
      </c>
    </row>
    <row r="338" spans="1:10" ht="15.75" hidden="1" customHeight="1" x14ac:dyDescent="0.25">
      <c r="A338" s="13">
        <v>3419</v>
      </c>
      <c r="B338" s="13">
        <v>5169</v>
      </c>
      <c r="C338" s="19"/>
      <c r="D338" s="537">
        <v>111</v>
      </c>
      <c r="E338" s="61">
        <v>308</v>
      </c>
      <c r="F338" s="3" t="s">
        <v>841</v>
      </c>
      <c r="G338" s="76">
        <v>0</v>
      </c>
      <c r="H338" s="76">
        <v>20</v>
      </c>
      <c r="I338" s="76">
        <v>20</v>
      </c>
      <c r="J338" s="558">
        <f>Tabulka54246[[#This Row],[Skutečnost v tis. Kč]]/Tabulka54246[[#This Row],[Upravený rozpočet v tis. Kč]]*100</f>
        <v>100</v>
      </c>
    </row>
    <row r="339" spans="1:10" ht="15.75" hidden="1" customHeight="1" x14ac:dyDescent="0.25">
      <c r="A339" s="13">
        <v>3419</v>
      </c>
      <c r="B339" s="13">
        <v>5169</v>
      </c>
      <c r="C339" s="19"/>
      <c r="D339" s="537">
        <v>111</v>
      </c>
      <c r="E339" s="61">
        <v>309</v>
      </c>
      <c r="F339" s="3" t="s">
        <v>831</v>
      </c>
      <c r="G339" s="76">
        <v>0</v>
      </c>
      <c r="H339" s="76">
        <v>16.5</v>
      </c>
      <c r="I339" s="76">
        <v>16.5</v>
      </c>
      <c r="J339" s="558">
        <f>Tabulka54246[[#This Row],[Skutečnost v tis. Kč]]/Tabulka54246[[#This Row],[Upravený rozpočet v tis. Kč]]*100</f>
        <v>100</v>
      </c>
    </row>
    <row r="340" spans="1:10" ht="15.75" hidden="1" customHeight="1" x14ac:dyDescent="0.25">
      <c r="A340" s="13">
        <v>3419</v>
      </c>
      <c r="B340" s="13">
        <v>5169</v>
      </c>
      <c r="C340" s="19"/>
      <c r="D340" s="537">
        <v>111</v>
      </c>
      <c r="E340" s="61">
        <v>315</v>
      </c>
      <c r="F340" s="3" t="s">
        <v>832</v>
      </c>
      <c r="G340" s="76">
        <v>0</v>
      </c>
      <c r="H340" s="76">
        <v>15.5</v>
      </c>
      <c r="I340" s="76">
        <v>15.5</v>
      </c>
      <c r="J340" s="558">
        <f>Tabulka54246[[#This Row],[Skutečnost v tis. Kč]]/Tabulka54246[[#This Row],[Upravený rozpočet v tis. Kč]]*100</f>
        <v>100</v>
      </c>
    </row>
    <row r="341" spans="1:10" ht="15.75" hidden="1" customHeight="1" x14ac:dyDescent="0.25">
      <c r="A341" s="13">
        <v>3419</v>
      </c>
      <c r="B341" s="13">
        <v>5169</v>
      </c>
      <c r="C341" s="19"/>
      <c r="D341" s="537">
        <v>111</v>
      </c>
      <c r="E341" s="61">
        <v>318</v>
      </c>
      <c r="F341" s="3" t="s">
        <v>833</v>
      </c>
      <c r="G341" s="76">
        <v>0</v>
      </c>
      <c r="H341" s="76">
        <v>20</v>
      </c>
      <c r="I341" s="76">
        <v>20</v>
      </c>
      <c r="J341" s="558">
        <f>Tabulka54246[[#This Row],[Skutečnost v tis. Kč]]/Tabulka54246[[#This Row],[Upravený rozpočet v tis. Kč]]*100</f>
        <v>100</v>
      </c>
    </row>
    <row r="342" spans="1:10" ht="15.75" hidden="1" customHeight="1" x14ac:dyDescent="0.25">
      <c r="A342" s="13">
        <v>3419</v>
      </c>
      <c r="B342" s="13">
        <v>5169</v>
      </c>
      <c r="C342" s="19"/>
      <c r="D342" s="537">
        <v>111</v>
      </c>
      <c r="E342" s="61">
        <v>319</v>
      </c>
      <c r="F342" s="3" t="s">
        <v>834</v>
      </c>
      <c r="G342" s="76">
        <v>0</v>
      </c>
      <c r="H342" s="76">
        <v>18</v>
      </c>
      <c r="I342" s="76">
        <v>0</v>
      </c>
      <c r="J342" s="558">
        <f>Tabulka54246[[#This Row],[Skutečnost v tis. Kč]]/Tabulka54246[[#This Row],[Upravený rozpočet v tis. Kč]]*100</f>
        <v>0</v>
      </c>
    </row>
    <row r="343" spans="1:10" ht="15.75" hidden="1" customHeight="1" x14ac:dyDescent="0.25">
      <c r="A343" s="13">
        <v>3419</v>
      </c>
      <c r="B343" s="13">
        <v>5169</v>
      </c>
      <c r="C343" s="19"/>
      <c r="D343" s="537">
        <v>111</v>
      </c>
      <c r="E343" s="61">
        <v>328</v>
      </c>
      <c r="F343" s="3" t="s">
        <v>835</v>
      </c>
      <c r="G343" s="76">
        <v>0</v>
      </c>
      <c r="H343" s="76">
        <v>50</v>
      </c>
      <c r="I343" s="76">
        <v>25</v>
      </c>
      <c r="J343" s="558">
        <f>Tabulka54246[[#This Row],[Skutečnost v tis. Kč]]/Tabulka54246[[#This Row],[Upravený rozpočet v tis. Kč]]*100</f>
        <v>50</v>
      </c>
    </row>
    <row r="344" spans="1:10" ht="15.75" hidden="1" customHeight="1" x14ac:dyDescent="0.25">
      <c r="A344" s="13">
        <v>3419</v>
      </c>
      <c r="B344" s="13">
        <v>5169</v>
      </c>
      <c r="C344" s="19"/>
      <c r="D344" s="537">
        <v>111</v>
      </c>
      <c r="E344" s="61">
        <v>342</v>
      </c>
      <c r="F344" s="3" t="s">
        <v>836</v>
      </c>
      <c r="G344" s="76">
        <v>0</v>
      </c>
      <c r="H344" s="76">
        <v>5</v>
      </c>
      <c r="I344" s="76">
        <v>0</v>
      </c>
      <c r="J344" s="558">
        <f>Tabulka54246[[#This Row],[Skutečnost v tis. Kč]]/Tabulka54246[[#This Row],[Upravený rozpočet v tis. Kč]]*100</f>
        <v>0</v>
      </c>
    </row>
    <row r="345" spans="1:10" ht="15.75" hidden="1" customHeight="1" x14ac:dyDescent="0.25">
      <c r="A345" s="13">
        <v>3419</v>
      </c>
      <c r="B345" s="13">
        <v>5169</v>
      </c>
      <c r="C345" s="270"/>
      <c r="D345" s="537" t="s">
        <v>900</v>
      </c>
      <c r="E345" s="61">
        <v>366</v>
      </c>
      <c r="F345" s="3" t="s">
        <v>842</v>
      </c>
      <c r="G345" s="76">
        <v>0</v>
      </c>
      <c r="H345" s="76">
        <v>25</v>
      </c>
      <c r="I345" s="76">
        <v>12.5</v>
      </c>
      <c r="J345" s="558">
        <f>Tabulka54246[[#This Row],[Skutečnost v tis. Kč]]/Tabulka54246[[#This Row],[Upravený rozpočet v tis. Kč]]*100</f>
        <v>50</v>
      </c>
    </row>
    <row r="346" spans="1:10" ht="15.75" hidden="1" customHeight="1" x14ac:dyDescent="0.25">
      <c r="A346" s="13">
        <v>3419</v>
      </c>
      <c r="B346" s="13">
        <v>5222</v>
      </c>
      <c r="C346" s="270"/>
      <c r="D346" s="537" t="s">
        <v>984</v>
      </c>
      <c r="E346" s="61">
        <v>315</v>
      </c>
      <c r="F346" s="3" t="s">
        <v>983</v>
      </c>
      <c r="G346" s="76">
        <v>0</v>
      </c>
      <c r="H346" s="76">
        <v>10</v>
      </c>
      <c r="I346" s="76">
        <v>10</v>
      </c>
      <c r="J346" s="558">
        <f>Tabulka54246[[#This Row],[Skutečnost v tis. Kč]]/Tabulka54246[[#This Row],[Upravený rozpočet v tis. Kč]]*100</f>
        <v>100</v>
      </c>
    </row>
    <row r="347" spans="1:10" ht="15.75" hidden="1" customHeight="1" x14ac:dyDescent="0.25">
      <c r="A347" s="13">
        <v>3419</v>
      </c>
      <c r="B347" s="13">
        <v>5492</v>
      </c>
      <c r="C347" s="270"/>
      <c r="D347" s="537" t="s">
        <v>982</v>
      </c>
      <c r="E347" s="61">
        <v>368</v>
      </c>
      <c r="F347" s="3" t="s">
        <v>981</v>
      </c>
      <c r="G347" s="76">
        <v>0</v>
      </c>
      <c r="H347" s="76">
        <v>10</v>
      </c>
      <c r="I347" s="76">
        <v>10</v>
      </c>
      <c r="J347" s="558">
        <f>Tabulka54246[[#This Row],[Skutečnost v tis. Kč]]/Tabulka54246[[#This Row],[Upravený rozpočet v tis. Kč]]*100</f>
        <v>100</v>
      </c>
    </row>
    <row r="348" spans="1:10" ht="15.75" hidden="1" customHeight="1" x14ac:dyDescent="0.25">
      <c r="A348" s="28"/>
      <c r="B348" s="13"/>
      <c r="C348" s="19"/>
      <c r="D348" s="19"/>
      <c r="E348" s="493"/>
      <c r="F348" s="536" t="s">
        <v>837</v>
      </c>
      <c r="G348" s="546">
        <f>SUBTOTAL(109,G332:G347)</f>
        <v>0</v>
      </c>
      <c r="H348" s="546">
        <f>SUBTOTAL(109,H332:H347)</f>
        <v>0</v>
      </c>
      <c r="I348" s="546">
        <f>SUBTOTAL(109,I332:I347)</f>
        <v>0</v>
      </c>
      <c r="J348" s="548" t="e">
        <f>Tabulka54246[[#This Row],[Skutečnost v tis. Kč]]/Tabulka54246[[#This Row],[Upravený rozpočet v tis. Kč]]*100</f>
        <v>#DIV/0!</v>
      </c>
    </row>
    <row r="349" spans="1:10" ht="15.75" hidden="1" customHeight="1" x14ac:dyDescent="0.25">
      <c r="A349" s="335"/>
      <c r="B349" s="335"/>
      <c r="C349" s="519"/>
      <c r="D349" s="45"/>
      <c r="E349" s="493"/>
      <c r="F349" s="110"/>
      <c r="G349" s="72"/>
      <c r="H349" s="72"/>
      <c r="I349" s="72"/>
      <c r="J349" s="547"/>
    </row>
    <row r="350" spans="1:10" ht="13.5" hidden="1" customHeight="1" x14ac:dyDescent="0.25">
      <c r="A350" s="4">
        <v>3419</v>
      </c>
      <c r="B350" s="4">
        <v>5901</v>
      </c>
      <c r="C350" s="291"/>
      <c r="D350" s="47"/>
      <c r="E350" s="493"/>
      <c r="F350" s="282" t="s">
        <v>433</v>
      </c>
      <c r="G350" s="76">
        <v>1100</v>
      </c>
      <c r="H350" s="76">
        <v>0</v>
      </c>
      <c r="I350" s="76">
        <v>0</v>
      </c>
      <c r="J350" s="558">
        <v>0</v>
      </c>
    </row>
    <row r="351" spans="1:10" ht="15" hidden="1" customHeight="1" x14ac:dyDescent="0.25">
      <c r="A351" s="13">
        <v>3419</v>
      </c>
      <c r="B351" s="13">
        <v>5222</v>
      </c>
      <c r="C351" s="19"/>
      <c r="D351" s="13">
        <v>221</v>
      </c>
      <c r="E351" s="61">
        <v>300</v>
      </c>
      <c r="F351" s="39" t="s">
        <v>838</v>
      </c>
      <c r="G351" s="76">
        <v>0</v>
      </c>
      <c r="H351" s="76">
        <v>33</v>
      </c>
      <c r="I351" s="76">
        <v>33</v>
      </c>
      <c r="J351" s="428">
        <f>Tabulka54246[[#This Row],[Skutečnost v tis. Kč]]/Tabulka54246[[#This Row],[Upravený rozpočet v tis. Kč]]*100</f>
        <v>100</v>
      </c>
    </row>
    <row r="352" spans="1:10" ht="15" hidden="1" customHeight="1" x14ac:dyDescent="0.25">
      <c r="A352" s="13">
        <v>3419</v>
      </c>
      <c r="B352" s="13">
        <v>5222</v>
      </c>
      <c r="C352" s="19"/>
      <c r="D352" s="13">
        <v>221</v>
      </c>
      <c r="E352" s="61">
        <v>331</v>
      </c>
      <c r="F352" s="29" t="s">
        <v>839</v>
      </c>
      <c r="G352" s="76">
        <v>0</v>
      </c>
      <c r="H352" s="76">
        <v>27</v>
      </c>
      <c r="I352" s="76">
        <v>27</v>
      </c>
      <c r="J352" s="428">
        <f>Tabulka54246[[#This Row],[Skutečnost v tis. Kč]]/Tabulka54246[[#This Row],[Upravený rozpočet v tis. Kč]]*100</f>
        <v>100</v>
      </c>
    </row>
    <row r="353" spans="1:10" ht="15" hidden="1" customHeight="1" x14ac:dyDescent="0.25">
      <c r="A353" s="13">
        <v>3419</v>
      </c>
      <c r="B353" s="13">
        <v>5222</v>
      </c>
      <c r="C353" s="13"/>
      <c r="D353" s="4">
        <v>222</v>
      </c>
      <c r="E353" s="61">
        <v>301</v>
      </c>
      <c r="F353" s="3" t="s">
        <v>843</v>
      </c>
      <c r="G353" s="76">
        <v>0</v>
      </c>
      <c r="H353" s="76">
        <v>215</v>
      </c>
      <c r="I353" s="76">
        <v>215</v>
      </c>
      <c r="J353" s="428">
        <f>Tabulka54246[[#This Row],[Skutečnost v tis. Kč]]/Tabulka54246[[#This Row],[Upravený rozpočet v tis. Kč]]*100</f>
        <v>100</v>
      </c>
    </row>
    <row r="354" spans="1:10" ht="15" hidden="1" customHeight="1" x14ac:dyDescent="0.25">
      <c r="A354" s="13">
        <v>3419</v>
      </c>
      <c r="B354" s="13">
        <v>5222</v>
      </c>
      <c r="C354" s="13"/>
      <c r="D354" s="4">
        <v>222</v>
      </c>
      <c r="E354" s="61">
        <v>302</v>
      </c>
      <c r="F354" s="3" t="s">
        <v>827</v>
      </c>
      <c r="G354" s="76">
        <v>0</v>
      </c>
      <c r="H354" s="76">
        <v>205</v>
      </c>
      <c r="I354" s="76">
        <v>205</v>
      </c>
      <c r="J354" s="428">
        <f>Tabulka54246[[#This Row],[Skutečnost v tis. Kč]]/Tabulka54246[[#This Row],[Upravený rozpočet v tis. Kč]]*100</f>
        <v>100</v>
      </c>
    </row>
    <row r="355" spans="1:10" ht="15" hidden="1" customHeight="1" x14ac:dyDescent="0.25">
      <c r="A355" s="13">
        <v>3419</v>
      </c>
      <c r="B355" s="13">
        <v>5222</v>
      </c>
      <c r="C355" s="13"/>
      <c r="D355" s="4">
        <v>222</v>
      </c>
      <c r="E355" s="61">
        <v>304</v>
      </c>
      <c r="F355" s="3" t="s">
        <v>844</v>
      </c>
      <c r="G355" s="76">
        <v>0</v>
      </c>
      <c r="H355" s="76">
        <v>95</v>
      </c>
      <c r="I355" s="76">
        <v>95</v>
      </c>
      <c r="J355" s="428">
        <f>Tabulka54246[[#This Row],[Skutečnost v tis. Kč]]/Tabulka54246[[#This Row],[Upravený rozpočet v tis. Kč]]*100</f>
        <v>100</v>
      </c>
    </row>
    <row r="356" spans="1:10" ht="15" hidden="1" customHeight="1" x14ac:dyDescent="0.25">
      <c r="A356" s="13">
        <v>3419</v>
      </c>
      <c r="B356" s="13">
        <v>5222</v>
      </c>
      <c r="C356" s="13"/>
      <c r="D356" s="4">
        <v>222</v>
      </c>
      <c r="E356" s="61">
        <v>305</v>
      </c>
      <c r="F356" s="3" t="s">
        <v>846</v>
      </c>
      <c r="G356" s="76">
        <v>0</v>
      </c>
      <c r="H356" s="76">
        <v>25</v>
      </c>
      <c r="I356" s="76">
        <v>25</v>
      </c>
      <c r="J356" s="428">
        <f>Tabulka54246[[#This Row],[Skutečnost v tis. Kč]]/Tabulka54246[[#This Row],[Upravený rozpočet v tis. Kč]]*100</f>
        <v>100</v>
      </c>
    </row>
    <row r="357" spans="1:10" ht="15" hidden="1" customHeight="1" x14ac:dyDescent="0.25">
      <c r="A357" s="13">
        <v>3419</v>
      </c>
      <c r="B357" s="13">
        <v>5222</v>
      </c>
      <c r="C357" s="13"/>
      <c r="D357" s="4">
        <v>222</v>
      </c>
      <c r="E357" s="61">
        <v>307</v>
      </c>
      <c r="F357" s="3" t="s">
        <v>847</v>
      </c>
      <c r="G357" s="76">
        <v>0</v>
      </c>
      <c r="H357" s="76">
        <v>15</v>
      </c>
      <c r="I357" s="76">
        <v>15</v>
      </c>
      <c r="J357" s="428">
        <f>Tabulka54246[[#This Row],[Skutečnost v tis. Kč]]/Tabulka54246[[#This Row],[Upravený rozpočet v tis. Kč]]*100</f>
        <v>100</v>
      </c>
    </row>
    <row r="358" spans="1:10" ht="15" hidden="1" customHeight="1" x14ac:dyDescent="0.25">
      <c r="A358" s="13">
        <v>3419</v>
      </c>
      <c r="B358" s="13">
        <v>5222</v>
      </c>
      <c r="C358" s="13"/>
      <c r="D358" s="4">
        <v>222</v>
      </c>
      <c r="E358" s="61">
        <v>308</v>
      </c>
      <c r="F358" s="549" t="s">
        <v>841</v>
      </c>
      <c r="G358" s="76">
        <v>0</v>
      </c>
      <c r="H358" s="76">
        <v>60</v>
      </c>
      <c r="I358" s="76">
        <v>60</v>
      </c>
      <c r="J358" s="428">
        <f>Tabulka54246[[#This Row],[Skutečnost v tis. Kč]]/Tabulka54246[[#This Row],[Upravený rozpočet v tis. Kč]]*100</f>
        <v>100</v>
      </c>
    </row>
    <row r="359" spans="1:10" ht="15" hidden="1" customHeight="1" x14ac:dyDescent="0.25">
      <c r="A359" s="13">
        <v>3419</v>
      </c>
      <c r="B359" s="13">
        <v>5222</v>
      </c>
      <c r="C359" s="13"/>
      <c r="D359" s="4">
        <v>222</v>
      </c>
      <c r="E359" s="61">
        <v>309</v>
      </c>
      <c r="F359" s="3" t="s">
        <v>831</v>
      </c>
      <c r="G359" s="76">
        <v>0</v>
      </c>
      <c r="H359" s="76">
        <v>25</v>
      </c>
      <c r="I359" s="76">
        <v>25</v>
      </c>
      <c r="J359" s="428">
        <f>Tabulka54246[[#This Row],[Skutečnost v tis. Kč]]/Tabulka54246[[#This Row],[Upravený rozpočet v tis. Kč]]*100</f>
        <v>100</v>
      </c>
    </row>
    <row r="360" spans="1:10" ht="15" hidden="1" customHeight="1" x14ac:dyDescent="0.25">
      <c r="A360" s="13">
        <v>3419</v>
      </c>
      <c r="B360" s="13">
        <v>5222</v>
      </c>
      <c r="C360" s="13"/>
      <c r="D360" s="4">
        <v>222</v>
      </c>
      <c r="E360" s="61">
        <v>311</v>
      </c>
      <c r="F360" s="29" t="s">
        <v>803</v>
      </c>
      <c r="G360" s="76">
        <v>0</v>
      </c>
      <c r="H360" s="76">
        <v>25</v>
      </c>
      <c r="I360" s="76">
        <v>25</v>
      </c>
      <c r="J360" s="428">
        <f>Tabulka54246[[#This Row],[Skutečnost v tis. Kč]]/Tabulka54246[[#This Row],[Upravený rozpočet v tis. Kč]]*100</f>
        <v>100</v>
      </c>
    </row>
    <row r="361" spans="1:10" ht="15" hidden="1" customHeight="1" x14ac:dyDescent="0.25">
      <c r="A361" s="13">
        <v>3419</v>
      </c>
      <c r="B361" s="13">
        <v>5222</v>
      </c>
      <c r="C361" s="13"/>
      <c r="D361" s="4">
        <v>222</v>
      </c>
      <c r="E361" s="61">
        <v>315</v>
      </c>
      <c r="F361" s="3" t="s">
        <v>832</v>
      </c>
      <c r="G361" s="76">
        <v>0</v>
      </c>
      <c r="H361" s="76">
        <v>35</v>
      </c>
      <c r="I361" s="76">
        <v>35</v>
      </c>
      <c r="J361" s="428">
        <f>Tabulka54246[[#This Row],[Skutečnost v tis. Kč]]/Tabulka54246[[#This Row],[Upravený rozpočet v tis. Kč]]*100</f>
        <v>100</v>
      </c>
    </row>
    <row r="362" spans="1:10" ht="15" hidden="1" customHeight="1" x14ac:dyDescent="0.25">
      <c r="A362" s="13">
        <v>3419</v>
      </c>
      <c r="B362" s="13">
        <v>5222</v>
      </c>
      <c r="C362" s="13"/>
      <c r="D362" s="4">
        <v>222</v>
      </c>
      <c r="E362" s="61">
        <v>319</v>
      </c>
      <c r="F362" s="3" t="s">
        <v>834</v>
      </c>
      <c r="G362" s="76">
        <v>0</v>
      </c>
      <c r="H362" s="76">
        <v>100</v>
      </c>
      <c r="I362" s="76">
        <v>100</v>
      </c>
      <c r="J362" s="428">
        <f>Tabulka54246[[#This Row],[Skutečnost v tis. Kč]]/Tabulka54246[[#This Row],[Upravený rozpočet v tis. Kč]]*100</f>
        <v>100</v>
      </c>
    </row>
    <row r="363" spans="1:10" ht="15" hidden="1" customHeight="1" x14ac:dyDescent="0.25">
      <c r="A363" s="13">
        <v>3419</v>
      </c>
      <c r="B363" s="13">
        <v>5222</v>
      </c>
      <c r="C363" s="13"/>
      <c r="D363" s="4">
        <v>223</v>
      </c>
      <c r="E363" s="61">
        <v>301</v>
      </c>
      <c r="F363" s="3" t="s">
        <v>843</v>
      </c>
      <c r="G363" s="76">
        <v>0</v>
      </c>
      <c r="H363" s="76">
        <v>70</v>
      </c>
      <c r="I363" s="76">
        <v>49</v>
      </c>
      <c r="J363" s="428">
        <f>Tabulka54246[[#This Row],[Skutečnost v tis. Kč]]/Tabulka54246[[#This Row],[Upravený rozpočet v tis. Kč]]*100</f>
        <v>70</v>
      </c>
    </row>
    <row r="364" spans="1:10" ht="15" hidden="1" customHeight="1" x14ac:dyDescent="0.25">
      <c r="A364" s="4">
        <v>3419</v>
      </c>
      <c r="B364" s="4">
        <v>5222</v>
      </c>
      <c r="C364" s="4"/>
      <c r="D364" s="4">
        <v>223</v>
      </c>
      <c r="E364" s="61">
        <v>302</v>
      </c>
      <c r="F364" s="3" t="s">
        <v>827</v>
      </c>
      <c r="G364" s="76">
        <v>0</v>
      </c>
      <c r="H364" s="76">
        <v>65</v>
      </c>
      <c r="I364" s="76">
        <v>45.5</v>
      </c>
      <c r="J364" s="428">
        <f>Tabulka54246[[#This Row],[Skutečnost v tis. Kč]]/Tabulka54246[[#This Row],[Upravený rozpočet v tis. Kč]]*100</f>
        <v>70</v>
      </c>
    </row>
    <row r="365" spans="1:10" ht="15" hidden="1" customHeight="1" x14ac:dyDescent="0.25">
      <c r="A365" s="4">
        <v>3419</v>
      </c>
      <c r="B365" s="4">
        <v>5222</v>
      </c>
      <c r="C365" s="4"/>
      <c r="D365" s="4">
        <v>223</v>
      </c>
      <c r="E365" s="61">
        <v>303</v>
      </c>
      <c r="F365" s="5" t="s">
        <v>845</v>
      </c>
      <c r="G365" s="76">
        <v>0</v>
      </c>
      <c r="H365" s="76">
        <v>70</v>
      </c>
      <c r="I365" s="76">
        <v>49</v>
      </c>
      <c r="J365" s="428">
        <f>Tabulka54246[[#This Row],[Skutečnost v tis. Kč]]/Tabulka54246[[#This Row],[Upravený rozpočet v tis. Kč]]*100</f>
        <v>70</v>
      </c>
    </row>
    <row r="366" spans="1:10" ht="15" hidden="1" customHeight="1" x14ac:dyDescent="0.25">
      <c r="A366" s="4">
        <v>3419</v>
      </c>
      <c r="B366" s="4">
        <v>5222</v>
      </c>
      <c r="C366" s="4"/>
      <c r="D366" s="4">
        <v>223</v>
      </c>
      <c r="E366" s="61">
        <v>309</v>
      </c>
      <c r="F366" s="5" t="s">
        <v>831</v>
      </c>
      <c r="G366" s="76">
        <v>0</v>
      </c>
      <c r="H366" s="76">
        <v>20</v>
      </c>
      <c r="I366" s="76">
        <v>14</v>
      </c>
      <c r="J366" s="428">
        <f>Tabulka54246[[#This Row],[Skutečnost v tis. Kč]]/Tabulka54246[[#This Row],[Upravený rozpočet v tis. Kč]]*100</f>
        <v>70</v>
      </c>
    </row>
    <row r="367" spans="1:10" ht="15" hidden="1" customHeight="1" x14ac:dyDescent="0.25">
      <c r="A367" s="4">
        <v>3419</v>
      </c>
      <c r="B367" s="4">
        <v>5222</v>
      </c>
      <c r="C367" s="270"/>
      <c r="D367" s="47">
        <v>223</v>
      </c>
      <c r="E367" s="61">
        <v>309</v>
      </c>
      <c r="F367" s="5" t="s">
        <v>695</v>
      </c>
      <c r="G367" s="76">
        <v>9</v>
      </c>
      <c r="H367" s="76">
        <v>9</v>
      </c>
      <c r="I367" s="76">
        <v>9</v>
      </c>
      <c r="J367" s="428">
        <f>Tabulka54246[[#This Row],[Skutečnost v tis. Kč]]/Tabulka54246[[#This Row],[Upravený rozpočet v tis. Kč]]*100</f>
        <v>100</v>
      </c>
    </row>
    <row r="368" spans="1:10" ht="15" hidden="1" customHeight="1" x14ac:dyDescent="0.25">
      <c r="A368" s="4">
        <v>3419</v>
      </c>
      <c r="B368" s="4">
        <v>5222</v>
      </c>
      <c r="C368" s="4"/>
      <c r="D368" s="4">
        <v>223</v>
      </c>
      <c r="E368" s="61">
        <v>315</v>
      </c>
      <c r="F368" s="5" t="s">
        <v>980</v>
      </c>
      <c r="G368" s="76">
        <v>0</v>
      </c>
      <c r="H368" s="76">
        <v>15</v>
      </c>
      <c r="I368" s="76">
        <v>10.5</v>
      </c>
      <c r="J368" s="428">
        <f>Tabulka54246[[#This Row],[Skutečnost v tis. Kč]]/Tabulka54246[[#This Row],[Upravený rozpočet v tis. Kč]]*100</f>
        <v>70</v>
      </c>
    </row>
    <row r="369" spans="1:188" ht="15" hidden="1" customHeight="1" x14ac:dyDescent="0.25">
      <c r="A369" s="550"/>
      <c r="B369" s="550"/>
      <c r="C369" s="550"/>
      <c r="D369" s="550"/>
      <c r="E369" s="493"/>
      <c r="F369" s="282" t="s">
        <v>463</v>
      </c>
      <c r="G369" s="233">
        <f>SUBTOTAL(109,G350:G368)</f>
        <v>0</v>
      </c>
      <c r="H369" s="233">
        <f>SUBTOTAL(109,H350:H368)</f>
        <v>0</v>
      </c>
      <c r="I369" s="233">
        <f>SUBTOTAL(109,I350:I368)</f>
        <v>0</v>
      </c>
      <c r="J369" s="551" t="e">
        <f>Tabulka54246[[#This Row],[Skutečnost v tis. Kč]]/Tabulka54246[[#This Row],[Upravený rozpočet v tis. Kč]]*100</f>
        <v>#DIV/0!</v>
      </c>
    </row>
    <row r="370" spans="1:188" ht="10.5" hidden="1" customHeight="1" x14ac:dyDescent="0.25">
      <c r="A370" s="550"/>
      <c r="B370" s="13"/>
      <c r="C370" s="270"/>
      <c r="D370" s="19"/>
      <c r="E370" s="493"/>
      <c r="F370" s="282"/>
      <c r="G370" s="233"/>
      <c r="H370" s="76"/>
      <c r="I370" s="233"/>
      <c r="J370" s="551"/>
      <c r="K370" s="665"/>
      <c r="L370" s="452"/>
    </row>
    <row r="371" spans="1:188" ht="15" hidden="1" customHeight="1" x14ac:dyDescent="0.25">
      <c r="A371" s="4">
        <v>3419</v>
      </c>
      <c r="B371" s="13">
        <v>5169</v>
      </c>
      <c r="C371" s="270"/>
      <c r="D371" s="165">
        <v>112</v>
      </c>
      <c r="E371" s="493"/>
      <c r="F371" s="697" t="s">
        <v>1134</v>
      </c>
      <c r="G371" s="233">
        <v>0</v>
      </c>
      <c r="H371" s="233">
        <v>32.130000000000003</v>
      </c>
      <c r="I371" s="233">
        <v>0</v>
      </c>
      <c r="J371" s="551">
        <f>Tabulka54246[[#This Row],[Skutečnost v tis. Kč]]/Tabulka54246[[#This Row],[Upravený rozpočet v tis. Kč]]*100</f>
        <v>0</v>
      </c>
      <c r="K371" s="665"/>
      <c r="L371" s="452"/>
    </row>
    <row r="372" spans="1:188" ht="10.5" hidden="1" customHeight="1" x14ac:dyDescent="0.25">
      <c r="A372" s="550"/>
      <c r="B372" s="13"/>
      <c r="C372" s="270"/>
      <c r="D372" s="19"/>
      <c r="E372" s="493"/>
      <c r="F372" s="282"/>
      <c r="G372" s="233"/>
      <c r="H372" s="76"/>
      <c r="I372" s="233"/>
      <c r="J372" s="560"/>
      <c r="K372" s="665"/>
      <c r="L372" s="452"/>
    </row>
    <row r="373" spans="1:188" ht="15" hidden="1" customHeight="1" x14ac:dyDescent="0.25">
      <c r="A373" s="28">
        <v>3419</v>
      </c>
      <c r="B373" s="13"/>
      <c r="C373" s="13"/>
      <c r="D373" s="60"/>
      <c r="E373" s="493"/>
      <c r="F373" s="39" t="s">
        <v>141</v>
      </c>
      <c r="G373" s="12">
        <f>G369+G348+G371</f>
        <v>0</v>
      </c>
      <c r="H373" s="12">
        <f>H369+H348+H371</f>
        <v>32.130000000000003</v>
      </c>
      <c r="I373" s="12">
        <f>I369+I348+I371</f>
        <v>0</v>
      </c>
      <c r="J373" s="502">
        <f>Tabulka54246[[#This Row],[Skutečnost v tis. Kč]]/Tabulka54246[[#This Row],[Upravený rozpočet v tis. Kč]]*100</f>
        <v>0</v>
      </c>
    </row>
    <row r="374" spans="1:188" ht="15" hidden="1" customHeight="1" x14ac:dyDescent="0.25">
      <c r="A374" s="4"/>
      <c r="B374" s="13"/>
      <c r="C374" s="270"/>
      <c r="D374" s="19"/>
      <c r="E374" s="493"/>
      <c r="F374" s="5"/>
      <c r="G374" s="76"/>
      <c r="H374" s="76"/>
      <c r="I374" s="454"/>
      <c r="J374" s="560"/>
    </row>
    <row r="375" spans="1:188" ht="13.5" hidden="1" customHeight="1" x14ac:dyDescent="0.25">
      <c r="A375" s="4">
        <v>3421</v>
      </c>
      <c r="B375" s="4">
        <v>5123</v>
      </c>
      <c r="C375" s="291"/>
      <c r="D375" s="47"/>
      <c r="E375" s="78">
        <v>355</v>
      </c>
      <c r="F375" s="5" t="s">
        <v>603</v>
      </c>
      <c r="G375" s="76">
        <v>8</v>
      </c>
      <c r="H375" s="76">
        <v>0</v>
      </c>
      <c r="I375" s="76">
        <v>0</v>
      </c>
      <c r="J375" s="428">
        <v>0</v>
      </c>
    </row>
    <row r="376" spans="1:188" s="138" customFormat="1" ht="15" hidden="1" customHeight="1" x14ac:dyDescent="0.25">
      <c r="A376" s="4">
        <v>3421</v>
      </c>
      <c r="B376" s="4">
        <v>5137</v>
      </c>
      <c r="C376" s="291"/>
      <c r="D376" s="47"/>
      <c r="E376" s="78">
        <v>355</v>
      </c>
      <c r="F376" s="5" t="s">
        <v>255</v>
      </c>
      <c r="G376" s="76">
        <v>192</v>
      </c>
      <c r="H376" s="76">
        <v>28.39</v>
      </c>
      <c r="I376" s="76">
        <v>28.39</v>
      </c>
      <c r="J376" s="428">
        <f>Tabulka54246[[#This Row],[Skutečnost v tis. Kč]]/Tabulka54246[[#This Row],[Upravený rozpočet v tis. Kč]]*100</f>
        <v>100</v>
      </c>
      <c r="K376" s="154"/>
      <c r="L376" s="134"/>
      <c r="M376" s="134"/>
      <c r="N376" s="134"/>
      <c r="O376" s="153"/>
      <c r="P376" s="153"/>
      <c r="Q376" s="153"/>
      <c r="R376" s="153"/>
      <c r="S376" s="153"/>
      <c r="X376" s="154"/>
      <c r="Y376" s="134"/>
      <c r="Z376" s="134"/>
      <c r="AA376" s="134"/>
      <c r="AB376" s="153"/>
      <c r="AC376" s="153"/>
      <c r="AD376" s="153"/>
      <c r="AE376" s="153"/>
      <c r="AF376" s="153"/>
      <c r="AK376" s="154"/>
      <c r="AL376" s="134"/>
      <c r="AM376" s="134"/>
      <c r="AN376" s="134"/>
      <c r="AO376" s="153"/>
      <c r="AP376" s="153"/>
      <c r="AQ376" s="153"/>
      <c r="AR376" s="153"/>
      <c r="AS376" s="153"/>
      <c r="AX376" s="154"/>
      <c r="AY376" s="134"/>
      <c r="AZ376" s="134"/>
      <c r="BA376" s="134"/>
      <c r="BB376" s="153"/>
      <c r="BC376" s="153"/>
      <c r="BD376" s="153"/>
      <c r="BE376" s="153"/>
      <c r="BF376" s="153"/>
      <c r="BK376" s="154"/>
      <c r="BL376" s="134"/>
      <c r="BM376" s="134"/>
      <c r="BN376" s="134"/>
      <c r="BO376" s="153"/>
      <c r="BP376" s="153"/>
      <c r="BQ376" s="153"/>
      <c r="BR376" s="153"/>
      <c r="BS376" s="153"/>
      <c r="BX376" s="154"/>
      <c r="BY376" s="134"/>
      <c r="BZ376" s="134"/>
      <c r="CA376" s="134"/>
      <c r="CB376" s="153"/>
      <c r="CC376" s="153"/>
      <c r="CD376" s="153"/>
      <c r="CE376" s="153"/>
      <c r="CF376" s="153"/>
      <c r="CK376" s="154"/>
      <c r="CL376" s="134"/>
      <c r="CM376" s="134"/>
      <c r="CN376" s="134"/>
      <c r="CO376" s="153"/>
      <c r="CP376" s="153"/>
      <c r="CQ376" s="153"/>
      <c r="CR376" s="153"/>
      <c r="CS376" s="153"/>
      <c r="CX376" s="154"/>
      <c r="CY376" s="134"/>
      <c r="CZ376" s="134"/>
      <c r="DA376" s="134"/>
      <c r="DB376" s="153"/>
      <c r="DC376" s="153"/>
      <c r="DD376" s="153"/>
      <c r="DE376" s="153"/>
      <c r="DF376" s="153"/>
      <c r="DK376" s="154"/>
      <c r="DL376" s="134"/>
      <c r="DM376" s="134"/>
      <c r="DN376" s="134"/>
      <c r="DO376" s="153"/>
      <c r="DP376" s="153"/>
      <c r="DQ376" s="153"/>
      <c r="DR376" s="153"/>
      <c r="DS376" s="153"/>
      <c r="DX376" s="154"/>
      <c r="DY376" s="134"/>
      <c r="DZ376" s="134"/>
      <c r="EA376" s="134"/>
      <c r="EB376" s="153"/>
      <c r="EC376" s="153"/>
      <c r="ED376" s="153"/>
      <c r="EE376" s="153"/>
      <c r="EF376" s="153"/>
      <c r="EK376" s="154"/>
      <c r="EL376" s="134"/>
      <c r="EM376" s="134"/>
      <c r="EN376" s="134"/>
      <c r="EO376" s="153"/>
      <c r="EP376" s="153"/>
      <c r="EQ376" s="153"/>
      <c r="ER376" s="153"/>
      <c r="ES376" s="153"/>
      <c r="EX376" s="154"/>
      <c r="EY376" s="134"/>
      <c r="EZ376" s="134"/>
      <c r="FA376" s="134"/>
      <c r="FB376" s="153"/>
      <c r="FC376" s="153"/>
      <c r="FD376" s="153"/>
      <c r="FE376" s="153"/>
      <c r="FF376" s="153"/>
      <c r="FK376" s="154"/>
      <c r="FL376" s="134"/>
      <c r="FM376" s="134"/>
      <c r="FN376" s="134"/>
      <c r="FO376" s="153"/>
      <c r="FP376" s="153"/>
      <c r="FQ376" s="153"/>
      <c r="FR376" s="153"/>
      <c r="FS376" s="153"/>
      <c r="FX376" s="154"/>
      <c r="FY376" s="134"/>
      <c r="FZ376" s="134"/>
      <c r="GA376" s="134"/>
      <c r="GB376" s="153"/>
      <c r="GC376" s="153"/>
      <c r="GD376" s="153"/>
      <c r="GE376" s="153"/>
      <c r="GF376" s="153"/>
    </row>
    <row r="377" spans="1:188" s="26" customFormat="1" ht="15" hidden="1" customHeight="1" x14ac:dyDescent="0.25">
      <c r="A377" s="4">
        <v>3421</v>
      </c>
      <c r="B377" s="4">
        <v>5139</v>
      </c>
      <c r="C377" s="291"/>
      <c r="D377" s="47"/>
      <c r="E377" s="78">
        <v>355</v>
      </c>
      <c r="F377" s="5" t="s">
        <v>521</v>
      </c>
      <c r="G377" s="76">
        <v>10</v>
      </c>
      <c r="H377" s="76">
        <v>10</v>
      </c>
      <c r="I377" s="76">
        <v>0</v>
      </c>
      <c r="J377" s="428">
        <f>Tabulka54246[[#This Row],[Skutečnost v tis. Kč]]/Tabulka54246[[#This Row],[Upravený rozpočet v tis. Kč]]*100</f>
        <v>0</v>
      </c>
      <c r="K377" s="122"/>
      <c r="L377" s="85"/>
      <c r="M377" s="85"/>
      <c r="N377" s="85"/>
      <c r="O377" s="121"/>
      <c r="P377" s="121"/>
      <c r="Q377" s="121"/>
      <c r="R377" s="121"/>
      <c r="S377" s="121"/>
      <c r="W377" s="117"/>
      <c r="X377" s="122"/>
      <c r="Y377" s="85"/>
      <c r="Z377" s="85"/>
      <c r="AA377" s="85"/>
      <c r="AB377" s="121"/>
      <c r="AC377" s="121"/>
      <c r="AD377" s="121"/>
      <c r="AE377" s="121"/>
      <c r="AF377" s="121"/>
      <c r="AJ377" s="117"/>
      <c r="AK377" s="122"/>
      <c r="AL377" s="85"/>
      <c r="AM377" s="85"/>
      <c r="AN377" s="85"/>
      <c r="AO377" s="121"/>
      <c r="AP377" s="121"/>
      <c r="AQ377" s="121"/>
      <c r="AR377" s="121"/>
      <c r="AS377" s="121"/>
      <c r="AW377" s="117"/>
      <c r="AX377" s="122"/>
      <c r="AY377" s="85"/>
      <c r="AZ377" s="85"/>
      <c r="BA377" s="85"/>
      <c r="BB377" s="121"/>
      <c r="BC377" s="121"/>
      <c r="BD377" s="121"/>
      <c r="BE377" s="121"/>
      <c r="BF377" s="121"/>
      <c r="BJ377" s="117"/>
      <c r="BK377" s="122"/>
      <c r="BL377" s="85"/>
      <c r="BM377" s="85"/>
      <c r="BN377" s="85"/>
      <c r="BO377" s="121"/>
      <c r="BP377" s="121"/>
      <c r="BQ377" s="121"/>
      <c r="BR377" s="121"/>
      <c r="BS377" s="121"/>
      <c r="BW377" s="117"/>
      <c r="BX377" s="122"/>
      <c r="BY377" s="85"/>
      <c r="BZ377" s="85"/>
      <c r="CA377" s="85"/>
      <c r="CB377" s="121"/>
      <c r="CC377" s="121"/>
      <c r="CD377" s="121"/>
      <c r="CE377" s="121"/>
      <c r="CF377" s="121"/>
      <c r="CJ377" s="117"/>
      <c r="CK377" s="122"/>
      <c r="CL377" s="85"/>
      <c r="CM377" s="85"/>
      <c r="CN377" s="85"/>
      <c r="CO377" s="121"/>
      <c r="CP377" s="121"/>
      <c r="CQ377" s="121"/>
      <c r="CR377" s="121"/>
      <c r="CS377" s="121"/>
      <c r="CW377" s="117"/>
      <c r="CX377" s="122"/>
      <c r="CY377" s="85"/>
      <c r="CZ377" s="85"/>
      <c r="DA377" s="85"/>
      <c r="DB377" s="121"/>
      <c r="DC377" s="121"/>
      <c r="DD377" s="121"/>
      <c r="DE377" s="121"/>
      <c r="DF377" s="121"/>
      <c r="DJ377" s="117"/>
      <c r="DK377" s="122"/>
      <c r="DL377" s="85"/>
      <c r="DM377" s="85"/>
      <c r="DN377" s="85"/>
      <c r="DO377" s="121"/>
      <c r="DP377" s="121"/>
      <c r="DQ377" s="121"/>
      <c r="DR377" s="121"/>
      <c r="DS377" s="121"/>
      <c r="DW377" s="117"/>
      <c r="DX377" s="122"/>
      <c r="DY377" s="85"/>
      <c r="DZ377" s="85"/>
      <c r="EA377" s="85"/>
      <c r="EB377" s="121"/>
      <c r="EC377" s="121"/>
      <c r="ED377" s="121"/>
      <c r="EE377" s="121"/>
      <c r="EF377" s="121"/>
      <c r="EJ377" s="117"/>
      <c r="EK377" s="122"/>
      <c r="EL377" s="85"/>
      <c r="EM377" s="85"/>
      <c r="EN377" s="85"/>
      <c r="EO377" s="121"/>
      <c r="EP377" s="121"/>
      <c r="EQ377" s="121"/>
      <c r="ER377" s="121"/>
      <c r="ES377" s="121"/>
      <c r="EW377" s="117"/>
      <c r="EX377" s="122"/>
      <c r="EY377" s="85"/>
      <c r="EZ377" s="85"/>
      <c r="FA377" s="85"/>
      <c r="FB377" s="121"/>
      <c r="FC377" s="121"/>
      <c r="FD377" s="121"/>
      <c r="FE377" s="121"/>
      <c r="FF377" s="121"/>
      <c r="FJ377" s="117"/>
      <c r="FK377" s="122"/>
      <c r="FL377" s="85"/>
      <c r="FM377" s="85"/>
      <c r="FN377" s="85"/>
      <c r="FO377" s="121"/>
      <c r="FP377" s="121"/>
      <c r="FQ377" s="121"/>
      <c r="FR377" s="121"/>
      <c r="FS377" s="121"/>
      <c r="FW377" s="117"/>
      <c r="FX377" s="122"/>
      <c r="FY377" s="85"/>
      <c r="FZ377" s="85"/>
      <c r="GA377" s="85"/>
      <c r="GB377" s="121"/>
      <c r="GC377" s="121"/>
      <c r="GD377" s="121"/>
      <c r="GE377" s="121"/>
      <c r="GF377" s="121"/>
    </row>
    <row r="378" spans="1:188" s="26" customFormat="1" ht="15" hidden="1" customHeight="1" x14ac:dyDescent="0.25">
      <c r="A378" s="4">
        <v>3421</v>
      </c>
      <c r="B378" s="4">
        <v>5169</v>
      </c>
      <c r="C378" s="291"/>
      <c r="D378" s="47"/>
      <c r="E378" s="78">
        <v>355</v>
      </c>
      <c r="F378" s="553" t="s">
        <v>910</v>
      </c>
      <c r="G378" s="76">
        <v>140</v>
      </c>
      <c r="H378" s="76">
        <v>39.35</v>
      </c>
      <c r="I378" s="76">
        <v>34.85</v>
      </c>
      <c r="J378" s="428">
        <f>Tabulka54246[[#This Row],[Skutečnost v tis. Kč]]/Tabulka54246[[#This Row],[Upravený rozpočet v tis. Kč]]*100</f>
        <v>88.564167725540017</v>
      </c>
      <c r="K378" s="122"/>
      <c r="L378" s="85"/>
      <c r="M378" s="85"/>
      <c r="N378" s="85"/>
      <c r="O378" s="121"/>
      <c r="P378" s="121"/>
      <c r="Q378" s="121"/>
      <c r="R378" s="121"/>
      <c r="S378" s="121"/>
      <c r="W378" s="117"/>
      <c r="X378" s="122"/>
      <c r="Y378" s="85"/>
      <c r="Z378" s="85"/>
      <c r="AA378" s="85"/>
      <c r="AB378" s="121"/>
      <c r="AC378" s="121"/>
      <c r="AD378" s="121"/>
      <c r="AE378" s="121"/>
      <c r="AF378" s="121"/>
      <c r="AJ378" s="117"/>
      <c r="AK378" s="122"/>
      <c r="AL378" s="85"/>
      <c r="AM378" s="85"/>
      <c r="AN378" s="85"/>
      <c r="AO378" s="121"/>
      <c r="AP378" s="121"/>
      <c r="AQ378" s="121"/>
      <c r="AR378" s="121"/>
      <c r="AS378" s="121"/>
      <c r="AW378" s="117"/>
      <c r="AX378" s="122"/>
      <c r="AY378" s="85"/>
      <c r="AZ378" s="85"/>
      <c r="BA378" s="85"/>
      <c r="BB378" s="121"/>
      <c r="BC378" s="121"/>
      <c r="BD378" s="121"/>
      <c r="BE378" s="121"/>
      <c r="BF378" s="121"/>
      <c r="BJ378" s="117"/>
      <c r="BK378" s="122"/>
      <c r="BL378" s="85"/>
      <c r="BM378" s="85"/>
      <c r="BN378" s="85"/>
      <c r="BO378" s="121"/>
      <c r="BP378" s="121"/>
      <c r="BQ378" s="121"/>
      <c r="BR378" s="121"/>
      <c r="BS378" s="121"/>
      <c r="BW378" s="117"/>
      <c r="BX378" s="122"/>
      <c r="BY378" s="85"/>
      <c r="BZ378" s="85"/>
      <c r="CA378" s="85"/>
      <c r="CB378" s="121"/>
      <c r="CC378" s="121"/>
      <c r="CD378" s="121"/>
      <c r="CE378" s="121"/>
      <c r="CF378" s="121"/>
      <c r="CJ378" s="117"/>
      <c r="CK378" s="122"/>
      <c r="CL378" s="85"/>
      <c r="CM378" s="85"/>
      <c r="CN378" s="85"/>
      <c r="CO378" s="121"/>
      <c r="CP378" s="121"/>
      <c r="CQ378" s="121"/>
      <c r="CR378" s="121"/>
      <c r="CS378" s="121"/>
      <c r="CW378" s="117"/>
      <c r="CX378" s="122"/>
      <c r="CY378" s="85"/>
      <c r="CZ378" s="85"/>
      <c r="DA378" s="85"/>
      <c r="DB378" s="121"/>
      <c r="DC378" s="121"/>
      <c r="DD378" s="121"/>
      <c r="DE378" s="121"/>
      <c r="DF378" s="121"/>
      <c r="DJ378" s="117"/>
      <c r="DK378" s="122"/>
      <c r="DL378" s="85"/>
      <c r="DM378" s="85"/>
      <c r="DN378" s="85"/>
      <c r="DO378" s="121"/>
      <c r="DP378" s="121"/>
      <c r="DQ378" s="121"/>
      <c r="DR378" s="121"/>
      <c r="DS378" s="121"/>
      <c r="DW378" s="117"/>
      <c r="DX378" s="122"/>
      <c r="DY378" s="85"/>
      <c r="DZ378" s="85"/>
      <c r="EA378" s="85"/>
      <c r="EB378" s="121"/>
      <c r="EC378" s="121"/>
      <c r="ED378" s="121"/>
      <c r="EE378" s="121"/>
      <c r="EF378" s="121"/>
      <c r="EJ378" s="117"/>
      <c r="EK378" s="122"/>
      <c r="EL378" s="85"/>
      <c r="EM378" s="85"/>
      <c r="EN378" s="85"/>
      <c r="EO378" s="121"/>
      <c r="EP378" s="121"/>
      <c r="EQ378" s="121"/>
      <c r="ER378" s="121"/>
      <c r="ES378" s="121"/>
      <c r="EW378" s="117"/>
      <c r="EX378" s="122"/>
      <c r="EY378" s="85"/>
      <c r="EZ378" s="85"/>
      <c r="FA378" s="85"/>
      <c r="FB378" s="121"/>
      <c r="FC378" s="121"/>
      <c r="FD378" s="121"/>
      <c r="FE378" s="121"/>
      <c r="FF378" s="121"/>
      <c r="FJ378" s="117"/>
      <c r="FK378" s="122"/>
      <c r="FL378" s="85"/>
      <c r="FM378" s="85"/>
      <c r="FN378" s="85"/>
      <c r="FO378" s="121"/>
      <c r="FP378" s="121"/>
      <c r="FQ378" s="121"/>
      <c r="FR378" s="121"/>
      <c r="FS378" s="121"/>
      <c r="FW378" s="117"/>
      <c r="FX378" s="122"/>
      <c r="FY378" s="85"/>
      <c r="FZ378" s="85"/>
      <c r="GA378" s="85"/>
      <c r="GB378" s="121"/>
      <c r="GC378" s="121"/>
      <c r="GD378" s="121"/>
      <c r="GE378" s="121"/>
      <c r="GF378" s="121"/>
    </row>
    <row r="379" spans="1:188" s="26" customFormat="1" ht="15" customHeight="1" x14ac:dyDescent="0.25">
      <c r="A379" s="461">
        <v>3421</v>
      </c>
      <c r="B379" s="461">
        <v>5171</v>
      </c>
      <c r="C379" s="490"/>
      <c r="D379" s="64"/>
      <c r="E379" s="462">
        <v>355</v>
      </c>
      <c r="F379" s="459" t="s">
        <v>407</v>
      </c>
      <c r="G379" s="254">
        <v>450</v>
      </c>
      <c r="H379" s="254">
        <v>358.19</v>
      </c>
      <c r="I379" s="254">
        <v>252.44</v>
      </c>
      <c r="J379" s="429">
        <f>Tabulka54246[[#This Row],[Skutečnost v tis. Kč]]/Tabulka54246[[#This Row],[Upravený rozpočet v tis. Kč]]*100</f>
        <v>70.4765627181105</v>
      </c>
      <c r="K379" s="122"/>
      <c r="L379" s="85"/>
      <c r="M379" s="85"/>
      <c r="N379" s="85"/>
      <c r="O379" s="121"/>
      <c r="P379" s="121"/>
      <c r="Q379" s="121"/>
      <c r="R379" s="121"/>
      <c r="S379" s="121"/>
      <c r="W379" s="117"/>
      <c r="X379" s="122"/>
      <c r="Y379" s="85"/>
      <c r="Z379" s="85"/>
      <c r="AA379" s="85"/>
      <c r="AB379" s="121"/>
      <c r="AC379" s="121"/>
      <c r="AD379" s="121"/>
      <c r="AE379" s="121"/>
      <c r="AF379" s="121"/>
      <c r="AJ379" s="117"/>
      <c r="AK379" s="122"/>
      <c r="AL379" s="85"/>
      <c r="AM379" s="85"/>
      <c r="AN379" s="85"/>
      <c r="AO379" s="121"/>
      <c r="AP379" s="121"/>
      <c r="AQ379" s="121"/>
      <c r="AR379" s="121"/>
      <c r="AS379" s="121"/>
      <c r="AW379" s="117"/>
      <c r="AX379" s="122"/>
      <c r="AY379" s="85"/>
      <c r="AZ379" s="85"/>
      <c r="BA379" s="85"/>
      <c r="BB379" s="121"/>
      <c r="BC379" s="121"/>
      <c r="BD379" s="121"/>
      <c r="BE379" s="121"/>
      <c r="BF379" s="121"/>
      <c r="BJ379" s="117"/>
      <c r="BK379" s="122"/>
      <c r="BL379" s="85"/>
      <c r="BM379" s="85"/>
      <c r="BN379" s="85"/>
      <c r="BO379" s="121"/>
      <c r="BP379" s="121"/>
      <c r="BQ379" s="121"/>
      <c r="BR379" s="121"/>
      <c r="BS379" s="121"/>
      <c r="BW379" s="117"/>
      <c r="BX379" s="122"/>
      <c r="BY379" s="85"/>
      <c r="BZ379" s="85"/>
      <c r="CA379" s="85"/>
      <c r="CB379" s="121"/>
      <c r="CC379" s="121"/>
      <c r="CD379" s="121"/>
      <c r="CE379" s="121"/>
      <c r="CF379" s="121"/>
      <c r="CJ379" s="117"/>
      <c r="CK379" s="122"/>
      <c r="CL379" s="85"/>
      <c r="CM379" s="85"/>
      <c r="CN379" s="85"/>
      <c r="CO379" s="121"/>
      <c r="CP379" s="121"/>
      <c r="CQ379" s="121"/>
      <c r="CR379" s="121"/>
      <c r="CS379" s="121"/>
      <c r="CW379" s="117"/>
      <c r="CX379" s="122"/>
      <c r="CY379" s="85"/>
      <c r="CZ379" s="85"/>
      <c r="DA379" s="85"/>
      <c r="DB379" s="121"/>
      <c r="DC379" s="121"/>
      <c r="DD379" s="121"/>
      <c r="DE379" s="121"/>
      <c r="DF379" s="121"/>
      <c r="DJ379" s="117"/>
      <c r="DK379" s="122"/>
      <c r="DL379" s="85"/>
      <c r="DM379" s="85"/>
      <c r="DN379" s="85"/>
      <c r="DO379" s="121"/>
      <c r="DP379" s="121"/>
      <c r="DQ379" s="121"/>
      <c r="DR379" s="121"/>
      <c r="DS379" s="121"/>
      <c r="DW379" s="117"/>
      <c r="DX379" s="122"/>
      <c r="DY379" s="85"/>
      <c r="DZ379" s="85"/>
      <c r="EA379" s="85"/>
      <c r="EB379" s="121"/>
      <c r="EC379" s="121"/>
      <c r="ED379" s="121"/>
      <c r="EE379" s="121"/>
      <c r="EF379" s="121"/>
      <c r="EJ379" s="117"/>
      <c r="EK379" s="122"/>
      <c r="EL379" s="85"/>
      <c r="EM379" s="85"/>
      <c r="EN379" s="85"/>
      <c r="EO379" s="121"/>
      <c r="EP379" s="121"/>
      <c r="EQ379" s="121"/>
      <c r="ER379" s="121"/>
      <c r="ES379" s="121"/>
      <c r="EW379" s="117"/>
      <c r="EX379" s="122"/>
      <c r="EY379" s="85"/>
      <c r="EZ379" s="85"/>
      <c r="FA379" s="85"/>
      <c r="FB379" s="121"/>
      <c r="FC379" s="121"/>
      <c r="FD379" s="121"/>
      <c r="FE379" s="121"/>
      <c r="FF379" s="121"/>
      <c r="FJ379" s="117"/>
      <c r="FK379" s="122"/>
      <c r="FL379" s="85"/>
      <c r="FM379" s="85"/>
      <c r="FN379" s="85"/>
      <c r="FO379" s="121"/>
      <c r="FP379" s="121"/>
      <c r="FQ379" s="121"/>
      <c r="FR379" s="121"/>
      <c r="FS379" s="121"/>
      <c r="FW379" s="117"/>
      <c r="FX379" s="122"/>
      <c r="FY379" s="85"/>
      <c r="FZ379" s="85"/>
      <c r="GA379" s="85"/>
      <c r="GB379" s="121"/>
      <c r="GC379" s="121"/>
      <c r="GD379" s="121"/>
      <c r="GE379" s="121"/>
      <c r="GF379" s="121"/>
    </row>
    <row r="380" spans="1:188" s="26" customFormat="1" ht="12.75" customHeight="1" x14ac:dyDescent="0.25">
      <c r="A380" s="461">
        <v>3421</v>
      </c>
      <c r="B380" s="461">
        <v>5171</v>
      </c>
      <c r="C380" s="490"/>
      <c r="D380" s="64"/>
      <c r="E380" s="493"/>
      <c r="F380" s="459" t="s">
        <v>496</v>
      </c>
      <c r="G380" s="254">
        <v>130</v>
      </c>
      <c r="H380" s="254">
        <v>0</v>
      </c>
      <c r="I380" s="254">
        <v>0</v>
      </c>
      <c r="J380" s="429">
        <v>0</v>
      </c>
      <c r="K380" s="122"/>
      <c r="L380" s="85"/>
      <c r="M380" s="85"/>
      <c r="N380" s="85"/>
      <c r="O380" s="121"/>
      <c r="P380" s="121"/>
      <c r="Q380" s="121"/>
      <c r="R380" s="121"/>
      <c r="S380" s="121"/>
      <c r="W380" s="117"/>
      <c r="X380" s="122"/>
      <c r="Y380" s="85"/>
      <c r="Z380" s="85"/>
      <c r="AA380" s="85"/>
      <c r="AB380" s="121"/>
      <c r="AC380" s="121"/>
      <c r="AD380" s="121"/>
      <c r="AE380" s="121"/>
      <c r="AF380" s="121"/>
      <c r="AJ380" s="117"/>
      <c r="AK380" s="122"/>
      <c r="AL380" s="85"/>
      <c r="AM380" s="85"/>
      <c r="AN380" s="85"/>
      <c r="AO380" s="121"/>
      <c r="AP380" s="121"/>
      <c r="AQ380" s="121"/>
      <c r="AR380" s="121"/>
      <c r="AS380" s="121"/>
      <c r="AW380" s="117"/>
      <c r="AX380" s="122"/>
      <c r="AY380" s="85"/>
      <c r="AZ380" s="85"/>
      <c r="BA380" s="85"/>
      <c r="BB380" s="121"/>
      <c r="BC380" s="121"/>
      <c r="BD380" s="121"/>
      <c r="BE380" s="121"/>
      <c r="BF380" s="121"/>
      <c r="BJ380" s="117"/>
      <c r="BK380" s="122"/>
      <c r="BL380" s="85"/>
      <c r="BM380" s="85"/>
      <c r="BN380" s="85"/>
      <c r="BO380" s="121"/>
      <c r="BP380" s="121"/>
      <c r="BQ380" s="121"/>
      <c r="BR380" s="121"/>
      <c r="BS380" s="121"/>
      <c r="BW380" s="117"/>
      <c r="BX380" s="122"/>
      <c r="BY380" s="85"/>
      <c r="BZ380" s="85"/>
      <c r="CA380" s="85"/>
      <c r="CB380" s="121"/>
      <c r="CC380" s="121"/>
      <c r="CD380" s="121"/>
      <c r="CE380" s="121"/>
      <c r="CF380" s="121"/>
      <c r="CJ380" s="117"/>
      <c r="CK380" s="122"/>
      <c r="CL380" s="85"/>
      <c r="CM380" s="85"/>
      <c r="CN380" s="85"/>
      <c r="CO380" s="121"/>
      <c r="CP380" s="121"/>
      <c r="CQ380" s="121"/>
      <c r="CR380" s="121"/>
      <c r="CS380" s="121"/>
      <c r="CW380" s="117"/>
      <c r="CX380" s="122"/>
      <c r="CY380" s="85"/>
      <c r="CZ380" s="85"/>
      <c r="DA380" s="85"/>
      <c r="DB380" s="121"/>
      <c r="DC380" s="121"/>
      <c r="DD380" s="121"/>
      <c r="DE380" s="121"/>
      <c r="DF380" s="121"/>
      <c r="DJ380" s="117"/>
      <c r="DK380" s="122"/>
      <c r="DL380" s="85"/>
      <c r="DM380" s="85"/>
      <c r="DN380" s="85"/>
      <c r="DO380" s="121"/>
      <c r="DP380" s="121"/>
      <c r="DQ380" s="121"/>
      <c r="DR380" s="121"/>
      <c r="DS380" s="121"/>
      <c r="DW380" s="117"/>
      <c r="DX380" s="122"/>
      <c r="DY380" s="85"/>
      <c r="DZ380" s="85"/>
      <c r="EA380" s="85"/>
      <c r="EB380" s="121"/>
      <c r="EC380" s="121"/>
      <c r="ED380" s="121"/>
      <c r="EE380" s="121"/>
      <c r="EF380" s="121"/>
      <c r="EJ380" s="117"/>
      <c r="EK380" s="122"/>
      <c r="EL380" s="85"/>
      <c r="EM380" s="85"/>
      <c r="EN380" s="85"/>
      <c r="EO380" s="121"/>
      <c r="EP380" s="121"/>
      <c r="EQ380" s="121"/>
      <c r="ER380" s="121"/>
      <c r="ES380" s="121"/>
      <c r="EW380" s="117"/>
      <c r="EX380" s="122"/>
      <c r="EY380" s="85"/>
      <c r="EZ380" s="85"/>
      <c r="FA380" s="85"/>
      <c r="FB380" s="121"/>
      <c r="FC380" s="121"/>
      <c r="FD380" s="121"/>
      <c r="FE380" s="121"/>
      <c r="FF380" s="121"/>
      <c r="FJ380" s="117"/>
      <c r="FK380" s="122"/>
      <c r="FL380" s="85"/>
      <c r="FM380" s="85"/>
      <c r="FN380" s="85"/>
      <c r="FO380" s="121"/>
      <c r="FP380" s="121"/>
      <c r="FQ380" s="121"/>
      <c r="FR380" s="121"/>
      <c r="FS380" s="121"/>
      <c r="FW380" s="117"/>
      <c r="FX380" s="122"/>
      <c r="FY380" s="85"/>
      <c r="FZ380" s="85"/>
      <c r="GA380" s="85"/>
      <c r="GB380" s="121"/>
      <c r="GC380" s="121"/>
      <c r="GD380" s="121"/>
      <c r="GE380" s="121"/>
      <c r="GF380" s="121"/>
    </row>
    <row r="381" spans="1:188" s="26" customFormat="1" ht="15" hidden="1" customHeight="1" x14ac:dyDescent="0.25">
      <c r="A381" s="4">
        <v>3421</v>
      </c>
      <c r="B381" s="4">
        <v>5331</v>
      </c>
      <c r="C381" s="291"/>
      <c r="D381" s="47"/>
      <c r="E381" s="78">
        <v>241</v>
      </c>
      <c r="F381" s="5" t="s">
        <v>340</v>
      </c>
      <c r="G381" s="76">
        <v>1248</v>
      </c>
      <c r="H381" s="76">
        <v>1248</v>
      </c>
      <c r="I381" s="76">
        <v>832</v>
      </c>
      <c r="J381" s="428">
        <f>Tabulka54246[[#This Row],[Skutečnost v tis. Kč]]/Tabulka54246[[#This Row],[Upravený rozpočet v tis. Kč]]*100</f>
        <v>66.666666666666657</v>
      </c>
      <c r="K381" s="122"/>
      <c r="L381" s="85"/>
      <c r="M381" s="85"/>
      <c r="N381" s="85"/>
      <c r="O381" s="121"/>
      <c r="P381" s="121"/>
      <c r="Q381" s="121"/>
      <c r="R381" s="121"/>
      <c r="S381" s="121"/>
      <c r="W381" s="117"/>
      <c r="X381" s="122"/>
      <c r="Y381" s="85"/>
      <c r="Z381" s="85"/>
      <c r="AA381" s="85"/>
      <c r="AB381" s="121"/>
      <c r="AC381" s="121"/>
      <c r="AD381" s="121"/>
      <c r="AE381" s="121"/>
      <c r="AF381" s="121"/>
      <c r="AJ381" s="117"/>
      <c r="AK381" s="122"/>
      <c r="AL381" s="85"/>
      <c r="AM381" s="85"/>
      <c r="AN381" s="85"/>
      <c r="AO381" s="121"/>
      <c r="AP381" s="121"/>
      <c r="AQ381" s="121"/>
      <c r="AR381" s="121"/>
      <c r="AS381" s="121"/>
      <c r="AW381" s="117"/>
      <c r="AX381" s="122"/>
      <c r="AY381" s="85"/>
      <c r="AZ381" s="85"/>
      <c r="BA381" s="85"/>
      <c r="BB381" s="121"/>
      <c r="BC381" s="121"/>
      <c r="BD381" s="121"/>
      <c r="BE381" s="121"/>
      <c r="BF381" s="121"/>
      <c r="BJ381" s="117"/>
      <c r="BK381" s="122"/>
      <c r="BL381" s="85"/>
      <c r="BM381" s="85"/>
      <c r="BN381" s="85"/>
      <c r="BO381" s="121"/>
      <c r="BP381" s="121"/>
      <c r="BQ381" s="121"/>
      <c r="BR381" s="121"/>
      <c r="BS381" s="121"/>
      <c r="BW381" s="117"/>
      <c r="BX381" s="122"/>
      <c r="BY381" s="85"/>
      <c r="BZ381" s="85"/>
      <c r="CA381" s="85"/>
      <c r="CB381" s="121"/>
      <c r="CC381" s="121"/>
      <c r="CD381" s="121"/>
      <c r="CE381" s="121"/>
      <c r="CF381" s="121"/>
      <c r="CJ381" s="117"/>
      <c r="CK381" s="122"/>
      <c r="CL381" s="85"/>
      <c r="CM381" s="85"/>
      <c r="CN381" s="85"/>
      <c r="CO381" s="121"/>
      <c r="CP381" s="121"/>
      <c r="CQ381" s="121"/>
      <c r="CR381" s="121"/>
      <c r="CS381" s="121"/>
      <c r="CW381" s="117"/>
      <c r="CX381" s="122"/>
      <c r="CY381" s="85"/>
      <c r="CZ381" s="85"/>
      <c r="DA381" s="85"/>
      <c r="DB381" s="121"/>
      <c r="DC381" s="121"/>
      <c r="DD381" s="121"/>
      <c r="DE381" s="121"/>
      <c r="DF381" s="121"/>
      <c r="DJ381" s="117"/>
      <c r="DK381" s="122"/>
      <c r="DL381" s="85"/>
      <c r="DM381" s="85"/>
      <c r="DN381" s="85"/>
      <c r="DO381" s="121"/>
      <c r="DP381" s="121"/>
      <c r="DQ381" s="121"/>
      <c r="DR381" s="121"/>
      <c r="DS381" s="121"/>
      <c r="DW381" s="117"/>
      <c r="DX381" s="122"/>
      <c r="DY381" s="85"/>
      <c r="DZ381" s="85"/>
      <c r="EA381" s="85"/>
      <c r="EB381" s="121"/>
      <c r="EC381" s="121"/>
      <c r="ED381" s="121"/>
      <c r="EE381" s="121"/>
      <c r="EF381" s="121"/>
      <c r="EJ381" s="117"/>
      <c r="EK381" s="122"/>
      <c r="EL381" s="85"/>
      <c r="EM381" s="85"/>
      <c r="EN381" s="85"/>
      <c r="EO381" s="121"/>
      <c r="EP381" s="121"/>
      <c r="EQ381" s="121"/>
      <c r="ER381" s="121"/>
      <c r="ES381" s="121"/>
      <c r="EW381" s="117"/>
      <c r="EX381" s="122"/>
      <c r="EY381" s="85"/>
      <c r="EZ381" s="85"/>
      <c r="FA381" s="85"/>
      <c r="FB381" s="121"/>
      <c r="FC381" s="121"/>
      <c r="FD381" s="121"/>
      <c r="FE381" s="121"/>
      <c r="FF381" s="121"/>
      <c r="FJ381" s="117"/>
      <c r="FK381" s="122"/>
      <c r="FL381" s="85"/>
      <c r="FM381" s="85"/>
      <c r="FN381" s="85"/>
      <c r="FO381" s="121"/>
      <c r="FP381" s="121"/>
      <c r="FQ381" s="121"/>
      <c r="FR381" s="121"/>
      <c r="FS381" s="121"/>
      <c r="FW381" s="117"/>
      <c r="FX381" s="122"/>
      <c r="FY381" s="85"/>
      <c r="FZ381" s="85"/>
      <c r="GA381" s="85"/>
      <c r="GB381" s="121"/>
      <c r="GC381" s="121"/>
      <c r="GD381" s="121"/>
      <c r="GE381" s="121"/>
      <c r="GF381" s="121"/>
    </row>
    <row r="382" spans="1:188" s="26" customFormat="1" ht="15" hidden="1" customHeight="1" x14ac:dyDescent="0.25">
      <c r="A382" s="4">
        <v>3421</v>
      </c>
      <c r="B382" s="4">
        <v>5331</v>
      </c>
      <c r="C382" s="291"/>
      <c r="D382" s="529">
        <v>111</v>
      </c>
      <c r="E382" s="78">
        <v>241</v>
      </c>
      <c r="F382" s="553" t="s">
        <v>909</v>
      </c>
      <c r="G382" s="76">
        <v>0</v>
      </c>
      <c r="H382" s="76">
        <v>62.9</v>
      </c>
      <c r="I382" s="76">
        <v>62.9</v>
      </c>
      <c r="J382" s="428">
        <f>Tabulka54246[[#This Row],[Skutečnost v tis. Kč]]/Tabulka54246[[#This Row],[Upravený rozpočet v tis. Kč]]*100</f>
        <v>100</v>
      </c>
      <c r="K382" s="122"/>
      <c r="L382" s="85"/>
      <c r="M382" s="85"/>
      <c r="N382" s="85"/>
      <c r="O382" s="121"/>
      <c r="P382" s="121"/>
      <c r="Q382" s="121"/>
      <c r="R382" s="121"/>
      <c r="S382" s="121"/>
      <c r="W382" s="117"/>
      <c r="X382" s="122"/>
      <c r="Y382" s="85"/>
      <c r="Z382" s="85"/>
      <c r="AA382" s="85"/>
      <c r="AB382" s="121"/>
      <c r="AC382" s="121"/>
      <c r="AD382" s="121"/>
      <c r="AE382" s="121"/>
      <c r="AF382" s="121"/>
      <c r="AJ382" s="117"/>
      <c r="AK382" s="122"/>
      <c r="AL382" s="85"/>
      <c r="AM382" s="85"/>
      <c r="AN382" s="85"/>
      <c r="AO382" s="121"/>
      <c r="AP382" s="121"/>
      <c r="AQ382" s="121"/>
      <c r="AR382" s="121"/>
      <c r="AS382" s="121"/>
      <c r="AW382" s="117"/>
      <c r="AX382" s="122"/>
      <c r="AY382" s="85"/>
      <c r="AZ382" s="85"/>
      <c r="BA382" s="85"/>
      <c r="BB382" s="121"/>
      <c r="BC382" s="121"/>
      <c r="BD382" s="121"/>
      <c r="BE382" s="121"/>
      <c r="BF382" s="121"/>
      <c r="BJ382" s="117"/>
      <c r="BK382" s="122"/>
      <c r="BL382" s="85"/>
      <c r="BM382" s="85"/>
      <c r="BN382" s="85"/>
      <c r="BO382" s="121"/>
      <c r="BP382" s="121"/>
      <c r="BQ382" s="121"/>
      <c r="BR382" s="121"/>
      <c r="BS382" s="121"/>
      <c r="BW382" s="117"/>
      <c r="BX382" s="122"/>
      <c r="BY382" s="85"/>
      <c r="BZ382" s="85"/>
      <c r="CA382" s="85"/>
      <c r="CB382" s="121"/>
      <c r="CC382" s="121"/>
      <c r="CD382" s="121"/>
      <c r="CE382" s="121"/>
      <c r="CF382" s="121"/>
      <c r="CJ382" s="117"/>
      <c r="CK382" s="122"/>
      <c r="CL382" s="85"/>
      <c r="CM382" s="85"/>
      <c r="CN382" s="85"/>
      <c r="CO382" s="121"/>
      <c r="CP382" s="121"/>
      <c r="CQ382" s="121"/>
      <c r="CR382" s="121"/>
      <c r="CS382" s="121"/>
      <c r="CW382" s="117"/>
      <c r="CX382" s="122"/>
      <c r="CY382" s="85"/>
      <c r="CZ382" s="85"/>
      <c r="DA382" s="85"/>
      <c r="DB382" s="121"/>
      <c r="DC382" s="121"/>
      <c r="DD382" s="121"/>
      <c r="DE382" s="121"/>
      <c r="DF382" s="121"/>
      <c r="DJ382" s="117"/>
      <c r="DK382" s="122"/>
      <c r="DL382" s="85"/>
      <c r="DM382" s="85"/>
      <c r="DN382" s="85"/>
      <c r="DO382" s="121"/>
      <c r="DP382" s="121"/>
      <c r="DQ382" s="121"/>
      <c r="DR382" s="121"/>
      <c r="DS382" s="121"/>
      <c r="DW382" s="117"/>
      <c r="DX382" s="122"/>
      <c r="DY382" s="85"/>
      <c r="DZ382" s="85"/>
      <c r="EA382" s="85"/>
      <c r="EB382" s="121"/>
      <c r="EC382" s="121"/>
      <c r="ED382" s="121"/>
      <c r="EE382" s="121"/>
      <c r="EF382" s="121"/>
      <c r="EJ382" s="117"/>
      <c r="EK382" s="122"/>
      <c r="EL382" s="85"/>
      <c r="EM382" s="85"/>
      <c r="EN382" s="85"/>
      <c r="EO382" s="121"/>
      <c r="EP382" s="121"/>
      <c r="EQ382" s="121"/>
      <c r="ER382" s="121"/>
      <c r="ES382" s="121"/>
      <c r="EW382" s="117"/>
      <c r="EX382" s="122"/>
      <c r="EY382" s="85"/>
      <c r="EZ382" s="85"/>
      <c r="FA382" s="85"/>
      <c r="FB382" s="121"/>
      <c r="FC382" s="121"/>
      <c r="FD382" s="121"/>
      <c r="FE382" s="121"/>
      <c r="FF382" s="121"/>
      <c r="FJ382" s="117"/>
      <c r="FK382" s="122"/>
      <c r="FL382" s="85"/>
      <c r="FM382" s="85"/>
      <c r="FN382" s="85"/>
      <c r="FO382" s="121"/>
      <c r="FP382" s="121"/>
      <c r="FQ382" s="121"/>
      <c r="FR382" s="121"/>
      <c r="FS382" s="121"/>
      <c r="FW382" s="117"/>
      <c r="FX382" s="122"/>
      <c r="FY382" s="85"/>
      <c r="FZ382" s="85"/>
      <c r="GA382" s="85"/>
      <c r="GB382" s="121"/>
      <c r="GC382" s="121"/>
      <c r="GD382" s="121"/>
      <c r="GE382" s="121"/>
      <c r="GF382" s="121"/>
    </row>
    <row r="383" spans="1:188" s="26" customFormat="1" ht="15" hidden="1" customHeight="1" x14ac:dyDescent="0.25">
      <c r="A383" s="492">
        <v>3421</v>
      </c>
      <c r="B383" s="492">
        <v>5336</v>
      </c>
      <c r="C383" s="578">
        <v>415</v>
      </c>
      <c r="D383" s="577">
        <v>602</v>
      </c>
      <c r="E383" s="493">
        <v>241</v>
      </c>
      <c r="F383" s="494" t="s">
        <v>891</v>
      </c>
      <c r="G383" s="552">
        <v>0</v>
      </c>
      <c r="H383" s="552">
        <v>20</v>
      </c>
      <c r="I383" s="552">
        <v>20</v>
      </c>
      <c r="J383" s="428">
        <f>Tabulka54246[[#This Row],[Skutečnost v tis. Kč]]/Tabulka54246[[#This Row],[Upravený rozpočet v tis. Kč]]*100</f>
        <v>100</v>
      </c>
      <c r="K383" s="122"/>
      <c r="L383" s="85"/>
      <c r="M383" s="85"/>
      <c r="N383" s="85"/>
      <c r="O383" s="121"/>
      <c r="P383" s="121"/>
      <c r="Q383" s="121"/>
      <c r="R383" s="121"/>
      <c r="S383" s="121"/>
      <c r="W383" s="117"/>
      <c r="X383" s="122"/>
      <c r="Y383" s="85"/>
      <c r="Z383" s="85"/>
      <c r="AA383" s="85"/>
      <c r="AB383" s="121"/>
      <c r="AC383" s="121"/>
      <c r="AD383" s="121"/>
      <c r="AE383" s="121"/>
      <c r="AF383" s="121"/>
      <c r="AJ383" s="117"/>
      <c r="AK383" s="122"/>
      <c r="AL383" s="85"/>
      <c r="AM383" s="85"/>
      <c r="AN383" s="85"/>
      <c r="AO383" s="121"/>
      <c r="AP383" s="121"/>
      <c r="AQ383" s="121"/>
      <c r="AR383" s="121"/>
      <c r="AS383" s="121"/>
      <c r="AW383" s="117"/>
      <c r="AX383" s="122"/>
      <c r="AY383" s="85"/>
      <c r="AZ383" s="85"/>
      <c r="BA383" s="85"/>
      <c r="BB383" s="121"/>
      <c r="BC383" s="121"/>
      <c r="BD383" s="121"/>
      <c r="BE383" s="121"/>
      <c r="BF383" s="121"/>
      <c r="BJ383" s="117"/>
      <c r="BK383" s="122"/>
      <c r="BL383" s="85"/>
      <c r="BM383" s="85"/>
      <c r="BN383" s="85"/>
      <c r="BO383" s="121"/>
      <c r="BP383" s="121"/>
      <c r="BQ383" s="121"/>
      <c r="BR383" s="121"/>
      <c r="BS383" s="121"/>
      <c r="BW383" s="117"/>
      <c r="BX383" s="122"/>
      <c r="BY383" s="85"/>
      <c r="BZ383" s="85"/>
      <c r="CA383" s="85"/>
      <c r="CB383" s="121"/>
      <c r="CC383" s="121"/>
      <c r="CD383" s="121"/>
      <c r="CE383" s="121"/>
      <c r="CF383" s="121"/>
      <c r="CJ383" s="117"/>
      <c r="CK383" s="122"/>
      <c r="CL383" s="85"/>
      <c r="CM383" s="85"/>
      <c r="CN383" s="85"/>
      <c r="CO383" s="121"/>
      <c r="CP383" s="121"/>
      <c r="CQ383" s="121"/>
      <c r="CR383" s="121"/>
      <c r="CS383" s="121"/>
      <c r="CW383" s="117"/>
      <c r="CX383" s="122"/>
      <c r="CY383" s="85"/>
      <c r="CZ383" s="85"/>
      <c r="DA383" s="85"/>
      <c r="DB383" s="121"/>
      <c r="DC383" s="121"/>
      <c r="DD383" s="121"/>
      <c r="DE383" s="121"/>
      <c r="DF383" s="121"/>
      <c r="DJ383" s="117"/>
      <c r="DK383" s="122"/>
      <c r="DL383" s="85"/>
      <c r="DM383" s="85"/>
      <c r="DN383" s="85"/>
      <c r="DO383" s="121"/>
      <c r="DP383" s="121"/>
      <c r="DQ383" s="121"/>
      <c r="DR383" s="121"/>
      <c r="DS383" s="121"/>
      <c r="DW383" s="117"/>
      <c r="DX383" s="122"/>
      <c r="DY383" s="85"/>
      <c r="DZ383" s="85"/>
      <c r="EA383" s="85"/>
      <c r="EB383" s="121"/>
      <c r="EC383" s="121"/>
      <c r="ED383" s="121"/>
      <c r="EE383" s="121"/>
      <c r="EF383" s="121"/>
      <c r="EJ383" s="117"/>
      <c r="EK383" s="122"/>
      <c r="EL383" s="85"/>
      <c r="EM383" s="85"/>
      <c r="EN383" s="85"/>
      <c r="EO383" s="121"/>
      <c r="EP383" s="121"/>
      <c r="EQ383" s="121"/>
      <c r="ER383" s="121"/>
      <c r="ES383" s="121"/>
      <c r="EW383" s="117"/>
      <c r="EX383" s="122"/>
      <c r="EY383" s="85"/>
      <c r="EZ383" s="85"/>
      <c r="FA383" s="85"/>
      <c r="FB383" s="121"/>
      <c r="FC383" s="121"/>
      <c r="FD383" s="121"/>
      <c r="FE383" s="121"/>
      <c r="FF383" s="121"/>
      <c r="FJ383" s="117"/>
      <c r="FK383" s="122"/>
      <c r="FL383" s="85"/>
      <c r="FM383" s="85"/>
      <c r="FN383" s="85"/>
      <c r="FO383" s="121"/>
      <c r="FP383" s="121"/>
      <c r="FQ383" s="121"/>
      <c r="FR383" s="121"/>
      <c r="FS383" s="121"/>
      <c r="FW383" s="117"/>
      <c r="FX383" s="122"/>
      <c r="FY383" s="85"/>
      <c r="FZ383" s="85"/>
      <c r="GA383" s="85"/>
      <c r="GB383" s="121"/>
      <c r="GC383" s="121"/>
      <c r="GD383" s="121"/>
      <c r="GE383" s="121"/>
      <c r="GF383" s="121"/>
    </row>
    <row r="384" spans="1:188" s="580" customFormat="1" ht="15" hidden="1" customHeight="1" x14ac:dyDescent="0.25">
      <c r="A384" s="492">
        <v>3421</v>
      </c>
      <c r="B384" s="492">
        <v>5336</v>
      </c>
      <c r="C384" s="578">
        <v>415</v>
      </c>
      <c r="D384" s="577">
        <v>603</v>
      </c>
      <c r="E384" s="493">
        <v>241</v>
      </c>
      <c r="F384" s="494" t="s">
        <v>892</v>
      </c>
      <c r="G384" s="552">
        <v>0</v>
      </c>
      <c r="H384" s="552">
        <v>28</v>
      </c>
      <c r="I384" s="552">
        <v>28</v>
      </c>
      <c r="J384" s="428">
        <f>Tabulka54246[[#This Row],[Skutečnost v tis. Kč]]/Tabulka54246[[#This Row],[Upravený rozpočet v tis. Kč]]*100</f>
        <v>100</v>
      </c>
      <c r="K384" s="581"/>
      <c r="L384" s="85"/>
      <c r="M384" s="85"/>
      <c r="N384" s="85"/>
      <c r="O384" s="579"/>
      <c r="P384" s="579"/>
      <c r="Q384" s="579"/>
      <c r="R384" s="579"/>
      <c r="S384" s="579"/>
      <c r="W384" s="117"/>
      <c r="X384" s="581"/>
      <c r="Y384" s="85"/>
      <c r="Z384" s="85"/>
      <c r="AA384" s="85"/>
      <c r="AB384" s="579"/>
      <c r="AC384" s="579"/>
      <c r="AD384" s="579"/>
      <c r="AE384" s="579"/>
      <c r="AF384" s="579"/>
      <c r="AJ384" s="117"/>
      <c r="AK384" s="581"/>
      <c r="AL384" s="85"/>
      <c r="AM384" s="85"/>
      <c r="AN384" s="85"/>
      <c r="AO384" s="579"/>
      <c r="AP384" s="579"/>
      <c r="AQ384" s="579"/>
      <c r="AR384" s="579"/>
      <c r="AS384" s="579"/>
      <c r="AW384" s="117"/>
      <c r="AX384" s="581"/>
      <c r="AY384" s="85"/>
      <c r="AZ384" s="85"/>
      <c r="BA384" s="85"/>
      <c r="BB384" s="579"/>
      <c r="BC384" s="579"/>
      <c r="BD384" s="579"/>
      <c r="BE384" s="579"/>
      <c r="BF384" s="579"/>
      <c r="BJ384" s="117"/>
      <c r="BK384" s="581"/>
      <c r="BL384" s="85"/>
      <c r="BM384" s="85"/>
      <c r="BN384" s="85"/>
      <c r="BO384" s="579"/>
      <c r="BP384" s="579"/>
      <c r="BQ384" s="579"/>
      <c r="BR384" s="579"/>
      <c r="BS384" s="579"/>
      <c r="BW384" s="117"/>
      <c r="BX384" s="581"/>
      <c r="BY384" s="85"/>
      <c r="BZ384" s="85"/>
      <c r="CA384" s="85"/>
      <c r="CB384" s="579"/>
      <c r="CC384" s="579"/>
      <c r="CD384" s="579"/>
      <c r="CE384" s="579"/>
      <c r="CF384" s="579"/>
      <c r="CJ384" s="117"/>
      <c r="CK384" s="581"/>
      <c r="CL384" s="85"/>
      <c r="CM384" s="85"/>
      <c r="CN384" s="85"/>
      <c r="CO384" s="579"/>
      <c r="CP384" s="579"/>
      <c r="CQ384" s="579"/>
      <c r="CR384" s="579"/>
      <c r="CS384" s="579"/>
      <c r="CW384" s="117"/>
      <c r="CX384" s="581"/>
      <c r="CY384" s="85"/>
      <c r="CZ384" s="85"/>
      <c r="DA384" s="85"/>
      <c r="DB384" s="579"/>
      <c r="DC384" s="579"/>
      <c r="DD384" s="579"/>
      <c r="DE384" s="579"/>
      <c r="DF384" s="579"/>
      <c r="DJ384" s="117"/>
      <c r="DK384" s="581"/>
      <c r="DL384" s="85"/>
      <c r="DM384" s="85"/>
      <c r="DN384" s="85"/>
      <c r="DO384" s="579"/>
      <c r="DP384" s="579"/>
      <c r="DQ384" s="579"/>
      <c r="DR384" s="579"/>
      <c r="DS384" s="579"/>
      <c r="DW384" s="117"/>
      <c r="DX384" s="581"/>
      <c r="DY384" s="85"/>
      <c r="DZ384" s="85"/>
      <c r="EA384" s="85"/>
      <c r="EB384" s="579"/>
      <c r="EC384" s="579"/>
      <c r="ED384" s="579"/>
      <c r="EE384" s="579"/>
      <c r="EF384" s="579"/>
      <c r="EJ384" s="117"/>
      <c r="EK384" s="581"/>
      <c r="EL384" s="85"/>
      <c r="EM384" s="85"/>
      <c r="EN384" s="85"/>
      <c r="EO384" s="579"/>
      <c r="EP384" s="579"/>
      <c r="EQ384" s="579"/>
      <c r="ER384" s="579"/>
      <c r="ES384" s="579"/>
      <c r="EW384" s="117"/>
      <c r="EX384" s="581"/>
      <c r="EY384" s="85"/>
      <c r="EZ384" s="85"/>
      <c r="FA384" s="85"/>
      <c r="FB384" s="579"/>
      <c r="FC384" s="579"/>
      <c r="FD384" s="579"/>
      <c r="FE384" s="579"/>
      <c r="FF384" s="579"/>
      <c r="FJ384" s="117"/>
      <c r="FK384" s="581"/>
      <c r="FL384" s="85"/>
      <c r="FM384" s="85"/>
      <c r="FN384" s="85"/>
      <c r="FO384" s="579"/>
      <c r="FP384" s="579"/>
      <c r="FQ384" s="579"/>
      <c r="FR384" s="579"/>
      <c r="FS384" s="579"/>
      <c r="FW384" s="117"/>
      <c r="FX384" s="581"/>
      <c r="FY384" s="85"/>
      <c r="FZ384" s="85"/>
      <c r="GA384" s="85"/>
      <c r="GB384" s="579"/>
      <c r="GC384" s="579"/>
      <c r="GD384" s="579"/>
      <c r="GE384" s="579"/>
      <c r="GF384" s="579"/>
    </row>
    <row r="385" spans="1:188" s="580" customFormat="1" ht="15" hidden="1" customHeight="1" x14ac:dyDescent="0.25">
      <c r="A385" s="492">
        <v>3421</v>
      </c>
      <c r="B385" s="492">
        <v>5336</v>
      </c>
      <c r="C385" s="578">
        <v>150</v>
      </c>
      <c r="D385" s="577">
        <v>622</v>
      </c>
      <c r="E385" s="493">
        <v>241</v>
      </c>
      <c r="F385" s="494" t="s">
        <v>1083</v>
      </c>
      <c r="G385" s="552">
        <v>0</v>
      </c>
      <c r="H385" s="552">
        <v>21</v>
      </c>
      <c r="I385" s="552">
        <v>21</v>
      </c>
      <c r="J385" s="428">
        <f>Tabulka54246[[#This Row],[Skutečnost v tis. Kč]]/Tabulka54246[[#This Row],[Upravený rozpočet v tis. Kč]]*100</f>
        <v>100</v>
      </c>
      <c r="K385" s="581"/>
      <c r="L385" s="85"/>
      <c r="M385" s="85"/>
      <c r="N385" s="85"/>
      <c r="O385" s="579"/>
      <c r="P385" s="579"/>
      <c r="Q385" s="579"/>
      <c r="R385" s="579"/>
      <c r="S385" s="579"/>
      <c r="W385" s="117"/>
      <c r="X385" s="581"/>
      <c r="Y385" s="85"/>
      <c r="Z385" s="85"/>
      <c r="AA385" s="85"/>
      <c r="AB385" s="579"/>
      <c r="AC385" s="579"/>
      <c r="AD385" s="579"/>
      <c r="AE385" s="579"/>
      <c r="AF385" s="579"/>
      <c r="AJ385" s="117"/>
      <c r="AK385" s="581"/>
      <c r="AL385" s="85"/>
      <c r="AM385" s="85"/>
      <c r="AN385" s="85"/>
      <c r="AO385" s="579"/>
      <c r="AP385" s="579"/>
      <c r="AQ385" s="579"/>
      <c r="AR385" s="579"/>
      <c r="AS385" s="579"/>
      <c r="AW385" s="117"/>
      <c r="AX385" s="581"/>
      <c r="AY385" s="85"/>
      <c r="AZ385" s="85"/>
      <c r="BA385" s="85"/>
      <c r="BB385" s="579"/>
      <c r="BC385" s="579"/>
      <c r="BD385" s="579"/>
      <c r="BE385" s="579"/>
      <c r="BF385" s="579"/>
      <c r="BJ385" s="117"/>
      <c r="BK385" s="581"/>
      <c r="BL385" s="85"/>
      <c r="BM385" s="85"/>
      <c r="BN385" s="85"/>
      <c r="BO385" s="579"/>
      <c r="BP385" s="579"/>
      <c r="BQ385" s="579"/>
      <c r="BR385" s="579"/>
      <c r="BS385" s="579"/>
      <c r="BW385" s="117"/>
      <c r="BX385" s="581"/>
      <c r="BY385" s="85"/>
      <c r="BZ385" s="85"/>
      <c r="CA385" s="85"/>
      <c r="CB385" s="579"/>
      <c r="CC385" s="579"/>
      <c r="CD385" s="579"/>
      <c r="CE385" s="579"/>
      <c r="CF385" s="579"/>
      <c r="CJ385" s="117"/>
      <c r="CK385" s="581"/>
      <c r="CL385" s="85"/>
      <c r="CM385" s="85"/>
      <c r="CN385" s="85"/>
      <c r="CO385" s="579"/>
      <c r="CP385" s="579"/>
      <c r="CQ385" s="579"/>
      <c r="CR385" s="579"/>
      <c r="CS385" s="579"/>
      <c r="CW385" s="117"/>
      <c r="CX385" s="581"/>
      <c r="CY385" s="85"/>
      <c r="CZ385" s="85"/>
      <c r="DA385" s="85"/>
      <c r="DB385" s="579"/>
      <c r="DC385" s="579"/>
      <c r="DD385" s="579"/>
      <c r="DE385" s="579"/>
      <c r="DF385" s="579"/>
      <c r="DJ385" s="117"/>
      <c r="DK385" s="581"/>
      <c r="DL385" s="85"/>
      <c r="DM385" s="85"/>
      <c r="DN385" s="85"/>
      <c r="DO385" s="579"/>
      <c r="DP385" s="579"/>
      <c r="DQ385" s="579"/>
      <c r="DR385" s="579"/>
      <c r="DS385" s="579"/>
      <c r="DW385" s="117"/>
      <c r="DX385" s="581"/>
      <c r="DY385" s="85"/>
      <c r="DZ385" s="85"/>
      <c r="EA385" s="85"/>
      <c r="EB385" s="579"/>
      <c r="EC385" s="579"/>
      <c r="ED385" s="579"/>
      <c r="EE385" s="579"/>
      <c r="EF385" s="579"/>
      <c r="EJ385" s="117"/>
      <c r="EK385" s="581"/>
      <c r="EL385" s="85"/>
      <c r="EM385" s="85"/>
      <c r="EN385" s="85"/>
      <c r="EO385" s="579"/>
      <c r="EP385" s="579"/>
      <c r="EQ385" s="579"/>
      <c r="ER385" s="579"/>
      <c r="ES385" s="579"/>
      <c r="EW385" s="117"/>
      <c r="EX385" s="581"/>
      <c r="EY385" s="85"/>
      <c r="EZ385" s="85"/>
      <c r="FA385" s="85"/>
      <c r="FB385" s="579"/>
      <c r="FC385" s="579"/>
      <c r="FD385" s="579"/>
      <c r="FE385" s="579"/>
      <c r="FF385" s="579"/>
      <c r="FJ385" s="117"/>
      <c r="FK385" s="581"/>
      <c r="FL385" s="85"/>
      <c r="FM385" s="85"/>
      <c r="FN385" s="85"/>
      <c r="FO385" s="579"/>
      <c r="FP385" s="579"/>
      <c r="FQ385" s="579"/>
      <c r="FR385" s="579"/>
      <c r="FS385" s="579"/>
      <c r="FW385" s="117"/>
      <c r="FX385" s="581"/>
      <c r="FY385" s="85"/>
      <c r="FZ385" s="85"/>
      <c r="GA385" s="85"/>
      <c r="GB385" s="579"/>
      <c r="GC385" s="579"/>
      <c r="GD385" s="579"/>
      <c r="GE385" s="579"/>
      <c r="GF385" s="579"/>
    </row>
    <row r="386" spans="1:188" s="580" customFormat="1" ht="15" hidden="1" customHeight="1" x14ac:dyDescent="0.25">
      <c r="A386" s="492">
        <v>3421</v>
      </c>
      <c r="B386" s="492">
        <v>5336</v>
      </c>
      <c r="C386" s="520">
        <v>33064</v>
      </c>
      <c r="D386" s="577">
        <v>622</v>
      </c>
      <c r="E386" s="493">
        <v>241</v>
      </c>
      <c r="F386" s="494" t="s">
        <v>1084</v>
      </c>
      <c r="G386" s="552">
        <v>0</v>
      </c>
      <c r="H386" s="552">
        <v>49</v>
      </c>
      <c r="I386" s="552">
        <v>49</v>
      </c>
      <c r="J386" s="428">
        <f>Tabulka54246[[#This Row],[Skutečnost v tis. Kč]]/Tabulka54246[[#This Row],[Upravený rozpočet v tis. Kč]]*100</f>
        <v>100</v>
      </c>
      <c r="K386" s="669"/>
      <c r="L386" s="667"/>
      <c r="M386" s="85"/>
      <c r="N386" s="85"/>
      <c r="O386" s="579"/>
      <c r="P386" s="579"/>
      <c r="Q386" s="579"/>
      <c r="R386" s="579"/>
      <c r="S386" s="579"/>
      <c r="W386" s="117"/>
      <c r="X386" s="581"/>
      <c r="Y386" s="85"/>
      <c r="Z386" s="85"/>
      <c r="AA386" s="85"/>
      <c r="AB386" s="579"/>
      <c r="AC386" s="579"/>
      <c r="AD386" s="579"/>
      <c r="AE386" s="579"/>
      <c r="AF386" s="579"/>
      <c r="AJ386" s="117"/>
      <c r="AK386" s="581"/>
      <c r="AL386" s="85"/>
      <c r="AM386" s="85"/>
      <c r="AN386" s="85"/>
      <c r="AO386" s="579"/>
      <c r="AP386" s="579"/>
      <c r="AQ386" s="579"/>
      <c r="AR386" s="579"/>
      <c r="AS386" s="579"/>
      <c r="AW386" s="117"/>
      <c r="AX386" s="581"/>
      <c r="AY386" s="85"/>
      <c r="AZ386" s="85"/>
      <c r="BA386" s="85"/>
      <c r="BB386" s="579"/>
      <c r="BC386" s="579"/>
      <c r="BD386" s="579"/>
      <c r="BE386" s="579"/>
      <c r="BF386" s="579"/>
      <c r="BJ386" s="117"/>
      <c r="BK386" s="581"/>
      <c r="BL386" s="85"/>
      <c r="BM386" s="85"/>
      <c r="BN386" s="85"/>
      <c r="BO386" s="579"/>
      <c r="BP386" s="579"/>
      <c r="BQ386" s="579"/>
      <c r="BR386" s="579"/>
      <c r="BS386" s="579"/>
      <c r="BW386" s="117"/>
      <c r="BX386" s="581"/>
      <c r="BY386" s="85"/>
      <c r="BZ386" s="85"/>
      <c r="CA386" s="85"/>
      <c r="CB386" s="579"/>
      <c r="CC386" s="579"/>
      <c r="CD386" s="579"/>
      <c r="CE386" s="579"/>
      <c r="CF386" s="579"/>
      <c r="CJ386" s="117"/>
      <c r="CK386" s="581"/>
      <c r="CL386" s="85"/>
      <c r="CM386" s="85"/>
      <c r="CN386" s="85"/>
      <c r="CO386" s="579"/>
      <c r="CP386" s="579"/>
      <c r="CQ386" s="579"/>
      <c r="CR386" s="579"/>
      <c r="CS386" s="579"/>
      <c r="CW386" s="117"/>
      <c r="CX386" s="581"/>
      <c r="CY386" s="85"/>
      <c r="CZ386" s="85"/>
      <c r="DA386" s="85"/>
      <c r="DB386" s="579"/>
      <c r="DC386" s="579"/>
      <c r="DD386" s="579"/>
      <c r="DE386" s="579"/>
      <c r="DF386" s="579"/>
      <c r="DJ386" s="117"/>
      <c r="DK386" s="581"/>
      <c r="DL386" s="85"/>
      <c r="DM386" s="85"/>
      <c r="DN386" s="85"/>
      <c r="DO386" s="579"/>
      <c r="DP386" s="579"/>
      <c r="DQ386" s="579"/>
      <c r="DR386" s="579"/>
      <c r="DS386" s="579"/>
      <c r="DW386" s="117"/>
      <c r="DX386" s="581"/>
      <c r="DY386" s="85"/>
      <c r="DZ386" s="85"/>
      <c r="EA386" s="85"/>
      <c r="EB386" s="579"/>
      <c r="EC386" s="579"/>
      <c r="ED386" s="579"/>
      <c r="EE386" s="579"/>
      <c r="EF386" s="579"/>
      <c r="EJ386" s="117"/>
      <c r="EK386" s="581"/>
      <c r="EL386" s="85"/>
      <c r="EM386" s="85"/>
      <c r="EN386" s="85"/>
      <c r="EO386" s="579"/>
      <c r="EP386" s="579"/>
      <c r="EQ386" s="579"/>
      <c r="ER386" s="579"/>
      <c r="ES386" s="579"/>
      <c r="EW386" s="117"/>
      <c r="EX386" s="581"/>
      <c r="EY386" s="85"/>
      <c r="EZ386" s="85"/>
      <c r="FA386" s="85"/>
      <c r="FB386" s="579"/>
      <c r="FC386" s="579"/>
      <c r="FD386" s="579"/>
      <c r="FE386" s="579"/>
      <c r="FF386" s="579"/>
      <c r="FJ386" s="117"/>
      <c r="FK386" s="581"/>
      <c r="FL386" s="85"/>
      <c r="FM386" s="85"/>
      <c r="FN386" s="85"/>
      <c r="FO386" s="579"/>
      <c r="FP386" s="579"/>
      <c r="FQ386" s="579"/>
      <c r="FR386" s="579"/>
      <c r="FS386" s="579"/>
      <c r="FW386" s="117"/>
      <c r="FX386" s="581"/>
      <c r="FY386" s="85"/>
      <c r="FZ386" s="85"/>
      <c r="GA386" s="85"/>
      <c r="GB386" s="579"/>
      <c r="GC386" s="579"/>
      <c r="GD386" s="579"/>
      <c r="GE386" s="579"/>
      <c r="GF386" s="579"/>
    </row>
    <row r="387" spans="1:188" s="580" customFormat="1" ht="15" hidden="1" customHeight="1" x14ac:dyDescent="0.25">
      <c r="A387" s="492">
        <v>3421</v>
      </c>
      <c r="B387" s="492">
        <v>5336</v>
      </c>
      <c r="C387" s="534">
        <v>104113013</v>
      </c>
      <c r="D387" s="489"/>
      <c r="E387" s="493">
        <v>241</v>
      </c>
      <c r="F387" s="494" t="s">
        <v>1049</v>
      </c>
      <c r="G387" s="552">
        <v>0</v>
      </c>
      <c r="H387" s="552">
        <v>30.98</v>
      </c>
      <c r="I387" s="552">
        <v>30.98</v>
      </c>
      <c r="J387" s="428">
        <f>Tabulka54246[[#This Row],[Skutečnost v tis. Kč]]/Tabulka54246[[#This Row],[Upravený rozpočet v tis. Kč]]*100</f>
        <v>100</v>
      </c>
      <c r="K387" s="581"/>
      <c r="L387" s="85"/>
      <c r="M387" s="85"/>
      <c r="N387" s="85"/>
      <c r="O387" s="579"/>
      <c r="P387" s="579"/>
      <c r="Q387" s="579"/>
      <c r="R387" s="579"/>
      <c r="S387" s="579"/>
      <c r="W387" s="117"/>
      <c r="X387" s="581"/>
      <c r="Y387" s="85"/>
      <c r="Z387" s="85"/>
      <c r="AA387" s="85"/>
      <c r="AB387" s="579"/>
      <c r="AC387" s="579"/>
      <c r="AD387" s="579"/>
      <c r="AE387" s="579"/>
      <c r="AF387" s="579"/>
      <c r="AJ387" s="117"/>
      <c r="AK387" s="581"/>
      <c r="AL387" s="85"/>
      <c r="AM387" s="85"/>
      <c r="AN387" s="85"/>
      <c r="AO387" s="579"/>
      <c r="AP387" s="579"/>
      <c r="AQ387" s="579"/>
      <c r="AR387" s="579"/>
      <c r="AS387" s="579"/>
      <c r="AW387" s="117"/>
      <c r="AX387" s="581"/>
      <c r="AY387" s="85"/>
      <c r="AZ387" s="85"/>
      <c r="BA387" s="85"/>
      <c r="BB387" s="579"/>
      <c r="BC387" s="579"/>
      <c r="BD387" s="579"/>
      <c r="BE387" s="579"/>
      <c r="BF387" s="579"/>
      <c r="BJ387" s="117"/>
      <c r="BK387" s="581"/>
      <c r="BL387" s="85"/>
      <c r="BM387" s="85"/>
      <c r="BN387" s="85"/>
      <c r="BO387" s="579"/>
      <c r="BP387" s="579"/>
      <c r="BQ387" s="579"/>
      <c r="BR387" s="579"/>
      <c r="BS387" s="579"/>
      <c r="BW387" s="117"/>
      <c r="BX387" s="581"/>
      <c r="BY387" s="85"/>
      <c r="BZ387" s="85"/>
      <c r="CA387" s="85"/>
      <c r="CB387" s="579"/>
      <c r="CC387" s="579"/>
      <c r="CD387" s="579"/>
      <c r="CE387" s="579"/>
      <c r="CF387" s="579"/>
      <c r="CJ387" s="117"/>
      <c r="CK387" s="581"/>
      <c r="CL387" s="85"/>
      <c r="CM387" s="85"/>
      <c r="CN387" s="85"/>
      <c r="CO387" s="579"/>
      <c r="CP387" s="579"/>
      <c r="CQ387" s="579"/>
      <c r="CR387" s="579"/>
      <c r="CS387" s="579"/>
      <c r="CW387" s="117"/>
      <c r="CX387" s="581"/>
      <c r="CY387" s="85"/>
      <c r="CZ387" s="85"/>
      <c r="DA387" s="85"/>
      <c r="DB387" s="579"/>
      <c r="DC387" s="579"/>
      <c r="DD387" s="579"/>
      <c r="DE387" s="579"/>
      <c r="DF387" s="579"/>
      <c r="DJ387" s="117"/>
      <c r="DK387" s="581"/>
      <c r="DL387" s="85"/>
      <c r="DM387" s="85"/>
      <c r="DN387" s="85"/>
      <c r="DO387" s="579"/>
      <c r="DP387" s="579"/>
      <c r="DQ387" s="579"/>
      <c r="DR387" s="579"/>
      <c r="DS387" s="579"/>
      <c r="DW387" s="117"/>
      <c r="DX387" s="581"/>
      <c r="DY387" s="85"/>
      <c r="DZ387" s="85"/>
      <c r="EA387" s="85"/>
      <c r="EB387" s="579"/>
      <c r="EC387" s="579"/>
      <c r="ED387" s="579"/>
      <c r="EE387" s="579"/>
      <c r="EF387" s="579"/>
      <c r="EJ387" s="117"/>
      <c r="EK387" s="581"/>
      <c r="EL387" s="85"/>
      <c r="EM387" s="85"/>
      <c r="EN387" s="85"/>
      <c r="EO387" s="579"/>
      <c r="EP387" s="579"/>
      <c r="EQ387" s="579"/>
      <c r="ER387" s="579"/>
      <c r="ES387" s="579"/>
      <c r="EW387" s="117"/>
      <c r="EX387" s="581"/>
      <c r="EY387" s="85"/>
      <c r="EZ387" s="85"/>
      <c r="FA387" s="85"/>
      <c r="FB387" s="579"/>
      <c r="FC387" s="579"/>
      <c r="FD387" s="579"/>
      <c r="FE387" s="579"/>
      <c r="FF387" s="579"/>
      <c r="FJ387" s="117"/>
      <c r="FK387" s="581"/>
      <c r="FL387" s="85"/>
      <c r="FM387" s="85"/>
      <c r="FN387" s="85"/>
      <c r="FO387" s="579"/>
      <c r="FP387" s="579"/>
      <c r="FQ387" s="579"/>
      <c r="FR387" s="579"/>
      <c r="FS387" s="579"/>
      <c r="FW387" s="117"/>
      <c r="FX387" s="581"/>
      <c r="FY387" s="85"/>
      <c r="FZ387" s="85"/>
      <c r="GA387" s="85"/>
      <c r="GB387" s="579"/>
      <c r="GC387" s="579"/>
      <c r="GD387" s="579"/>
      <c r="GE387" s="579"/>
      <c r="GF387" s="579"/>
    </row>
    <row r="388" spans="1:188" s="26" customFormat="1" ht="15" hidden="1" customHeight="1" x14ac:dyDescent="0.25">
      <c r="A388" s="492">
        <v>3421</v>
      </c>
      <c r="B388" s="492">
        <v>5336</v>
      </c>
      <c r="C388" s="534">
        <v>104513013</v>
      </c>
      <c r="D388" s="489"/>
      <c r="E388" s="493">
        <v>241</v>
      </c>
      <c r="F388" s="494" t="s">
        <v>1050</v>
      </c>
      <c r="G388" s="552">
        <v>0</v>
      </c>
      <c r="H388" s="552">
        <v>175.58</v>
      </c>
      <c r="I388" s="552">
        <v>175.58</v>
      </c>
      <c r="J388" s="428">
        <f>Tabulka54246[[#This Row],[Skutečnost v tis. Kč]]/Tabulka54246[[#This Row],[Upravený rozpočet v tis. Kč]]*100</f>
        <v>100</v>
      </c>
      <c r="K388" s="122"/>
      <c r="L388" s="85"/>
      <c r="M388" s="85"/>
      <c r="N388" s="85"/>
      <c r="O388" s="121"/>
      <c r="P388" s="121"/>
      <c r="Q388" s="121"/>
      <c r="R388" s="121"/>
      <c r="S388" s="121"/>
      <c r="W388" s="117"/>
      <c r="X388" s="122"/>
      <c r="Y388" s="85"/>
      <c r="Z388" s="85"/>
      <c r="AA388" s="85"/>
      <c r="AB388" s="121"/>
      <c r="AC388" s="121"/>
      <c r="AD388" s="121"/>
      <c r="AE388" s="121"/>
      <c r="AF388" s="121"/>
      <c r="AJ388" s="117"/>
      <c r="AK388" s="122"/>
      <c r="AL388" s="85"/>
      <c r="AM388" s="85"/>
      <c r="AN388" s="85"/>
      <c r="AO388" s="121"/>
      <c r="AP388" s="121"/>
      <c r="AQ388" s="121"/>
      <c r="AR388" s="121"/>
      <c r="AS388" s="121"/>
      <c r="AW388" s="117"/>
      <c r="AX388" s="122"/>
      <c r="AY388" s="85"/>
      <c r="AZ388" s="85"/>
      <c r="BA388" s="85"/>
      <c r="BB388" s="121"/>
      <c r="BC388" s="121"/>
      <c r="BD388" s="121"/>
      <c r="BE388" s="121"/>
      <c r="BF388" s="121"/>
      <c r="BJ388" s="117"/>
      <c r="BK388" s="122"/>
      <c r="BL388" s="85"/>
      <c r="BM388" s="85"/>
      <c r="BN388" s="85"/>
      <c r="BO388" s="121"/>
      <c r="BP388" s="121"/>
      <c r="BQ388" s="121"/>
      <c r="BR388" s="121"/>
      <c r="BS388" s="121"/>
      <c r="BW388" s="117"/>
      <c r="BX388" s="122"/>
      <c r="BY388" s="85"/>
      <c r="BZ388" s="85"/>
      <c r="CA388" s="85"/>
      <c r="CB388" s="121"/>
      <c r="CC388" s="121"/>
      <c r="CD388" s="121"/>
      <c r="CE388" s="121"/>
      <c r="CF388" s="121"/>
      <c r="CJ388" s="117"/>
      <c r="CK388" s="122"/>
      <c r="CL388" s="85"/>
      <c r="CM388" s="85"/>
      <c r="CN388" s="85"/>
      <c r="CO388" s="121"/>
      <c r="CP388" s="121"/>
      <c r="CQ388" s="121"/>
      <c r="CR388" s="121"/>
      <c r="CS388" s="121"/>
      <c r="CW388" s="117"/>
      <c r="CX388" s="122"/>
      <c r="CY388" s="85"/>
      <c r="CZ388" s="85"/>
      <c r="DA388" s="85"/>
      <c r="DB388" s="121"/>
      <c r="DC388" s="121"/>
      <c r="DD388" s="121"/>
      <c r="DE388" s="121"/>
      <c r="DF388" s="121"/>
      <c r="DJ388" s="117"/>
      <c r="DK388" s="122"/>
      <c r="DL388" s="85"/>
      <c r="DM388" s="85"/>
      <c r="DN388" s="85"/>
      <c r="DO388" s="121"/>
      <c r="DP388" s="121"/>
      <c r="DQ388" s="121"/>
      <c r="DR388" s="121"/>
      <c r="DS388" s="121"/>
      <c r="DW388" s="117"/>
      <c r="DX388" s="122"/>
      <c r="DY388" s="85"/>
      <c r="DZ388" s="85"/>
      <c r="EA388" s="85"/>
      <c r="EB388" s="121"/>
      <c r="EC388" s="121"/>
      <c r="ED388" s="121"/>
      <c r="EE388" s="121"/>
      <c r="EF388" s="121"/>
      <c r="EJ388" s="117"/>
      <c r="EK388" s="122"/>
      <c r="EL388" s="85"/>
      <c r="EM388" s="85"/>
      <c r="EN388" s="85"/>
      <c r="EO388" s="121"/>
      <c r="EP388" s="121"/>
      <c r="EQ388" s="121"/>
      <c r="ER388" s="121"/>
      <c r="ES388" s="121"/>
      <c r="EW388" s="117"/>
      <c r="EX388" s="122"/>
      <c r="EY388" s="85"/>
      <c r="EZ388" s="85"/>
      <c r="FA388" s="85"/>
      <c r="FB388" s="121"/>
      <c r="FC388" s="121"/>
      <c r="FD388" s="121"/>
      <c r="FE388" s="121"/>
      <c r="FF388" s="121"/>
      <c r="FJ388" s="117"/>
      <c r="FK388" s="122"/>
      <c r="FL388" s="85"/>
      <c r="FM388" s="85"/>
      <c r="FN388" s="85"/>
      <c r="FO388" s="121"/>
      <c r="FP388" s="121"/>
      <c r="FQ388" s="121"/>
      <c r="FR388" s="121"/>
      <c r="FS388" s="121"/>
      <c r="FW388" s="117"/>
      <c r="FX388" s="122"/>
      <c r="FY388" s="85"/>
      <c r="FZ388" s="85"/>
      <c r="GA388" s="85"/>
      <c r="GB388" s="121"/>
      <c r="GC388" s="121"/>
      <c r="GD388" s="121"/>
      <c r="GE388" s="121"/>
      <c r="GF388" s="121"/>
    </row>
    <row r="389" spans="1:188" s="26" customFormat="1" ht="15" hidden="1" customHeight="1" x14ac:dyDescent="0.25">
      <c r="A389" s="258">
        <v>3421</v>
      </c>
      <c r="B389" s="258">
        <v>6121</v>
      </c>
      <c r="C389" s="270"/>
      <c r="D389" s="19"/>
      <c r="E389" s="708">
        <v>515</v>
      </c>
      <c r="F389" s="256" t="s">
        <v>739</v>
      </c>
      <c r="G389" s="252">
        <v>105</v>
      </c>
      <c r="H389" s="252">
        <v>722.99</v>
      </c>
      <c r="I389" s="252">
        <v>722.99</v>
      </c>
      <c r="J389" s="428">
        <f>Tabulka54246[[#This Row],[Skutečnost v tis. Kč]]/Tabulka54246[[#This Row],[Upravený rozpočet v tis. Kč]]*100</f>
        <v>100</v>
      </c>
      <c r="K389" s="122"/>
      <c r="L389" s="85"/>
      <c r="M389" s="85"/>
      <c r="N389" s="85"/>
      <c r="O389" s="121"/>
      <c r="P389" s="121"/>
      <c r="Q389" s="121"/>
      <c r="R389" s="121"/>
      <c r="S389" s="121"/>
      <c r="W389" s="117"/>
      <c r="X389" s="122"/>
      <c r="Y389" s="85"/>
      <c r="Z389" s="85"/>
      <c r="AA389" s="85"/>
      <c r="AB389" s="121"/>
      <c r="AC389" s="121"/>
      <c r="AD389" s="121"/>
      <c r="AE389" s="121"/>
      <c r="AF389" s="121"/>
      <c r="AJ389" s="117"/>
      <c r="AK389" s="122"/>
      <c r="AL389" s="85"/>
      <c r="AM389" s="85"/>
      <c r="AN389" s="85"/>
      <c r="AO389" s="121"/>
      <c r="AP389" s="121"/>
      <c r="AQ389" s="121"/>
      <c r="AR389" s="121"/>
      <c r="AS389" s="121"/>
      <c r="AW389" s="117"/>
      <c r="AX389" s="122"/>
      <c r="AY389" s="85"/>
      <c r="AZ389" s="85"/>
      <c r="BA389" s="85"/>
      <c r="BB389" s="121"/>
      <c r="BC389" s="121"/>
      <c r="BD389" s="121"/>
      <c r="BE389" s="121"/>
      <c r="BF389" s="121"/>
      <c r="BJ389" s="117"/>
      <c r="BK389" s="122"/>
      <c r="BL389" s="85"/>
      <c r="BM389" s="85"/>
      <c r="BN389" s="85"/>
      <c r="BO389" s="121"/>
      <c r="BP389" s="121"/>
      <c r="BQ389" s="121"/>
      <c r="BR389" s="121"/>
      <c r="BS389" s="121"/>
      <c r="BW389" s="117"/>
      <c r="BX389" s="122"/>
      <c r="BY389" s="85"/>
      <c r="BZ389" s="85"/>
      <c r="CA389" s="85"/>
      <c r="CB389" s="121"/>
      <c r="CC389" s="121"/>
      <c r="CD389" s="121"/>
      <c r="CE389" s="121"/>
      <c r="CF389" s="121"/>
      <c r="CJ389" s="117"/>
      <c r="CK389" s="122"/>
      <c r="CL389" s="85"/>
      <c r="CM389" s="85"/>
      <c r="CN389" s="85"/>
      <c r="CO389" s="121"/>
      <c r="CP389" s="121"/>
      <c r="CQ389" s="121"/>
      <c r="CR389" s="121"/>
      <c r="CS389" s="121"/>
      <c r="CW389" s="117"/>
      <c r="CX389" s="122"/>
      <c r="CY389" s="85"/>
      <c r="CZ389" s="85"/>
      <c r="DA389" s="85"/>
      <c r="DB389" s="121"/>
      <c r="DC389" s="121"/>
      <c r="DD389" s="121"/>
      <c r="DE389" s="121"/>
      <c r="DF389" s="121"/>
      <c r="DJ389" s="117"/>
      <c r="DK389" s="122"/>
      <c r="DL389" s="85"/>
      <c r="DM389" s="85"/>
      <c r="DN389" s="85"/>
      <c r="DO389" s="121"/>
      <c r="DP389" s="121"/>
      <c r="DQ389" s="121"/>
      <c r="DR389" s="121"/>
      <c r="DS389" s="121"/>
      <c r="DW389" s="117"/>
      <c r="DX389" s="122"/>
      <c r="DY389" s="85"/>
      <c r="DZ389" s="85"/>
      <c r="EA389" s="85"/>
      <c r="EB389" s="121"/>
      <c r="EC389" s="121"/>
      <c r="ED389" s="121"/>
      <c r="EE389" s="121"/>
      <c r="EF389" s="121"/>
      <c r="EJ389" s="117"/>
      <c r="EK389" s="122"/>
      <c r="EL389" s="85"/>
      <c r="EM389" s="85"/>
      <c r="EN389" s="85"/>
      <c r="EO389" s="121"/>
      <c r="EP389" s="121"/>
      <c r="EQ389" s="121"/>
      <c r="ER389" s="121"/>
      <c r="ES389" s="121"/>
      <c r="EW389" s="117"/>
      <c r="EX389" s="122"/>
      <c r="EY389" s="85"/>
      <c r="EZ389" s="85"/>
      <c r="FA389" s="85"/>
      <c r="FB389" s="121"/>
      <c r="FC389" s="121"/>
      <c r="FD389" s="121"/>
      <c r="FE389" s="121"/>
      <c r="FF389" s="121"/>
      <c r="FJ389" s="117"/>
      <c r="FK389" s="122"/>
      <c r="FL389" s="85"/>
      <c r="FM389" s="85"/>
      <c r="FN389" s="85"/>
      <c r="FO389" s="121"/>
      <c r="FP389" s="121"/>
      <c r="FQ389" s="121"/>
      <c r="FR389" s="121"/>
      <c r="FS389" s="121"/>
      <c r="FW389" s="117"/>
      <c r="FX389" s="122"/>
      <c r="FY389" s="85"/>
      <c r="FZ389" s="85"/>
      <c r="GA389" s="85"/>
      <c r="GB389" s="121"/>
      <c r="GC389" s="121"/>
      <c r="GD389" s="121"/>
      <c r="GE389" s="121"/>
      <c r="GF389" s="121"/>
    </row>
    <row r="390" spans="1:188" s="26" customFormat="1" ht="15" hidden="1" customHeight="1" x14ac:dyDescent="0.25">
      <c r="A390" s="258">
        <v>3421</v>
      </c>
      <c r="B390" s="258">
        <v>6121</v>
      </c>
      <c r="C390" s="270"/>
      <c r="D390" s="64"/>
      <c r="E390" s="708">
        <v>516</v>
      </c>
      <c r="F390" s="256" t="s">
        <v>932</v>
      </c>
      <c r="G390" s="252">
        <v>0</v>
      </c>
      <c r="H390" s="252">
        <v>182</v>
      </c>
      <c r="I390" s="252">
        <v>180.08</v>
      </c>
      <c r="J390" s="428">
        <f>Tabulka54246[[#This Row],[Skutečnost v tis. Kč]]/Tabulka54246[[#This Row],[Upravený rozpočet v tis. Kč]]*100</f>
        <v>98.945054945054949</v>
      </c>
      <c r="K390" s="122"/>
      <c r="L390" s="85"/>
      <c r="M390" s="85"/>
      <c r="N390" s="85"/>
      <c r="O390" s="121"/>
      <c r="P390" s="121"/>
      <c r="Q390" s="121"/>
      <c r="R390" s="121"/>
      <c r="S390" s="121"/>
      <c r="W390" s="117"/>
      <c r="X390" s="122"/>
      <c r="Y390" s="85"/>
      <c r="Z390" s="85"/>
      <c r="AA390" s="85"/>
      <c r="AB390" s="121"/>
      <c r="AC390" s="121"/>
      <c r="AD390" s="121"/>
      <c r="AE390" s="121"/>
      <c r="AF390" s="121"/>
      <c r="AJ390" s="117"/>
      <c r="AK390" s="122"/>
      <c r="AL390" s="85"/>
      <c r="AM390" s="85"/>
      <c r="AN390" s="85"/>
      <c r="AO390" s="121"/>
      <c r="AP390" s="121"/>
      <c r="AQ390" s="121"/>
      <c r="AR390" s="121"/>
      <c r="AS390" s="121"/>
      <c r="AW390" s="117"/>
      <c r="AX390" s="122"/>
      <c r="AY390" s="85"/>
      <c r="AZ390" s="85"/>
      <c r="BA390" s="85"/>
      <c r="BB390" s="121"/>
      <c r="BC390" s="121"/>
      <c r="BD390" s="121"/>
      <c r="BE390" s="121"/>
      <c r="BF390" s="121"/>
      <c r="BJ390" s="117"/>
      <c r="BK390" s="122"/>
      <c r="BL390" s="85"/>
      <c r="BM390" s="85"/>
      <c r="BN390" s="85"/>
      <c r="BO390" s="121"/>
      <c r="BP390" s="121"/>
      <c r="BQ390" s="121"/>
      <c r="BR390" s="121"/>
      <c r="BS390" s="121"/>
      <c r="BW390" s="117"/>
      <c r="BX390" s="122"/>
      <c r="BY390" s="85"/>
      <c r="BZ390" s="85"/>
      <c r="CA390" s="85"/>
      <c r="CB390" s="121"/>
      <c r="CC390" s="121"/>
      <c r="CD390" s="121"/>
      <c r="CE390" s="121"/>
      <c r="CF390" s="121"/>
      <c r="CJ390" s="117"/>
      <c r="CK390" s="122"/>
      <c r="CL390" s="85"/>
      <c r="CM390" s="85"/>
      <c r="CN390" s="85"/>
      <c r="CO390" s="121"/>
      <c r="CP390" s="121"/>
      <c r="CQ390" s="121"/>
      <c r="CR390" s="121"/>
      <c r="CS390" s="121"/>
      <c r="CW390" s="117"/>
      <c r="CX390" s="122"/>
      <c r="CY390" s="85"/>
      <c r="CZ390" s="85"/>
      <c r="DA390" s="85"/>
      <c r="DB390" s="121"/>
      <c r="DC390" s="121"/>
      <c r="DD390" s="121"/>
      <c r="DE390" s="121"/>
      <c r="DF390" s="121"/>
      <c r="DJ390" s="117"/>
      <c r="DK390" s="122"/>
      <c r="DL390" s="85"/>
      <c r="DM390" s="85"/>
      <c r="DN390" s="85"/>
      <c r="DO390" s="121"/>
      <c r="DP390" s="121"/>
      <c r="DQ390" s="121"/>
      <c r="DR390" s="121"/>
      <c r="DS390" s="121"/>
      <c r="DW390" s="117"/>
      <c r="DX390" s="122"/>
      <c r="DY390" s="85"/>
      <c r="DZ390" s="85"/>
      <c r="EA390" s="85"/>
      <c r="EB390" s="121"/>
      <c r="EC390" s="121"/>
      <c r="ED390" s="121"/>
      <c r="EE390" s="121"/>
      <c r="EF390" s="121"/>
      <c r="EJ390" s="117"/>
      <c r="EK390" s="122"/>
      <c r="EL390" s="85"/>
      <c r="EM390" s="85"/>
      <c r="EN390" s="85"/>
      <c r="EO390" s="121"/>
      <c r="EP390" s="121"/>
      <c r="EQ390" s="121"/>
      <c r="ER390" s="121"/>
      <c r="ES390" s="121"/>
      <c r="EW390" s="117"/>
      <c r="EX390" s="122"/>
      <c r="EY390" s="85"/>
      <c r="EZ390" s="85"/>
      <c r="FA390" s="85"/>
      <c r="FB390" s="121"/>
      <c r="FC390" s="121"/>
      <c r="FD390" s="121"/>
      <c r="FE390" s="121"/>
      <c r="FF390" s="121"/>
      <c r="FJ390" s="117"/>
      <c r="FK390" s="122"/>
      <c r="FL390" s="85"/>
      <c r="FM390" s="85"/>
      <c r="FN390" s="85"/>
      <c r="FO390" s="121"/>
      <c r="FP390" s="121"/>
      <c r="FQ390" s="121"/>
      <c r="FR390" s="121"/>
      <c r="FS390" s="121"/>
      <c r="FW390" s="117"/>
      <c r="FX390" s="122"/>
      <c r="FY390" s="85"/>
      <c r="FZ390" s="85"/>
      <c r="GA390" s="85"/>
      <c r="GB390" s="121"/>
      <c r="GC390" s="121"/>
      <c r="GD390" s="121"/>
      <c r="GE390" s="121"/>
      <c r="GF390" s="121"/>
    </row>
    <row r="391" spans="1:188" s="26" customFormat="1" ht="15" hidden="1" customHeight="1" x14ac:dyDescent="0.25">
      <c r="A391" s="258">
        <v>3421</v>
      </c>
      <c r="B391" s="258">
        <v>6351</v>
      </c>
      <c r="C391" s="270"/>
      <c r="D391" s="64"/>
      <c r="E391" s="708">
        <v>241</v>
      </c>
      <c r="F391" s="256" t="s">
        <v>532</v>
      </c>
      <c r="G391" s="252">
        <v>205.7</v>
      </c>
      <c r="H391" s="252">
        <v>205.7</v>
      </c>
      <c r="I391" s="252">
        <v>205.7</v>
      </c>
      <c r="J391" s="428">
        <f>Tabulka54246[[#This Row],[Skutečnost v tis. Kč]]/Tabulka54246[[#This Row],[Upravený rozpočet v tis. Kč]]*100</f>
        <v>100</v>
      </c>
      <c r="K391" s="122"/>
      <c r="L391" s="85"/>
      <c r="M391" s="85"/>
      <c r="N391" s="85"/>
      <c r="O391" s="121"/>
      <c r="P391" s="121"/>
      <c r="Q391" s="121"/>
      <c r="R391" s="121"/>
      <c r="S391" s="121"/>
      <c r="W391" s="117"/>
      <c r="X391" s="122"/>
      <c r="Y391" s="85"/>
      <c r="Z391" s="85"/>
      <c r="AA391" s="85"/>
      <c r="AB391" s="121"/>
      <c r="AC391" s="121"/>
      <c r="AD391" s="121"/>
      <c r="AE391" s="121"/>
      <c r="AF391" s="121"/>
      <c r="AJ391" s="117"/>
      <c r="AK391" s="122"/>
      <c r="AL391" s="85"/>
      <c r="AM391" s="85"/>
      <c r="AN391" s="85"/>
      <c r="AO391" s="121"/>
      <c r="AP391" s="121"/>
      <c r="AQ391" s="121"/>
      <c r="AR391" s="121"/>
      <c r="AS391" s="121"/>
      <c r="AW391" s="117"/>
      <c r="AX391" s="122"/>
      <c r="AY391" s="85"/>
      <c r="AZ391" s="85"/>
      <c r="BA391" s="85"/>
      <c r="BB391" s="121"/>
      <c r="BC391" s="121"/>
      <c r="BD391" s="121"/>
      <c r="BE391" s="121"/>
      <c r="BF391" s="121"/>
      <c r="BJ391" s="117"/>
      <c r="BK391" s="122"/>
      <c r="BL391" s="85"/>
      <c r="BM391" s="85"/>
      <c r="BN391" s="85"/>
      <c r="BO391" s="121"/>
      <c r="BP391" s="121"/>
      <c r="BQ391" s="121"/>
      <c r="BR391" s="121"/>
      <c r="BS391" s="121"/>
      <c r="BW391" s="117"/>
      <c r="BX391" s="122"/>
      <c r="BY391" s="85"/>
      <c r="BZ391" s="85"/>
      <c r="CA391" s="85"/>
      <c r="CB391" s="121"/>
      <c r="CC391" s="121"/>
      <c r="CD391" s="121"/>
      <c r="CE391" s="121"/>
      <c r="CF391" s="121"/>
      <c r="CJ391" s="117"/>
      <c r="CK391" s="122"/>
      <c r="CL391" s="85"/>
      <c r="CM391" s="85"/>
      <c r="CN391" s="85"/>
      <c r="CO391" s="121"/>
      <c r="CP391" s="121"/>
      <c r="CQ391" s="121"/>
      <c r="CR391" s="121"/>
      <c r="CS391" s="121"/>
      <c r="CW391" s="117"/>
      <c r="CX391" s="122"/>
      <c r="CY391" s="85"/>
      <c r="CZ391" s="85"/>
      <c r="DA391" s="85"/>
      <c r="DB391" s="121"/>
      <c r="DC391" s="121"/>
      <c r="DD391" s="121"/>
      <c r="DE391" s="121"/>
      <c r="DF391" s="121"/>
      <c r="DJ391" s="117"/>
      <c r="DK391" s="122"/>
      <c r="DL391" s="85"/>
      <c r="DM391" s="85"/>
      <c r="DN391" s="85"/>
      <c r="DO391" s="121"/>
      <c r="DP391" s="121"/>
      <c r="DQ391" s="121"/>
      <c r="DR391" s="121"/>
      <c r="DS391" s="121"/>
      <c r="DW391" s="117"/>
      <c r="DX391" s="122"/>
      <c r="DY391" s="85"/>
      <c r="DZ391" s="85"/>
      <c r="EA391" s="85"/>
      <c r="EB391" s="121"/>
      <c r="EC391" s="121"/>
      <c r="ED391" s="121"/>
      <c r="EE391" s="121"/>
      <c r="EF391" s="121"/>
      <c r="EJ391" s="117"/>
      <c r="EK391" s="122"/>
      <c r="EL391" s="85"/>
      <c r="EM391" s="85"/>
      <c r="EN391" s="85"/>
      <c r="EO391" s="121"/>
      <c r="EP391" s="121"/>
      <c r="EQ391" s="121"/>
      <c r="ER391" s="121"/>
      <c r="ES391" s="121"/>
      <c r="EW391" s="117"/>
      <c r="EX391" s="122"/>
      <c r="EY391" s="85"/>
      <c r="EZ391" s="85"/>
      <c r="FA391" s="85"/>
      <c r="FB391" s="121"/>
      <c r="FC391" s="121"/>
      <c r="FD391" s="121"/>
      <c r="FE391" s="121"/>
      <c r="FF391" s="121"/>
      <c r="FJ391" s="117"/>
      <c r="FK391" s="122"/>
      <c r="FL391" s="85"/>
      <c r="FM391" s="85"/>
      <c r="FN391" s="85"/>
      <c r="FO391" s="121"/>
      <c r="FP391" s="121"/>
      <c r="FQ391" s="121"/>
      <c r="FR391" s="121"/>
      <c r="FS391" s="121"/>
      <c r="FW391" s="117"/>
      <c r="FX391" s="122"/>
      <c r="FY391" s="85"/>
      <c r="FZ391" s="85"/>
      <c r="GA391" s="85"/>
      <c r="GB391" s="121"/>
      <c r="GC391" s="121"/>
      <c r="GD391" s="121"/>
      <c r="GE391" s="121"/>
      <c r="GF391" s="121"/>
    </row>
    <row r="392" spans="1:188" s="26" customFormat="1" ht="15" hidden="1" customHeight="1" x14ac:dyDescent="0.25">
      <c r="A392" s="335">
        <v>3421</v>
      </c>
      <c r="B392" s="335"/>
      <c r="C392" s="291"/>
      <c r="D392" s="47"/>
      <c r="E392" s="493"/>
      <c r="F392" s="110" t="s">
        <v>142</v>
      </c>
      <c r="G392" s="72">
        <f>SUBTOTAL(109,G375:G391)</f>
        <v>580</v>
      </c>
      <c r="H392" s="72">
        <f>SUBTOTAL(109,H375:H391)</f>
        <v>358.19</v>
      </c>
      <c r="I392" s="72">
        <f>SUBTOTAL(109,I375:I391)</f>
        <v>252.44</v>
      </c>
      <c r="J392" s="502">
        <f>Tabulka54246[[#This Row],[Skutečnost v tis. Kč]]/Tabulka54246[[#This Row],[Upravený rozpočet v tis. Kč]]*100</f>
        <v>70.4765627181105</v>
      </c>
      <c r="K392" s="122"/>
      <c r="L392" s="85"/>
      <c r="M392" s="85"/>
      <c r="N392" s="85"/>
      <c r="O392" s="121"/>
      <c r="P392" s="121"/>
      <c r="Q392" s="121"/>
      <c r="R392" s="121"/>
      <c r="S392" s="121"/>
      <c r="W392" s="117"/>
      <c r="X392" s="122"/>
      <c r="Y392" s="85"/>
      <c r="Z392" s="85"/>
      <c r="AA392" s="85"/>
      <c r="AB392" s="121"/>
      <c r="AC392" s="121"/>
      <c r="AD392" s="121"/>
      <c r="AE392" s="121"/>
      <c r="AF392" s="121"/>
      <c r="AJ392" s="117"/>
      <c r="AK392" s="122"/>
      <c r="AL392" s="85"/>
      <c r="AM392" s="85"/>
      <c r="AN392" s="85"/>
      <c r="AO392" s="121"/>
      <c r="AP392" s="121"/>
      <c r="AQ392" s="121"/>
      <c r="AR392" s="121"/>
      <c r="AS392" s="121"/>
      <c r="AW392" s="117"/>
      <c r="AX392" s="122"/>
      <c r="AY392" s="85"/>
      <c r="AZ392" s="85"/>
      <c r="BA392" s="85"/>
      <c r="BB392" s="121"/>
      <c r="BC392" s="121"/>
      <c r="BD392" s="121"/>
      <c r="BE392" s="121"/>
      <c r="BF392" s="121"/>
      <c r="BJ392" s="117"/>
      <c r="BK392" s="122"/>
      <c r="BL392" s="85"/>
      <c r="BM392" s="85"/>
      <c r="BN392" s="85"/>
      <c r="BO392" s="121"/>
      <c r="BP392" s="121"/>
      <c r="BQ392" s="121"/>
      <c r="BR392" s="121"/>
      <c r="BS392" s="121"/>
      <c r="BW392" s="117"/>
      <c r="BX392" s="122"/>
      <c r="BY392" s="85"/>
      <c r="BZ392" s="85"/>
      <c r="CA392" s="85"/>
      <c r="CB392" s="121"/>
      <c r="CC392" s="121"/>
      <c r="CD392" s="121"/>
      <c r="CE392" s="121"/>
      <c r="CF392" s="121"/>
      <c r="CJ392" s="117"/>
      <c r="CK392" s="122"/>
      <c r="CL392" s="85"/>
      <c r="CM392" s="85"/>
      <c r="CN392" s="85"/>
      <c r="CO392" s="121"/>
      <c r="CP392" s="121"/>
      <c r="CQ392" s="121"/>
      <c r="CR392" s="121"/>
      <c r="CS392" s="121"/>
      <c r="CW392" s="117"/>
      <c r="CX392" s="122"/>
      <c r="CY392" s="85"/>
      <c r="CZ392" s="85"/>
      <c r="DA392" s="85"/>
      <c r="DB392" s="121"/>
      <c r="DC392" s="121"/>
      <c r="DD392" s="121"/>
      <c r="DE392" s="121"/>
      <c r="DF392" s="121"/>
      <c r="DJ392" s="117"/>
      <c r="DK392" s="122"/>
      <c r="DL392" s="85"/>
      <c r="DM392" s="85"/>
      <c r="DN392" s="85"/>
      <c r="DO392" s="121"/>
      <c r="DP392" s="121"/>
      <c r="DQ392" s="121"/>
      <c r="DR392" s="121"/>
      <c r="DS392" s="121"/>
      <c r="DW392" s="117"/>
      <c r="DX392" s="122"/>
      <c r="DY392" s="85"/>
      <c r="DZ392" s="85"/>
      <c r="EA392" s="85"/>
      <c r="EB392" s="121"/>
      <c r="EC392" s="121"/>
      <c r="ED392" s="121"/>
      <c r="EE392" s="121"/>
      <c r="EF392" s="121"/>
      <c r="EJ392" s="117"/>
      <c r="EK392" s="122"/>
      <c r="EL392" s="85"/>
      <c r="EM392" s="85"/>
      <c r="EN392" s="85"/>
      <c r="EO392" s="121"/>
      <c r="EP392" s="121"/>
      <c r="EQ392" s="121"/>
      <c r="ER392" s="121"/>
      <c r="ES392" s="121"/>
      <c r="EW392" s="117"/>
      <c r="EX392" s="122"/>
      <c r="EY392" s="85"/>
      <c r="EZ392" s="85"/>
      <c r="FA392" s="85"/>
      <c r="FB392" s="121"/>
      <c r="FC392" s="121"/>
      <c r="FD392" s="121"/>
      <c r="FE392" s="121"/>
      <c r="FF392" s="121"/>
      <c r="FJ392" s="117"/>
      <c r="FK392" s="122"/>
      <c r="FL392" s="85"/>
      <c r="FM392" s="85"/>
      <c r="FN392" s="85"/>
      <c r="FO392" s="121"/>
      <c r="FP392" s="121"/>
      <c r="FQ392" s="121"/>
      <c r="FR392" s="121"/>
      <c r="FS392" s="121"/>
      <c r="FW392" s="117"/>
      <c r="FX392" s="122"/>
      <c r="FY392" s="85"/>
      <c r="FZ392" s="85"/>
      <c r="GA392" s="85"/>
      <c r="GB392" s="121"/>
      <c r="GC392" s="121"/>
      <c r="GD392" s="121"/>
      <c r="GE392" s="121"/>
      <c r="GF392" s="121"/>
    </row>
    <row r="393" spans="1:188" s="26" customFormat="1" ht="15" hidden="1" customHeight="1" x14ac:dyDescent="0.25">
      <c r="A393" s="258"/>
      <c r="B393" s="258"/>
      <c r="C393" s="270"/>
      <c r="D393" s="64"/>
      <c r="E393" s="493"/>
      <c r="F393" s="129" t="s">
        <v>143</v>
      </c>
      <c r="G393" s="516">
        <f>G392+G373+G329</f>
        <v>630</v>
      </c>
      <c r="H393" s="516">
        <f>H392+H373+H329</f>
        <v>898.40000000000009</v>
      </c>
      <c r="I393" s="516">
        <f>I392+I373+I329</f>
        <v>660.59999999999991</v>
      </c>
      <c r="J393" s="563">
        <f>Tabulka54246[[#This Row],[Skutečnost v tis. Kč]]/Tabulka54246[[#This Row],[Upravený rozpočet v tis. Kč]]*100</f>
        <v>73.530721282279586</v>
      </c>
      <c r="K393" s="122"/>
      <c r="L393" s="85"/>
      <c r="M393" s="85"/>
      <c r="N393" s="85"/>
      <c r="O393" s="121"/>
      <c r="P393" s="121"/>
      <c r="Q393" s="121"/>
      <c r="R393" s="121"/>
      <c r="S393" s="121"/>
      <c r="W393" s="117"/>
      <c r="X393" s="122"/>
      <c r="Y393" s="85"/>
      <c r="Z393" s="85"/>
      <c r="AA393" s="85"/>
      <c r="AB393" s="121"/>
      <c r="AC393" s="121"/>
      <c r="AD393" s="121"/>
      <c r="AE393" s="121"/>
      <c r="AF393" s="121"/>
      <c r="AJ393" s="117"/>
      <c r="AK393" s="122"/>
      <c r="AL393" s="85"/>
      <c r="AM393" s="85"/>
      <c r="AN393" s="85"/>
      <c r="AO393" s="121"/>
      <c r="AP393" s="121"/>
      <c r="AQ393" s="121"/>
      <c r="AR393" s="121"/>
      <c r="AS393" s="121"/>
      <c r="AW393" s="117"/>
      <c r="AX393" s="122"/>
      <c r="AY393" s="85"/>
      <c r="AZ393" s="85"/>
      <c r="BA393" s="85"/>
      <c r="BB393" s="121"/>
      <c r="BC393" s="121"/>
      <c r="BD393" s="121"/>
      <c r="BE393" s="121"/>
      <c r="BF393" s="121"/>
      <c r="BJ393" s="117"/>
      <c r="BK393" s="122"/>
      <c r="BL393" s="85"/>
      <c r="BM393" s="85"/>
      <c r="BN393" s="85"/>
      <c r="BO393" s="121"/>
      <c r="BP393" s="121"/>
      <c r="BQ393" s="121"/>
      <c r="BR393" s="121"/>
      <c r="BS393" s="121"/>
      <c r="BW393" s="117"/>
      <c r="BX393" s="122"/>
      <c r="BY393" s="85"/>
      <c r="BZ393" s="85"/>
      <c r="CA393" s="85"/>
      <c r="CB393" s="121"/>
      <c r="CC393" s="121"/>
      <c r="CD393" s="121"/>
      <c r="CE393" s="121"/>
      <c r="CF393" s="121"/>
      <c r="CJ393" s="117"/>
      <c r="CK393" s="122"/>
      <c r="CL393" s="85"/>
      <c r="CM393" s="85"/>
      <c r="CN393" s="85"/>
      <c r="CO393" s="121"/>
      <c r="CP393" s="121"/>
      <c r="CQ393" s="121"/>
      <c r="CR393" s="121"/>
      <c r="CS393" s="121"/>
      <c r="CW393" s="117"/>
      <c r="CX393" s="122"/>
      <c r="CY393" s="85"/>
      <c r="CZ393" s="85"/>
      <c r="DA393" s="85"/>
      <c r="DB393" s="121"/>
      <c r="DC393" s="121"/>
      <c r="DD393" s="121"/>
      <c r="DE393" s="121"/>
      <c r="DF393" s="121"/>
      <c r="DJ393" s="117"/>
      <c r="DK393" s="122"/>
      <c r="DL393" s="85"/>
      <c r="DM393" s="85"/>
      <c r="DN393" s="85"/>
      <c r="DO393" s="121"/>
      <c r="DP393" s="121"/>
      <c r="DQ393" s="121"/>
      <c r="DR393" s="121"/>
      <c r="DS393" s="121"/>
      <c r="DW393" s="117"/>
      <c r="DX393" s="122"/>
      <c r="DY393" s="85"/>
      <c r="DZ393" s="85"/>
      <c r="EA393" s="85"/>
      <c r="EB393" s="121"/>
      <c r="EC393" s="121"/>
      <c r="ED393" s="121"/>
      <c r="EE393" s="121"/>
      <c r="EF393" s="121"/>
      <c r="EJ393" s="117"/>
      <c r="EK393" s="122"/>
      <c r="EL393" s="85"/>
      <c r="EM393" s="85"/>
      <c r="EN393" s="85"/>
      <c r="EO393" s="121"/>
      <c r="EP393" s="121"/>
      <c r="EQ393" s="121"/>
      <c r="ER393" s="121"/>
      <c r="ES393" s="121"/>
      <c r="EW393" s="117"/>
      <c r="EX393" s="122"/>
      <c r="EY393" s="85"/>
      <c r="EZ393" s="85"/>
      <c r="FA393" s="85"/>
      <c r="FB393" s="121"/>
      <c r="FC393" s="121"/>
      <c r="FD393" s="121"/>
      <c r="FE393" s="121"/>
      <c r="FF393" s="121"/>
      <c r="FJ393" s="117"/>
      <c r="FK393" s="122"/>
      <c r="FL393" s="85"/>
      <c r="FM393" s="85"/>
      <c r="FN393" s="85"/>
      <c r="FO393" s="121"/>
      <c r="FP393" s="121"/>
      <c r="FQ393" s="121"/>
      <c r="FR393" s="121"/>
      <c r="FS393" s="121"/>
      <c r="FW393" s="117"/>
      <c r="FX393" s="122"/>
      <c r="FY393" s="85"/>
      <c r="FZ393" s="85"/>
      <c r="GA393" s="85"/>
      <c r="GB393" s="121"/>
      <c r="GC393" s="121"/>
      <c r="GD393" s="121"/>
      <c r="GE393" s="121"/>
      <c r="GF393" s="121"/>
    </row>
    <row r="394" spans="1:188" s="26" customFormat="1" ht="15" hidden="1" customHeight="1" x14ac:dyDescent="0.25">
      <c r="A394" s="258"/>
      <c r="B394" s="258"/>
      <c r="C394" s="270"/>
      <c r="D394" s="64"/>
      <c r="E394" s="493"/>
      <c r="F394" s="256"/>
      <c r="G394" s="252"/>
      <c r="H394" s="252"/>
      <c r="I394" s="252"/>
      <c r="J394" s="428"/>
      <c r="K394" s="122"/>
      <c r="L394" s="85"/>
      <c r="M394" s="85"/>
      <c r="N394" s="85"/>
      <c r="O394" s="121"/>
      <c r="P394" s="121"/>
      <c r="Q394" s="121"/>
      <c r="R394" s="121"/>
      <c r="S394" s="121"/>
      <c r="W394" s="117"/>
      <c r="X394" s="122"/>
      <c r="Y394" s="85"/>
      <c r="Z394" s="85"/>
      <c r="AA394" s="85"/>
      <c r="AB394" s="121"/>
      <c r="AC394" s="121"/>
      <c r="AD394" s="121"/>
      <c r="AE394" s="121"/>
      <c r="AF394" s="121"/>
      <c r="AJ394" s="117"/>
      <c r="AK394" s="122"/>
      <c r="AL394" s="85"/>
      <c r="AM394" s="85"/>
      <c r="AN394" s="85"/>
      <c r="AO394" s="121"/>
      <c r="AP394" s="121"/>
      <c r="AQ394" s="121"/>
      <c r="AR394" s="121"/>
      <c r="AS394" s="121"/>
      <c r="AW394" s="117"/>
      <c r="AX394" s="122"/>
      <c r="AY394" s="85"/>
      <c r="AZ394" s="85"/>
      <c r="BA394" s="85"/>
      <c r="BB394" s="121"/>
      <c r="BC394" s="121"/>
      <c r="BD394" s="121"/>
      <c r="BE394" s="121"/>
      <c r="BF394" s="121"/>
      <c r="BJ394" s="117"/>
      <c r="BK394" s="122"/>
      <c r="BL394" s="85"/>
      <c r="BM394" s="85"/>
      <c r="BN394" s="85"/>
      <c r="BO394" s="121"/>
      <c r="BP394" s="121"/>
      <c r="BQ394" s="121"/>
      <c r="BR394" s="121"/>
      <c r="BS394" s="121"/>
      <c r="BW394" s="117"/>
      <c r="BX394" s="122"/>
      <c r="BY394" s="85"/>
      <c r="BZ394" s="85"/>
      <c r="CA394" s="85"/>
      <c r="CB394" s="121"/>
      <c r="CC394" s="121"/>
      <c r="CD394" s="121"/>
      <c r="CE394" s="121"/>
      <c r="CF394" s="121"/>
      <c r="CJ394" s="117"/>
      <c r="CK394" s="122"/>
      <c r="CL394" s="85"/>
      <c r="CM394" s="85"/>
      <c r="CN394" s="85"/>
      <c r="CO394" s="121"/>
      <c r="CP394" s="121"/>
      <c r="CQ394" s="121"/>
      <c r="CR394" s="121"/>
      <c r="CS394" s="121"/>
      <c r="CW394" s="117"/>
      <c r="CX394" s="122"/>
      <c r="CY394" s="85"/>
      <c r="CZ394" s="85"/>
      <c r="DA394" s="85"/>
      <c r="DB394" s="121"/>
      <c r="DC394" s="121"/>
      <c r="DD394" s="121"/>
      <c r="DE394" s="121"/>
      <c r="DF394" s="121"/>
      <c r="DJ394" s="117"/>
      <c r="DK394" s="122"/>
      <c r="DL394" s="85"/>
      <c r="DM394" s="85"/>
      <c r="DN394" s="85"/>
      <c r="DO394" s="121"/>
      <c r="DP394" s="121"/>
      <c r="DQ394" s="121"/>
      <c r="DR394" s="121"/>
      <c r="DS394" s="121"/>
      <c r="DW394" s="117"/>
      <c r="DX394" s="122"/>
      <c r="DY394" s="85"/>
      <c r="DZ394" s="85"/>
      <c r="EA394" s="85"/>
      <c r="EB394" s="121"/>
      <c r="EC394" s="121"/>
      <c r="ED394" s="121"/>
      <c r="EE394" s="121"/>
      <c r="EF394" s="121"/>
      <c r="EJ394" s="117"/>
      <c r="EK394" s="122"/>
      <c r="EL394" s="85"/>
      <c r="EM394" s="85"/>
      <c r="EN394" s="85"/>
      <c r="EO394" s="121"/>
      <c r="EP394" s="121"/>
      <c r="EQ394" s="121"/>
      <c r="ER394" s="121"/>
      <c r="ES394" s="121"/>
      <c r="EW394" s="117"/>
      <c r="EX394" s="122"/>
      <c r="EY394" s="85"/>
      <c r="EZ394" s="85"/>
      <c r="FA394" s="85"/>
      <c r="FB394" s="121"/>
      <c r="FC394" s="121"/>
      <c r="FD394" s="121"/>
      <c r="FE394" s="121"/>
      <c r="FF394" s="121"/>
      <c r="FJ394" s="117"/>
      <c r="FK394" s="122"/>
      <c r="FL394" s="85"/>
      <c r="FM394" s="85"/>
      <c r="FN394" s="85"/>
      <c r="FO394" s="121"/>
      <c r="FP394" s="121"/>
      <c r="FQ394" s="121"/>
      <c r="FR394" s="121"/>
      <c r="FS394" s="121"/>
      <c r="FW394" s="117"/>
      <c r="FX394" s="122"/>
      <c r="FY394" s="85"/>
      <c r="FZ394" s="85"/>
      <c r="GA394" s="85"/>
      <c r="GB394" s="121"/>
      <c r="GC394" s="121"/>
      <c r="GD394" s="121"/>
      <c r="GE394" s="121"/>
      <c r="GF394" s="121"/>
    </row>
    <row r="395" spans="1:188" s="26" customFormat="1" ht="11.25" hidden="1" customHeight="1" x14ac:dyDescent="0.25">
      <c r="A395" s="258"/>
      <c r="B395" s="258"/>
      <c r="C395" s="270"/>
      <c r="D395" s="64"/>
      <c r="E395" s="493"/>
      <c r="F395" s="129" t="s">
        <v>144</v>
      </c>
      <c r="G395" s="252"/>
      <c r="H395" s="252"/>
      <c r="I395" s="252"/>
      <c r="J395" s="428"/>
      <c r="K395" s="122"/>
      <c r="L395" s="85"/>
      <c r="M395" s="85"/>
      <c r="N395" s="85"/>
      <c r="O395" s="121"/>
      <c r="P395" s="121"/>
      <c r="Q395" s="121"/>
      <c r="R395" s="121"/>
      <c r="S395" s="121"/>
      <c r="W395" s="117"/>
      <c r="X395" s="122"/>
      <c r="Y395" s="85"/>
      <c r="Z395" s="85"/>
      <c r="AA395" s="85"/>
      <c r="AB395" s="121"/>
      <c r="AC395" s="121"/>
      <c r="AD395" s="121"/>
      <c r="AE395" s="121"/>
      <c r="AF395" s="121"/>
      <c r="AJ395" s="117"/>
      <c r="AK395" s="122"/>
      <c r="AL395" s="85"/>
      <c r="AM395" s="85"/>
      <c r="AN395" s="85"/>
      <c r="AO395" s="121"/>
      <c r="AP395" s="121"/>
      <c r="AQ395" s="121"/>
      <c r="AR395" s="121"/>
      <c r="AS395" s="121"/>
      <c r="AW395" s="117"/>
      <c r="AX395" s="122"/>
      <c r="AY395" s="85"/>
      <c r="AZ395" s="85"/>
      <c r="BA395" s="85"/>
      <c r="BB395" s="121"/>
      <c r="BC395" s="121"/>
      <c r="BD395" s="121"/>
      <c r="BE395" s="121"/>
      <c r="BF395" s="121"/>
      <c r="BJ395" s="117"/>
      <c r="BK395" s="122"/>
      <c r="BL395" s="85"/>
      <c r="BM395" s="85"/>
      <c r="BN395" s="85"/>
      <c r="BO395" s="121"/>
      <c r="BP395" s="121"/>
      <c r="BQ395" s="121"/>
      <c r="BR395" s="121"/>
      <c r="BS395" s="121"/>
      <c r="BW395" s="117"/>
      <c r="BX395" s="122"/>
      <c r="BY395" s="85"/>
      <c r="BZ395" s="85"/>
      <c r="CA395" s="85"/>
      <c r="CB395" s="121"/>
      <c r="CC395" s="121"/>
      <c r="CD395" s="121"/>
      <c r="CE395" s="121"/>
      <c r="CF395" s="121"/>
      <c r="CJ395" s="117"/>
      <c r="CK395" s="122"/>
      <c r="CL395" s="85"/>
      <c r="CM395" s="85"/>
      <c r="CN395" s="85"/>
      <c r="CO395" s="121"/>
      <c r="CP395" s="121"/>
      <c r="CQ395" s="121"/>
      <c r="CR395" s="121"/>
      <c r="CS395" s="121"/>
      <c r="CW395" s="117"/>
      <c r="CX395" s="122"/>
      <c r="CY395" s="85"/>
      <c r="CZ395" s="85"/>
      <c r="DA395" s="85"/>
      <c r="DB395" s="121"/>
      <c r="DC395" s="121"/>
      <c r="DD395" s="121"/>
      <c r="DE395" s="121"/>
      <c r="DF395" s="121"/>
      <c r="DJ395" s="117"/>
      <c r="DK395" s="122"/>
      <c r="DL395" s="85"/>
      <c r="DM395" s="85"/>
      <c r="DN395" s="85"/>
      <c r="DO395" s="121"/>
      <c r="DP395" s="121"/>
      <c r="DQ395" s="121"/>
      <c r="DR395" s="121"/>
      <c r="DS395" s="121"/>
      <c r="DW395" s="117"/>
      <c r="DX395" s="122"/>
      <c r="DY395" s="85"/>
      <c r="DZ395" s="85"/>
      <c r="EA395" s="85"/>
      <c r="EB395" s="121"/>
      <c r="EC395" s="121"/>
      <c r="ED395" s="121"/>
      <c r="EE395" s="121"/>
      <c r="EF395" s="121"/>
      <c r="EJ395" s="117"/>
      <c r="EK395" s="122"/>
      <c r="EL395" s="85"/>
      <c r="EM395" s="85"/>
      <c r="EN395" s="85"/>
      <c r="EO395" s="121"/>
      <c r="EP395" s="121"/>
      <c r="EQ395" s="121"/>
      <c r="ER395" s="121"/>
      <c r="ES395" s="121"/>
      <c r="EW395" s="117"/>
      <c r="EX395" s="122"/>
      <c r="EY395" s="85"/>
      <c r="EZ395" s="85"/>
      <c r="FA395" s="85"/>
      <c r="FB395" s="121"/>
      <c r="FC395" s="121"/>
      <c r="FD395" s="121"/>
      <c r="FE395" s="121"/>
      <c r="FF395" s="121"/>
      <c r="FJ395" s="117"/>
      <c r="FK395" s="122"/>
      <c r="FL395" s="85"/>
      <c r="FM395" s="85"/>
      <c r="FN395" s="85"/>
      <c r="FO395" s="121"/>
      <c r="FP395" s="121"/>
      <c r="FQ395" s="121"/>
      <c r="FR395" s="121"/>
      <c r="FS395" s="121"/>
      <c r="FW395" s="117"/>
      <c r="FX395" s="122"/>
      <c r="FY395" s="85"/>
      <c r="FZ395" s="85"/>
      <c r="GA395" s="85"/>
      <c r="GB395" s="121"/>
      <c r="GC395" s="121"/>
      <c r="GD395" s="121"/>
      <c r="GE395" s="121"/>
      <c r="GF395" s="121"/>
    </row>
    <row r="396" spans="1:188" s="26" customFormat="1" ht="15" hidden="1" customHeight="1" x14ac:dyDescent="0.25">
      <c r="A396" s="492">
        <v>3513</v>
      </c>
      <c r="B396" s="492">
        <v>5336</v>
      </c>
      <c r="C396" s="578">
        <v>732</v>
      </c>
      <c r="D396" s="64"/>
      <c r="E396" s="493">
        <v>244</v>
      </c>
      <c r="F396" s="494" t="s">
        <v>1057</v>
      </c>
      <c r="G396" s="552">
        <v>0</v>
      </c>
      <c r="H396" s="552">
        <v>857</v>
      </c>
      <c r="I396" s="552">
        <v>857</v>
      </c>
      <c r="J396" s="558">
        <f>Tabulka54246[[#This Row],[Skutečnost v tis. Kč]]/Tabulka54246[[#This Row],[Upravený rozpočet v tis. Kč]]*100</f>
        <v>100</v>
      </c>
      <c r="K396" s="122"/>
      <c r="L396" s="85"/>
      <c r="M396" s="85"/>
      <c r="N396" s="85"/>
      <c r="O396" s="121"/>
      <c r="P396" s="121"/>
      <c r="Q396" s="121"/>
      <c r="R396" s="121"/>
      <c r="S396" s="121"/>
      <c r="W396" s="117"/>
      <c r="X396" s="122"/>
      <c r="Y396" s="85"/>
      <c r="Z396" s="85"/>
      <c r="AA396" s="85"/>
      <c r="AB396" s="121"/>
      <c r="AC396" s="121"/>
      <c r="AD396" s="121"/>
      <c r="AE396" s="121"/>
      <c r="AF396" s="121"/>
      <c r="AJ396" s="117"/>
      <c r="AK396" s="122"/>
      <c r="AL396" s="85"/>
      <c r="AM396" s="85"/>
      <c r="AN396" s="85"/>
      <c r="AO396" s="121"/>
      <c r="AP396" s="121"/>
      <c r="AQ396" s="121"/>
      <c r="AR396" s="121"/>
      <c r="AS396" s="121"/>
      <c r="AW396" s="117"/>
      <c r="AX396" s="122"/>
      <c r="AY396" s="85"/>
      <c r="AZ396" s="85"/>
      <c r="BA396" s="85"/>
      <c r="BB396" s="121"/>
      <c r="BC396" s="121"/>
      <c r="BD396" s="121"/>
      <c r="BE396" s="121"/>
      <c r="BF396" s="121"/>
      <c r="BJ396" s="117"/>
      <c r="BK396" s="122"/>
      <c r="BL396" s="85"/>
      <c r="BM396" s="85"/>
      <c r="BN396" s="85"/>
      <c r="BO396" s="121"/>
      <c r="BP396" s="121"/>
      <c r="BQ396" s="121"/>
      <c r="BR396" s="121"/>
      <c r="BS396" s="121"/>
      <c r="BW396" s="117"/>
      <c r="BX396" s="122"/>
      <c r="BY396" s="85"/>
      <c r="BZ396" s="85"/>
      <c r="CA396" s="85"/>
      <c r="CB396" s="121"/>
      <c r="CC396" s="121"/>
      <c r="CD396" s="121"/>
      <c r="CE396" s="121"/>
      <c r="CF396" s="121"/>
      <c r="CJ396" s="117"/>
      <c r="CK396" s="122"/>
      <c r="CL396" s="85"/>
      <c r="CM396" s="85"/>
      <c r="CN396" s="85"/>
      <c r="CO396" s="121"/>
      <c r="CP396" s="121"/>
      <c r="CQ396" s="121"/>
      <c r="CR396" s="121"/>
      <c r="CS396" s="121"/>
      <c r="CW396" s="117"/>
      <c r="CX396" s="122"/>
      <c r="CY396" s="85"/>
      <c r="CZ396" s="85"/>
      <c r="DA396" s="85"/>
      <c r="DB396" s="121"/>
      <c r="DC396" s="121"/>
      <c r="DD396" s="121"/>
      <c r="DE396" s="121"/>
      <c r="DF396" s="121"/>
      <c r="DJ396" s="117"/>
      <c r="DK396" s="122"/>
      <c r="DL396" s="85"/>
      <c r="DM396" s="85"/>
      <c r="DN396" s="85"/>
      <c r="DO396" s="121"/>
      <c r="DP396" s="121"/>
      <c r="DQ396" s="121"/>
      <c r="DR396" s="121"/>
      <c r="DS396" s="121"/>
      <c r="DW396" s="117"/>
      <c r="DX396" s="122"/>
      <c r="DY396" s="85"/>
      <c r="DZ396" s="85"/>
      <c r="EA396" s="85"/>
      <c r="EB396" s="121"/>
      <c r="EC396" s="121"/>
      <c r="ED396" s="121"/>
      <c r="EE396" s="121"/>
      <c r="EF396" s="121"/>
      <c r="EJ396" s="117"/>
      <c r="EK396" s="122"/>
      <c r="EL396" s="85"/>
      <c r="EM396" s="85"/>
      <c r="EN396" s="85"/>
      <c r="EO396" s="121"/>
      <c r="EP396" s="121"/>
      <c r="EQ396" s="121"/>
      <c r="ER396" s="121"/>
      <c r="ES396" s="121"/>
      <c r="EW396" s="117"/>
      <c r="EX396" s="122"/>
      <c r="EY396" s="85"/>
      <c r="EZ396" s="85"/>
      <c r="FA396" s="85"/>
      <c r="FB396" s="121"/>
      <c r="FC396" s="121"/>
      <c r="FD396" s="121"/>
      <c r="FE396" s="121"/>
      <c r="FF396" s="121"/>
      <c r="FJ396" s="117"/>
      <c r="FK396" s="122"/>
      <c r="FL396" s="85"/>
      <c r="FM396" s="85"/>
      <c r="FN396" s="85"/>
      <c r="FO396" s="121"/>
      <c r="FP396" s="121"/>
      <c r="FQ396" s="121"/>
      <c r="FR396" s="121"/>
      <c r="FS396" s="121"/>
      <c r="FW396" s="117"/>
      <c r="FX396" s="122"/>
      <c r="FY396" s="85"/>
      <c r="FZ396" s="85"/>
      <c r="GA396" s="85"/>
      <c r="GB396" s="121"/>
      <c r="GC396" s="121"/>
      <c r="GD396" s="121"/>
      <c r="GE396" s="121"/>
      <c r="GF396" s="121"/>
    </row>
    <row r="397" spans="1:188" s="26" customFormat="1" ht="15" hidden="1" customHeight="1" x14ac:dyDescent="0.25">
      <c r="A397" s="335">
        <v>3513</v>
      </c>
      <c r="B397" s="335"/>
      <c r="C397" s="291"/>
      <c r="D397" s="47"/>
      <c r="E397" s="61"/>
      <c r="F397" s="110" t="s">
        <v>696</v>
      </c>
      <c r="G397" s="72">
        <f>SUBTOTAL(109,G396:G396)</f>
        <v>0</v>
      </c>
      <c r="H397" s="72">
        <f>SUBTOTAL(109,H396:H396)</f>
        <v>0</v>
      </c>
      <c r="I397" s="72">
        <f>SUBTOTAL(109,I396:I396)</f>
        <v>0</v>
      </c>
      <c r="J397" s="547" t="e">
        <f>Tabulka54246[[#This Row],[Skutečnost v tis. Kč]]/Tabulka54246[[#This Row],[Upravený rozpočet v tis. Kč]]*100</f>
        <v>#DIV/0!</v>
      </c>
      <c r="K397" s="122"/>
      <c r="L397" s="85"/>
      <c r="M397" s="85"/>
      <c r="N397" s="85"/>
      <c r="O397" s="121"/>
      <c r="P397" s="121"/>
      <c r="Q397" s="121"/>
      <c r="R397" s="121"/>
      <c r="S397" s="121"/>
      <c r="W397" s="117"/>
      <c r="X397" s="122"/>
      <c r="Y397" s="85"/>
      <c r="Z397" s="85"/>
      <c r="AA397" s="85"/>
      <c r="AB397" s="121"/>
      <c r="AC397" s="121"/>
      <c r="AD397" s="121"/>
      <c r="AE397" s="121"/>
      <c r="AF397" s="121"/>
      <c r="AJ397" s="117"/>
      <c r="AK397" s="122"/>
      <c r="AL397" s="85"/>
      <c r="AM397" s="85"/>
      <c r="AN397" s="85"/>
      <c r="AO397" s="121"/>
      <c r="AP397" s="121"/>
      <c r="AQ397" s="121"/>
      <c r="AR397" s="121"/>
      <c r="AS397" s="121"/>
      <c r="AW397" s="117"/>
      <c r="AX397" s="122"/>
      <c r="AY397" s="85"/>
      <c r="AZ397" s="85"/>
      <c r="BA397" s="85"/>
      <c r="BB397" s="121"/>
      <c r="BC397" s="121"/>
      <c r="BD397" s="121"/>
      <c r="BE397" s="121"/>
      <c r="BF397" s="121"/>
      <c r="BJ397" s="117"/>
      <c r="BK397" s="122"/>
      <c r="BL397" s="85"/>
      <c r="BM397" s="85"/>
      <c r="BN397" s="85"/>
      <c r="BO397" s="121"/>
      <c r="BP397" s="121"/>
      <c r="BQ397" s="121"/>
      <c r="BR397" s="121"/>
      <c r="BS397" s="121"/>
      <c r="BW397" s="117"/>
      <c r="BX397" s="122"/>
      <c r="BY397" s="85"/>
      <c r="BZ397" s="85"/>
      <c r="CA397" s="85"/>
      <c r="CB397" s="121"/>
      <c r="CC397" s="121"/>
      <c r="CD397" s="121"/>
      <c r="CE397" s="121"/>
      <c r="CF397" s="121"/>
      <c r="CJ397" s="117"/>
      <c r="CK397" s="122"/>
      <c r="CL397" s="85"/>
      <c r="CM397" s="85"/>
      <c r="CN397" s="85"/>
      <c r="CO397" s="121"/>
      <c r="CP397" s="121"/>
      <c r="CQ397" s="121"/>
      <c r="CR397" s="121"/>
      <c r="CS397" s="121"/>
      <c r="CW397" s="117"/>
      <c r="CX397" s="122"/>
      <c r="CY397" s="85"/>
      <c r="CZ397" s="85"/>
      <c r="DA397" s="85"/>
      <c r="DB397" s="121"/>
      <c r="DC397" s="121"/>
      <c r="DD397" s="121"/>
      <c r="DE397" s="121"/>
      <c r="DF397" s="121"/>
      <c r="DJ397" s="117"/>
      <c r="DK397" s="122"/>
      <c r="DL397" s="85"/>
      <c r="DM397" s="85"/>
      <c r="DN397" s="85"/>
      <c r="DO397" s="121"/>
      <c r="DP397" s="121"/>
      <c r="DQ397" s="121"/>
      <c r="DR397" s="121"/>
      <c r="DS397" s="121"/>
      <c r="DW397" s="117"/>
      <c r="DX397" s="122"/>
      <c r="DY397" s="85"/>
      <c r="DZ397" s="85"/>
      <c r="EA397" s="85"/>
      <c r="EB397" s="121"/>
      <c r="EC397" s="121"/>
      <c r="ED397" s="121"/>
      <c r="EE397" s="121"/>
      <c r="EF397" s="121"/>
      <c r="EJ397" s="117"/>
      <c r="EK397" s="122"/>
      <c r="EL397" s="85"/>
      <c r="EM397" s="85"/>
      <c r="EN397" s="85"/>
      <c r="EO397" s="121"/>
      <c r="EP397" s="121"/>
      <c r="EQ397" s="121"/>
      <c r="ER397" s="121"/>
      <c r="ES397" s="121"/>
      <c r="EW397" s="117"/>
      <c r="EX397" s="122"/>
      <c r="EY397" s="85"/>
      <c r="EZ397" s="85"/>
      <c r="FA397" s="85"/>
      <c r="FB397" s="121"/>
      <c r="FC397" s="121"/>
      <c r="FD397" s="121"/>
      <c r="FE397" s="121"/>
      <c r="FF397" s="121"/>
      <c r="FJ397" s="117"/>
      <c r="FK397" s="122"/>
      <c r="FL397" s="85"/>
      <c r="FM397" s="85"/>
      <c r="FN397" s="85"/>
      <c r="FO397" s="121"/>
      <c r="FP397" s="121"/>
      <c r="FQ397" s="121"/>
      <c r="FR397" s="121"/>
      <c r="FS397" s="121"/>
      <c r="FW397" s="117"/>
      <c r="FX397" s="122"/>
      <c r="FY397" s="85"/>
      <c r="FZ397" s="85"/>
      <c r="GA397" s="85"/>
      <c r="GB397" s="121"/>
      <c r="GC397" s="121"/>
      <c r="GD397" s="121"/>
      <c r="GE397" s="121"/>
      <c r="GF397" s="121"/>
    </row>
    <row r="398" spans="1:188" s="26" customFormat="1" ht="15" hidden="1" customHeight="1" x14ac:dyDescent="0.25">
      <c r="A398" s="258"/>
      <c r="B398" s="258"/>
      <c r="C398" s="270"/>
      <c r="D398" s="64"/>
      <c r="E398" s="61"/>
      <c r="F398" s="256"/>
      <c r="G398" s="252"/>
      <c r="H398" s="252"/>
      <c r="I398" s="252"/>
      <c r="J398" s="560"/>
      <c r="K398" s="122"/>
      <c r="L398" s="85"/>
      <c r="M398" s="85"/>
      <c r="N398" s="85"/>
      <c r="O398" s="121"/>
      <c r="P398" s="121"/>
      <c r="Q398" s="121"/>
      <c r="R398" s="121"/>
      <c r="S398" s="121"/>
      <c r="W398" s="117"/>
      <c r="X398" s="122"/>
      <c r="Y398" s="85"/>
      <c r="Z398" s="85"/>
      <c r="AA398" s="85"/>
      <c r="AB398" s="121"/>
      <c r="AC398" s="121"/>
      <c r="AD398" s="121"/>
      <c r="AE398" s="121"/>
      <c r="AF398" s="121"/>
      <c r="AJ398" s="117"/>
      <c r="AK398" s="122"/>
      <c r="AL398" s="85"/>
      <c r="AM398" s="85"/>
      <c r="AN398" s="85"/>
      <c r="AO398" s="121"/>
      <c r="AP398" s="121"/>
      <c r="AQ398" s="121"/>
      <c r="AR398" s="121"/>
      <c r="AS398" s="121"/>
      <c r="AW398" s="117"/>
      <c r="AX398" s="122"/>
      <c r="AY398" s="85"/>
      <c r="AZ398" s="85"/>
      <c r="BA398" s="85"/>
      <c r="BB398" s="121"/>
      <c r="BC398" s="121"/>
      <c r="BD398" s="121"/>
      <c r="BE398" s="121"/>
      <c r="BF398" s="121"/>
      <c r="BJ398" s="117"/>
      <c r="BK398" s="122"/>
      <c r="BL398" s="85"/>
      <c r="BM398" s="85"/>
      <c r="BN398" s="85"/>
      <c r="BO398" s="121"/>
      <c r="BP398" s="121"/>
      <c r="BQ398" s="121"/>
      <c r="BR398" s="121"/>
      <c r="BS398" s="121"/>
      <c r="BW398" s="117"/>
      <c r="BX398" s="122"/>
      <c r="BY398" s="85"/>
      <c r="BZ398" s="85"/>
      <c r="CA398" s="85"/>
      <c r="CB398" s="121"/>
      <c r="CC398" s="121"/>
      <c r="CD398" s="121"/>
      <c r="CE398" s="121"/>
      <c r="CF398" s="121"/>
      <c r="CJ398" s="117"/>
      <c r="CK398" s="122"/>
      <c r="CL398" s="85"/>
      <c r="CM398" s="85"/>
      <c r="CN398" s="85"/>
      <c r="CO398" s="121"/>
      <c r="CP398" s="121"/>
      <c r="CQ398" s="121"/>
      <c r="CR398" s="121"/>
      <c r="CS398" s="121"/>
      <c r="CW398" s="117"/>
      <c r="CX398" s="122"/>
      <c r="CY398" s="85"/>
      <c r="CZ398" s="85"/>
      <c r="DA398" s="85"/>
      <c r="DB398" s="121"/>
      <c r="DC398" s="121"/>
      <c r="DD398" s="121"/>
      <c r="DE398" s="121"/>
      <c r="DF398" s="121"/>
      <c r="DJ398" s="117"/>
      <c r="DK398" s="122"/>
      <c r="DL398" s="85"/>
      <c r="DM398" s="85"/>
      <c r="DN398" s="85"/>
      <c r="DO398" s="121"/>
      <c r="DP398" s="121"/>
      <c r="DQ398" s="121"/>
      <c r="DR398" s="121"/>
      <c r="DS398" s="121"/>
      <c r="DW398" s="117"/>
      <c r="DX398" s="122"/>
      <c r="DY398" s="85"/>
      <c r="DZ398" s="85"/>
      <c r="EA398" s="85"/>
      <c r="EB398" s="121"/>
      <c r="EC398" s="121"/>
      <c r="ED398" s="121"/>
      <c r="EE398" s="121"/>
      <c r="EF398" s="121"/>
      <c r="EJ398" s="117"/>
      <c r="EK398" s="122"/>
      <c r="EL398" s="85"/>
      <c r="EM398" s="85"/>
      <c r="EN398" s="85"/>
      <c r="EO398" s="121"/>
      <c r="EP398" s="121"/>
      <c r="EQ398" s="121"/>
      <c r="ER398" s="121"/>
      <c r="ES398" s="121"/>
      <c r="EW398" s="117"/>
      <c r="EX398" s="122"/>
      <c r="EY398" s="85"/>
      <c r="EZ398" s="85"/>
      <c r="FA398" s="85"/>
      <c r="FB398" s="121"/>
      <c r="FC398" s="121"/>
      <c r="FD398" s="121"/>
      <c r="FE398" s="121"/>
      <c r="FF398" s="121"/>
      <c r="FJ398" s="117"/>
      <c r="FK398" s="122"/>
      <c r="FL398" s="85"/>
      <c r="FM398" s="85"/>
      <c r="FN398" s="85"/>
      <c r="FO398" s="121"/>
      <c r="FP398" s="121"/>
      <c r="FQ398" s="121"/>
      <c r="FR398" s="121"/>
      <c r="FS398" s="121"/>
      <c r="FW398" s="117"/>
      <c r="FX398" s="122"/>
      <c r="FY398" s="85"/>
      <c r="FZ398" s="85"/>
      <c r="GA398" s="85"/>
      <c r="GB398" s="121"/>
      <c r="GC398" s="121"/>
      <c r="GD398" s="121"/>
      <c r="GE398" s="121"/>
      <c r="GF398" s="121"/>
    </row>
    <row r="399" spans="1:188" s="26" customFormat="1" ht="12" hidden="1" customHeight="1" x14ac:dyDescent="0.25">
      <c r="A399" s="4">
        <v>3519</v>
      </c>
      <c r="B399" s="4">
        <v>5169</v>
      </c>
      <c r="C399" s="291"/>
      <c r="D399" s="47"/>
      <c r="E399" s="61"/>
      <c r="F399" s="553" t="s">
        <v>706</v>
      </c>
      <c r="G399" s="76">
        <v>0</v>
      </c>
      <c r="H399" s="76">
        <v>23.5</v>
      </c>
      <c r="I399" s="76">
        <v>23.5</v>
      </c>
      <c r="J399" s="558">
        <f>Tabulka54246[[#This Row],[Skutečnost v tis. Kč]]/Tabulka54246[[#This Row],[Upravený rozpočet v tis. Kč]]*100</f>
        <v>100</v>
      </c>
      <c r="K399" s="122"/>
      <c r="L399" s="85"/>
      <c r="M399" s="85"/>
      <c r="N399" s="85"/>
      <c r="O399" s="121"/>
      <c r="P399" s="121"/>
      <c r="Q399" s="121"/>
      <c r="R399" s="121"/>
      <c r="S399" s="121"/>
      <c r="W399" s="117"/>
      <c r="X399" s="122"/>
      <c r="Y399" s="85"/>
      <c r="Z399" s="85"/>
      <c r="AA399" s="85"/>
      <c r="AB399" s="121"/>
      <c r="AC399" s="121"/>
      <c r="AD399" s="121"/>
      <c r="AE399" s="121"/>
      <c r="AF399" s="121"/>
      <c r="AJ399" s="117"/>
      <c r="AK399" s="122"/>
      <c r="AL399" s="85"/>
      <c r="AM399" s="85"/>
      <c r="AN399" s="85"/>
      <c r="AO399" s="121"/>
      <c r="AP399" s="121"/>
      <c r="AQ399" s="121"/>
      <c r="AR399" s="121"/>
      <c r="AS399" s="121"/>
      <c r="AW399" s="117"/>
      <c r="AX399" s="122"/>
      <c r="AY399" s="85"/>
      <c r="AZ399" s="85"/>
      <c r="BA399" s="85"/>
      <c r="BB399" s="121"/>
      <c r="BC399" s="121"/>
      <c r="BD399" s="121"/>
      <c r="BE399" s="121"/>
      <c r="BF399" s="121"/>
      <c r="BJ399" s="117"/>
      <c r="BK399" s="122"/>
      <c r="BL399" s="85"/>
      <c r="BM399" s="85"/>
      <c r="BN399" s="85"/>
      <c r="BO399" s="121"/>
      <c r="BP399" s="121"/>
      <c r="BQ399" s="121"/>
      <c r="BR399" s="121"/>
      <c r="BS399" s="121"/>
      <c r="BW399" s="117"/>
      <c r="BX399" s="122"/>
      <c r="BY399" s="85"/>
      <c r="BZ399" s="85"/>
      <c r="CA399" s="85"/>
      <c r="CB399" s="121"/>
      <c r="CC399" s="121"/>
      <c r="CD399" s="121"/>
      <c r="CE399" s="121"/>
      <c r="CF399" s="121"/>
      <c r="CJ399" s="117"/>
      <c r="CK399" s="122"/>
      <c r="CL399" s="85"/>
      <c r="CM399" s="85"/>
      <c r="CN399" s="85"/>
      <c r="CO399" s="121"/>
      <c r="CP399" s="121"/>
      <c r="CQ399" s="121"/>
      <c r="CR399" s="121"/>
      <c r="CS399" s="121"/>
      <c r="CW399" s="117"/>
      <c r="CX399" s="122"/>
      <c r="CY399" s="85"/>
      <c r="CZ399" s="85"/>
      <c r="DA399" s="85"/>
      <c r="DB399" s="121"/>
      <c r="DC399" s="121"/>
      <c r="DD399" s="121"/>
      <c r="DE399" s="121"/>
      <c r="DF399" s="121"/>
      <c r="DJ399" s="117"/>
      <c r="DK399" s="122"/>
      <c r="DL399" s="85"/>
      <c r="DM399" s="85"/>
      <c r="DN399" s="85"/>
      <c r="DO399" s="121"/>
      <c r="DP399" s="121"/>
      <c r="DQ399" s="121"/>
      <c r="DR399" s="121"/>
      <c r="DS399" s="121"/>
      <c r="DW399" s="117"/>
      <c r="DX399" s="122"/>
      <c r="DY399" s="85"/>
      <c r="DZ399" s="85"/>
      <c r="EA399" s="85"/>
      <c r="EB399" s="121"/>
      <c r="EC399" s="121"/>
      <c r="ED399" s="121"/>
      <c r="EE399" s="121"/>
      <c r="EF399" s="121"/>
      <c r="EJ399" s="117"/>
      <c r="EK399" s="122"/>
      <c r="EL399" s="85"/>
      <c r="EM399" s="85"/>
      <c r="EN399" s="85"/>
      <c r="EO399" s="121"/>
      <c r="EP399" s="121"/>
      <c r="EQ399" s="121"/>
      <c r="ER399" s="121"/>
      <c r="ES399" s="121"/>
      <c r="EW399" s="117"/>
      <c r="EX399" s="122"/>
      <c r="EY399" s="85"/>
      <c r="EZ399" s="85"/>
      <c r="FA399" s="85"/>
      <c r="FB399" s="121"/>
      <c r="FC399" s="121"/>
      <c r="FD399" s="121"/>
      <c r="FE399" s="121"/>
      <c r="FF399" s="121"/>
      <c r="FJ399" s="117"/>
      <c r="FK399" s="122"/>
      <c r="FL399" s="85"/>
      <c r="FM399" s="85"/>
      <c r="FN399" s="85"/>
      <c r="FO399" s="121"/>
      <c r="FP399" s="121"/>
      <c r="FQ399" s="121"/>
      <c r="FR399" s="121"/>
      <c r="FS399" s="121"/>
      <c r="FW399" s="117"/>
      <c r="FX399" s="122"/>
      <c r="FY399" s="85"/>
      <c r="FZ399" s="85"/>
      <c r="GA399" s="85"/>
      <c r="GB399" s="121"/>
      <c r="GC399" s="121"/>
      <c r="GD399" s="121"/>
      <c r="GE399" s="121"/>
      <c r="GF399" s="121"/>
    </row>
    <row r="400" spans="1:188" s="26" customFormat="1" ht="15" hidden="1" customHeight="1" x14ac:dyDescent="0.25">
      <c r="A400" s="4">
        <v>3519</v>
      </c>
      <c r="B400" s="4">
        <v>5331</v>
      </c>
      <c r="C400" s="291"/>
      <c r="D400" s="47"/>
      <c r="E400" s="61">
        <v>244</v>
      </c>
      <c r="F400" s="5" t="s">
        <v>442</v>
      </c>
      <c r="G400" s="76">
        <v>1705</v>
      </c>
      <c r="H400" s="76">
        <v>1705</v>
      </c>
      <c r="I400" s="76">
        <v>1136.5</v>
      </c>
      <c r="J400" s="480">
        <f>Tabulka54246[[#This Row],[Skutečnost v tis. Kč]]/Tabulka54246[[#This Row],[Upravený rozpočet v tis. Kč]]*100</f>
        <v>66.656891495601172</v>
      </c>
      <c r="K400" s="122"/>
      <c r="L400" s="85"/>
      <c r="M400" s="85"/>
      <c r="N400" s="85"/>
      <c r="O400" s="121"/>
      <c r="P400" s="121"/>
      <c r="Q400" s="121"/>
      <c r="R400" s="121"/>
      <c r="S400" s="121"/>
      <c r="W400" s="117"/>
      <c r="X400" s="122"/>
      <c r="Y400" s="85"/>
      <c r="Z400" s="85"/>
      <c r="AA400" s="85"/>
      <c r="AB400" s="121"/>
      <c r="AC400" s="121"/>
      <c r="AD400" s="121"/>
      <c r="AE400" s="121"/>
      <c r="AF400" s="121"/>
      <c r="AJ400" s="117"/>
      <c r="AK400" s="122"/>
      <c r="AL400" s="85"/>
      <c r="AM400" s="85"/>
      <c r="AN400" s="85"/>
      <c r="AO400" s="121"/>
      <c r="AP400" s="121"/>
      <c r="AQ400" s="121"/>
      <c r="AR400" s="121"/>
      <c r="AS400" s="121"/>
      <c r="AW400" s="117"/>
      <c r="AX400" s="122"/>
      <c r="AY400" s="85"/>
      <c r="AZ400" s="85"/>
      <c r="BA400" s="85"/>
      <c r="BB400" s="121"/>
      <c r="BC400" s="121"/>
      <c r="BD400" s="121"/>
      <c r="BE400" s="121"/>
      <c r="BF400" s="121"/>
      <c r="BJ400" s="117"/>
      <c r="BK400" s="122"/>
      <c r="BL400" s="85"/>
      <c r="BM400" s="85"/>
      <c r="BN400" s="85"/>
      <c r="BO400" s="121"/>
      <c r="BP400" s="121"/>
      <c r="BQ400" s="121"/>
      <c r="BR400" s="121"/>
      <c r="BS400" s="121"/>
      <c r="BW400" s="117"/>
      <c r="BX400" s="122"/>
      <c r="BY400" s="85"/>
      <c r="BZ400" s="85"/>
      <c r="CA400" s="85"/>
      <c r="CB400" s="121"/>
      <c r="CC400" s="121"/>
      <c r="CD400" s="121"/>
      <c r="CE400" s="121"/>
      <c r="CF400" s="121"/>
      <c r="CJ400" s="117"/>
      <c r="CK400" s="122"/>
      <c r="CL400" s="85"/>
      <c r="CM400" s="85"/>
      <c r="CN400" s="85"/>
      <c r="CO400" s="121"/>
      <c r="CP400" s="121"/>
      <c r="CQ400" s="121"/>
      <c r="CR400" s="121"/>
      <c r="CS400" s="121"/>
      <c r="CW400" s="117"/>
      <c r="CX400" s="122"/>
      <c r="CY400" s="85"/>
      <c r="CZ400" s="85"/>
      <c r="DA400" s="85"/>
      <c r="DB400" s="121"/>
      <c r="DC400" s="121"/>
      <c r="DD400" s="121"/>
      <c r="DE400" s="121"/>
      <c r="DF400" s="121"/>
      <c r="DJ400" s="117"/>
      <c r="DK400" s="122"/>
      <c r="DL400" s="85"/>
      <c r="DM400" s="85"/>
      <c r="DN400" s="85"/>
      <c r="DO400" s="121"/>
      <c r="DP400" s="121"/>
      <c r="DQ400" s="121"/>
      <c r="DR400" s="121"/>
      <c r="DS400" s="121"/>
      <c r="DW400" s="117"/>
      <c r="DX400" s="122"/>
      <c r="DY400" s="85"/>
      <c r="DZ400" s="85"/>
      <c r="EA400" s="85"/>
      <c r="EB400" s="121"/>
      <c r="EC400" s="121"/>
      <c r="ED400" s="121"/>
      <c r="EE400" s="121"/>
      <c r="EF400" s="121"/>
      <c r="EJ400" s="117"/>
      <c r="EK400" s="122"/>
      <c r="EL400" s="85"/>
      <c r="EM400" s="85"/>
      <c r="EN400" s="85"/>
      <c r="EO400" s="121"/>
      <c r="EP400" s="121"/>
      <c r="EQ400" s="121"/>
      <c r="ER400" s="121"/>
      <c r="ES400" s="121"/>
      <c r="EW400" s="117"/>
      <c r="EX400" s="122"/>
      <c r="EY400" s="85"/>
      <c r="EZ400" s="85"/>
      <c r="FA400" s="85"/>
      <c r="FB400" s="121"/>
      <c r="FC400" s="121"/>
      <c r="FD400" s="121"/>
      <c r="FE400" s="121"/>
      <c r="FF400" s="121"/>
      <c r="FJ400" s="117"/>
      <c r="FK400" s="122"/>
      <c r="FL400" s="85"/>
      <c r="FM400" s="85"/>
      <c r="FN400" s="85"/>
      <c r="FO400" s="121"/>
      <c r="FP400" s="121"/>
      <c r="FQ400" s="121"/>
      <c r="FR400" s="121"/>
      <c r="FS400" s="121"/>
      <c r="FW400" s="117"/>
      <c r="FX400" s="122"/>
      <c r="FY400" s="85"/>
      <c r="FZ400" s="85"/>
      <c r="GA400" s="85"/>
      <c r="GB400" s="121"/>
      <c r="GC400" s="121"/>
      <c r="GD400" s="121"/>
      <c r="GE400" s="121"/>
      <c r="GF400" s="121"/>
    </row>
    <row r="401" spans="1:188" s="26" customFormat="1" ht="15" hidden="1" customHeight="1" x14ac:dyDescent="0.25">
      <c r="A401" s="335">
        <v>3519</v>
      </c>
      <c r="B401" s="335"/>
      <c r="C401" s="291"/>
      <c r="D401" s="47"/>
      <c r="E401" s="61"/>
      <c r="F401" s="110" t="s">
        <v>145</v>
      </c>
      <c r="G401" s="72">
        <f>SUM(G399:G400)</f>
        <v>1705</v>
      </c>
      <c r="H401" s="72">
        <f>SUM(H399:H400)</f>
        <v>1728.5</v>
      </c>
      <c r="I401" s="72">
        <f>SUM(I399:I400)</f>
        <v>1160</v>
      </c>
      <c r="J401" s="507">
        <f>Tabulka54246[[#This Row],[Skutečnost v tis. Kč]]/Tabulka54246[[#This Row],[Upravený rozpočet v tis. Kč]]*100</f>
        <v>67.110211165750655</v>
      </c>
      <c r="K401" s="122"/>
      <c r="L401" s="85"/>
      <c r="M401" s="85"/>
      <c r="N401" s="85"/>
      <c r="O401" s="121"/>
      <c r="P401" s="121"/>
      <c r="Q401" s="121"/>
      <c r="R401" s="121"/>
      <c r="S401" s="121"/>
      <c r="W401" s="117"/>
      <c r="X401" s="122"/>
      <c r="Y401" s="85"/>
      <c r="Z401" s="85"/>
      <c r="AA401" s="85"/>
      <c r="AB401" s="121"/>
      <c r="AC401" s="121"/>
      <c r="AD401" s="121"/>
      <c r="AE401" s="121"/>
      <c r="AF401" s="121"/>
      <c r="AJ401" s="117"/>
      <c r="AK401" s="122"/>
      <c r="AL401" s="85"/>
      <c r="AM401" s="85"/>
      <c r="AN401" s="85"/>
      <c r="AO401" s="121"/>
      <c r="AP401" s="121"/>
      <c r="AQ401" s="121"/>
      <c r="AR401" s="121"/>
      <c r="AS401" s="121"/>
      <c r="AW401" s="117"/>
      <c r="AX401" s="122"/>
      <c r="AY401" s="85"/>
      <c r="AZ401" s="85"/>
      <c r="BA401" s="85"/>
      <c r="BB401" s="121"/>
      <c r="BC401" s="121"/>
      <c r="BD401" s="121"/>
      <c r="BE401" s="121"/>
      <c r="BF401" s="121"/>
      <c r="BJ401" s="117"/>
      <c r="BK401" s="122"/>
      <c r="BL401" s="85"/>
      <c r="BM401" s="85"/>
      <c r="BN401" s="85"/>
      <c r="BO401" s="121"/>
      <c r="BP401" s="121"/>
      <c r="BQ401" s="121"/>
      <c r="BR401" s="121"/>
      <c r="BS401" s="121"/>
      <c r="BW401" s="117"/>
      <c r="BX401" s="122"/>
      <c r="BY401" s="85"/>
      <c r="BZ401" s="85"/>
      <c r="CA401" s="85"/>
      <c r="CB401" s="121"/>
      <c r="CC401" s="121"/>
      <c r="CD401" s="121"/>
      <c r="CE401" s="121"/>
      <c r="CF401" s="121"/>
      <c r="CJ401" s="117"/>
      <c r="CK401" s="122"/>
      <c r="CL401" s="85"/>
      <c r="CM401" s="85"/>
      <c r="CN401" s="85"/>
      <c r="CO401" s="121"/>
      <c r="CP401" s="121"/>
      <c r="CQ401" s="121"/>
      <c r="CR401" s="121"/>
      <c r="CS401" s="121"/>
      <c r="CW401" s="117"/>
      <c r="CX401" s="122"/>
      <c r="CY401" s="85"/>
      <c r="CZ401" s="85"/>
      <c r="DA401" s="85"/>
      <c r="DB401" s="121"/>
      <c r="DC401" s="121"/>
      <c r="DD401" s="121"/>
      <c r="DE401" s="121"/>
      <c r="DF401" s="121"/>
      <c r="DJ401" s="117"/>
      <c r="DK401" s="122"/>
      <c r="DL401" s="85"/>
      <c r="DM401" s="85"/>
      <c r="DN401" s="85"/>
      <c r="DO401" s="121"/>
      <c r="DP401" s="121"/>
      <c r="DQ401" s="121"/>
      <c r="DR401" s="121"/>
      <c r="DS401" s="121"/>
      <c r="DW401" s="117"/>
      <c r="DX401" s="122"/>
      <c r="DY401" s="85"/>
      <c r="DZ401" s="85"/>
      <c r="EA401" s="85"/>
      <c r="EB401" s="121"/>
      <c r="EC401" s="121"/>
      <c r="ED401" s="121"/>
      <c r="EE401" s="121"/>
      <c r="EF401" s="121"/>
      <c r="EJ401" s="117"/>
      <c r="EK401" s="122"/>
      <c r="EL401" s="85"/>
      <c r="EM401" s="85"/>
      <c r="EN401" s="85"/>
      <c r="EO401" s="121"/>
      <c r="EP401" s="121"/>
      <c r="EQ401" s="121"/>
      <c r="ER401" s="121"/>
      <c r="ES401" s="121"/>
      <c r="EW401" s="117"/>
      <c r="EX401" s="122"/>
      <c r="EY401" s="85"/>
      <c r="EZ401" s="85"/>
      <c r="FA401" s="85"/>
      <c r="FB401" s="121"/>
      <c r="FC401" s="121"/>
      <c r="FD401" s="121"/>
      <c r="FE401" s="121"/>
      <c r="FF401" s="121"/>
      <c r="FJ401" s="117"/>
      <c r="FK401" s="122"/>
      <c r="FL401" s="85"/>
      <c r="FM401" s="85"/>
      <c r="FN401" s="85"/>
      <c r="FO401" s="121"/>
      <c r="FP401" s="121"/>
      <c r="FQ401" s="121"/>
      <c r="FR401" s="121"/>
      <c r="FS401" s="121"/>
      <c r="FW401" s="117"/>
      <c r="FX401" s="122"/>
      <c r="FY401" s="85"/>
      <c r="FZ401" s="85"/>
      <c r="GA401" s="85"/>
      <c r="GB401" s="121"/>
      <c r="GC401" s="121"/>
      <c r="GD401" s="121"/>
      <c r="GE401" s="121"/>
      <c r="GF401" s="121"/>
    </row>
    <row r="402" spans="1:188" s="26" customFormat="1" ht="15" hidden="1" customHeight="1" x14ac:dyDescent="0.25">
      <c r="A402" s="258"/>
      <c r="B402" s="258"/>
      <c r="C402" s="270"/>
      <c r="D402" s="64"/>
      <c r="E402" s="61"/>
      <c r="F402" s="129" t="s">
        <v>146</v>
      </c>
      <c r="G402" s="517">
        <f>G401+G397</f>
        <v>1705</v>
      </c>
      <c r="H402" s="517">
        <f>H401+H397</f>
        <v>1728.5</v>
      </c>
      <c r="I402" s="517">
        <f>I401+I397</f>
        <v>1160</v>
      </c>
      <c r="J402" s="472">
        <f>Tabulka54246[[#This Row],[Skutečnost v tis. Kč]]/Tabulka54246[[#This Row],[Upravený rozpočet v tis. Kč]]*100</f>
        <v>67.110211165750655</v>
      </c>
      <c r="K402" s="122"/>
      <c r="L402" s="85"/>
      <c r="M402" s="85"/>
      <c r="N402" s="85"/>
      <c r="O402" s="121"/>
      <c r="P402" s="121"/>
      <c r="Q402" s="121"/>
      <c r="R402" s="121"/>
      <c r="S402" s="121"/>
      <c r="W402" s="117"/>
      <c r="X402" s="122"/>
      <c r="Y402" s="85"/>
      <c r="Z402" s="85"/>
      <c r="AA402" s="85"/>
      <c r="AB402" s="121"/>
      <c r="AC402" s="121"/>
      <c r="AD402" s="121"/>
      <c r="AE402" s="121"/>
      <c r="AF402" s="121"/>
      <c r="AJ402" s="117"/>
      <c r="AK402" s="122"/>
      <c r="AL402" s="85"/>
      <c r="AM402" s="85"/>
      <c r="AN402" s="85"/>
      <c r="AO402" s="121"/>
      <c r="AP402" s="121"/>
      <c r="AQ402" s="121"/>
      <c r="AR402" s="121"/>
      <c r="AS402" s="121"/>
      <c r="AW402" s="117"/>
      <c r="AX402" s="122"/>
      <c r="AY402" s="85"/>
      <c r="AZ402" s="85"/>
      <c r="BA402" s="85"/>
      <c r="BB402" s="121"/>
      <c r="BC402" s="121"/>
      <c r="BD402" s="121"/>
      <c r="BE402" s="121"/>
      <c r="BF402" s="121"/>
      <c r="BJ402" s="117"/>
      <c r="BK402" s="122"/>
      <c r="BL402" s="85"/>
      <c r="BM402" s="85"/>
      <c r="BN402" s="85"/>
      <c r="BO402" s="121"/>
      <c r="BP402" s="121"/>
      <c r="BQ402" s="121"/>
      <c r="BR402" s="121"/>
      <c r="BS402" s="121"/>
      <c r="BW402" s="117"/>
      <c r="BX402" s="122"/>
      <c r="BY402" s="85"/>
      <c r="BZ402" s="85"/>
      <c r="CA402" s="85"/>
      <c r="CB402" s="121"/>
      <c r="CC402" s="121"/>
      <c r="CD402" s="121"/>
      <c r="CE402" s="121"/>
      <c r="CF402" s="121"/>
      <c r="CJ402" s="117"/>
      <c r="CK402" s="122"/>
      <c r="CL402" s="85"/>
      <c r="CM402" s="85"/>
      <c r="CN402" s="85"/>
      <c r="CO402" s="121"/>
      <c r="CP402" s="121"/>
      <c r="CQ402" s="121"/>
      <c r="CR402" s="121"/>
      <c r="CS402" s="121"/>
      <c r="CW402" s="117"/>
      <c r="CX402" s="122"/>
      <c r="CY402" s="85"/>
      <c r="CZ402" s="85"/>
      <c r="DA402" s="85"/>
      <c r="DB402" s="121"/>
      <c r="DC402" s="121"/>
      <c r="DD402" s="121"/>
      <c r="DE402" s="121"/>
      <c r="DF402" s="121"/>
      <c r="DJ402" s="117"/>
      <c r="DK402" s="122"/>
      <c r="DL402" s="85"/>
      <c r="DM402" s="85"/>
      <c r="DN402" s="85"/>
      <c r="DO402" s="121"/>
      <c r="DP402" s="121"/>
      <c r="DQ402" s="121"/>
      <c r="DR402" s="121"/>
      <c r="DS402" s="121"/>
      <c r="DW402" s="117"/>
      <c r="DX402" s="122"/>
      <c r="DY402" s="85"/>
      <c r="DZ402" s="85"/>
      <c r="EA402" s="85"/>
      <c r="EB402" s="121"/>
      <c r="EC402" s="121"/>
      <c r="ED402" s="121"/>
      <c r="EE402" s="121"/>
      <c r="EF402" s="121"/>
      <c r="EJ402" s="117"/>
      <c r="EK402" s="122"/>
      <c r="EL402" s="85"/>
      <c r="EM402" s="85"/>
      <c r="EN402" s="85"/>
      <c r="EO402" s="121"/>
      <c r="EP402" s="121"/>
      <c r="EQ402" s="121"/>
      <c r="ER402" s="121"/>
      <c r="ES402" s="121"/>
      <c r="EW402" s="117"/>
      <c r="EX402" s="122"/>
      <c r="EY402" s="85"/>
      <c r="EZ402" s="85"/>
      <c r="FA402" s="85"/>
      <c r="FB402" s="121"/>
      <c r="FC402" s="121"/>
      <c r="FD402" s="121"/>
      <c r="FE402" s="121"/>
      <c r="FF402" s="121"/>
      <c r="FJ402" s="117"/>
      <c r="FK402" s="122"/>
      <c r="FL402" s="85"/>
      <c r="FM402" s="85"/>
      <c r="FN402" s="85"/>
      <c r="FO402" s="121"/>
      <c r="FP402" s="121"/>
      <c r="FQ402" s="121"/>
      <c r="FR402" s="121"/>
      <c r="FS402" s="121"/>
      <c r="FW402" s="117"/>
      <c r="FX402" s="122"/>
      <c r="FY402" s="85"/>
      <c r="FZ402" s="85"/>
      <c r="GA402" s="85"/>
      <c r="GB402" s="121"/>
      <c r="GC402" s="121"/>
      <c r="GD402" s="121"/>
      <c r="GE402" s="121"/>
      <c r="GF402" s="121"/>
    </row>
    <row r="403" spans="1:188" s="26" customFormat="1" ht="15" hidden="1" customHeight="1" x14ac:dyDescent="0.25">
      <c r="A403" s="258"/>
      <c r="B403" s="258"/>
      <c r="C403" s="270"/>
      <c r="D403" s="64"/>
      <c r="E403" s="61"/>
      <c r="F403" s="256"/>
      <c r="G403" s="252"/>
      <c r="H403" s="252"/>
      <c r="I403" s="252"/>
      <c r="J403" s="453"/>
      <c r="K403" s="122"/>
      <c r="L403" s="85"/>
      <c r="M403" s="85"/>
      <c r="N403" s="85"/>
      <c r="O403" s="121"/>
      <c r="P403" s="121"/>
      <c r="Q403" s="121"/>
      <c r="R403" s="121"/>
      <c r="S403" s="121"/>
      <c r="W403" s="117"/>
      <c r="X403" s="122"/>
      <c r="Y403" s="85"/>
      <c r="Z403" s="85"/>
      <c r="AA403" s="85"/>
      <c r="AB403" s="121"/>
      <c r="AC403" s="121"/>
      <c r="AD403" s="121"/>
      <c r="AE403" s="121"/>
      <c r="AF403" s="121"/>
      <c r="AJ403" s="117"/>
      <c r="AK403" s="122"/>
      <c r="AL403" s="85"/>
      <c r="AM403" s="85"/>
      <c r="AN403" s="85"/>
      <c r="AO403" s="121"/>
      <c r="AP403" s="121"/>
      <c r="AQ403" s="121"/>
      <c r="AR403" s="121"/>
      <c r="AS403" s="121"/>
      <c r="AW403" s="117"/>
      <c r="AX403" s="122"/>
      <c r="AY403" s="85"/>
      <c r="AZ403" s="85"/>
      <c r="BA403" s="85"/>
      <c r="BB403" s="121"/>
      <c r="BC403" s="121"/>
      <c r="BD403" s="121"/>
      <c r="BE403" s="121"/>
      <c r="BF403" s="121"/>
      <c r="BJ403" s="117"/>
      <c r="BK403" s="122"/>
      <c r="BL403" s="85"/>
      <c r="BM403" s="85"/>
      <c r="BN403" s="85"/>
      <c r="BO403" s="121"/>
      <c r="BP403" s="121"/>
      <c r="BQ403" s="121"/>
      <c r="BR403" s="121"/>
      <c r="BS403" s="121"/>
      <c r="BW403" s="117"/>
      <c r="BX403" s="122"/>
      <c r="BY403" s="85"/>
      <c r="BZ403" s="85"/>
      <c r="CA403" s="85"/>
      <c r="CB403" s="121"/>
      <c r="CC403" s="121"/>
      <c r="CD403" s="121"/>
      <c r="CE403" s="121"/>
      <c r="CF403" s="121"/>
      <c r="CJ403" s="117"/>
      <c r="CK403" s="122"/>
      <c r="CL403" s="85"/>
      <c r="CM403" s="85"/>
      <c r="CN403" s="85"/>
      <c r="CO403" s="121"/>
      <c r="CP403" s="121"/>
      <c r="CQ403" s="121"/>
      <c r="CR403" s="121"/>
      <c r="CS403" s="121"/>
      <c r="CW403" s="117"/>
      <c r="CX403" s="122"/>
      <c r="CY403" s="85"/>
      <c r="CZ403" s="85"/>
      <c r="DA403" s="85"/>
      <c r="DB403" s="121"/>
      <c r="DC403" s="121"/>
      <c r="DD403" s="121"/>
      <c r="DE403" s="121"/>
      <c r="DF403" s="121"/>
      <c r="DJ403" s="117"/>
      <c r="DK403" s="122"/>
      <c r="DL403" s="85"/>
      <c r="DM403" s="85"/>
      <c r="DN403" s="85"/>
      <c r="DO403" s="121"/>
      <c r="DP403" s="121"/>
      <c r="DQ403" s="121"/>
      <c r="DR403" s="121"/>
      <c r="DS403" s="121"/>
      <c r="DW403" s="117"/>
      <c r="DX403" s="122"/>
      <c r="DY403" s="85"/>
      <c r="DZ403" s="85"/>
      <c r="EA403" s="85"/>
      <c r="EB403" s="121"/>
      <c r="EC403" s="121"/>
      <c r="ED403" s="121"/>
      <c r="EE403" s="121"/>
      <c r="EF403" s="121"/>
      <c r="EJ403" s="117"/>
      <c r="EK403" s="122"/>
      <c r="EL403" s="85"/>
      <c r="EM403" s="85"/>
      <c r="EN403" s="85"/>
      <c r="EO403" s="121"/>
      <c r="EP403" s="121"/>
      <c r="EQ403" s="121"/>
      <c r="ER403" s="121"/>
      <c r="ES403" s="121"/>
      <c r="EW403" s="117"/>
      <c r="EX403" s="122"/>
      <c r="EY403" s="85"/>
      <c r="EZ403" s="85"/>
      <c r="FA403" s="85"/>
      <c r="FB403" s="121"/>
      <c r="FC403" s="121"/>
      <c r="FD403" s="121"/>
      <c r="FE403" s="121"/>
      <c r="FF403" s="121"/>
      <c r="FJ403" s="117"/>
      <c r="FK403" s="122"/>
      <c r="FL403" s="85"/>
      <c r="FM403" s="85"/>
      <c r="FN403" s="85"/>
      <c r="FO403" s="121"/>
      <c r="FP403" s="121"/>
      <c r="FQ403" s="121"/>
      <c r="FR403" s="121"/>
      <c r="FS403" s="121"/>
      <c r="FW403" s="117"/>
      <c r="FX403" s="122"/>
      <c r="FY403" s="85"/>
      <c r="FZ403" s="85"/>
      <c r="GA403" s="85"/>
      <c r="GB403" s="121"/>
      <c r="GC403" s="121"/>
      <c r="GD403" s="121"/>
      <c r="GE403" s="121"/>
      <c r="GF403" s="121"/>
    </row>
    <row r="404" spans="1:188" s="26" customFormat="1" ht="12.75" hidden="1" customHeight="1" x14ac:dyDescent="0.25">
      <c r="A404" s="258"/>
      <c r="B404" s="258"/>
      <c r="C404" s="270"/>
      <c r="D404" s="64"/>
      <c r="E404" s="61"/>
      <c r="F404" s="129" t="s">
        <v>147</v>
      </c>
      <c r="G404" s="252"/>
      <c r="H404" s="252"/>
      <c r="I404" s="252"/>
      <c r="J404" s="430"/>
      <c r="K404" s="122"/>
      <c r="L404" s="85"/>
      <c r="M404" s="85"/>
      <c r="N404" s="85"/>
      <c r="O404" s="121"/>
      <c r="P404" s="121"/>
      <c r="Q404" s="121"/>
      <c r="R404" s="121"/>
      <c r="S404" s="121"/>
      <c r="W404" s="117"/>
      <c r="X404" s="122"/>
      <c r="Y404" s="85"/>
      <c r="Z404" s="85"/>
      <c r="AA404" s="85"/>
      <c r="AB404" s="121"/>
      <c r="AC404" s="121"/>
      <c r="AD404" s="121"/>
      <c r="AE404" s="121"/>
      <c r="AF404" s="121"/>
      <c r="AJ404" s="117"/>
      <c r="AK404" s="122"/>
      <c r="AL404" s="85"/>
      <c r="AM404" s="85"/>
      <c r="AN404" s="85"/>
      <c r="AO404" s="121"/>
      <c r="AP404" s="121"/>
      <c r="AQ404" s="121"/>
      <c r="AR404" s="121"/>
      <c r="AS404" s="121"/>
      <c r="AW404" s="117"/>
      <c r="AX404" s="122"/>
      <c r="AY404" s="85"/>
      <c r="AZ404" s="85"/>
      <c r="BA404" s="85"/>
      <c r="BB404" s="121"/>
      <c r="BC404" s="121"/>
      <c r="BD404" s="121"/>
      <c r="BE404" s="121"/>
      <c r="BF404" s="121"/>
      <c r="BJ404" s="117"/>
      <c r="BK404" s="122"/>
      <c r="BL404" s="85"/>
      <c r="BM404" s="85"/>
      <c r="BN404" s="85"/>
      <c r="BO404" s="121"/>
      <c r="BP404" s="121"/>
      <c r="BQ404" s="121"/>
      <c r="BR404" s="121"/>
      <c r="BS404" s="121"/>
      <c r="BW404" s="117"/>
      <c r="BX404" s="122"/>
      <c r="BY404" s="85"/>
      <c r="BZ404" s="85"/>
      <c r="CA404" s="85"/>
      <c r="CB404" s="121"/>
      <c r="CC404" s="121"/>
      <c r="CD404" s="121"/>
      <c r="CE404" s="121"/>
      <c r="CF404" s="121"/>
      <c r="CJ404" s="117"/>
      <c r="CK404" s="122"/>
      <c r="CL404" s="85"/>
      <c r="CM404" s="85"/>
      <c r="CN404" s="85"/>
      <c r="CO404" s="121"/>
      <c r="CP404" s="121"/>
      <c r="CQ404" s="121"/>
      <c r="CR404" s="121"/>
      <c r="CS404" s="121"/>
      <c r="CW404" s="117"/>
      <c r="CX404" s="122"/>
      <c r="CY404" s="85"/>
      <c r="CZ404" s="85"/>
      <c r="DA404" s="85"/>
      <c r="DB404" s="121"/>
      <c r="DC404" s="121"/>
      <c r="DD404" s="121"/>
      <c r="DE404" s="121"/>
      <c r="DF404" s="121"/>
      <c r="DJ404" s="117"/>
      <c r="DK404" s="122"/>
      <c r="DL404" s="85"/>
      <c r="DM404" s="85"/>
      <c r="DN404" s="85"/>
      <c r="DO404" s="121"/>
      <c r="DP404" s="121"/>
      <c r="DQ404" s="121"/>
      <c r="DR404" s="121"/>
      <c r="DS404" s="121"/>
      <c r="DW404" s="117"/>
      <c r="DX404" s="122"/>
      <c r="DY404" s="85"/>
      <c r="DZ404" s="85"/>
      <c r="EA404" s="85"/>
      <c r="EB404" s="121"/>
      <c r="EC404" s="121"/>
      <c r="ED404" s="121"/>
      <c r="EE404" s="121"/>
      <c r="EF404" s="121"/>
      <c r="EJ404" s="117"/>
      <c r="EK404" s="122"/>
      <c r="EL404" s="85"/>
      <c r="EM404" s="85"/>
      <c r="EN404" s="85"/>
      <c r="EO404" s="121"/>
      <c r="EP404" s="121"/>
      <c r="EQ404" s="121"/>
      <c r="ER404" s="121"/>
      <c r="ES404" s="121"/>
      <c r="EW404" s="117"/>
      <c r="EX404" s="122"/>
      <c r="EY404" s="85"/>
      <c r="EZ404" s="85"/>
      <c r="FA404" s="85"/>
      <c r="FB404" s="121"/>
      <c r="FC404" s="121"/>
      <c r="FD404" s="121"/>
      <c r="FE404" s="121"/>
      <c r="FF404" s="121"/>
      <c r="FJ404" s="117"/>
      <c r="FK404" s="122"/>
      <c r="FL404" s="85"/>
      <c r="FM404" s="85"/>
      <c r="FN404" s="85"/>
      <c r="FO404" s="121"/>
      <c r="FP404" s="121"/>
      <c r="FQ404" s="121"/>
      <c r="FR404" s="121"/>
      <c r="FS404" s="121"/>
      <c r="FW404" s="117"/>
      <c r="FX404" s="122"/>
      <c r="FY404" s="85"/>
      <c r="FZ404" s="85"/>
      <c r="GA404" s="85"/>
      <c r="GB404" s="121"/>
      <c r="GC404" s="121"/>
      <c r="GD404" s="121"/>
      <c r="GE404" s="121"/>
      <c r="GF404" s="121"/>
    </row>
    <row r="405" spans="1:188" s="26" customFormat="1" ht="15" hidden="1" customHeight="1" x14ac:dyDescent="0.25">
      <c r="A405" s="258"/>
      <c r="B405" s="13"/>
      <c r="C405" s="270"/>
      <c r="D405" s="19"/>
      <c r="E405" s="61"/>
      <c r="F405" s="110" t="s">
        <v>595</v>
      </c>
      <c r="G405" s="252"/>
      <c r="H405" s="76"/>
      <c r="I405" s="454"/>
      <c r="J405" s="453"/>
      <c r="K405" s="122"/>
      <c r="L405" s="85"/>
      <c r="M405" s="85"/>
      <c r="N405" s="85"/>
      <c r="O405" s="121"/>
      <c r="P405" s="121"/>
      <c r="Q405" s="121"/>
      <c r="R405" s="121"/>
      <c r="S405" s="121"/>
      <c r="W405" s="117"/>
      <c r="X405" s="122"/>
      <c r="Y405" s="85"/>
      <c r="Z405" s="85"/>
      <c r="AA405" s="85"/>
      <c r="AB405" s="121"/>
      <c r="AC405" s="121"/>
      <c r="AD405" s="121"/>
      <c r="AE405" s="121"/>
      <c r="AF405" s="121"/>
      <c r="AJ405" s="117"/>
      <c r="AK405" s="122"/>
      <c r="AL405" s="85"/>
      <c r="AM405" s="85"/>
      <c r="AN405" s="85"/>
      <c r="AO405" s="121"/>
      <c r="AP405" s="121"/>
      <c r="AQ405" s="121"/>
      <c r="AR405" s="121"/>
      <c r="AS405" s="121"/>
      <c r="AW405" s="117"/>
      <c r="AX405" s="122"/>
      <c r="AY405" s="85"/>
      <c r="AZ405" s="85"/>
      <c r="BA405" s="85"/>
      <c r="BB405" s="121"/>
      <c r="BC405" s="121"/>
      <c r="BD405" s="121"/>
      <c r="BE405" s="121"/>
      <c r="BF405" s="121"/>
      <c r="BJ405" s="117"/>
      <c r="BK405" s="122"/>
      <c r="BL405" s="85"/>
      <c r="BM405" s="85"/>
      <c r="BN405" s="85"/>
      <c r="BO405" s="121"/>
      <c r="BP405" s="121"/>
      <c r="BQ405" s="121"/>
      <c r="BR405" s="121"/>
      <c r="BS405" s="121"/>
      <c r="BW405" s="117"/>
      <c r="BX405" s="122"/>
      <c r="BY405" s="85"/>
      <c r="BZ405" s="85"/>
      <c r="CA405" s="85"/>
      <c r="CB405" s="121"/>
      <c r="CC405" s="121"/>
      <c r="CD405" s="121"/>
      <c r="CE405" s="121"/>
      <c r="CF405" s="121"/>
      <c r="CJ405" s="117"/>
      <c r="CK405" s="122"/>
      <c r="CL405" s="85"/>
      <c r="CM405" s="85"/>
      <c r="CN405" s="85"/>
      <c r="CO405" s="121"/>
      <c r="CP405" s="121"/>
      <c r="CQ405" s="121"/>
      <c r="CR405" s="121"/>
      <c r="CS405" s="121"/>
      <c r="CW405" s="117"/>
      <c r="CX405" s="122"/>
      <c r="CY405" s="85"/>
      <c r="CZ405" s="85"/>
      <c r="DA405" s="85"/>
      <c r="DB405" s="121"/>
      <c r="DC405" s="121"/>
      <c r="DD405" s="121"/>
      <c r="DE405" s="121"/>
      <c r="DF405" s="121"/>
      <c r="DJ405" s="117"/>
      <c r="DK405" s="122"/>
      <c r="DL405" s="85"/>
      <c r="DM405" s="85"/>
      <c r="DN405" s="85"/>
      <c r="DO405" s="121"/>
      <c r="DP405" s="121"/>
      <c r="DQ405" s="121"/>
      <c r="DR405" s="121"/>
      <c r="DS405" s="121"/>
      <c r="DW405" s="117"/>
      <c r="DX405" s="122"/>
      <c r="DY405" s="85"/>
      <c r="DZ405" s="85"/>
      <c r="EA405" s="85"/>
      <c r="EB405" s="121"/>
      <c r="EC405" s="121"/>
      <c r="ED405" s="121"/>
      <c r="EE405" s="121"/>
      <c r="EF405" s="121"/>
      <c r="EJ405" s="117"/>
      <c r="EK405" s="122"/>
      <c r="EL405" s="85"/>
      <c r="EM405" s="85"/>
      <c r="EN405" s="85"/>
      <c r="EO405" s="121"/>
      <c r="EP405" s="121"/>
      <c r="EQ405" s="121"/>
      <c r="ER405" s="121"/>
      <c r="ES405" s="121"/>
      <c r="EW405" s="117"/>
      <c r="EX405" s="122"/>
      <c r="EY405" s="85"/>
      <c r="EZ405" s="85"/>
      <c r="FA405" s="85"/>
      <c r="FB405" s="121"/>
      <c r="FC405" s="121"/>
      <c r="FD405" s="121"/>
      <c r="FE405" s="121"/>
      <c r="FF405" s="121"/>
      <c r="FJ405" s="117"/>
      <c r="FK405" s="122"/>
      <c r="FL405" s="85"/>
      <c r="FM405" s="85"/>
      <c r="FN405" s="85"/>
      <c r="FO405" s="121"/>
      <c r="FP405" s="121"/>
      <c r="FQ405" s="121"/>
      <c r="FR405" s="121"/>
      <c r="FS405" s="121"/>
      <c r="FW405" s="117"/>
      <c r="FX405" s="122"/>
      <c r="FY405" s="85"/>
      <c r="FZ405" s="85"/>
      <c r="GA405" s="85"/>
      <c r="GB405" s="121"/>
      <c r="GC405" s="121"/>
      <c r="GD405" s="121"/>
      <c r="GE405" s="121"/>
      <c r="GF405" s="121"/>
    </row>
    <row r="406" spans="1:188" s="26" customFormat="1" ht="15" hidden="1" customHeight="1" x14ac:dyDescent="0.25">
      <c r="A406" s="4">
        <v>3612</v>
      </c>
      <c r="B406" s="4">
        <v>5021</v>
      </c>
      <c r="C406" s="291"/>
      <c r="D406" s="47"/>
      <c r="E406" s="61"/>
      <c r="F406" s="5" t="s">
        <v>97</v>
      </c>
      <c r="G406" s="76">
        <v>28.8</v>
      </c>
      <c r="H406" s="76">
        <v>28.8</v>
      </c>
      <c r="I406" s="76">
        <v>0</v>
      </c>
      <c r="J406" s="430">
        <f>Tabulka54246[[#This Row],[Skutečnost v tis. Kč]]/Tabulka54246[[#This Row],[Upravený rozpočet v tis. Kč]]*100</f>
        <v>0</v>
      </c>
      <c r="K406" s="122"/>
      <c r="L406" s="85"/>
      <c r="M406" s="85"/>
      <c r="N406" s="85"/>
      <c r="O406" s="121"/>
      <c r="P406" s="121"/>
      <c r="Q406" s="121"/>
      <c r="R406" s="121"/>
      <c r="S406" s="121"/>
      <c r="W406" s="117"/>
      <c r="X406" s="122"/>
      <c r="Y406" s="85"/>
      <c r="Z406" s="85"/>
      <c r="AA406" s="85"/>
      <c r="AB406" s="121"/>
      <c r="AC406" s="121"/>
      <c r="AD406" s="121"/>
      <c r="AE406" s="121"/>
      <c r="AF406" s="121"/>
      <c r="AJ406" s="117"/>
      <c r="AK406" s="122"/>
      <c r="AL406" s="85"/>
      <c r="AM406" s="85"/>
      <c r="AN406" s="85"/>
      <c r="AO406" s="121"/>
      <c r="AP406" s="121"/>
      <c r="AQ406" s="121"/>
      <c r="AR406" s="121"/>
      <c r="AS406" s="121"/>
      <c r="AW406" s="117"/>
      <c r="AX406" s="122"/>
      <c r="AY406" s="85"/>
      <c r="AZ406" s="85"/>
      <c r="BA406" s="85"/>
      <c r="BB406" s="121"/>
      <c r="BC406" s="121"/>
      <c r="BD406" s="121"/>
      <c r="BE406" s="121"/>
      <c r="BF406" s="121"/>
      <c r="BJ406" s="117"/>
      <c r="BK406" s="122"/>
      <c r="BL406" s="85"/>
      <c r="BM406" s="85"/>
      <c r="BN406" s="85"/>
      <c r="BO406" s="121"/>
      <c r="BP406" s="121"/>
      <c r="BQ406" s="121"/>
      <c r="BR406" s="121"/>
      <c r="BS406" s="121"/>
      <c r="BW406" s="117"/>
      <c r="BX406" s="122"/>
      <c r="BY406" s="85"/>
      <c r="BZ406" s="85"/>
      <c r="CA406" s="85"/>
      <c r="CB406" s="121"/>
      <c r="CC406" s="121"/>
      <c r="CD406" s="121"/>
      <c r="CE406" s="121"/>
      <c r="CF406" s="121"/>
      <c r="CJ406" s="117"/>
      <c r="CK406" s="122"/>
      <c r="CL406" s="85"/>
      <c r="CM406" s="85"/>
      <c r="CN406" s="85"/>
      <c r="CO406" s="121"/>
      <c r="CP406" s="121"/>
      <c r="CQ406" s="121"/>
      <c r="CR406" s="121"/>
      <c r="CS406" s="121"/>
      <c r="CW406" s="117"/>
      <c r="CX406" s="122"/>
      <c r="CY406" s="85"/>
      <c r="CZ406" s="85"/>
      <c r="DA406" s="85"/>
      <c r="DB406" s="121"/>
      <c r="DC406" s="121"/>
      <c r="DD406" s="121"/>
      <c r="DE406" s="121"/>
      <c r="DF406" s="121"/>
      <c r="DJ406" s="117"/>
      <c r="DK406" s="122"/>
      <c r="DL406" s="85"/>
      <c r="DM406" s="85"/>
      <c r="DN406" s="85"/>
      <c r="DO406" s="121"/>
      <c r="DP406" s="121"/>
      <c r="DQ406" s="121"/>
      <c r="DR406" s="121"/>
      <c r="DS406" s="121"/>
      <c r="DW406" s="117"/>
      <c r="DX406" s="122"/>
      <c r="DY406" s="85"/>
      <c r="DZ406" s="85"/>
      <c r="EA406" s="85"/>
      <c r="EB406" s="121"/>
      <c r="EC406" s="121"/>
      <c r="ED406" s="121"/>
      <c r="EE406" s="121"/>
      <c r="EF406" s="121"/>
      <c r="EJ406" s="117"/>
      <c r="EK406" s="122"/>
      <c r="EL406" s="85"/>
      <c r="EM406" s="85"/>
      <c r="EN406" s="85"/>
      <c r="EO406" s="121"/>
      <c r="EP406" s="121"/>
      <c r="EQ406" s="121"/>
      <c r="ER406" s="121"/>
      <c r="ES406" s="121"/>
      <c r="EW406" s="117"/>
      <c r="EX406" s="122"/>
      <c r="EY406" s="85"/>
      <c r="EZ406" s="85"/>
      <c r="FA406" s="85"/>
      <c r="FB406" s="121"/>
      <c r="FC406" s="121"/>
      <c r="FD406" s="121"/>
      <c r="FE406" s="121"/>
      <c r="FF406" s="121"/>
      <c r="FJ406" s="117"/>
      <c r="FK406" s="122"/>
      <c r="FL406" s="85"/>
      <c r="FM406" s="85"/>
      <c r="FN406" s="85"/>
      <c r="FO406" s="121"/>
      <c r="FP406" s="121"/>
      <c r="FQ406" s="121"/>
      <c r="FR406" s="121"/>
      <c r="FS406" s="121"/>
      <c r="FW406" s="117"/>
      <c r="FX406" s="122"/>
      <c r="FY406" s="85"/>
      <c r="FZ406" s="85"/>
      <c r="GA406" s="85"/>
      <c r="GB406" s="121"/>
      <c r="GC406" s="121"/>
      <c r="GD406" s="121"/>
      <c r="GE406" s="121"/>
      <c r="GF406" s="121"/>
    </row>
    <row r="407" spans="1:188" s="26" customFormat="1" ht="15" hidden="1" customHeight="1" x14ac:dyDescent="0.25">
      <c r="A407" s="4">
        <v>3612</v>
      </c>
      <c r="B407" s="4">
        <v>5169</v>
      </c>
      <c r="C407" s="291"/>
      <c r="D407" s="47"/>
      <c r="E407" s="61"/>
      <c r="F407" s="5" t="s">
        <v>148</v>
      </c>
      <c r="G407" s="76">
        <v>25</v>
      </c>
      <c r="H407" s="76">
        <v>25</v>
      </c>
      <c r="I407" s="76">
        <v>18</v>
      </c>
      <c r="J407" s="430">
        <f>Tabulka54246[[#This Row],[Skutečnost v tis. Kč]]/Tabulka54246[[#This Row],[Upravený rozpočet v tis. Kč]]*100</f>
        <v>72</v>
      </c>
      <c r="K407" s="122"/>
      <c r="L407" s="85"/>
      <c r="M407" s="85"/>
      <c r="N407" s="85"/>
      <c r="O407" s="121"/>
      <c r="P407" s="121"/>
      <c r="Q407" s="121"/>
      <c r="R407" s="121"/>
      <c r="S407" s="121"/>
      <c r="W407" s="117"/>
      <c r="X407" s="122"/>
      <c r="Y407" s="85"/>
      <c r="Z407" s="85"/>
      <c r="AA407" s="85"/>
      <c r="AB407" s="121"/>
      <c r="AC407" s="121"/>
      <c r="AD407" s="121"/>
      <c r="AE407" s="121"/>
      <c r="AF407" s="121"/>
      <c r="AJ407" s="117"/>
      <c r="AK407" s="122"/>
      <c r="AL407" s="85"/>
      <c r="AM407" s="85"/>
      <c r="AN407" s="85"/>
      <c r="AO407" s="121"/>
      <c r="AP407" s="121"/>
      <c r="AQ407" s="121"/>
      <c r="AR407" s="121"/>
      <c r="AS407" s="121"/>
      <c r="AW407" s="117"/>
      <c r="AX407" s="122"/>
      <c r="AY407" s="85"/>
      <c r="AZ407" s="85"/>
      <c r="BA407" s="85"/>
      <c r="BB407" s="121"/>
      <c r="BC407" s="121"/>
      <c r="BD407" s="121"/>
      <c r="BE407" s="121"/>
      <c r="BF407" s="121"/>
      <c r="BJ407" s="117"/>
      <c r="BK407" s="122"/>
      <c r="BL407" s="85"/>
      <c r="BM407" s="85"/>
      <c r="BN407" s="85"/>
      <c r="BO407" s="121"/>
      <c r="BP407" s="121"/>
      <c r="BQ407" s="121"/>
      <c r="BR407" s="121"/>
      <c r="BS407" s="121"/>
      <c r="BW407" s="117"/>
      <c r="BX407" s="122"/>
      <c r="BY407" s="85"/>
      <c r="BZ407" s="85"/>
      <c r="CA407" s="85"/>
      <c r="CB407" s="121"/>
      <c r="CC407" s="121"/>
      <c r="CD407" s="121"/>
      <c r="CE407" s="121"/>
      <c r="CF407" s="121"/>
      <c r="CJ407" s="117"/>
      <c r="CK407" s="122"/>
      <c r="CL407" s="85"/>
      <c r="CM407" s="85"/>
      <c r="CN407" s="85"/>
      <c r="CO407" s="121"/>
      <c r="CP407" s="121"/>
      <c r="CQ407" s="121"/>
      <c r="CR407" s="121"/>
      <c r="CS407" s="121"/>
      <c r="CW407" s="117"/>
      <c r="CX407" s="122"/>
      <c r="CY407" s="85"/>
      <c r="CZ407" s="85"/>
      <c r="DA407" s="85"/>
      <c r="DB407" s="121"/>
      <c r="DC407" s="121"/>
      <c r="DD407" s="121"/>
      <c r="DE407" s="121"/>
      <c r="DF407" s="121"/>
      <c r="DJ407" s="117"/>
      <c r="DK407" s="122"/>
      <c r="DL407" s="85"/>
      <c r="DM407" s="85"/>
      <c r="DN407" s="85"/>
      <c r="DO407" s="121"/>
      <c r="DP407" s="121"/>
      <c r="DQ407" s="121"/>
      <c r="DR407" s="121"/>
      <c r="DS407" s="121"/>
      <c r="DW407" s="117"/>
      <c r="DX407" s="122"/>
      <c r="DY407" s="85"/>
      <c r="DZ407" s="85"/>
      <c r="EA407" s="85"/>
      <c r="EB407" s="121"/>
      <c r="EC407" s="121"/>
      <c r="ED407" s="121"/>
      <c r="EE407" s="121"/>
      <c r="EF407" s="121"/>
      <c r="EJ407" s="117"/>
      <c r="EK407" s="122"/>
      <c r="EL407" s="85"/>
      <c r="EM407" s="85"/>
      <c r="EN407" s="85"/>
      <c r="EO407" s="121"/>
      <c r="EP407" s="121"/>
      <c r="EQ407" s="121"/>
      <c r="ER407" s="121"/>
      <c r="ES407" s="121"/>
      <c r="EW407" s="117"/>
      <c r="EX407" s="122"/>
      <c r="EY407" s="85"/>
      <c r="EZ407" s="85"/>
      <c r="FA407" s="85"/>
      <c r="FB407" s="121"/>
      <c r="FC407" s="121"/>
      <c r="FD407" s="121"/>
      <c r="FE407" s="121"/>
      <c r="FF407" s="121"/>
      <c r="FJ407" s="117"/>
      <c r="FK407" s="122"/>
      <c r="FL407" s="85"/>
      <c r="FM407" s="85"/>
      <c r="FN407" s="85"/>
      <c r="FO407" s="121"/>
      <c r="FP407" s="121"/>
      <c r="FQ407" s="121"/>
      <c r="FR407" s="121"/>
      <c r="FS407" s="121"/>
      <c r="FW407" s="117"/>
      <c r="FX407" s="122"/>
      <c r="FY407" s="85"/>
      <c r="FZ407" s="85"/>
      <c r="GA407" s="85"/>
      <c r="GB407" s="121"/>
      <c r="GC407" s="121"/>
      <c r="GD407" s="121"/>
      <c r="GE407" s="121"/>
      <c r="GF407" s="121"/>
    </row>
    <row r="408" spans="1:188" s="26" customFormat="1" ht="15" hidden="1" customHeight="1" x14ac:dyDescent="0.25">
      <c r="A408" s="335">
        <v>3612</v>
      </c>
      <c r="B408" s="335"/>
      <c r="C408" s="519"/>
      <c r="D408" s="45"/>
      <c r="E408" s="61"/>
      <c r="F408" s="110" t="s">
        <v>46</v>
      </c>
      <c r="G408" s="72">
        <f>SUBTOTAL(109,G406:G407)</f>
        <v>0</v>
      </c>
      <c r="H408" s="72">
        <f>SUBTOTAL(109,H406:H407)</f>
        <v>0</v>
      </c>
      <c r="I408" s="72">
        <f>SUBTOTAL(109,I406:I407)</f>
        <v>0</v>
      </c>
      <c r="J408" s="468" t="e">
        <f>Tabulka54246[[#This Row],[Skutečnost v tis. Kč]]/Tabulka54246[[#This Row],[Upravený rozpočet v tis. Kč]]*100</f>
        <v>#DIV/0!</v>
      </c>
      <c r="K408" s="122"/>
      <c r="L408" s="85"/>
      <c r="M408" s="85"/>
      <c r="N408" s="85"/>
      <c r="O408" s="121"/>
      <c r="P408" s="121"/>
      <c r="Q408" s="121"/>
      <c r="R408" s="121"/>
      <c r="S408" s="121"/>
      <c r="W408" s="117"/>
      <c r="X408" s="122"/>
      <c r="Y408" s="85"/>
      <c r="Z408" s="85"/>
      <c r="AA408" s="85"/>
      <c r="AB408" s="121"/>
      <c r="AC408" s="121"/>
      <c r="AD408" s="121"/>
      <c r="AE408" s="121"/>
      <c r="AF408" s="121"/>
      <c r="AJ408" s="117"/>
      <c r="AK408" s="122"/>
      <c r="AL408" s="85"/>
      <c r="AM408" s="85"/>
      <c r="AN408" s="85"/>
      <c r="AO408" s="121"/>
      <c r="AP408" s="121"/>
      <c r="AQ408" s="121"/>
      <c r="AR408" s="121"/>
      <c r="AS408" s="121"/>
      <c r="AW408" s="117"/>
      <c r="AX408" s="122"/>
      <c r="AY408" s="85"/>
      <c r="AZ408" s="85"/>
      <c r="BA408" s="85"/>
      <c r="BB408" s="121"/>
      <c r="BC408" s="121"/>
      <c r="BD408" s="121"/>
      <c r="BE408" s="121"/>
      <c r="BF408" s="121"/>
      <c r="BJ408" s="117"/>
      <c r="BK408" s="122"/>
      <c r="BL408" s="85"/>
      <c r="BM408" s="85"/>
      <c r="BN408" s="85"/>
      <c r="BO408" s="121"/>
      <c r="BP408" s="121"/>
      <c r="BQ408" s="121"/>
      <c r="BR408" s="121"/>
      <c r="BS408" s="121"/>
      <c r="BW408" s="117"/>
      <c r="BX408" s="122"/>
      <c r="BY408" s="85"/>
      <c r="BZ408" s="85"/>
      <c r="CA408" s="85"/>
      <c r="CB408" s="121"/>
      <c r="CC408" s="121"/>
      <c r="CD408" s="121"/>
      <c r="CE408" s="121"/>
      <c r="CF408" s="121"/>
      <c r="CJ408" s="117"/>
      <c r="CK408" s="122"/>
      <c r="CL408" s="85"/>
      <c r="CM408" s="85"/>
      <c r="CN408" s="85"/>
      <c r="CO408" s="121"/>
      <c r="CP408" s="121"/>
      <c r="CQ408" s="121"/>
      <c r="CR408" s="121"/>
      <c r="CS408" s="121"/>
      <c r="CW408" s="117"/>
      <c r="CX408" s="122"/>
      <c r="CY408" s="85"/>
      <c r="CZ408" s="85"/>
      <c r="DA408" s="85"/>
      <c r="DB408" s="121"/>
      <c r="DC408" s="121"/>
      <c r="DD408" s="121"/>
      <c r="DE408" s="121"/>
      <c r="DF408" s="121"/>
      <c r="DJ408" s="117"/>
      <c r="DK408" s="122"/>
      <c r="DL408" s="85"/>
      <c r="DM408" s="85"/>
      <c r="DN408" s="85"/>
      <c r="DO408" s="121"/>
      <c r="DP408" s="121"/>
      <c r="DQ408" s="121"/>
      <c r="DR408" s="121"/>
      <c r="DS408" s="121"/>
      <c r="DW408" s="117"/>
      <c r="DX408" s="122"/>
      <c r="DY408" s="85"/>
      <c r="DZ408" s="85"/>
      <c r="EA408" s="85"/>
      <c r="EB408" s="121"/>
      <c r="EC408" s="121"/>
      <c r="ED408" s="121"/>
      <c r="EE408" s="121"/>
      <c r="EF408" s="121"/>
      <c r="EJ408" s="117"/>
      <c r="EK408" s="122"/>
      <c r="EL408" s="85"/>
      <c r="EM408" s="85"/>
      <c r="EN408" s="85"/>
      <c r="EO408" s="121"/>
      <c r="EP408" s="121"/>
      <c r="EQ408" s="121"/>
      <c r="ER408" s="121"/>
      <c r="ES408" s="121"/>
      <c r="EW408" s="117"/>
      <c r="EX408" s="122"/>
      <c r="EY408" s="85"/>
      <c r="EZ408" s="85"/>
      <c r="FA408" s="85"/>
      <c r="FB408" s="121"/>
      <c r="FC408" s="121"/>
      <c r="FD408" s="121"/>
      <c r="FE408" s="121"/>
      <c r="FF408" s="121"/>
      <c r="FJ408" s="117"/>
      <c r="FK408" s="122"/>
      <c r="FL408" s="85"/>
      <c r="FM408" s="85"/>
      <c r="FN408" s="85"/>
      <c r="FO408" s="121"/>
      <c r="FP408" s="121"/>
      <c r="FQ408" s="121"/>
      <c r="FR408" s="121"/>
      <c r="FS408" s="121"/>
      <c r="FW408" s="117"/>
      <c r="FX408" s="122"/>
      <c r="FY408" s="85"/>
      <c r="FZ408" s="85"/>
      <c r="GA408" s="85"/>
      <c r="GB408" s="121"/>
      <c r="GC408" s="121"/>
      <c r="GD408" s="121"/>
      <c r="GE408" s="121"/>
      <c r="GF408" s="121"/>
    </row>
    <row r="409" spans="1:188" s="26" customFormat="1" ht="15" hidden="1" customHeight="1" x14ac:dyDescent="0.25">
      <c r="A409" s="258"/>
      <c r="B409" s="258"/>
      <c r="C409" s="270"/>
      <c r="D409" s="64"/>
      <c r="E409" s="61"/>
      <c r="F409" s="256"/>
      <c r="G409" s="252"/>
      <c r="H409" s="252"/>
      <c r="I409" s="252"/>
      <c r="J409" s="430"/>
      <c r="K409" s="122"/>
      <c r="L409" s="85"/>
      <c r="M409" s="85"/>
      <c r="N409" s="85"/>
      <c r="O409" s="121"/>
      <c r="P409" s="121"/>
      <c r="Q409" s="121"/>
      <c r="R409" s="121"/>
      <c r="S409" s="121"/>
      <c r="W409" s="117"/>
      <c r="X409" s="122"/>
      <c r="Y409" s="85"/>
      <c r="Z409" s="85"/>
      <c r="AA409" s="85"/>
      <c r="AB409" s="121"/>
      <c r="AC409" s="121"/>
      <c r="AD409" s="121"/>
      <c r="AE409" s="121"/>
      <c r="AF409" s="121"/>
      <c r="AJ409" s="117"/>
      <c r="AK409" s="122"/>
      <c r="AL409" s="85"/>
      <c r="AM409" s="85"/>
      <c r="AN409" s="85"/>
      <c r="AO409" s="121"/>
      <c r="AP409" s="121"/>
      <c r="AQ409" s="121"/>
      <c r="AR409" s="121"/>
      <c r="AS409" s="121"/>
      <c r="AW409" s="117"/>
      <c r="AX409" s="122"/>
      <c r="AY409" s="85"/>
      <c r="AZ409" s="85"/>
      <c r="BA409" s="85"/>
      <c r="BB409" s="121"/>
      <c r="BC409" s="121"/>
      <c r="BD409" s="121"/>
      <c r="BE409" s="121"/>
      <c r="BF409" s="121"/>
      <c r="BJ409" s="117"/>
      <c r="BK409" s="122"/>
      <c r="BL409" s="85"/>
      <c r="BM409" s="85"/>
      <c r="BN409" s="85"/>
      <c r="BO409" s="121"/>
      <c r="BP409" s="121"/>
      <c r="BQ409" s="121"/>
      <c r="BR409" s="121"/>
      <c r="BS409" s="121"/>
      <c r="BW409" s="117"/>
      <c r="BX409" s="122"/>
      <c r="BY409" s="85"/>
      <c r="BZ409" s="85"/>
      <c r="CA409" s="85"/>
      <c r="CB409" s="121"/>
      <c r="CC409" s="121"/>
      <c r="CD409" s="121"/>
      <c r="CE409" s="121"/>
      <c r="CF409" s="121"/>
      <c r="CJ409" s="117"/>
      <c r="CK409" s="122"/>
      <c r="CL409" s="85"/>
      <c r="CM409" s="85"/>
      <c r="CN409" s="85"/>
      <c r="CO409" s="121"/>
      <c r="CP409" s="121"/>
      <c r="CQ409" s="121"/>
      <c r="CR409" s="121"/>
      <c r="CS409" s="121"/>
      <c r="CW409" s="117"/>
      <c r="CX409" s="122"/>
      <c r="CY409" s="85"/>
      <c r="CZ409" s="85"/>
      <c r="DA409" s="85"/>
      <c r="DB409" s="121"/>
      <c r="DC409" s="121"/>
      <c r="DD409" s="121"/>
      <c r="DE409" s="121"/>
      <c r="DF409" s="121"/>
      <c r="DJ409" s="117"/>
      <c r="DK409" s="122"/>
      <c r="DL409" s="85"/>
      <c r="DM409" s="85"/>
      <c r="DN409" s="85"/>
      <c r="DO409" s="121"/>
      <c r="DP409" s="121"/>
      <c r="DQ409" s="121"/>
      <c r="DR409" s="121"/>
      <c r="DS409" s="121"/>
      <c r="DW409" s="117"/>
      <c r="DX409" s="122"/>
      <c r="DY409" s="85"/>
      <c r="DZ409" s="85"/>
      <c r="EA409" s="85"/>
      <c r="EB409" s="121"/>
      <c r="EC409" s="121"/>
      <c r="ED409" s="121"/>
      <c r="EE409" s="121"/>
      <c r="EF409" s="121"/>
      <c r="EJ409" s="117"/>
      <c r="EK409" s="122"/>
      <c r="EL409" s="85"/>
      <c r="EM409" s="85"/>
      <c r="EN409" s="85"/>
      <c r="EO409" s="121"/>
      <c r="EP409" s="121"/>
      <c r="EQ409" s="121"/>
      <c r="ER409" s="121"/>
      <c r="ES409" s="121"/>
      <c r="EW409" s="117"/>
      <c r="EX409" s="122"/>
      <c r="EY409" s="85"/>
      <c r="EZ409" s="85"/>
      <c r="FA409" s="85"/>
      <c r="FB409" s="121"/>
      <c r="FC409" s="121"/>
      <c r="FD409" s="121"/>
      <c r="FE409" s="121"/>
      <c r="FF409" s="121"/>
      <c r="FJ409" s="117"/>
      <c r="FK409" s="122"/>
      <c r="FL409" s="85"/>
      <c r="FM409" s="85"/>
      <c r="FN409" s="85"/>
      <c r="FO409" s="121"/>
      <c r="FP409" s="121"/>
      <c r="FQ409" s="121"/>
      <c r="FR409" s="121"/>
      <c r="FS409" s="121"/>
      <c r="FW409" s="117"/>
      <c r="FX409" s="122"/>
      <c r="FY409" s="85"/>
      <c r="FZ409" s="85"/>
      <c r="GA409" s="85"/>
      <c r="GB409" s="121"/>
      <c r="GC409" s="121"/>
      <c r="GD409" s="121"/>
      <c r="GE409" s="121"/>
      <c r="GF409" s="121"/>
    </row>
    <row r="410" spans="1:188" s="26" customFormat="1" ht="15" hidden="1" customHeight="1" x14ac:dyDescent="0.25">
      <c r="A410" s="258"/>
      <c r="B410" s="258"/>
      <c r="C410" s="270"/>
      <c r="D410" s="64"/>
      <c r="E410" s="61"/>
      <c r="F410" s="110" t="s">
        <v>50</v>
      </c>
      <c r="G410" s="252"/>
      <c r="H410" s="252"/>
      <c r="I410" s="252"/>
      <c r="J410" s="430"/>
      <c r="K410" s="122"/>
      <c r="L410" s="85"/>
      <c r="M410" s="85"/>
      <c r="N410" s="85"/>
      <c r="O410" s="121"/>
      <c r="P410" s="121"/>
      <c r="Q410" s="121"/>
      <c r="R410" s="121"/>
      <c r="S410" s="121"/>
      <c r="W410" s="117"/>
      <c r="X410" s="122"/>
      <c r="Y410" s="85"/>
      <c r="Z410" s="85"/>
      <c r="AA410" s="85"/>
      <c r="AB410" s="121"/>
      <c r="AC410" s="121"/>
      <c r="AD410" s="121"/>
      <c r="AE410" s="121"/>
      <c r="AF410" s="121"/>
      <c r="AJ410" s="117"/>
      <c r="AK410" s="122"/>
      <c r="AL410" s="85"/>
      <c r="AM410" s="85"/>
      <c r="AN410" s="85"/>
      <c r="AO410" s="121"/>
      <c r="AP410" s="121"/>
      <c r="AQ410" s="121"/>
      <c r="AR410" s="121"/>
      <c r="AS410" s="121"/>
      <c r="AW410" s="117"/>
      <c r="AX410" s="122"/>
      <c r="AY410" s="85"/>
      <c r="AZ410" s="85"/>
      <c r="BA410" s="85"/>
      <c r="BB410" s="121"/>
      <c r="BC410" s="121"/>
      <c r="BD410" s="121"/>
      <c r="BE410" s="121"/>
      <c r="BF410" s="121"/>
      <c r="BJ410" s="117"/>
      <c r="BK410" s="122"/>
      <c r="BL410" s="85"/>
      <c r="BM410" s="85"/>
      <c r="BN410" s="85"/>
      <c r="BO410" s="121"/>
      <c r="BP410" s="121"/>
      <c r="BQ410" s="121"/>
      <c r="BR410" s="121"/>
      <c r="BS410" s="121"/>
      <c r="BW410" s="117"/>
      <c r="BX410" s="122"/>
      <c r="BY410" s="85"/>
      <c r="BZ410" s="85"/>
      <c r="CA410" s="85"/>
      <c r="CB410" s="121"/>
      <c r="CC410" s="121"/>
      <c r="CD410" s="121"/>
      <c r="CE410" s="121"/>
      <c r="CF410" s="121"/>
      <c r="CJ410" s="117"/>
      <c r="CK410" s="122"/>
      <c r="CL410" s="85"/>
      <c r="CM410" s="85"/>
      <c r="CN410" s="85"/>
      <c r="CO410" s="121"/>
      <c r="CP410" s="121"/>
      <c r="CQ410" s="121"/>
      <c r="CR410" s="121"/>
      <c r="CS410" s="121"/>
      <c r="CW410" s="117"/>
      <c r="CX410" s="122"/>
      <c r="CY410" s="85"/>
      <c r="CZ410" s="85"/>
      <c r="DA410" s="85"/>
      <c r="DB410" s="121"/>
      <c r="DC410" s="121"/>
      <c r="DD410" s="121"/>
      <c r="DE410" s="121"/>
      <c r="DF410" s="121"/>
      <c r="DJ410" s="117"/>
      <c r="DK410" s="122"/>
      <c r="DL410" s="85"/>
      <c r="DM410" s="85"/>
      <c r="DN410" s="85"/>
      <c r="DO410" s="121"/>
      <c r="DP410" s="121"/>
      <c r="DQ410" s="121"/>
      <c r="DR410" s="121"/>
      <c r="DS410" s="121"/>
      <c r="DW410" s="117"/>
      <c r="DX410" s="122"/>
      <c r="DY410" s="85"/>
      <c r="DZ410" s="85"/>
      <c r="EA410" s="85"/>
      <c r="EB410" s="121"/>
      <c r="EC410" s="121"/>
      <c r="ED410" s="121"/>
      <c r="EE410" s="121"/>
      <c r="EF410" s="121"/>
      <c r="EJ410" s="117"/>
      <c r="EK410" s="122"/>
      <c r="EL410" s="85"/>
      <c r="EM410" s="85"/>
      <c r="EN410" s="85"/>
      <c r="EO410" s="121"/>
      <c r="EP410" s="121"/>
      <c r="EQ410" s="121"/>
      <c r="ER410" s="121"/>
      <c r="ES410" s="121"/>
      <c r="EW410" s="117"/>
      <c r="EX410" s="122"/>
      <c r="EY410" s="85"/>
      <c r="EZ410" s="85"/>
      <c r="FA410" s="85"/>
      <c r="FB410" s="121"/>
      <c r="FC410" s="121"/>
      <c r="FD410" s="121"/>
      <c r="FE410" s="121"/>
      <c r="FF410" s="121"/>
      <c r="FJ410" s="117"/>
      <c r="FK410" s="122"/>
      <c r="FL410" s="85"/>
      <c r="FM410" s="85"/>
      <c r="FN410" s="85"/>
      <c r="FO410" s="121"/>
      <c r="FP410" s="121"/>
      <c r="FQ410" s="121"/>
      <c r="FR410" s="121"/>
      <c r="FS410" s="121"/>
      <c r="FW410" s="117"/>
      <c r="FX410" s="122"/>
      <c r="FY410" s="85"/>
      <c r="FZ410" s="85"/>
      <c r="GA410" s="85"/>
      <c r="GB410" s="121"/>
      <c r="GC410" s="121"/>
      <c r="GD410" s="121"/>
      <c r="GE410" s="121"/>
      <c r="GF410" s="121"/>
    </row>
    <row r="411" spans="1:188" s="26" customFormat="1" ht="15" hidden="1" customHeight="1" x14ac:dyDescent="0.25">
      <c r="A411" s="4">
        <v>3631</v>
      </c>
      <c r="B411" s="4">
        <v>5154</v>
      </c>
      <c r="C411" s="291"/>
      <c r="D411" s="47"/>
      <c r="E411" s="61"/>
      <c r="F411" s="5" t="s">
        <v>149</v>
      </c>
      <c r="G411" s="76">
        <v>1300</v>
      </c>
      <c r="H411" s="76">
        <v>1300</v>
      </c>
      <c r="I411" s="76">
        <v>981.92</v>
      </c>
      <c r="J411" s="428">
        <f>Tabulka54246[[#This Row],[Skutečnost v tis. Kč]]/Tabulka54246[[#This Row],[Upravený rozpočet v tis. Kč]]*100</f>
        <v>75.532307692307683</v>
      </c>
      <c r="K411" s="122"/>
      <c r="L411" s="85"/>
      <c r="M411" s="85"/>
      <c r="N411" s="85"/>
      <c r="O411" s="121"/>
      <c r="P411" s="121"/>
      <c r="Q411" s="121"/>
      <c r="R411" s="121"/>
      <c r="S411" s="121"/>
      <c r="W411" s="117"/>
      <c r="X411" s="122"/>
      <c r="Y411" s="85"/>
      <c r="Z411" s="85"/>
      <c r="AA411" s="85"/>
      <c r="AB411" s="121"/>
      <c r="AC411" s="121"/>
      <c r="AD411" s="121"/>
      <c r="AE411" s="121"/>
      <c r="AF411" s="121"/>
      <c r="AJ411" s="117"/>
      <c r="AK411" s="122"/>
      <c r="AL411" s="85"/>
      <c r="AM411" s="85"/>
      <c r="AN411" s="85"/>
      <c r="AO411" s="121"/>
      <c r="AP411" s="121"/>
      <c r="AQ411" s="121"/>
      <c r="AR411" s="121"/>
      <c r="AS411" s="121"/>
      <c r="AW411" s="117"/>
      <c r="AX411" s="122"/>
      <c r="AY411" s="85"/>
      <c r="AZ411" s="85"/>
      <c r="BA411" s="85"/>
      <c r="BB411" s="121"/>
      <c r="BC411" s="121"/>
      <c r="BD411" s="121"/>
      <c r="BE411" s="121"/>
      <c r="BF411" s="121"/>
      <c r="BJ411" s="117"/>
      <c r="BK411" s="122"/>
      <c r="BL411" s="85"/>
      <c r="BM411" s="85"/>
      <c r="BN411" s="85"/>
      <c r="BO411" s="121"/>
      <c r="BP411" s="121"/>
      <c r="BQ411" s="121"/>
      <c r="BR411" s="121"/>
      <c r="BS411" s="121"/>
      <c r="BW411" s="117"/>
      <c r="BX411" s="122"/>
      <c r="BY411" s="85"/>
      <c r="BZ411" s="85"/>
      <c r="CA411" s="85"/>
      <c r="CB411" s="121"/>
      <c r="CC411" s="121"/>
      <c r="CD411" s="121"/>
      <c r="CE411" s="121"/>
      <c r="CF411" s="121"/>
      <c r="CJ411" s="117"/>
      <c r="CK411" s="122"/>
      <c r="CL411" s="85"/>
      <c r="CM411" s="85"/>
      <c r="CN411" s="85"/>
      <c r="CO411" s="121"/>
      <c r="CP411" s="121"/>
      <c r="CQ411" s="121"/>
      <c r="CR411" s="121"/>
      <c r="CS411" s="121"/>
      <c r="CW411" s="117"/>
      <c r="CX411" s="122"/>
      <c r="CY411" s="85"/>
      <c r="CZ411" s="85"/>
      <c r="DA411" s="85"/>
      <c r="DB411" s="121"/>
      <c r="DC411" s="121"/>
      <c r="DD411" s="121"/>
      <c r="DE411" s="121"/>
      <c r="DF411" s="121"/>
      <c r="DJ411" s="117"/>
      <c r="DK411" s="122"/>
      <c r="DL411" s="85"/>
      <c r="DM411" s="85"/>
      <c r="DN411" s="85"/>
      <c r="DO411" s="121"/>
      <c r="DP411" s="121"/>
      <c r="DQ411" s="121"/>
      <c r="DR411" s="121"/>
      <c r="DS411" s="121"/>
      <c r="DW411" s="117"/>
      <c r="DX411" s="122"/>
      <c r="DY411" s="85"/>
      <c r="DZ411" s="85"/>
      <c r="EA411" s="85"/>
      <c r="EB411" s="121"/>
      <c r="EC411" s="121"/>
      <c r="ED411" s="121"/>
      <c r="EE411" s="121"/>
      <c r="EF411" s="121"/>
      <c r="EJ411" s="117"/>
      <c r="EK411" s="122"/>
      <c r="EL411" s="85"/>
      <c r="EM411" s="85"/>
      <c r="EN411" s="85"/>
      <c r="EO411" s="121"/>
      <c r="EP411" s="121"/>
      <c r="EQ411" s="121"/>
      <c r="ER411" s="121"/>
      <c r="ES411" s="121"/>
      <c r="EW411" s="117"/>
      <c r="EX411" s="122"/>
      <c r="EY411" s="85"/>
      <c r="EZ411" s="85"/>
      <c r="FA411" s="85"/>
      <c r="FB411" s="121"/>
      <c r="FC411" s="121"/>
      <c r="FD411" s="121"/>
      <c r="FE411" s="121"/>
      <c r="FF411" s="121"/>
      <c r="FJ411" s="117"/>
      <c r="FK411" s="122"/>
      <c r="FL411" s="85"/>
      <c r="FM411" s="85"/>
      <c r="FN411" s="85"/>
      <c r="FO411" s="121"/>
      <c r="FP411" s="121"/>
      <c r="FQ411" s="121"/>
      <c r="FR411" s="121"/>
      <c r="FS411" s="121"/>
      <c r="FW411" s="117"/>
      <c r="FX411" s="122"/>
      <c r="FY411" s="85"/>
      <c r="FZ411" s="85"/>
      <c r="GA411" s="85"/>
      <c r="GB411" s="121"/>
      <c r="GC411" s="121"/>
      <c r="GD411" s="121"/>
      <c r="GE411" s="121"/>
      <c r="GF411" s="121"/>
    </row>
    <row r="412" spans="1:188" s="26" customFormat="1" ht="15" hidden="1" customHeight="1" x14ac:dyDescent="0.25">
      <c r="A412" s="4">
        <v>3631</v>
      </c>
      <c r="B412" s="4">
        <v>5169</v>
      </c>
      <c r="C412" s="291"/>
      <c r="D412" s="47"/>
      <c r="E412" s="61"/>
      <c r="F412" s="5" t="s">
        <v>150</v>
      </c>
      <c r="G412" s="76">
        <v>150</v>
      </c>
      <c r="H412" s="76">
        <v>150</v>
      </c>
      <c r="I412" s="76">
        <v>126.03</v>
      </c>
      <c r="J412" s="428">
        <f>Tabulka54246[[#This Row],[Skutečnost v tis. Kč]]/Tabulka54246[[#This Row],[Upravený rozpočet v tis. Kč]]*100</f>
        <v>84.02000000000001</v>
      </c>
      <c r="K412" s="122"/>
      <c r="L412" s="85"/>
      <c r="M412" s="85"/>
      <c r="N412" s="85"/>
      <c r="O412" s="121"/>
      <c r="P412" s="121"/>
      <c r="Q412" s="121"/>
      <c r="R412" s="121"/>
      <c r="S412" s="121"/>
      <c r="W412" s="117"/>
      <c r="X412" s="122"/>
      <c r="Y412" s="85"/>
      <c r="Z412" s="85"/>
      <c r="AA412" s="85"/>
      <c r="AB412" s="121"/>
      <c r="AC412" s="121"/>
      <c r="AD412" s="121"/>
      <c r="AE412" s="121"/>
      <c r="AF412" s="121"/>
      <c r="AJ412" s="117"/>
      <c r="AK412" s="122"/>
      <c r="AL412" s="85"/>
      <c r="AM412" s="85"/>
      <c r="AN412" s="85"/>
      <c r="AO412" s="121"/>
      <c r="AP412" s="121"/>
      <c r="AQ412" s="121"/>
      <c r="AR412" s="121"/>
      <c r="AS412" s="121"/>
      <c r="AW412" s="117"/>
      <c r="AX412" s="122"/>
      <c r="AY412" s="85"/>
      <c r="AZ412" s="85"/>
      <c r="BA412" s="85"/>
      <c r="BB412" s="121"/>
      <c r="BC412" s="121"/>
      <c r="BD412" s="121"/>
      <c r="BE412" s="121"/>
      <c r="BF412" s="121"/>
      <c r="BJ412" s="117"/>
      <c r="BK412" s="122"/>
      <c r="BL412" s="85"/>
      <c r="BM412" s="85"/>
      <c r="BN412" s="85"/>
      <c r="BO412" s="121"/>
      <c r="BP412" s="121"/>
      <c r="BQ412" s="121"/>
      <c r="BR412" s="121"/>
      <c r="BS412" s="121"/>
      <c r="BW412" s="117"/>
      <c r="BX412" s="122"/>
      <c r="BY412" s="85"/>
      <c r="BZ412" s="85"/>
      <c r="CA412" s="85"/>
      <c r="CB412" s="121"/>
      <c r="CC412" s="121"/>
      <c r="CD412" s="121"/>
      <c r="CE412" s="121"/>
      <c r="CF412" s="121"/>
      <c r="CJ412" s="117"/>
      <c r="CK412" s="122"/>
      <c r="CL412" s="85"/>
      <c r="CM412" s="85"/>
      <c r="CN412" s="85"/>
      <c r="CO412" s="121"/>
      <c r="CP412" s="121"/>
      <c r="CQ412" s="121"/>
      <c r="CR412" s="121"/>
      <c r="CS412" s="121"/>
      <c r="CW412" s="117"/>
      <c r="CX412" s="122"/>
      <c r="CY412" s="85"/>
      <c r="CZ412" s="85"/>
      <c r="DA412" s="85"/>
      <c r="DB412" s="121"/>
      <c r="DC412" s="121"/>
      <c r="DD412" s="121"/>
      <c r="DE412" s="121"/>
      <c r="DF412" s="121"/>
      <c r="DJ412" s="117"/>
      <c r="DK412" s="122"/>
      <c r="DL412" s="85"/>
      <c r="DM412" s="85"/>
      <c r="DN412" s="85"/>
      <c r="DO412" s="121"/>
      <c r="DP412" s="121"/>
      <c r="DQ412" s="121"/>
      <c r="DR412" s="121"/>
      <c r="DS412" s="121"/>
      <c r="DW412" s="117"/>
      <c r="DX412" s="122"/>
      <c r="DY412" s="85"/>
      <c r="DZ412" s="85"/>
      <c r="EA412" s="85"/>
      <c r="EB412" s="121"/>
      <c r="EC412" s="121"/>
      <c r="ED412" s="121"/>
      <c r="EE412" s="121"/>
      <c r="EF412" s="121"/>
      <c r="EJ412" s="117"/>
      <c r="EK412" s="122"/>
      <c r="EL412" s="85"/>
      <c r="EM412" s="85"/>
      <c r="EN412" s="85"/>
      <c r="EO412" s="121"/>
      <c r="EP412" s="121"/>
      <c r="EQ412" s="121"/>
      <c r="ER412" s="121"/>
      <c r="ES412" s="121"/>
      <c r="EW412" s="117"/>
      <c r="EX412" s="122"/>
      <c r="EY412" s="85"/>
      <c r="EZ412" s="85"/>
      <c r="FA412" s="85"/>
      <c r="FB412" s="121"/>
      <c r="FC412" s="121"/>
      <c r="FD412" s="121"/>
      <c r="FE412" s="121"/>
      <c r="FF412" s="121"/>
      <c r="FJ412" s="117"/>
      <c r="FK412" s="122"/>
      <c r="FL412" s="85"/>
      <c r="FM412" s="85"/>
      <c r="FN412" s="85"/>
      <c r="FO412" s="121"/>
      <c r="FP412" s="121"/>
      <c r="FQ412" s="121"/>
      <c r="FR412" s="121"/>
      <c r="FS412" s="121"/>
      <c r="FW412" s="117"/>
      <c r="FX412" s="122"/>
      <c r="FY412" s="85"/>
      <c r="FZ412" s="85"/>
      <c r="GA412" s="85"/>
      <c r="GB412" s="121"/>
      <c r="GC412" s="121"/>
      <c r="GD412" s="121"/>
      <c r="GE412" s="121"/>
      <c r="GF412" s="121"/>
    </row>
    <row r="413" spans="1:188" s="26" customFormat="1" ht="15" customHeight="1" x14ac:dyDescent="0.25">
      <c r="A413" s="461">
        <v>3631</v>
      </c>
      <c r="B413" s="461">
        <v>5171</v>
      </c>
      <c r="C413" s="490"/>
      <c r="D413" s="64"/>
      <c r="E413" s="61"/>
      <c r="F413" s="459" t="s">
        <v>535</v>
      </c>
      <c r="G413" s="254">
        <v>1180</v>
      </c>
      <c r="H413" s="254">
        <v>1180</v>
      </c>
      <c r="I413" s="254">
        <v>790.01</v>
      </c>
      <c r="J413" s="429">
        <f>Tabulka54246[[#This Row],[Skutečnost v tis. Kč]]/Tabulka54246[[#This Row],[Upravený rozpočet v tis. Kč]]*100</f>
        <v>66.95</v>
      </c>
      <c r="K413" s="122"/>
      <c r="L413" s="85"/>
      <c r="M413" s="85"/>
      <c r="N413" s="85"/>
      <c r="O413" s="121"/>
      <c r="P413" s="121"/>
      <c r="Q413" s="121"/>
      <c r="R413" s="121"/>
      <c r="S413" s="121"/>
      <c r="W413" s="117"/>
      <c r="X413" s="122"/>
      <c r="Y413" s="85"/>
      <c r="Z413" s="85"/>
      <c r="AA413" s="85"/>
      <c r="AB413" s="121"/>
      <c r="AC413" s="121"/>
      <c r="AD413" s="121"/>
      <c r="AE413" s="121"/>
      <c r="AF413" s="121"/>
      <c r="AJ413" s="117"/>
      <c r="AK413" s="122"/>
      <c r="AL413" s="85"/>
      <c r="AM413" s="85"/>
      <c r="AN413" s="85"/>
      <c r="AO413" s="121"/>
      <c r="AP413" s="121"/>
      <c r="AQ413" s="121"/>
      <c r="AR413" s="121"/>
      <c r="AS413" s="121"/>
      <c r="AW413" s="117"/>
      <c r="AX413" s="122"/>
      <c r="AY413" s="85"/>
      <c r="AZ413" s="85"/>
      <c r="BA413" s="85"/>
      <c r="BB413" s="121"/>
      <c r="BC413" s="121"/>
      <c r="BD413" s="121"/>
      <c r="BE413" s="121"/>
      <c r="BF413" s="121"/>
      <c r="BJ413" s="117"/>
      <c r="BK413" s="122"/>
      <c r="BL413" s="85"/>
      <c r="BM413" s="85"/>
      <c r="BN413" s="85"/>
      <c r="BO413" s="121"/>
      <c r="BP413" s="121"/>
      <c r="BQ413" s="121"/>
      <c r="BR413" s="121"/>
      <c r="BS413" s="121"/>
      <c r="BW413" s="117"/>
      <c r="BX413" s="122"/>
      <c r="BY413" s="85"/>
      <c r="BZ413" s="85"/>
      <c r="CA413" s="85"/>
      <c r="CB413" s="121"/>
      <c r="CC413" s="121"/>
      <c r="CD413" s="121"/>
      <c r="CE413" s="121"/>
      <c r="CF413" s="121"/>
      <c r="CJ413" s="117"/>
      <c r="CK413" s="122"/>
      <c r="CL413" s="85"/>
      <c r="CM413" s="85"/>
      <c r="CN413" s="85"/>
      <c r="CO413" s="121"/>
      <c r="CP413" s="121"/>
      <c r="CQ413" s="121"/>
      <c r="CR413" s="121"/>
      <c r="CS413" s="121"/>
      <c r="CW413" s="117"/>
      <c r="CX413" s="122"/>
      <c r="CY413" s="85"/>
      <c r="CZ413" s="85"/>
      <c r="DA413" s="85"/>
      <c r="DB413" s="121"/>
      <c r="DC413" s="121"/>
      <c r="DD413" s="121"/>
      <c r="DE413" s="121"/>
      <c r="DF413" s="121"/>
      <c r="DJ413" s="117"/>
      <c r="DK413" s="122"/>
      <c r="DL413" s="85"/>
      <c r="DM413" s="85"/>
      <c r="DN413" s="85"/>
      <c r="DO413" s="121"/>
      <c r="DP413" s="121"/>
      <c r="DQ413" s="121"/>
      <c r="DR413" s="121"/>
      <c r="DS413" s="121"/>
      <c r="DW413" s="117"/>
      <c r="DX413" s="122"/>
      <c r="DY413" s="85"/>
      <c r="DZ413" s="85"/>
      <c r="EA413" s="85"/>
      <c r="EB413" s="121"/>
      <c r="EC413" s="121"/>
      <c r="ED413" s="121"/>
      <c r="EE413" s="121"/>
      <c r="EF413" s="121"/>
      <c r="EJ413" s="117"/>
      <c r="EK413" s="122"/>
      <c r="EL413" s="85"/>
      <c r="EM413" s="85"/>
      <c r="EN413" s="85"/>
      <c r="EO413" s="121"/>
      <c r="EP413" s="121"/>
      <c r="EQ413" s="121"/>
      <c r="ER413" s="121"/>
      <c r="ES413" s="121"/>
      <c r="EW413" s="117"/>
      <c r="EX413" s="122"/>
      <c r="EY413" s="85"/>
      <c r="EZ413" s="85"/>
      <c r="FA413" s="85"/>
      <c r="FB413" s="121"/>
      <c r="FC413" s="121"/>
      <c r="FD413" s="121"/>
      <c r="FE413" s="121"/>
      <c r="FF413" s="121"/>
      <c r="FJ413" s="117"/>
      <c r="FK413" s="122"/>
      <c r="FL413" s="85"/>
      <c r="FM413" s="85"/>
      <c r="FN413" s="85"/>
      <c r="FO413" s="121"/>
      <c r="FP413" s="121"/>
      <c r="FQ413" s="121"/>
      <c r="FR413" s="121"/>
      <c r="FS413" s="121"/>
      <c r="FW413" s="117"/>
      <c r="FX413" s="122"/>
      <c r="FY413" s="85"/>
      <c r="FZ413" s="85"/>
      <c r="GA413" s="85"/>
      <c r="GB413" s="121"/>
      <c r="GC413" s="121"/>
      <c r="GD413" s="121"/>
      <c r="GE413" s="121"/>
      <c r="GF413" s="121"/>
    </row>
    <row r="414" spans="1:188" s="26" customFormat="1" ht="15" hidden="1" customHeight="1" x14ac:dyDescent="0.25">
      <c r="A414" s="258">
        <v>3631</v>
      </c>
      <c r="B414" s="258">
        <v>6121</v>
      </c>
      <c r="C414" s="270"/>
      <c r="D414" s="528"/>
      <c r="E414" s="257">
        <v>602</v>
      </c>
      <c r="F414" s="256" t="s">
        <v>1123</v>
      </c>
      <c r="G414" s="252">
        <v>0</v>
      </c>
      <c r="H414" s="252">
        <v>61.58</v>
      </c>
      <c r="I414" s="252">
        <v>2.23</v>
      </c>
      <c r="J414" s="428">
        <f>Tabulka54246[[#This Row],[Skutečnost v tis. Kč]]/Tabulka54246[[#This Row],[Upravený rozpočet v tis. Kč]]*100</f>
        <v>3.6213056187073724</v>
      </c>
      <c r="K414" s="122"/>
      <c r="L414" s="85"/>
      <c r="M414" s="85"/>
      <c r="N414" s="85"/>
      <c r="O414" s="121"/>
      <c r="P414" s="121"/>
      <c r="Q414" s="121"/>
      <c r="R414" s="121"/>
      <c r="S414" s="121"/>
      <c r="W414" s="117"/>
      <c r="X414" s="122"/>
      <c r="Y414" s="85"/>
      <c r="Z414" s="85"/>
      <c r="AA414" s="85"/>
      <c r="AB414" s="121"/>
      <c r="AC414" s="121"/>
      <c r="AD414" s="121"/>
      <c r="AE414" s="121"/>
      <c r="AF414" s="121"/>
      <c r="AJ414" s="117"/>
      <c r="AK414" s="122"/>
      <c r="AL414" s="85"/>
      <c r="AM414" s="85"/>
      <c r="AN414" s="85"/>
      <c r="AO414" s="121"/>
      <c r="AP414" s="121"/>
      <c r="AQ414" s="121"/>
      <c r="AR414" s="121"/>
      <c r="AS414" s="121"/>
      <c r="AW414" s="117"/>
      <c r="AX414" s="122"/>
      <c r="AY414" s="85"/>
      <c r="AZ414" s="85"/>
      <c r="BA414" s="85"/>
      <c r="BB414" s="121"/>
      <c r="BC414" s="121"/>
      <c r="BD414" s="121"/>
      <c r="BE414" s="121"/>
      <c r="BF414" s="121"/>
      <c r="BJ414" s="117"/>
      <c r="BK414" s="122"/>
      <c r="BL414" s="85"/>
      <c r="BM414" s="85"/>
      <c r="BN414" s="85"/>
      <c r="BO414" s="121"/>
      <c r="BP414" s="121"/>
      <c r="BQ414" s="121"/>
      <c r="BR414" s="121"/>
      <c r="BS414" s="121"/>
      <c r="BW414" s="117"/>
      <c r="BX414" s="122"/>
      <c r="BY414" s="85"/>
      <c r="BZ414" s="85"/>
      <c r="CA414" s="85"/>
      <c r="CB414" s="121"/>
      <c r="CC414" s="121"/>
      <c r="CD414" s="121"/>
      <c r="CE414" s="121"/>
      <c r="CF414" s="121"/>
      <c r="CJ414" s="117"/>
      <c r="CK414" s="122"/>
      <c r="CL414" s="85"/>
      <c r="CM414" s="85"/>
      <c r="CN414" s="85"/>
      <c r="CO414" s="121"/>
      <c r="CP414" s="121"/>
      <c r="CQ414" s="121"/>
      <c r="CR414" s="121"/>
      <c r="CS414" s="121"/>
      <c r="CW414" s="117"/>
      <c r="CX414" s="122"/>
      <c r="CY414" s="85"/>
      <c r="CZ414" s="85"/>
      <c r="DA414" s="85"/>
      <c r="DB414" s="121"/>
      <c r="DC414" s="121"/>
      <c r="DD414" s="121"/>
      <c r="DE414" s="121"/>
      <c r="DF414" s="121"/>
      <c r="DJ414" s="117"/>
      <c r="DK414" s="122"/>
      <c r="DL414" s="85"/>
      <c r="DM414" s="85"/>
      <c r="DN414" s="85"/>
      <c r="DO414" s="121"/>
      <c r="DP414" s="121"/>
      <c r="DQ414" s="121"/>
      <c r="DR414" s="121"/>
      <c r="DS414" s="121"/>
      <c r="DW414" s="117"/>
      <c r="DX414" s="122"/>
      <c r="DY414" s="85"/>
      <c r="DZ414" s="85"/>
      <c r="EA414" s="85"/>
      <c r="EB414" s="121"/>
      <c r="EC414" s="121"/>
      <c r="ED414" s="121"/>
      <c r="EE414" s="121"/>
      <c r="EF414" s="121"/>
      <c r="EJ414" s="117"/>
      <c r="EK414" s="122"/>
      <c r="EL414" s="85"/>
      <c r="EM414" s="85"/>
      <c r="EN414" s="85"/>
      <c r="EO414" s="121"/>
      <c r="EP414" s="121"/>
      <c r="EQ414" s="121"/>
      <c r="ER414" s="121"/>
      <c r="ES414" s="121"/>
      <c r="EW414" s="117"/>
      <c r="EX414" s="122"/>
      <c r="EY414" s="85"/>
      <c r="EZ414" s="85"/>
      <c r="FA414" s="85"/>
      <c r="FB414" s="121"/>
      <c r="FC414" s="121"/>
      <c r="FD414" s="121"/>
      <c r="FE414" s="121"/>
      <c r="FF414" s="121"/>
      <c r="FJ414" s="117"/>
      <c r="FK414" s="122"/>
      <c r="FL414" s="85"/>
      <c r="FM414" s="85"/>
      <c r="FN414" s="85"/>
      <c r="FO414" s="121"/>
      <c r="FP414" s="121"/>
      <c r="FQ414" s="121"/>
      <c r="FR414" s="121"/>
      <c r="FS414" s="121"/>
      <c r="FW414" s="117"/>
      <c r="FX414" s="122"/>
      <c r="FY414" s="85"/>
      <c r="FZ414" s="85"/>
      <c r="GA414" s="85"/>
      <c r="GB414" s="121"/>
      <c r="GC414" s="121"/>
      <c r="GD414" s="121"/>
      <c r="GE414" s="121"/>
      <c r="GF414" s="121"/>
    </row>
    <row r="415" spans="1:188" s="26" customFormat="1" ht="15" hidden="1" customHeight="1" x14ac:dyDescent="0.25">
      <c r="A415" s="258">
        <v>3631</v>
      </c>
      <c r="B415" s="258">
        <v>6121</v>
      </c>
      <c r="C415" s="270"/>
      <c r="D415" s="528">
        <v>3121</v>
      </c>
      <c r="E415" s="257">
        <v>602</v>
      </c>
      <c r="F415" s="256" t="s">
        <v>763</v>
      </c>
      <c r="G415" s="252">
        <v>0</v>
      </c>
      <c r="H415" s="252">
        <v>1900</v>
      </c>
      <c r="I415" s="252">
        <v>351.78</v>
      </c>
      <c r="J415" s="428">
        <f>Tabulka54246[[#This Row],[Skutečnost v tis. Kč]]/Tabulka54246[[#This Row],[Upravený rozpočet v tis. Kč]]*100</f>
        <v>18.514736842105261</v>
      </c>
      <c r="K415" s="122"/>
      <c r="L415" s="85"/>
      <c r="M415" s="85"/>
      <c r="N415" s="85"/>
      <c r="O415" s="121"/>
      <c r="P415" s="121"/>
      <c r="Q415" s="121"/>
      <c r="R415" s="121"/>
      <c r="S415" s="121"/>
      <c r="W415" s="117"/>
      <c r="X415" s="122"/>
      <c r="Y415" s="85"/>
      <c r="Z415" s="85"/>
      <c r="AA415" s="85"/>
      <c r="AB415" s="121"/>
      <c r="AC415" s="121"/>
      <c r="AD415" s="121"/>
      <c r="AE415" s="121"/>
      <c r="AF415" s="121"/>
      <c r="AJ415" s="117"/>
      <c r="AK415" s="122"/>
      <c r="AL415" s="85"/>
      <c r="AM415" s="85"/>
      <c r="AN415" s="85"/>
      <c r="AO415" s="121"/>
      <c r="AP415" s="121"/>
      <c r="AQ415" s="121"/>
      <c r="AR415" s="121"/>
      <c r="AS415" s="121"/>
      <c r="AW415" s="117"/>
      <c r="AX415" s="122"/>
      <c r="AY415" s="85"/>
      <c r="AZ415" s="85"/>
      <c r="BA415" s="85"/>
      <c r="BB415" s="121"/>
      <c r="BC415" s="121"/>
      <c r="BD415" s="121"/>
      <c r="BE415" s="121"/>
      <c r="BF415" s="121"/>
      <c r="BJ415" s="117"/>
      <c r="BK415" s="122"/>
      <c r="BL415" s="85"/>
      <c r="BM415" s="85"/>
      <c r="BN415" s="85"/>
      <c r="BO415" s="121"/>
      <c r="BP415" s="121"/>
      <c r="BQ415" s="121"/>
      <c r="BR415" s="121"/>
      <c r="BS415" s="121"/>
      <c r="BW415" s="117"/>
      <c r="BX415" s="122"/>
      <c r="BY415" s="85"/>
      <c r="BZ415" s="85"/>
      <c r="CA415" s="85"/>
      <c r="CB415" s="121"/>
      <c r="CC415" s="121"/>
      <c r="CD415" s="121"/>
      <c r="CE415" s="121"/>
      <c r="CF415" s="121"/>
      <c r="CJ415" s="117"/>
      <c r="CK415" s="122"/>
      <c r="CL415" s="85"/>
      <c r="CM415" s="85"/>
      <c r="CN415" s="85"/>
      <c r="CO415" s="121"/>
      <c r="CP415" s="121"/>
      <c r="CQ415" s="121"/>
      <c r="CR415" s="121"/>
      <c r="CS415" s="121"/>
      <c r="CW415" s="117"/>
      <c r="CX415" s="122"/>
      <c r="CY415" s="85"/>
      <c r="CZ415" s="85"/>
      <c r="DA415" s="85"/>
      <c r="DB415" s="121"/>
      <c r="DC415" s="121"/>
      <c r="DD415" s="121"/>
      <c r="DE415" s="121"/>
      <c r="DF415" s="121"/>
      <c r="DJ415" s="117"/>
      <c r="DK415" s="122"/>
      <c r="DL415" s="85"/>
      <c r="DM415" s="85"/>
      <c r="DN415" s="85"/>
      <c r="DO415" s="121"/>
      <c r="DP415" s="121"/>
      <c r="DQ415" s="121"/>
      <c r="DR415" s="121"/>
      <c r="DS415" s="121"/>
      <c r="DW415" s="117"/>
      <c r="DX415" s="122"/>
      <c r="DY415" s="85"/>
      <c r="DZ415" s="85"/>
      <c r="EA415" s="85"/>
      <c r="EB415" s="121"/>
      <c r="EC415" s="121"/>
      <c r="ED415" s="121"/>
      <c r="EE415" s="121"/>
      <c r="EF415" s="121"/>
      <c r="EJ415" s="117"/>
      <c r="EK415" s="122"/>
      <c r="EL415" s="85"/>
      <c r="EM415" s="85"/>
      <c r="EN415" s="85"/>
      <c r="EO415" s="121"/>
      <c r="EP415" s="121"/>
      <c r="EQ415" s="121"/>
      <c r="ER415" s="121"/>
      <c r="ES415" s="121"/>
      <c r="EW415" s="117"/>
      <c r="EX415" s="122"/>
      <c r="EY415" s="85"/>
      <c r="EZ415" s="85"/>
      <c r="FA415" s="85"/>
      <c r="FB415" s="121"/>
      <c r="FC415" s="121"/>
      <c r="FD415" s="121"/>
      <c r="FE415" s="121"/>
      <c r="FF415" s="121"/>
      <c r="FJ415" s="117"/>
      <c r="FK415" s="122"/>
      <c r="FL415" s="85"/>
      <c r="FM415" s="85"/>
      <c r="FN415" s="85"/>
      <c r="FO415" s="121"/>
      <c r="FP415" s="121"/>
      <c r="FQ415" s="121"/>
      <c r="FR415" s="121"/>
      <c r="FS415" s="121"/>
      <c r="FW415" s="117"/>
      <c r="FX415" s="122"/>
      <c r="FY415" s="85"/>
      <c r="FZ415" s="85"/>
      <c r="GA415" s="85"/>
      <c r="GB415" s="121"/>
      <c r="GC415" s="121"/>
      <c r="GD415" s="121"/>
      <c r="GE415" s="121"/>
      <c r="GF415" s="121"/>
    </row>
    <row r="416" spans="1:188" ht="15" hidden="1" customHeight="1" x14ac:dyDescent="0.25">
      <c r="A416" s="258">
        <v>3631</v>
      </c>
      <c r="B416" s="258">
        <v>6121</v>
      </c>
      <c r="C416" s="270"/>
      <c r="D416" s="64"/>
      <c r="E416" s="257">
        <v>821</v>
      </c>
      <c r="F416" s="256" t="s">
        <v>471</v>
      </c>
      <c r="G416" s="252">
        <v>796.04</v>
      </c>
      <c r="H416" s="252">
        <v>796.04</v>
      </c>
      <c r="I416" s="252">
        <v>652.44000000000005</v>
      </c>
      <c r="J416" s="428">
        <f>Tabulka54246[[#This Row],[Skutečnost v tis. Kč]]/Tabulka54246[[#This Row],[Upravený rozpočet v tis. Kč]]*100</f>
        <v>81.960705492186335</v>
      </c>
    </row>
    <row r="417" spans="1:188" s="26" customFormat="1" ht="15" hidden="1" customHeight="1" x14ac:dyDescent="0.25">
      <c r="A417" s="258">
        <v>3631</v>
      </c>
      <c r="B417" s="258">
        <v>6121</v>
      </c>
      <c r="C417" s="270"/>
      <c r="D417" s="64"/>
      <c r="E417" s="257">
        <v>849</v>
      </c>
      <c r="F417" s="256" t="s">
        <v>1081</v>
      </c>
      <c r="G417" s="252">
        <v>0</v>
      </c>
      <c r="H417" s="252">
        <v>1063.3399999999999</v>
      </c>
      <c r="I417" s="252">
        <v>0.27</v>
      </c>
      <c r="J417" s="428">
        <f>Tabulka54246[[#This Row],[Skutečnost v tis. Kč]]/Tabulka54246[[#This Row],[Upravený rozpočet v tis. Kč]]*100</f>
        <v>2.5391690334229881E-2</v>
      </c>
      <c r="K417" s="122"/>
      <c r="L417" s="85"/>
      <c r="M417" s="85"/>
      <c r="N417" s="85"/>
      <c r="O417" s="121"/>
      <c r="P417" s="121"/>
      <c r="Q417" s="121"/>
      <c r="R417" s="121"/>
      <c r="S417" s="121"/>
      <c r="W417" s="117"/>
      <c r="X417" s="122"/>
      <c r="Y417" s="85"/>
      <c r="Z417" s="85"/>
      <c r="AA417" s="85"/>
      <c r="AB417" s="121"/>
      <c r="AC417" s="121"/>
      <c r="AD417" s="121"/>
      <c r="AE417" s="121"/>
      <c r="AF417" s="121"/>
      <c r="AJ417" s="117"/>
      <c r="AK417" s="122"/>
      <c r="AL417" s="85"/>
      <c r="AM417" s="85"/>
      <c r="AN417" s="85"/>
      <c r="AO417" s="121"/>
      <c r="AP417" s="121"/>
      <c r="AQ417" s="121"/>
      <c r="AR417" s="121"/>
      <c r="AS417" s="121"/>
      <c r="AW417" s="117"/>
      <c r="AX417" s="122"/>
      <c r="AY417" s="85"/>
      <c r="AZ417" s="85"/>
      <c r="BA417" s="85"/>
      <c r="BB417" s="121"/>
      <c r="BC417" s="121"/>
      <c r="BD417" s="121"/>
      <c r="BE417" s="121"/>
      <c r="BF417" s="121"/>
      <c r="BJ417" s="117"/>
      <c r="BK417" s="122"/>
      <c r="BL417" s="85"/>
      <c r="BM417" s="85"/>
      <c r="BN417" s="85"/>
      <c r="BO417" s="121"/>
      <c r="BP417" s="121"/>
      <c r="BQ417" s="121"/>
      <c r="BR417" s="121"/>
      <c r="BS417" s="121"/>
      <c r="BW417" s="117"/>
      <c r="BX417" s="122"/>
      <c r="BY417" s="85"/>
      <c r="BZ417" s="85"/>
      <c r="CA417" s="85"/>
      <c r="CB417" s="121"/>
      <c r="CC417" s="121"/>
      <c r="CD417" s="121"/>
      <c r="CE417" s="121"/>
      <c r="CF417" s="121"/>
      <c r="CJ417" s="117"/>
      <c r="CK417" s="122"/>
      <c r="CL417" s="85"/>
      <c r="CM417" s="85"/>
      <c r="CN417" s="85"/>
      <c r="CO417" s="121"/>
      <c r="CP417" s="121"/>
      <c r="CQ417" s="121"/>
      <c r="CR417" s="121"/>
      <c r="CS417" s="121"/>
      <c r="CW417" s="117"/>
      <c r="CX417" s="122"/>
      <c r="CY417" s="85"/>
      <c r="CZ417" s="85"/>
      <c r="DA417" s="85"/>
      <c r="DB417" s="121"/>
      <c r="DC417" s="121"/>
      <c r="DD417" s="121"/>
      <c r="DE417" s="121"/>
      <c r="DF417" s="121"/>
      <c r="DJ417" s="117"/>
      <c r="DK417" s="122"/>
      <c r="DL417" s="85"/>
      <c r="DM417" s="85"/>
      <c r="DN417" s="85"/>
      <c r="DO417" s="121"/>
      <c r="DP417" s="121"/>
      <c r="DQ417" s="121"/>
      <c r="DR417" s="121"/>
      <c r="DS417" s="121"/>
      <c r="DW417" s="117"/>
      <c r="DX417" s="122"/>
      <c r="DY417" s="85"/>
      <c r="DZ417" s="85"/>
      <c r="EA417" s="85"/>
      <c r="EB417" s="121"/>
      <c r="EC417" s="121"/>
      <c r="ED417" s="121"/>
      <c r="EE417" s="121"/>
      <c r="EF417" s="121"/>
      <c r="EJ417" s="117"/>
      <c r="EK417" s="122"/>
      <c r="EL417" s="85"/>
      <c r="EM417" s="85"/>
      <c r="EN417" s="85"/>
      <c r="EO417" s="121"/>
      <c r="EP417" s="121"/>
      <c r="EQ417" s="121"/>
      <c r="ER417" s="121"/>
      <c r="ES417" s="121"/>
      <c r="EW417" s="117"/>
      <c r="EX417" s="122"/>
      <c r="EY417" s="85"/>
      <c r="EZ417" s="85"/>
      <c r="FA417" s="85"/>
      <c r="FB417" s="121"/>
      <c r="FC417" s="121"/>
      <c r="FD417" s="121"/>
      <c r="FE417" s="121"/>
      <c r="FF417" s="121"/>
      <c r="FJ417" s="117"/>
      <c r="FK417" s="122"/>
      <c r="FL417" s="85"/>
      <c r="FM417" s="85"/>
      <c r="FN417" s="85"/>
      <c r="FO417" s="121"/>
      <c r="FP417" s="121"/>
      <c r="FQ417" s="121"/>
      <c r="FR417" s="121"/>
      <c r="FS417" s="121"/>
      <c r="FW417" s="117"/>
      <c r="FX417" s="122"/>
      <c r="FY417" s="85"/>
      <c r="FZ417" s="85"/>
      <c r="GA417" s="85"/>
      <c r="GB417" s="121"/>
      <c r="GC417" s="121"/>
      <c r="GD417" s="121"/>
      <c r="GE417" s="121"/>
      <c r="GF417" s="121"/>
    </row>
    <row r="418" spans="1:188" s="26" customFormat="1" ht="15" hidden="1" customHeight="1" x14ac:dyDescent="0.25">
      <c r="A418" s="258">
        <v>3631</v>
      </c>
      <c r="B418" s="258">
        <v>6121</v>
      </c>
      <c r="C418" s="270"/>
      <c r="D418" s="257">
        <v>995</v>
      </c>
      <c r="E418" s="257">
        <v>870</v>
      </c>
      <c r="F418" s="256" t="s">
        <v>697</v>
      </c>
      <c r="G418" s="252">
        <v>0</v>
      </c>
      <c r="H418" s="252">
        <v>1081.17</v>
      </c>
      <c r="I418" s="252">
        <v>0</v>
      </c>
      <c r="J418" s="428">
        <f>Tabulka54246[[#This Row],[Skutečnost v tis. Kč]]/Tabulka54246[[#This Row],[Upravený rozpočet v tis. Kč]]*100</f>
        <v>0</v>
      </c>
      <c r="K418" s="666"/>
      <c r="L418" s="667"/>
      <c r="M418" s="85"/>
      <c r="N418" s="85"/>
      <c r="O418" s="121"/>
      <c r="P418" s="121"/>
      <c r="Q418" s="121"/>
      <c r="R418" s="121"/>
      <c r="S418" s="121"/>
      <c r="W418" s="117"/>
      <c r="X418" s="122"/>
      <c r="Y418" s="85"/>
      <c r="Z418" s="85"/>
      <c r="AA418" s="85"/>
      <c r="AB418" s="121"/>
      <c r="AC418" s="121"/>
      <c r="AD418" s="121"/>
      <c r="AE418" s="121"/>
      <c r="AF418" s="121"/>
      <c r="AJ418" s="117"/>
      <c r="AK418" s="122"/>
      <c r="AL418" s="85"/>
      <c r="AM418" s="85"/>
      <c r="AN418" s="85"/>
      <c r="AO418" s="121"/>
      <c r="AP418" s="121"/>
      <c r="AQ418" s="121"/>
      <c r="AR418" s="121"/>
      <c r="AS418" s="121"/>
      <c r="AW418" s="117"/>
      <c r="AX418" s="122"/>
      <c r="AY418" s="85"/>
      <c r="AZ418" s="85"/>
      <c r="BA418" s="85"/>
      <c r="BB418" s="121"/>
      <c r="BC418" s="121"/>
      <c r="BD418" s="121"/>
      <c r="BE418" s="121"/>
      <c r="BF418" s="121"/>
      <c r="BJ418" s="117"/>
      <c r="BK418" s="122"/>
      <c r="BL418" s="85"/>
      <c r="BM418" s="85"/>
      <c r="BN418" s="85"/>
      <c r="BO418" s="121"/>
      <c r="BP418" s="121"/>
      <c r="BQ418" s="121"/>
      <c r="BR418" s="121"/>
      <c r="BS418" s="121"/>
      <c r="BW418" s="117"/>
      <c r="BX418" s="122"/>
      <c r="BY418" s="85"/>
      <c r="BZ418" s="85"/>
      <c r="CA418" s="85"/>
      <c r="CB418" s="121"/>
      <c r="CC418" s="121"/>
      <c r="CD418" s="121"/>
      <c r="CE418" s="121"/>
      <c r="CF418" s="121"/>
      <c r="CJ418" s="117"/>
      <c r="CK418" s="122"/>
      <c r="CL418" s="85"/>
      <c r="CM418" s="85"/>
      <c r="CN418" s="85"/>
      <c r="CO418" s="121"/>
      <c r="CP418" s="121"/>
      <c r="CQ418" s="121"/>
      <c r="CR418" s="121"/>
      <c r="CS418" s="121"/>
      <c r="CW418" s="117"/>
      <c r="CX418" s="122"/>
      <c r="CY418" s="85"/>
      <c r="CZ418" s="85"/>
      <c r="DA418" s="85"/>
      <c r="DB418" s="121"/>
      <c r="DC418" s="121"/>
      <c r="DD418" s="121"/>
      <c r="DE418" s="121"/>
      <c r="DF418" s="121"/>
      <c r="DJ418" s="117"/>
      <c r="DK418" s="122"/>
      <c r="DL418" s="85"/>
      <c r="DM418" s="85"/>
      <c r="DN418" s="85"/>
      <c r="DO418" s="121"/>
      <c r="DP418" s="121"/>
      <c r="DQ418" s="121"/>
      <c r="DR418" s="121"/>
      <c r="DS418" s="121"/>
      <c r="DW418" s="117"/>
      <c r="DX418" s="122"/>
      <c r="DY418" s="85"/>
      <c r="DZ418" s="85"/>
      <c r="EA418" s="85"/>
      <c r="EB418" s="121"/>
      <c r="EC418" s="121"/>
      <c r="ED418" s="121"/>
      <c r="EE418" s="121"/>
      <c r="EF418" s="121"/>
      <c r="EJ418" s="117"/>
      <c r="EK418" s="122"/>
      <c r="EL418" s="85"/>
      <c r="EM418" s="85"/>
      <c r="EN418" s="85"/>
      <c r="EO418" s="121"/>
      <c r="EP418" s="121"/>
      <c r="EQ418" s="121"/>
      <c r="ER418" s="121"/>
      <c r="ES418" s="121"/>
      <c r="EW418" s="117"/>
      <c r="EX418" s="122"/>
      <c r="EY418" s="85"/>
      <c r="EZ418" s="85"/>
      <c r="FA418" s="85"/>
      <c r="FB418" s="121"/>
      <c r="FC418" s="121"/>
      <c r="FD418" s="121"/>
      <c r="FE418" s="121"/>
      <c r="FF418" s="121"/>
      <c r="FJ418" s="117"/>
      <c r="FK418" s="122"/>
      <c r="FL418" s="85"/>
      <c r="FM418" s="85"/>
      <c r="FN418" s="85"/>
      <c r="FO418" s="121"/>
      <c r="FP418" s="121"/>
      <c r="FQ418" s="121"/>
      <c r="FR418" s="121"/>
      <c r="FS418" s="121"/>
      <c r="FW418" s="117"/>
      <c r="FX418" s="122"/>
      <c r="FY418" s="85"/>
      <c r="FZ418" s="85"/>
      <c r="GA418" s="85"/>
      <c r="GB418" s="121"/>
      <c r="GC418" s="121"/>
      <c r="GD418" s="121"/>
      <c r="GE418" s="121"/>
      <c r="GF418" s="121"/>
    </row>
    <row r="419" spans="1:188" s="26" customFormat="1" ht="15" hidden="1" customHeight="1" x14ac:dyDescent="0.25">
      <c r="A419" s="258">
        <v>3631</v>
      </c>
      <c r="B419" s="258">
        <v>6121</v>
      </c>
      <c r="C419" s="270"/>
      <c r="D419" s="257">
        <v>998</v>
      </c>
      <c r="E419" s="257">
        <v>870</v>
      </c>
      <c r="F419" s="256" t="s">
        <v>697</v>
      </c>
      <c r="G419" s="252">
        <v>0</v>
      </c>
      <c r="H419" s="252">
        <v>3633.39</v>
      </c>
      <c r="I419" s="252">
        <v>0</v>
      </c>
      <c r="J419" s="428">
        <f>Tabulka54246[[#This Row],[Skutečnost v tis. Kč]]/Tabulka54246[[#This Row],[Upravený rozpočet v tis. Kč]]*100</f>
        <v>0</v>
      </c>
      <c r="K419" s="666"/>
      <c r="L419" s="667"/>
      <c r="M419" s="85"/>
      <c r="N419" s="85"/>
      <c r="O419" s="121"/>
      <c r="P419" s="121"/>
      <c r="Q419" s="121"/>
      <c r="R419" s="121"/>
      <c r="S419" s="121"/>
      <c r="W419" s="117"/>
      <c r="X419" s="122"/>
      <c r="Y419" s="85"/>
      <c r="Z419" s="85"/>
      <c r="AA419" s="85"/>
      <c r="AB419" s="121"/>
      <c r="AC419" s="121"/>
      <c r="AD419" s="121"/>
      <c r="AE419" s="121"/>
      <c r="AF419" s="121"/>
      <c r="AJ419" s="117"/>
      <c r="AK419" s="122"/>
      <c r="AL419" s="85"/>
      <c r="AM419" s="85"/>
      <c r="AN419" s="85"/>
      <c r="AO419" s="121"/>
      <c r="AP419" s="121"/>
      <c r="AQ419" s="121"/>
      <c r="AR419" s="121"/>
      <c r="AS419" s="121"/>
      <c r="AW419" s="117"/>
      <c r="AX419" s="122"/>
      <c r="AY419" s="85"/>
      <c r="AZ419" s="85"/>
      <c r="BA419" s="85"/>
      <c r="BB419" s="121"/>
      <c r="BC419" s="121"/>
      <c r="BD419" s="121"/>
      <c r="BE419" s="121"/>
      <c r="BF419" s="121"/>
      <c r="BJ419" s="117"/>
      <c r="BK419" s="122"/>
      <c r="BL419" s="85"/>
      <c r="BM419" s="85"/>
      <c r="BN419" s="85"/>
      <c r="BO419" s="121"/>
      <c r="BP419" s="121"/>
      <c r="BQ419" s="121"/>
      <c r="BR419" s="121"/>
      <c r="BS419" s="121"/>
      <c r="BW419" s="117"/>
      <c r="BX419" s="122"/>
      <c r="BY419" s="85"/>
      <c r="BZ419" s="85"/>
      <c r="CA419" s="85"/>
      <c r="CB419" s="121"/>
      <c r="CC419" s="121"/>
      <c r="CD419" s="121"/>
      <c r="CE419" s="121"/>
      <c r="CF419" s="121"/>
      <c r="CJ419" s="117"/>
      <c r="CK419" s="122"/>
      <c r="CL419" s="85"/>
      <c r="CM419" s="85"/>
      <c r="CN419" s="85"/>
      <c r="CO419" s="121"/>
      <c r="CP419" s="121"/>
      <c r="CQ419" s="121"/>
      <c r="CR419" s="121"/>
      <c r="CS419" s="121"/>
      <c r="CW419" s="117"/>
      <c r="CX419" s="122"/>
      <c r="CY419" s="85"/>
      <c r="CZ419" s="85"/>
      <c r="DA419" s="85"/>
      <c r="DB419" s="121"/>
      <c r="DC419" s="121"/>
      <c r="DD419" s="121"/>
      <c r="DE419" s="121"/>
      <c r="DF419" s="121"/>
      <c r="DJ419" s="117"/>
      <c r="DK419" s="122"/>
      <c r="DL419" s="85"/>
      <c r="DM419" s="85"/>
      <c r="DN419" s="85"/>
      <c r="DO419" s="121"/>
      <c r="DP419" s="121"/>
      <c r="DQ419" s="121"/>
      <c r="DR419" s="121"/>
      <c r="DS419" s="121"/>
      <c r="DW419" s="117"/>
      <c r="DX419" s="122"/>
      <c r="DY419" s="85"/>
      <c r="DZ419" s="85"/>
      <c r="EA419" s="85"/>
      <c r="EB419" s="121"/>
      <c r="EC419" s="121"/>
      <c r="ED419" s="121"/>
      <c r="EE419" s="121"/>
      <c r="EF419" s="121"/>
      <c r="EJ419" s="117"/>
      <c r="EK419" s="122"/>
      <c r="EL419" s="85"/>
      <c r="EM419" s="85"/>
      <c r="EN419" s="85"/>
      <c r="EO419" s="121"/>
      <c r="EP419" s="121"/>
      <c r="EQ419" s="121"/>
      <c r="ER419" s="121"/>
      <c r="ES419" s="121"/>
      <c r="EW419" s="117"/>
      <c r="EX419" s="122"/>
      <c r="EY419" s="85"/>
      <c r="EZ419" s="85"/>
      <c r="FA419" s="85"/>
      <c r="FB419" s="121"/>
      <c r="FC419" s="121"/>
      <c r="FD419" s="121"/>
      <c r="FE419" s="121"/>
      <c r="FF419" s="121"/>
      <c r="FJ419" s="117"/>
      <c r="FK419" s="122"/>
      <c r="FL419" s="85"/>
      <c r="FM419" s="85"/>
      <c r="FN419" s="85"/>
      <c r="FO419" s="121"/>
      <c r="FP419" s="121"/>
      <c r="FQ419" s="121"/>
      <c r="FR419" s="121"/>
      <c r="FS419" s="121"/>
      <c r="FW419" s="117"/>
      <c r="FX419" s="122"/>
      <c r="FY419" s="85"/>
      <c r="FZ419" s="85"/>
      <c r="GA419" s="85"/>
      <c r="GB419" s="121"/>
      <c r="GC419" s="121"/>
      <c r="GD419" s="121"/>
      <c r="GE419" s="121"/>
      <c r="GF419" s="121"/>
    </row>
    <row r="420" spans="1:188" s="26" customFormat="1" ht="15" hidden="1" customHeight="1" x14ac:dyDescent="0.25">
      <c r="A420" s="498">
        <v>3631</v>
      </c>
      <c r="B420" s="498">
        <v>6121</v>
      </c>
      <c r="C420" s="499">
        <v>22500</v>
      </c>
      <c r="D420" s="489"/>
      <c r="E420" s="500">
        <v>870</v>
      </c>
      <c r="F420" s="501" t="s">
        <v>1082</v>
      </c>
      <c r="G420" s="495">
        <v>0</v>
      </c>
      <c r="H420" s="495">
        <v>1063.33</v>
      </c>
      <c r="I420" s="495">
        <v>0</v>
      </c>
      <c r="J420" s="428">
        <f>Tabulka54246[[#This Row],[Skutečnost v tis. Kč]]/Tabulka54246[[#This Row],[Upravený rozpočet v tis. Kč]]*100</f>
        <v>0</v>
      </c>
      <c r="K420" s="666"/>
      <c r="L420" s="667"/>
      <c r="M420" s="85"/>
      <c r="N420" s="85"/>
      <c r="O420" s="121"/>
      <c r="P420" s="121"/>
      <c r="Q420" s="121"/>
      <c r="R420" s="121"/>
      <c r="S420" s="121"/>
      <c r="W420" s="117"/>
      <c r="X420" s="122"/>
      <c r="Y420" s="85"/>
      <c r="Z420" s="85"/>
      <c r="AA420" s="85"/>
      <c r="AB420" s="121"/>
      <c r="AC420" s="121"/>
      <c r="AD420" s="121"/>
      <c r="AE420" s="121"/>
      <c r="AF420" s="121"/>
      <c r="AJ420" s="117"/>
      <c r="AK420" s="122"/>
      <c r="AL420" s="85"/>
      <c r="AM420" s="85"/>
      <c r="AN420" s="85"/>
      <c r="AO420" s="121"/>
      <c r="AP420" s="121"/>
      <c r="AQ420" s="121"/>
      <c r="AR420" s="121"/>
      <c r="AS420" s="121"/>
      <c r="AW420" s="117"/>
      <c r="AX420" s="122"/>
      <c r="AY420" s="85"/>
      <c r="AZ420" s="85"/>
      <c r="BA420" s="85"/>
      <c r="BB420" s="121"/>
      <c r="BC420" s="121"/>
      <c r="BD420" s="121"/>
      <c r="BE420" s="121"/>
      <c r="BF420" s="121"/>
      <c r="BJ420" s="117"/>
      <c r="BK420" s="122"/>
      <c r="BL420" s="85"/>
      <c r="BM420" s="85"/>
      <c r="BN420" s="85"/>
      <c r="BO420" s="121"/>
      <c r="BP420" s="121"/>
      <c r="BQ420" s="121"/>
      <c r="BR420" s="121"/>
      <c r="BS420" s="121"/>
      <c r="BW420" s="117"/>
      <c r="BX420" s="122"/>
      <c r="BY420" s="85"/>
      <c r="BZ420" s="85"/>
      <c r="CA420" s="85"/>
      <c r="CB420" s="121"/>
      <c r="CC420" s="121"/>
      <c r="CD420" s="121"/>
      <c r="CE420" s="121"/>
      <c r="CF420" s="121"/>
      <c r="CJ420" s="117"/>
      <c r="CK420" s="122"/>
      <c r="CL420" s="85"/>
      <c r="CM420" s="85"/>
      <c r="CN420" s="85"/>
      <c r="CO420" s="121"/>
      <c r="CP420" s="121"/>
      <c r="CQ420" s="121"/>
      <c r="CR420" s="121"/>
      <c r="CS420" s="121"/>
      <c r="CW420" s="117"/>
      <c r="CX420" s="122"/>
      <c r="CY420" s="85"/>
      <c r="CZ420" s="85"/>
      <c r="DA420" s="85"/>
      <c r="DB420" s="121"/>
      <c r="DC420" s="121"/>
      <c r="DD420" s="121"/>
      <c r="DE420" s="121"/>
      <c r="DF420" s="121"/>
      <c r="DJ420" s="117"/>
      <c r="DK420" s="122"/>
      <c r="DL420" s="85"/>
      <c r="DM420" s="85"/>
      <c r="DN420" s="85"/>
      <c r="DO420" s="121"/>
      <c r="DP420" s="121"/>
      <c r="DQ420" s="121"/>
      <c r="DR420" s="121"/>
      <c r="DS420" s="121"/>
      <c r="DW420" s="117"/>
      <c r="DX420" s="122"/>
      <c r="DY420" s="85"/>
      <c r="DZ420" s="85"/>
      <c r="EA420" s="85"/>
      <c r="EB420" s="121"/>
      <c r="EC420" s="121"/>
      <c r="ED420" s="121"/>
      <c r="EE420" s="121"/>
      <c r="EF420" s="121"/>
      <c r="EJ420" s="117"/>
      <c r="EK420" s="122"/>
      <c r="EL420" s="85"/>
      <c r="EM420" s="85"/>
      <c r="EN420" s="85"/>
      <c r="EO420" s="121"/>
      <c r="EP420" s="121"/>
      <c r="EQ420" s="121"/>
      <c r="ER420" s="121"/>
      <c r="ES420" s="121"/>
      <c r="EW420" s="117"/>
      <c r="EX420" s="122"/>
      <c r="EY420" s="85"/>
      <c r="EZ420" s="85"/>
      <c r="FA420" s="85"/>
      <c r="FB420" s="121"/>
      <c r="FC420" s="121"/>
      <c r="FD420" s="121"/>
      <c r="FE420" s="121"/>
      <c r="FF420" s="121"/>
      <c r="FJ420" s="117"/>
      <c r="FK420" s="122"/>
      <c r="FL420" s="85"/>
      <c r="FM420" s="85"/>
      <c r="FN420" s="85"/>
      <c r="FO420" s="121"/>
      <c r="FP420" s="121"/>
      <c r="FQ420" s="121"/>
      <c r="FR420" s="121"/>
      <c r="FS420" s="121"/>
      <c r="FW420" s="117"/>
      <c r="FX420" s="122"/>
      <c r="FY420" s="85"/>
      <c r="FZ420" s="85"/>
      <c r="GA420" s="85"/>
      <c r="GB420" s="121"/>
      <c r="GC420" s="121"/>
      <c r="GD420" s="121"/>
      <c r="GE420" s="121"/>
      <c r="GF420" s="121"/>
    </row>
    <row r="421" spans="1:188" s="26" customFormat="1" ht="15" hidden="1" customHeight="1" x14ac:dyDescent="0.25">
      <c r="A421" s="335">
        <v>3631</v>
      </c>
      <c r="B421" s="335"/>
      <c r="C421" s="519"/>
      <c r="D421" s="45"/>
      <c r="E421" s="61"/>
      <c r="F421" s="110" t="s">
        <v>151</v>
      </c>
      <c r="G421" s="72">
        <f>SUBTOTAL(109,G411:G420)</f>
        <v>1180</v>
      </c>
      <c r="H421" s="72">
        <f t="shared" ref="H421:I421" si="5">SUBTOTAL(109,H411:H420)</f>
        <v>1180</v>
      </c>
      <c r="I421" s="72">
        <f t="shared" si="5"/>
        <v>790.01</v>
      </c>
      <c r="J421" s="547">
        <f>Tabulka54246[[#This Row],[Skutečnost v tis. Kč]]/Tabulka54246[[#This Row],[Upravený rozpočet v tis. Kč]]*100</f>
        <v>66.95</v>
      </c>
      <c r="K421" s="122"/>
      <c r="L421" s="85"/>
      <c r="M421" s="85"/>
      <c r="N421" s="85"/>
      <c r="O421" s="121"/>
      <c r="P421" s="121"/>
      <c r="Q421" s="121"/>
      <c r="R421" s="121"/>
      <c r="S421" s="121"/>
      <c r="W421" s="117"/>
      <c r="X421" s="122"/>
      <c r="Y421" s="85"/>
      <c r="Z421" s="85"/>
      <c r="AA421" s="85"/>
      <c r="AB421" s="121"/>
      <c r="AC421" s="121"/>
      <c r="AD421" s="121"/>
      <c r="AE421" s="121"/>
      <c r="AF421" s="121"/>
      <c r="AJ421" s="117"/>
      <c r="AK421" s="122"/>
      <c r="AL421" s="85"/>
      <c r="AM421" s="85"/>
      <c r="AN421" s="85"/>
      <c r="AO421" s="121"/>
      <c r="AP421" s="121"/>
      <c r="AQ421" s="121"/>
      <c r="AR421" s="121"/>
      <c r="AS421" s="121"/>
      <c r="AW421" s="117"/>
      <c r="AX421" s="122"/>
      <c r="AY421" s="85"/>
      <c r="AZ421" s="85"/>
      <c r="BA421" s="85"/>
      <c r="BB421" s="121"/>
      <c r="BC421" s="121"/>
      <c r="BD421" s="121"/>
      <c r="BE421" s="121"/>
      <c r="BF421" s="121"/>
      <c r="BJ421" s="117"/>
      <c r="BK421" s="122"/>
      <c r="BL421" s="85"/>
      <c r="BM421" s="85"/>
      <c r="BN421" s="85"/>
      <c r="BO421" s="121"/>
      <c r="BP421" s="121"/>
      <c r="BQ421" s="121"/>
      <c r="BR421" s="121"/>
      <c r="BS421" s="121"/>
      <c r="BW421" s="117"/>
      <c r="BX421" s="122"/>
      <c r="BY421" s="85"/>
      <c r="BZ421" s="85"/>
      <c r="CA421" s="85"/>
      <c r="CB421" s="121"/>
      <c r="CC421" s="121"/>
      <c r="CD421" s="121"/>
      <c r="CE421" s="121"/>
      <c r="CF421" s="121"/>
      <c r="CJ421" s="117"/>
      <c r="CK421" s="122"/>
      <c r="CL421" s="85"/>
      <c r="CM421" s="85"/>
      <c r="CN421" s="85"/>
      <c r="CO421" s="121"/>
      <c r="CP421" s="121"/>
      <c r="CQ421" s="121"/>
      <c r="CR421" s="121"/>
      <c r="CS421" s="121"/>
      <c r="CW421" s="117"/>
      <c r="CX421" s="122"/>
      <c r="CY421" s="85"/>
      <c r="CZ421" s="85"/>
      <c r="DA421" s="85"/>
      <c r="DB421" s="121"/>
      <c r="DC421" s="121"/>
      <c r="DD421" s="121"/>
      <c r="DE421" s="121"/>
      <c r="DF421" s="121"/>
      <c r="DJ421" s="117"/>
      <c r="DK421" s="122"/>
      <c r="DL421" s="85"/>
      <c r="DM421" s="85"/>
      <c r="DN421" s="85"/>
      <c r="DO421" s="121"/>
      <c r="DP421" s="121"/>
      <c r="DQ421" s="121"/>
      <c r="DR421" s="121"/>
      <c r="DS421" s="121"/>
      <c r="DW421" s="117"/>
      <c r="DX421" s="122"/>
      <c r="DY421" s="85"/>
      <c r="DZ421" s="85"/>
      <c r="EA421" s="85"/>
      <c r="EB421" s="121"/>
      <c r="EC421" s="121"/>
      <c r="ED421" s="121"/>
      <c r="EE421" s="121"/>
      <c r="EF421" s="121"/>
      <c r="EJ421" s="117"/>
      <c r="EK421" s="122"/>
      <c r="EL421" s="85"/>
      <c r="EM421" s="85"/>
      <c r="EN421" s="85"/>
      <c r="EO421" s="121"/>
      <c r="EP421" s="121"/>
      <c r="EQ421" s="121"/>
      <c r="ER421" s="121"/>
      <c r="ES421" s="121"/>
      <c r="EW421" s="117"/>
      <c r="EX421" s="122"/>
      <c r="EY421" s="85"/>
      <c r="EZ421" s="85"/>
      <c r="FA421" s="85"/>
      <c r="FB421" s="121"/>
      <c r="FC421" s="121"/>
      <c r="FD421" s="121"/>
      <c r="FE421" s="121"/>
      <c r="FF421" s="121"/>
      <c r="FJ421" s="117"/>
      <c r="FK421" s="122"/>
      <c r="FL421" s="85"/>
      <c r="FM421" s="85"/>
      <c r="FN421" s="85"/>
      <c r="FO421" s="121"/>
      <c r="FP421" s="121"/>
      <c r="FQ421" s="121"/>
      <c r="FR421" s="121"/>
      <c r="FS421" s="121"/>
      <c r="FW421" s="117"/>
      <c r="FX421" s="122"/>
      <c r="FY421" s="85"/>
      <c r="FZ421" s="85"/>
      <c r="GA421" s="85"/>
      <c r="GB421" s="121"/>
      <c r="GC421" s="121"/>
      <c r="GD421" s="121"/>
      <c r="GE421" s="121"/>
      <c r="GF421" s="121"/>
    </row>
    <row r="422" spans="1:188" s="26" customFormat="1" ht="15" hidden="1" customHeight="1" x14ac:dyDescent="0.25">
      <c r="A422" s="461"/>
      <c r="B422" s="461"/>
      <c r="C422" s="490"/>
      <c r="D422" s="64"/>
      <c r="E422" s="61"/>
      <c r="F422" s="459"/>
      <c r="G422" s="254"/>
      <c r="H422" s="254"/>
      <c r="I422" s="254"/>
      <c r="J422" s="428"/>
      <c r="K422" s="122"/>
      <c r="L422" s="85"/>
      <c r="M422" s="85"/>
      <c r="N422" s="85"/>
      <c r="O422" s="121"/>
      <c r="P422" s="121"/>
      <c r="Q422" s="121"/>
      <c r="R422" s="121"/>
      <c r="S422" s="121"/>
      <c r="W422" s="117"/>
      <c r="X422" s="122"/>
      <c r="Y422" s="85"/>
      <c r="Z422" s="85"/>
      <c r="AA422" s="85"/>
      <c r="AB422" s="121"/>
      <c r="AC422" s="121"/>
      <c r="AD422" s="121"/>
      <c r="AE422" s="121"/>
      <c r="AF422" s="121"/>
      <c r="AJ422" s="117"/>
      <c r="AK422" s="122"/>
      <c r="AL422" s="85"/>
      <c r="AM422" s="85"/>
      <c r="AN422" s="85"/>
      <c r="AO422" s="121"/>
      <c r="AP422" s="121"/>
      <c r="AQ422" s="121"/>
      <c r="AR422" s="121"/>
      <c r="AS422" s="121"/>
      <c r="AW422" s="117"/>
      <c r="AX422" s="122"/>
      <c r="AY422" s="85"/>
      <c r="AZ422" s="85"/>
      <c r="BA422" s="85"/>
      <c r="BB422" s="121"/>
      <c r="BC422" s="121"/>
      <c r="BD422" s="121"/>
      <c r="BE422" s="121"/>
      <c r="BF422" s="121"/>
      <c r="BJ422" s="117"/>
      <c r="BK422" s="122"/>
      <c r="BL422" s="85"/>
      <c r="BM422" s="85"/>
      <c r="BN422" s="85"/>
      <c r="BO422" s="121"/>
      <c r="BP422" s="121"/>
      <c r="BQ422" s="121"/>
      <c r="BR422" s="121"/>
      <c r="BS422" s="121"/>
      <c r="BW422" s="117"/>
      <c r="BX422" s="122"/>
      <c r="BY422" s="85"/>
      <c r="BZ422" s="85"/>
      <c r="CA422" s="85"/>
      <c r="CB422" s="121"/>
      <c r="CC422" s="121"/>
      <c r="CD422" s="121"/>
      <c r="CE422" s="121"/>
      <c r="CF422" s="121"/>
      <c r="CJ422" s="117"/>
      <c r="CK422" s="122"/>
      <c r="CL422" s="85"/>
      <c r="CM422" s="85"/>
      <c r="CN422" s="85"/>
      <c r="CO422" s="121"/>
      <c r="CP422" s="121"/>
      <c r="CQ422" s="121"/>
      <c r="CR422" s="121"/>
      <c r="CS422" s="121"/>
      <c r="CW422" s="117"/>
      <c r="CX422" s="122"/>
      <c r="CY422" s="85"/>
      <c r="CZ422" s="85"/>
      <c r="DA422" s="85"/>
      <c r="DB422" s="121"/>
      <c r="DC422" s="121"/>
      <c r="DD422" s="121"/>
      <c r="DE422" s="121"/>
      <c r="DF422" s="121"/>
      <c r="DJ422" s="117"/>
      <c r="DK422" s="122"/>
      <c r="DL422" s="85"/>
      <c r="DM422" s="85"/>
      <c r="DN422" s="85"/>
      <c r="DO422" s="121"/>
      <c r="DP422" s="121"/>
      <c r="DQ422" s="121"/>
      <c r="DR422" s="121"/>
      <c r="DS422" s="121"/>
      <c r="DW422" s="117"/>
      <c r="DX422" s="122"/>
      <c r="DY422" s="85"/>
      <c r="DZ422" s="85"/>
      <c r="EA422" s="85"/>
      <c r="EB422" s="121"/>
      <c r="EC422" s="121"/>
      <c r="ED422" s="121"/>
      <c r="EE422" s="121"/>
      <c r="EF422" s="121"/>
      <c r="EJ422" s="117"/>
      <c r="EK422" s="122"/>
      <c r="EL422" s="85"/>
      <c r="EM422" s="85"/>
      <c r="EN422" s="85"/>
      <c r="EO422" s="121"/>
      <c r="EP422" s="121"/>
      <c r="EQ422" s="121"/>
      <c r="ER422" s="121"/>
      <c r="ES422" s="121"/>
      <c r="EW422" s="117"/>
      <c r="EX422" s="122"/>
      <c r="EY422" s="85"/>
      <c r="EZ422" s="85"/>
      <c r="FA422" s="85"/>
      <c r="FB422" s="121"/>
      <c r="FC422" s="121"/>
      <c r="FD422" s="121"/>
      <c r="FE422" s="121"/>
      <c r="FF422" s="121"/>
      <c r="FJ422" s="117"/>
      <c r="FK422" s="122"/>
      <c r="FL422" s="85"/>
      <c r="FM422" s="85"/>
      <c r="FN422" s="85"/>
      <c r="FO422" s="121"/>
      <c r="FP422" s="121"/>
      <c r="FQ422" s="121"/>
      <c r="FR422" s="121"/>
      <c r="FS422" s="121"/>
      <c r="FW422" s="117"/>
      <c r="FX422" s="122"/>
      <c r="FY422" s="85"/>
      <c r="FZ422" s="85"/>
      <c r="GA422" s="85"/>
      <c r="GB422" s="121"/>
      <c r="GC422" s="121"/>
      <c r="GD422" s="121"/>
      <c r="GE422" s="121"/>
      <c r="GF422" s="121"/>
    </row>
    <row r="423" spans="1:188" s="26" customFormat="1" ht="15" hidden="1" customHeight="1" x14ac:dyDescent="0.25">
      <c r="A423" s="4">
        <v>3632</v>
      </c>
      <c r="B423" s="4">
        <v>5151</v>
      </c>
      <c r="C423" s="291"/>
      <c r="D423" s="47"/>
      <c r="E423" s="61"/>
      <c r="F423" s="5" t="s">
        <v>152</v>
      </c>
      <c r="G423" s="76">
        <v>15</v>
      </c>
      <c r="H423" s="76">
        <v>15</v>
      </c>
      <c r="I423" s="76">
        <v>8.85</v>
      </c>
      <c r="J423" s="558">
        <f>Tabulka54246[[#This Row],[Skutečnost v tis. Kč]]/Tabulka54246[[#This Row],[Upravený rozpočet v tis. Kč]]*100</f>
        <v>59</v>
      </c>
      <c r="K423" s="122"/>
      <c r="L423" s="85"/>
      <c r="M423" s="85"/>
      <c r="N423" s="85"/>
      <c r="O423" s="121"/>
      <c r="P423" s="121"/>
      <c r="Q423" s="121"/>
      <c r="R423" s="121"/>
      <c r="S423" s="121"/>
      <c r="W423" s="117"/>
      <c r="X423" s="122"/>
      <c r="Y423" s="85"/>
      <c r="Z423" s="85"/>
      <c r="AA423" s="85"/>
      <c r="AB423" s="121"/>
      <c r="AC423" s="121"/>
      <c r="AD423" s="121"/>
      <c r="AE423" s="121"/>
      <c r="AF423" s="121"/>
      <c r="AJ423" s="117"/>
      <c r="AK423" s="122"/>
      <c r="AL423" s="85"/>
      <c r="AM423" s="85"/>
      <c r="AN423" s="85"/>
      <c r="AO423" s="121"/>
      <c r="AP423" s="121"/>
      <c r="AQ423" s="121"/>
      <c r="AR423" s="121"/>
      <c r="AS423" s="121"/>
      <c r="AW423" s="117"/>
      <c r="AX423" s="122"/>
      <c r="AY423" s="85"/>
      <c r="AZ423" s="85"/>
      <c r="BA423" s="85"/>
      <c r="BB423" s="121"/>
      <c r="BC423" s="121"/>
      <c r="BD423" s="121"/>
      <c r="BE423" s="121"/>
      <c r="BF423" s="121"/>
      <c r="BJ423" s="117"/>
      <c r="BK423" s="122"/>
      <c r="BL423" s="85"/>
      <c r="BM423" s="85"/>
      <c r="BN423" s="85"/>
      <c r="BO423" s="121"/>
      <c r="BP423" s="121"/>
      <c r="BQ423" s="121"/>
      <c r="BR423" s="121"/>
      <c r="BS423" s="121"/>
      <c r="BW423" s="117"/>
      <c r="BX423" s="122"/>
      <c r="BY423" s="85"/>
      <c r="BZ423" s="85"/>
      <c r="CA423" s="85"/>
      <c r="CB423" s="121"/>
      <c r="CC423" s="121"/>
      <c r="CD423" s="121"/>
      <c r="CE423" s="121"/>
      <c r="CF423" s="121"/>
      <c r="CJ423" s="117"/>
      <c r="CK423" s="122"/>
      <c r="CL423" s="85"/>
      <c r="CM423" s="85"/>
      <c r="CN423" s="85"/>
      <c r="CO423" s="121"/>
      <c r="CP423" s="121"/>
      <c r="CQ423" s="121"/>
      <c r="CR423" s="121"/>
      <c r="CS423" s="121"/>
      <c r="CW423" s="117"/>
      <c r="CX423" s="122"/>
      <c r="CY423" s="85"/>
      <c r="CZ423" s="85"/>
      <c r="DA423" s="85"/>
      <c r="DB423" s="121"/>
      <c r="DC423" s="121"/>
      <c r="DD423" s="121"/>
      <c r="DE423" s="121"/>
      <c r="DF423" s="121"/>
      <c r="DJ423" s="117"/>
      <c r="DK423" s="122"/>
      <c r="DL423" s="85"/>
      <c r="DM423" s="85"/>
      <c r="DN423" s="85"/>
      <c r="DO423" s="121"/>
      <c r="DP423" s="121"/>
      <c r="DQ423" s="121"/>
      <c r="DR423" s="121"/>
      <c r="DS423" s="121"/>
      <c r="DW423" s="117"/>
      <c r="DX423" s="122"/>
      <c r="DY423" s="85"/>
      <c r="DZ423" s="85"/>
      <c r="EA423" s="85"/>
      <c r="EB423" s="121"/>
      <c r="EC423" s="121"/>
      <c r="ED423" s="121"/>
      <c r="EE423" s="121"/>
      <c r="EF423" s="121"/>
      <c r="EJ423" s="117"/>
      <c r="EK423" s="122"/>
      <c r="EL423" s="85"/>
      <c r="EM423" s="85"/>
      <c r="EN423" s="85"/>
      <c r="EO423" s="121"/>
      <c r="EP423" s="121"/>
      <c r="EQ423" s="121"/>
      <c r="ER423" s="121"/>
      <c r="ES423" s="121"/>
      <c r="EW423" s="117"/>
      <c r="EX423" s="122"/>
      <c r="EY423" s="85"/>
      <c r="EZ423" s="85"/>
      <c r="FA423" s="85"/>
      <c r="FB423" s="121"/>
      <c r="FC423" s="121"/>
      <c r="FD423" s="121"/>
      <c r="FE423" s="121"/>
      <c r="FF423" s="121"/>
      <c r="FJ423" s="117"/>
      <c r="FK423" s="122"/>
      <c r="FL423" s="85"/>
      <c r="FM423" s="85"/>
      <c r="FN423" s="85"/>
      <c r="FO423" s="121"/>
      <c r="FP423" s="121"/>
      <c r="FQ423" s="121"/>
      <c r="FR423" s="121"/>
      <c r="FS423" s="121"/>
      <c r="FW423" s="117"/>
      <c r="FX423" s="122"/>
      <c r="FY423" s="85"/>
      <c r="FZ423" s="85"/>
      <c r="GA423" s="85"/>
      <c r="GB423" s="121"/>
      <c r="GC423" s="121"/>
      <c r="GD423" s="121"/>
      <c r="GE423" s="121"/>
      <c r="GF423" s="121"/>
    </row>
    <row r="424" spans="1:188" s="26" customFormat="1" ht="15" hidden="1" customHeight="1" x14ac:dyDescent="0.25">
      <c r="A424" s="4">
        <v>3632</v>
      </c>
      <c r="B424" s="4">
        <v>5169</v>
      </c>
      <c r="C424" s="291"/>
      <c r="D424" s="47"/>
      <c r="E424" s="61"/>
      <c r="F424" s="5" t="s">
        <v>406</v>
      </c>
      <c r="G424" s="76">
        <v>670</v>
      </c>
      <c r="H424" s="76">
        <v>657.09</v>
      </c>
      <c r="I424" s="76">
        <v>306.24</v>
      </c>
      <c r="J424" s="558">
        <f>Tabulka54246[[#This Row],[Skutečnost v tis. Kč]]/Tabulka54246[[#This Row],[Upravený rozpočet v tis. Kč]]*100</f>
        <v>46.605487832716982</v>
      </c>
      <c r="K424" s="122"/>
      <c r="L424" s="85"/>
      <c r="M424" s="85"/>
      <c r="N424" s="85"/>
      <c r="O424" s="121"/>
      <c r="P424" s="121"/>
      <c r="Q424" s="121"/>
      <c r="R424" s="121"/>
      <c r="S424" s="121"/>
      <c r="W424" s="117"/>
      <c r="X424" s="122"/>
      <c r="Y424" s="85"/>
      <c r="Z424" s="85"/>
      <c r="AA424" s="85"/>
      <c r="AB424" s="121"/>
      <c r="AC424" s="121"/>
      <c r="AD424" s="121"/>
      <c r="AE424" s="121"/>
      <c r="AF424" s="121"/>
      <c r="AJ424" s="117"/>
      <c r="AK424" s="122"/>
      <c r="AL424" s="85"/>
      <c r="AM424" s="85"/>
      <c r="AN424" s="85"/>
      <c r="AO424" s="121"/>
      <c r="AP424" s="121"/>
      <c r="AQ424" s="121"/>
      <c r="AR424" s="121"/>
      <c r="AS424" s="121"/>
      <c r="AW424" s="117"/>
      <c r="AX424" s="122"/>
      <c r="AY424" s="85"/>
      <c r="AZ424" s="85"/>
      <c r="BA424" s="85"/>
      <c r="BB424" s="121"/>
      <c r="BC424" s="121"/>
      <c r="BD424" s="121"/>
      <c r="BE424" s="121"/>
      <c r="BF424" s="121"/>
      <c r="BJ424" s="117"/>
      <c r="BK424" s="122"/>
      <c r="BL424" s="85"/>
      <c r="BM424" s="85"/>
      <c r="BN424" s="85"/>
      <c r="BO424" s="121"/>
      <c r="BP424" s="121"/>
      <c r="BQ424" s="121"/>
      <c r="BR424" s="121"/>
      <c r="BS424" s="121"/>
      <c r="BW424" s="117"/>
      <c r="BX424" s="122"/>
      <c r="BY424" s="85"/>
      <c r="BZ424" s="85"/>
      <c r="CA424" s="85"/>
      <c r="CB424" s="121"/>
      <c r="CC424" s="121"/>
      <c r="CD424" s="121"/>
      <c r="CE424" s="121"/>
      <c r="CF424" s="121"/>
      <c r="CJ424" s="117"/>
      <c r="CK424" s="122"/>
      <c r="CL424" s="85"/>
      <c r="CM424" s="85"/>
      <c r="CN424" s="85"/>
      <c r="CO424" s="121"/>
      <c r="CP424" s="121"/>
      <c r="CQ424" s="121"/>
      <c r="CR424" s="121"/>
      <c r="CS424" s="121"/>
      <c r="CW424" s="117"/>
      <c r="CX424" s="122"/>
      <c r="CY424" s="85"/>
      <c r="CZ424" s="85"/>
      <c r="DA424" s="85"/>
      <c r="DB424" s="121"/>
      <c r="DC424" s="121"/>
      <c r="DD424" s="121"/>
      <c r="DE424" s="121"/>
      <c r="DF424" s="121"/>
      <c r="DJ424" s="117"/>
      <c r="DK424" s="122"/>
      <c r="DL424" s="85"/>
      <c r="DM424" s="85"/>
      <c r="DN424" s="85"/>
      <c r="DO424" s="121"/>
      <c r="DP424" s="121"/>
      <c r="DQ424" s="121"/>
      <c r="DR424" s="121"/>
      <c r="DS424" s="121"/>
      <c r="DW424" s="117"/>
      <c r="DX424" s="122"/>
      <c r="DY424" s="85"/>
      <c r="DZ424" s="85"/>
      <c r="EA424" s="85"/>
      <c r="EB424" s="121"/>
      <c r="EC424" s="121"/>
      <c r="ED424" s="121"/>
      <c r="EE424" s="121"/>
      <c r="EF424" s="121"/>
      <c r="EJ424" s="117"/>
      <c r="EK424" s="122"/>
      <c r="EL424" s="85"/>
      <c r="EM424" s="85"/>
      <c r="EN424" s="85"/>
      <c r="EO424" s="121"/>
      <c r="EP424" s="121"/>
      <c r="EQ424" s="121"/>
      <c r="ER424" s="121"/>
      <c r="ES424" s="121"/>
      <c r="EW424" s="117"/>
      <c r="EX424" s="122"/>
      <c r="EY424" s="85"/>
      <c r="EZ424" s="85"/>
      <c r="FA424" s="85"/>
      <c r="FB424" s="121"/>
      <c r="FC424" s="121"/>
      <c r="FD424" s="121"/>
      <c r="FE424" s="121"/>
      <c r="FF424" s="121"/>
      <c r="FJ424" s="117"/>
      <c r="FK424" s="122"/>
      <c r="FL424" s="85"/>
      <c r="FM424" s="85"/>
      <c r="FN424" s="85"/>
      <c r="FO424" s="121"/>
      <c r="FP424" s="121"/>
      <c r="FQ424" s="121"/>
      <c r="FR424" s="121"/>
      <c r="FS424" s="121"/>
      <c r="FW424" s="117"/>
      <c r="FX424" s="122"/>
      <c r="FY424" s="85"/>
      <c r="FZ424" s="85"/>
      <c r="GA424" s="85"/>
      <c r="GB424" s="121"/>
      <c r="GC424" s="121"/>
      <c r="GD424" s="121"/>
      <c r="GE424" s="121"/>
      <c r="GF424" s="121"/>
    </row>
    <row r="425" spans="1:188" s="26" customFormat="1" ht="15" customHeight="1" x14ac:dyDescent="0.25">
      <c r="A425" s="461">
        <v>3632</v>
      </c>
      <c r="B425" s="461">
        <v>5171</v>
      </c>
      <c r="C425" s="490"/>
      <c r="D425" s="64"/>
      <c r="E425" s="61"/>
      <c r="F425" s="459" t="s">
        <v>405</v>
      </c>
      <c r="G425" s="254">
        <v>20</v>
      </c>
      <c r="H425" s="254">
        <v>60</v>
      </c>
      <c r="I425" s="254">
        <v>0</v>
      </c>
      <c r="J425" s="558">
        <f>Tabulka54246[[#This Row],[Skutečnost v tis. Kč]]/Tabulka54246[[#This Row],[Upravený rozpočet v tis. Kč]]*100</f>
        <v>0</v>
      </c>
      <c r="K425" s="122"/>
      <c r="L425" s="85"/>
      <c r="M425" s="85"/>
      <c r="N425" s="85"/>
      <c r="O425" s="121"/>
      <c r="P425" s="121"/>
      <c r="Q425" s="121"/>
      <c r="R425" s="121"/>
      <c r="S425" s="121"/>
      <c r="W425" s="117"/>
      <c r="X425" s="122"/>
      <c r="Y425" s="85"/>
      <c r="Z425" s="85"/>
      <c r="AA425" s="85"/>
      <c r="AB425" s="121"/>
      <c r="AC425" s="121"/>
      <c r="AD425" s="121"/>
      <c r="AE425" s="121"/>
      <c r="AF425" s="121"/>
      <c r="AJ425" s="117"/>
      <c r="AK425" s="122"/>
      <c r="AL425" s="85"/>
      <c r="AM425" s="85"/>
      <c r="AN425" s="85"/>
      <c r="AO425" s="121"/>
      <c r="AP425" s="121"/>
      <c r="AQ425" s="121"/>
      <c r="AR425" s="121"/>
      <c r="AS425" s="121"/>
      <c r="AW425" s="117"/>
      <c r="AX425" s="122"/>
      <c r="AY425" s="85"/>
      <c r="AZ425" s="85"/>
      <c r="BA425" s="85"/>
      <c r="BB425" s="121"/>
      <c r="BC425" s="121"/>
      <c r="BD425" s="121"/>
      <c r="BE425" s="121"/>
      <c r="BF425" s="121"/>
      <c r="BJ425" s="117"/>
      <c r="BK425" s="122"/>
      <c r="BL425" s="85"/>
      <c r="BM425" s="85"/>
      <c r="BN425" s="85"/>
      <c r="BO425" s="121"/>
      <c r="BP425" s="121"/>
      <c r="BQ425" s="121"/>
      <c r="BR425" s="121"/>
      <c r="BS425" s="121"/>
      <c r="BW425" s="117"/>
      <c r="BX425" s="122"/>
      <c r="BY425" s="85"/>
      <c r="BZ425" s="85"/>
      <c r="CA425" s="85"/>
      <c r="CB425" s="121"/>
      <c r="CC425" s="121"/>
      <c r="CD425" s="121"/>
      <c r="CE425" s="121"/>
      <c r="CF425" s="121"/>
      <c r="CJ425" s="117"/>
      <c r="CK425" s="122"/>
      <c r="CL425" s="85"/>
      <c r="CM425" s="85"/>
      <c r="CN425" s="85"/>
      <c r="CO425" s="121"/>
      <c r="CP425" s="121"/>
      <c r="CQ425" s="121"/>
      <c r="CR425" s="121"/>
      <c r="CS425" s="121"/>
      <c r="CW425" s="117"/>
      <c r="CX425" s="122"/>
      <c r="CY425" s="85"/>
      <c r="CZ425" s="85"/>
      <c r="DA425" s="85"/>
      <c r="DB425" s="121"/>
      <c r="DC425" s="121"/>
      <c r="DD425" s="121"/>
      <c r="DE425" s="121"/>
      <c r="DF425" s="121"/>
      <c r="DJ425" s="117"/>
      <c r="DK425" s="122"/>
      <c r="DL425" s="85"/>
      <c r="DM425" s="85"/>
      <c r="DN425" s="85"/>
      <c r="DO425" s="121"/>
      <c r="DP425" s="121"/>
      <c r="DQ425" s="121"/>
      <c r="DR425" s="121"/>
      <c r="DS425" s="121"/>
      <c r="DW425" s="117"/>
      <c r="DX425" s="122"/>
      <c r="DY425" s="85"/>
      <c r="DZ425" s="85"/>
      <c r="EA425" s="85"/>
      <c r="EB425" s="121"/>
      <c r="EC425" s="121"/>
      <c r="ED425" s="121"/>
      <c r="EE425" s="121"/>
      <c r="EF425" s="121"/>
      <c r="EJ425" s="117"/>
      <c r="EK425" s="122"/>
      <c r="EL425" s="85"/>
      <c r="EM425" s="85"/>
      <c r="EN425" s="85"/>
      <c r="EO425" s="121"/>
      <c r="EP425" s="121"/>
      <c r="EQ425" s="121"/>
      <c r="ER425" s="121"/>
      <c r="ES425" s="121"/>
      <c r="EW425" s="117"/>
      <c r="EX425" s="122"/>
      <c r="EY425" s="85"/>
      <c r="EZ425" s="85"/>
      <c r="FA425" s="85"/>
      <c r="FB425" s="121"/>
      <c r="FC425" s="121"/>
      <c r="FD425" s="121"/>
      <c r="FE425" s="121"/>
      <c r="FF425" s="121"/>
      <c r="FJ425" s="117"/>
      <c r="FK425" s="122"/>
      <c r="FL425" s="85"/>
      <c r="FM425" s="85"/>
      <c r="FN425" s="85"/>
      <c r="FO425" s="121"/>
      <c r="FP425" s="121"/>
      <c r="FQ425" s="121"/>
      <c r="FR425" s="121"/>
      <c r="FS425" s="121"/>
      <c r="FW425" s="117"/>
      <c r="FX425" s="122"/>
      <c r="FY425" s="85"/>
      <c r="FZ425" s="85"/>
      <c r="GA425" s="85"/>
      <c r="GB425" s="121"/>
      <c r="GC425" s="121"/>
      <c r="GD425" s="121"/>
      <c r="GE425" s="121"/>
      <c r="GF425" s="121"/>
    </row>
    <row r="426" spans="1:188" s="26" customFormat="1" ht="15" hidden="1" customHeight="1" x14ac:dyDescent="0.25">
      <c r="A426" s="4">
        <v>3632</v>
      </c>
      <c r="B426" s="4">
        <v>5811</v>
      </c>
      <c r="C426" s="291"/>
      <c r="D426" s="58"/>
      <c r="E426" s="61"/>
      <c r="F426" s="5" t="s">
        <v>925</v>
      </c>
      <c r="G426" s="76">
        <v>0</v>
      </c>
      <c r="H426" s="76">
        <v>25.82</v>
      </c>
      <c r="I426" s="76">
        <v>0</v>
      </c>
      <c r="J426" s="558">
        <f>Tabulka54246[[#This Row],[Skutečnost v tis. Kč]]/Tabulka54246[[#This Row],[Upravený rozpočet v tis. Kč]]*100</f>
        <v>0</v>
      </c>
      <c r="K426" s="122"/>
      <c r="L426" s="85"/>
      <c r="M426" s="85"/>
      <c r="N426" s="85"/>
      <c r="O426" s="121"/>
      <c r="P426" s="121"/>
      <c r="Q426" s="121"/>
      <c r="R426" s="121"/>
      <c r="S426" s="121"/>
      <c r="W426" s="117"/>
      <c r="X426" s="122"/>
      <c r="Y426" s="85"/>
      <c r="Z426" s="85"/>
      <c r="AA426" s="85"/>
      <c r="AB426" s="121"/>
      <c r="AC426" s="121"/>
      <c r="AD426" s="121"/>
      <c r="AE426" s="121"/>
      <c r="AF426" s="121"/>
      <c r="AJ426" s="117"/>
      <c r="AK426" s="122"/>
      <c r="AL426" s="85"/>
      <c r="AM426" s="85"/>
      <c r="AN426" s="85"/>
      <c r="AO426" s="121"/>
      <c r="AP426" s="121"/>
      <c r="AQ426" s="121"/>
      <c r="AR426" s="121"/>
      <c r="AS426" s="121"/>
      <c r="AW426" s="117"/>
      <c r="AX426" s="122"/>
      <c r="AY426" s="85"/>
      <c r="AZ426" s="85"/>
      <c r="BA426" s="85"/>
      <c r="BB426" s="121"/>
      <c r="BC426" s="121"/>
      <c r="BD426" s="121"/>
      <c r="BE426" s="121"/>
      <c r="BF426" s="121"/>
      <c r="BJ426" s="117"/>
      <c r="BK426" s="122"/>
      <c r="BL426" s="85"/>
      <c r="BM426" s="85"/>
      <c r="BN426" s="85"/>
      <c r="BO426" s="121"/>
      <c r="BP426" s="121"/>
      <c r="BQ426" s="121"/>
      <c r="BR426" s="121"/>
      <c r="BS426" s="121"/>
      <c r="BW426" s="117"/>
      <c r="BX426" s="122"/>
      <c r="BY426" s="85"/>
      <c r="BZ426" s="85"/>
      <c r="CA426" s="85"/>
      <c r="CB426" s="121"/>
      <c r="CC426" s="121"/>
      <c r="CD426" s="121"/>
      <c r="CE426" s="121"/>
      <c r="CF426" s="121"/>
      <c r="CJ426" s="117"/>
      <c r="CK426" s="122"/>
      <c r="CL426" s="85"/>
      <c r="CM426" s="85"/>
      <c r="CN426" s="85"/>
      <c r="CO426" s="121"/>
      <c r="CP426" s="121"/>
      <c r="CQ426" s="121"/>
      <c r="CR426" s="121"/>
      <c r="CS426" s="121"/>
      <c r="CW426" s="117"/>
      <c r="CX426" s="122"/>
      <c r="CY426" s="85"/>
      <c r="CZ426" s="85"/>
      <c r="DA426" s="85"/>
      <c r="DB426" s="121"/>
      <c r="DC426" s="121"/>
      <c r="DD426" s="121"/>
      <c r="DE426" s="121"/>
      <c r="DF426" s="121"/>
      <c r="DJ426" s="117"/>
      <c r="DK426" s="122"/>
      <c r="DL426" s="85"/>
      <c r="DM426" s="85"/>
      <c r="DN426" s="85"/>
      <c r="DO426" s="121"/>
      <c r="DP426" s="121"/>
      <c r="DQ426" s="121"/>
      <c r="DR426" s="121"/>
      <c r="DS426" s="121"/>
      <c r="DW426" s="117"/>
      <c r="DX426" s="122"/>
      <c r="DY426" s="85"/>
      <c r="DZ426" s="85"/>
      <c r="EA426" s="85"/>
      <c r="EB426" s="121"/>
      <c r="EC426" s="121"/>
      <c r="ED426" s="121"/>
      <c r="EE426" s="121"/>
      <c r="EF426" s="121"/>
      <c r="EJ426" s="117"/>
      <c r="EK426" s="122"/>
      <c r="EL426" s="85"/>
      <c r="EM426" s="85"/>
      <c r="EN426" s="85"/>
      <c r="EO426" s="121"/>
      <c r="EP426" s="121"/>
      <c r="EQ426" s="121"/>
      <c r="ER426" s="121"/>
      <c r="ES426" s="121"/>
      <c r="EW426" s="117"/>
      <c r="EX426" s="122"/>
      <c r="EY426" s="85"/>
      <c r="EZ426" s="85"/>
      <c r="FA426" s="85"/>
      <c r="FB426" s="121"/>
      <c r="FC426" s="121"/>
      <c r="FD426" s="121"/>
      <c r="FE426" s="121"/>
      <c r="FF426" s="121"/>
      <c r="FJ426" s="117"/>
      <c r="FK426" s="122"/>
      <c r="FL426" s="85"/>
      <c r="FM426" s="85"/>
      <c r="FN426" s="85"/>
      <c r="FO426" s="121"/>
      <c r="FP426" s="121"/>
      <c r="FQ426" s="121"/>
      <c r="FR426" s="121"/>
      <c r="FS426" s="121"/>
      <c r="FW426" s="117"/>
      <c r="FX426" s="122"/>
      <c r="FY426" s="85"/>
      <c r="FZ426" s="85"/>
      <c r="GA426" s="85"/>
      <c r="GB426" s="121"/>
      <c r="GC426" s="121"/>
      <c r="GD426" s="121"/>
      <c r="GE426" s="121"/>
      <c r="GF426" s="121"/>
    </row>
    <row r="427" spans="1:188" s="26" customFormat="1" ht="15" hidden="1" customHeight="1" x14ac:dyDescent="0.25">
      <c r="A427" s="335">
        <v>3632</v>
      </c>
      <c r="B427" s="335"/>
      <c r="C427" s="519"/>
      <c r="D427" s="45"/>
      <c r="E427" s="61"/>
      <c r="F427" s="110" t="s">
        <v>49</v>
      </c>
      <c r="G427" s="72">
        <f>SUBTOTAL(109,G423:G426)</f>
        <v>20</v>
      </c>
      <c r="H427" s="72">
        <f>SUBTOTAL(109,H423:H426)</f>
        <v>60</v>
      </c>
      <c r="I427" s="72">
        <f>SUBTOTAL(109,I423:I426)</f>
        <v>0</v>
      </c>
      <c r="J427" s="547">
        <f>Tabulka54246[[#This Row],[Skutečnost v tis. Kč]]/Tabulka54246[[#This Row],[Upravený rozpočet v tis. Kč]]*100</f>
        <v>0</v>
      </c>
      <c r="K427" s="122"/>
      <c r="L427" s="85"/>
      <c r="M427" s="85"/>
      <c r="N427" s="85"/>
      <c r="O427" s="121"/>
      <c r="P427" s="121"/>
      <c r="Q427" s="121"/>
      <c r="R427" s="121"/>
      <c r="S427" s="121"/>
      <c r="W427" s="117"/>
      <c r="X427" s="122"/>
      <c r="Y427" s="85"/>
      <c r="Z427" s="85"/>
      <c r="AA427" s="85"/>
      <c r="AB427" s="121"/>
      <c r="AC427" s="121"/>
      <c r="AD427" s="121"/>
      <c r="AE427" s="121"/>
      <c r="AF427" s="121"/>
      <c r="AJ427" s="117"/>
      <c r="AK427" s="122"/>
      <c r="AL427" s="85"/>
      <c r="AM427" s="85"/>
      <c r="AN427" s="85"/>
      <c r="AO427" s="121"/>
      <c r="AP427" s="121"/>
      <c r="AQ427" s="121"/>
      <c r="AR427" s="121"/>
      <c r="AS427" s="121"/>
      <c r="AW427" s="117"/>
      <c r="AX427" s="122"/>
      <c r="AY427" s="85"/>
      <c r="AZ427" s="85"/>
      <c r="BA427" s="85"/>
      <c r="BB427" s="121"/>
      <c r="BC427" s="121"/>
      <c r="BD427" s="121"/>
      <c r="BE427" s="121"/>
      <c r="BF427" s="121"/>
      <c r="BJ427" s="117"/>
      <c r="BK427" s="122"/>
      <c r="BL427" s="85"/>
      <c r="BM427" s="85"/>
      <c r="BN427" s="85"/>
      <c r="BO427" s="121"/>
      <c r="BP427" s="121"/>
      <c r="BQ427" s="121"/>
      <c r="BR427" s="121"/>
      <c r="BS427" s="121"/>
      <c r="BW427" s="117"/>
      <c r="BX427" s="122"/>
      <c r="BY427" s="85"/>
      <c r="BZ427" s="85"/>
      <c r="CA427" s="85"/>
      <c r="CB427" s="121"/>
      <c r="CC427" s="121"/>
      <c r="CD427" s="121"/>
      <c r="CE427" s="121"/>
      <c r="CF427" s="121"/>
      <c r="CJ427" s="117"/>
      <c r="CK427" s="122"/>
      <c r="CL427" s="85"/>
      <c r="CM427" s="85"/>
      <c r="CN427" s="85"/>
      <c r="CO427" s="121"/>
      <c r="CP427" s="121"/>
      <c r="CQ427" s="121"/>
      <c r="CR427" s="121"/>
      <c r="CS427" s="121"/>
      <c r="CW427" s="117"/>
      <c r="CX427" s="122"/>
      <c r="CY427" s="85"/>
      <c r="CZ427" s="85"/>
      <c r="DA427" s="85"/>
      <c r="DB427" s="121"/>
      <c r="DC427" s="121"/>
      <c r="DD427" s="121"/>
      <c r="DE427" s="121"/>
      <c r="DF427" s="121"/>
      <c r="DJ427" s="117"/>
      <c r="DK427" s="122"/>
      <c r="DL427" s="85"/>
      <c r="DM427" s="85"/>
      <c r="DN427" s="85"/>
      <c r="DO427" s="121"/>
      <c r="DP427" s="121"/>
      <c r="DQ427" s="121"/>
      <c r="DR427" s="121"/>
      <c r="DS427" s="121"/>
      <c r="DW427" s="117"/>
      <c r="DX427" s="122"/>
      <c r="DY427" s="85"/>
      <c r="DZ427" s="85"/>
      <c r="EA427" s="85"/>
      <c r="EB427" s="121"/>
      <c r="EC427" s="121"/>
      <c r="ED427" s="121"/>
      <c r="EE427" s="121"/>
      <c r="EF427" s="121"/>
      <c r="EJ427" s="117"/>
      <c r="EK427" s="122"/>
      <c r="EL427" s="85"/>
      <c r="EM427" s="85"/>
      <c r="EN427" s="85"/>
      <c r="EO427" s="121"/>
      <c r="EP427" s="121"/>
      <c r="EQ427" s="121"/>
      <c r="ER427" s="121"/>
      <c r="ES427" s="121"/>
      <c r="EW427" s="117"/>
      <c r="EX427" s="122"/>
      <c r="EY427" s="85"/>
      <c r="EZ427" s="85"/>
      <c r="FA427" s="85"/>
      <c r="FB427" s="121"/>
      <c r="FC427" s="121"/>
      <c r="FD427" s="121"/>
      <c r="FE427" s="121"/>
      <c r="FF427" s="121"/>
      <c r="FJ427" s="117"/>
      <c r="FK427" s="122"/>
      <c r="FL427" s="85"/>
      <c r="FM427" s="85"/>
      <c r="FN427" s="85"/>
      <c r="FO427" s="121"/>
      <c r="FP427" s="121"/>
      <c r="FQ427" s="121"/>
      <c r="FR427" s="121"/>
      <c r="FS427" s="121"/>
      <c r="FW427" s="117"/>
      <c r="FX427" s="122"/>
      <c r="FY427" s="85"/>
      <c r="FZ427" s="85"/>
      <c r="GA427" s="85"/>
      <c r="GB427" s="121"/>
      <c r="GC427" s="121"/>
      <c r="GD427" s="121"/>
      <c r="GE427" s="121"/>
      <c r="GF427" s="121"/>
    </row>
    <row r="428" spans="1:188" s="26" customFormat="1" ht="15" hidden="1" customHeight="1" x14ac:dyDescent="0.25">
      <c r="A428" s="258"/>
      <c r="B428" s="258"/>
      <c r="C428" s="270"/>
      <c r="D428" s="64"/>
      <c r="E428" s="61"/>
      <c r="F428" s="256"/>
      <c r="G428" s="252"/>
      <c r="H428" s="252"/>
      <c r="I428" s="252"/>
      <c r="J428" s="428"/>
      <c r="K428" s="122"/>
      <c r="L428" s="85"/>
      <c r="M428" s="85"/>
      <c r="N428" s="85"/>
      <c r="O428" s="121"/>
      <c r="P428" s="121"/>
      <c r="Q428" s="121"/>
      <c r="R428" s="121"/>
      <c r="S428" s="121"/>
      <c r="W428" s="117"/>
      <c r="X428" s="122"/>
      <c r="Y428" s="85"/>
      <c r="Z428" s="85"/>
      <c r="AA428" s="85"/>
      <c r="AB428" s="121"/>
      <c r="AC428" s="121"/>
      <c r="AD428" s="121"/>
      <c r="AE428" s="121"/>
      <c r="AF428" s="121"/>
      <c r="AJ428" s="117"/>
      <c r="AK428" s="122"/>
      <c r="AL428" s="85"/>
      <c r="AM428" s="85"/>
      <c r="AN428" s="85"/>
      <c r="AO428" s="121"/>
      <c r="AP428" s="121"/>
      <c r="AQ428" s="121"/>
      <c r="AR428" s="121"/>
      <c r="AS428" s="121"/>
      <c r="AW428" s="117"/>
      <c r="AX428" s="122"/>
      <c r="AY428" s="85"/>
      <c r="AZ428" s="85"/>
      <c r="BA428" s="85"/>
      <c r="BB428" s="121"/>
      <c r="BC428" s="121"/>
      <c r="BD428" s="121"/>
      <c r="BE428" s="121"/>
      <c r="BF428" s="121"/>
      <c r="BJ428" s="117"/>
      <c r="BK428" s="122"/>
      <c r="BL428" s="85"/>
      <c r="BM428" s="85"/>
      <c r="BN428" s="85"/>
      <c r="BO428" s="121"/>
      <c r="BP428" s="121"/>
      <c r="BQ428" s="121"/>
      <c r="BR428" s="121"/>
      <c r="BS428" s="121"/>
      <c r="BW428" s="117"/>
      <c r="BX428" s="122"/>
      <c r="BY428" s="85"/>
      <c r="BZ428" s="85"/>
      <c r="CA428" s="85"/>
      <c r="CB428" s="121"/>
      <c r="CC428" s="121"/>
      <c r="CD428" s="121"/>
      <c r="CE428" s="121"/>
      <c r="CF428" s="121"/>
      <c r="CJ428" s="117"/>
      <c r="CK428" s="122"/>
      <c r="CL428" s="85"/>
      <c r="CM428" s="85"/>
      <c r="CN428" s="85"/>
      <c r="CO428" s="121"/>
      <c r="CP428" s="121"/>
      <c r="CQ428" s="121"/>
      <c r="CR428" s="121"/>
      <c r="CS428" s="121"/>
      <c r="CW428" s="117"/>
      <c r="CX428" s="122"/>
      <c r="CY428" s="85"/>
      <c r="CZ428" s="85"/>
      <c r="DA428" s="85"/>
      <c r="DB428" s="121"/>
      <c r="DC428" s="121"/>
      <c r="DD428" s="121"/>
      <c r="DE428" s="121"/>
      <c r="DF428" s="121"/>
      <c r="DJ428" s="117"/>
      <c r="DK428" s="122"/>
      <c r="DL428" s="85"/>
      <c r="DM428" s="85"/>
      <c r="DN428" s="85"/>
      <c r="DO428" s="121"/>
      <c r="DP428" s="121"/>
      <c r="DQ428" s="121"/>
      <c r="DR428" s="121"/>
      <c r="DS428" s="121"/>
      <c r="DW428" s="117"/>
      <c r="DX428" s="122"/>
      <c r="DY428" s="85"/>
      <c r="DZ428" s="85"/>
      <c r="EA428" s="85"/>
      <c r="EB428" s="121"/>
      <c r="EC428" s="121"/>
      <c r="ED428" s="121"/>
      <c r="EE428" s="121"/>
      <c r="EF428" s="121"/>
      <c r="EJ428" s="117"/>
      <c r="EK428" s="122"/>
      <c r="EL428" s="85"/>
      <c r="EM428" s="85"/>
      <c r="EN428" s="85"/>
      <c r="EO428" s="121"/>
      <c r="EP428" s="121"/>
      <c r="EQ428" s="121"/>
      <c r="ER428" s="121"/>
      <c r="ES428" s="121"/>
      <c r="EW428" s="117"/>
      <c r="EX428" s="122"/>
      <c r="EY428" s="85"/>
      <c r="EZ428" s="85"/>
      <c r="FA428" s="85"/>
      <c r="FB428" s="121"/>
      <c r="FC428" s="121"/>
      <c r="FD428" s="121"/>
      <c r="FE428" s="121"/>
      <c r="FF428" s="121"/>
      <c r="FJ428" s="117"/>
      <c r="FK428" s="122"/>
      <c r="FL428" s="85"/>
      <c r="FM428" s="85"/>
      <c r="FN428" s="85"/>
      <c r="FO428" s="121"/>
      <c r="FP428" s="121"/>
      <c r="FQ428" s="121"/>
      <c r="FR428" s="121"/>
      <c r="FS428" s="121"/>
      <c r="FW428" s="117"/>
      <c r="FX428" s="122"/>
      <c r="FY428" s="85"/>
      <c r="FZ428" s="85"/>
      <c r="GA428" s="85"/>
      <c r="GB428" s="121"/>
      <c r="GC428" s="121"/>
      <c r="GD428" s="121"/>
      <c r="GE428" s="121"/>
      <c r="GF428" s="121"/>
    </row>
    <row r="429" spans="1:188" s="26" customFormat="1" ht="15" hidden="1" customHeight="1" x14ac:dyDescent="0.25">
      <c r="A429" s="258">
        <v>3634</v>
      </c>
      <c r="B429" s="258">
        <v>6121</v>
      </c>
      <c r="C429" s="270"/>
      <c r="D429" s="64"/>
      <c r="E429" s="257">
        <v>602</v>
      </c>
      <c r="F429" s="256" t="s">
        <v>929</v>
      </c>
      <c r="G429" s="252">
        <v>0</v>
      </c>
      <c r="H429" s="252">
        <v>234.6</v>
      </c>
      <c r="I429" s="252">
        <v>166.96</v>
      </c>
      <c r="J429" s="428">
        <f>Tabulka54246[[#This Row],[Skutečnost v tis. Kč]]/Tabulka54246[[#This Row],[Upravený rozpočet v tis. Kč]]*100</f>
        <v>71.167945439045184</v>
      </c>
      <c r="K429" s="122"/>
      <c r="L429" s="85"/>
      <c r="M429" s="85"/>
      <c r="N429" s="85"/>
      <c r="O429" s="121"/>
      <c r="P429" s="121"/>
      <c r="Q429" s="121"/>
      <c r="R429" s="121"/>
      <c r="S429" s="121"/>
      <c r="W429" s="117"/>
      <c r="X429" s="122"/>
      <c r="Y429" s="85"/>
      <c r="Z429" s="85"/>
      <c r="AA429" s="85"/>
      <c r="AB429" s="121"/>
      <c r="AC429" s="121"/>
      <c r="AD429" s="121"/>
      <c r="AE429" s="121"/>
      <c r="AF429" s="121"/>
      <c r="AJ429" s="117"/>
      <c r="AK429" s="122"/>
      <c r="AL429" s="85"/>
      <c r="AM429" s="85"/>
      <c r="AN429" s="85"/>
      <c r="AO429" s="121"/>
      <c r="AP429" s="121"/>
      <c r="AQ429" s="121"/>
      <c r="AR429" s="121"/>
      <c r="AS429" s="121"/>
      <c r="AW429" s="117"/>
      <c r="AX429" s="122"/>
      <c r="AY429" s="85"/>
      <c r="AZ429" s="85"/>
      <c r="BA429" s="85"/>
      <c r="BB429" s="121"/>
      <c r="BC429" s="121"/>
      <c r="BD429" s="121"/>
      <c r="BE429" s="121"/>
      <c r="BF429" s="121"/>
      <c r="BJ429" s="117"/>
      <c r="BK429" s="122"/>
      <c r="BL429" s="85"/>
      <c r="BM429" s="85"/>
      <c r="BN429" s="85"/>
      <c r="BO429" s="121"/>
      <c r="BP429" s="121"/>
      <c r="BQ429" s="121"/>
      <c r="BR429" s="121"/>
      <c r="BS429" s="121"/>
      <c r="BW429" s="117"/>
      <c r="BX429" s="122"/>
      <c r="BY429" s="85"/>
      <c r="BZ429" s="85"/>
      <c r="CA429" s="85"/>
      <c r="CB429" s="121"/>
      <c r="CC429" s="121"/>
      <c r="CD429" s="121"/>
      <c r="CE429" s="121"/>
      <c r="CF429" s="121"/>
      <c r="CJ429" s="117"/>
      <c r="CK429" s="122"/>
      <c r="CL429" s="85"/>
      <c r="CM429" s="85"/>
      <c r="CN429" s="85"/>
      <c r="CO429" s="121"/>
      <c r="CP429" s="121"/>
      <c r="CQ429" s="121"/>
      <c r="CR429" s="121"/>
      <c r="CS429" s="121"/>
      <c r="CW429" s="117"/>
      <c r="CX429" s="122"/>
      <c r="CY429" s="85"/>
      <c r="CZ429" s="85"/>
      <c r="DA429" s="85"/>
      <c r="DB429" s="121"/>
      <c r="DC429" s="121"/>
      <c r="DD429" s="121"/>
      <c r="DE429" s="121"/>
      <c r="DF429" s="121"/>
      <c r="DJ429" s="117"/>
      <c r="DK429" s="122"/>
      <c r="DL429" s="85"/>
      <c r="DM429" s="85"/>
      <c r="DN429" s="85"/>
      <c r="DO429" s="121"/>
      <c r="DP429" s="121"/>
      <c r="DQ429" s="121"/>
      <c r="DR429" s="121"/>
      <c r="DS429" s="121"/>
      <c r="DW429" s="117"/>
      <c r="DX429" s="122"/>
      <c r="DY429" s="85"/>
      <c r="DZ429" s="85"/>
      <c r="EA429" s="85"/>
      <c r="EB429" s="121"/>
      <c r="EC429" s="121"/>
      <c r="ED429" s="121"/>
      <c r="EE429" s="121"/>
      <c r="EF429" s="121"/>
      <c r="EJ429" s="117"/>
      <c r="EK429" s="122"/>
      <c r="EL429" s="85"/>
      <c r="EM429" s="85"/>
      <c r="EN429" s="85"/>
      <c r="EO429" s="121"/>
      <c r="EP429" s="121"/>
      <c r="EQ429" s="121"/>
      <c r="ER429" s="121"/>
      <c r="ES429" s="121"/>
      <c r="EW429" s="117"/>
      <c r="EX429" s="122"/>
      <c r="EY429" s="85"/>
      <c r="EZ429" s="85"/>
      <c r="FA429" s="85"/>
      <c r="FB429" s="121"/>
      <c r="FC429" s="121"/>
      <c r="FD429" s="121"/>
      <c r="FE429" s="121"/>
      <c r="FF429" s="121"/>
      <c r="FJ429" s="117"/>
      <c r="FK429" s="122"/>
      <c r="FL429" s="85"/>
      <c r="FM429" s="85"/>
      <c r="FN429" s="85"/>
      <c r="FO429" s="121"/>
      <c r="FP429" s="121"/>
      <c r="FQ429" s="121"/>
      <c r="FR429" s="121"/>
      <c r="FS429" s="121"/>
      <c r="FW429" s="117"/>
      <c r="FX429" s="122"/>
      <c r="FY429" s="85"/>
      <c r="FZ429" s="85"/>
      <c r="GA429" s="85"/>
      <c r="GB429" s="121"/>
      <c r="GC429" s="121"/>
      <c r="GD429" s="121"/>
      <c r="GE429" s="121"/>
      <c r="GF429" s="121"/>
    </row>
    <row r="430" spans="1:188" s="26" customFormat="1" ht="15" hidden="1" customHeight="1" x14ac:dyDescent="0.25">
      <c r="A430" s="258">
        <v>3634</v>
      </c>
      <c r="B430" s="258">
        <v>6121</v>
      </c>
      <c r="C430" s="270"/>
      <c r="D430" s="64"/>
      <c r="E430" s="257">
        <v>821</v>
      </c>
      <c r="F430" s="256" t="s">
        <v>500</v>
      </c>
      <c r="G430" s="252">
        <v>1563.32</v>
      </c>
      <c r="H430" s="252">
        <v>1563.32</v>
      </c>
      <c r="I430" s="252">
        <v>1371.5</v>
      </c>
      <c r="J430" s="428">
        <f>Tabulka54246[[#This Row],[Skutečnost v tis. Kč]]/Tabulka54246[[#This Row],[Upravený rozpočet v tis. Kč]]*100</f>
        <v>87.729959317350264</v>
      </c>
      <c r="K430" s="122"/>
      <c r="L430" s="85"/>
      <c r="M430" s="85"/>
      <c r="N430" s="85"/>
      <c r="O430" s="121"/>
      <c r="P430" s="121"/>
      <c r="Q430" s="121"/>
      <c r="R430" s="121"/>
      <c r="S430" s="121"/>
      <c r="W430" s="117"/>
      <c r="X430" s="122"/>
      <c r="Y430" s="85"/>
      <c r="Z430" s="85"/>
      <c r="AA430" s="85"/>
      <c r="AB430" s="121"/>
      <c r="AC430" s="121"/>
      <c r="AD430" s="121"/>
      <c r="AE430" s="121"/>
      <c r="AF430" s="121"/>
      <c r="AJ430" s="117"/>
      <c r="AK430" s="122"/>
      <c r="AL430" s="85"/>
      <c r="AM430" s="85"/>
      <c r="AN430" s="85"/>
      <c r="AO430" s="121"/>
      <c r="AP430" s="121"/>
      <c r="AQ430" s="121"/>
      <c r="AR430" s="121"/>
      <c r="AS430" s="121"/>
      <c r="AW430" s="117"/>
      <c r="AX430" s="122"/>
      <c r="AY430" s="85"/>
      <c r="AZ430" s="85"/>
      <c r="BA430" s="85"/>
      <c r="BB430" s="121"/>
      <c r="BC430" s="121"/>
      <c r="BD430" s="121"/>
      <c r="BE430" s="121"/>
      <c r="BF430" s="121"/>
      <c r="BJ430" s="117"/>
      <c r="BK430" s="122"/>
      <c r="BL430" s="85"/>
      <c r="BM430" s="85"/>
      <c r="BN430" s="85"/>
      <c r="BO430" s="121"/>
      <c r="BP430" s="121"/>
      <c r="BQ430" s="121"/>
      <c r="BR430" s="121"/>
      <c r="BS430" s="121"/>
      <c r="BW430" s="117"/>
      <c r="BX430" s="122"/>
      <c r="BY430" s="85"/>
      <c r="BZ430" s="85"/>
      <c r="CA430" s="85"/>
      <c r="CB430" s="121"/>
      <c r="CC430" s="121"/>
      <c r="CD430" s="121"/>
      <c r="CE430" s="121"/>
      <c r="CF430" s="121"/>
      <c r="CJ430" s="117"/>
      <c r="CK430" s="122"/>
      <c r="CL430" s="85"/>
      <c r="CM430" s="85"/>
      <c r="CN430" s="85"/>
      <c r="CO430" s="121"/>
      <c r="CP430" s="121"/>
      <c r="CQ430" s="121"/>
      <c r="CR430" s="121"/>
      <c r="CS430" s="121"/>
      <c r="CW430" s="117"/>
      <c r="CX430" s="122"/>
      <c r="CY430" s="85"/>
      <c r="CZ430" s="85"/>
      <c r="DA430" s="85"/>
      <c r="DB430" s="121"/>
      <c r="DC430" s="121"/>
      <c r="DD430" s="121"/>
      <c r="DE430" s="121"/>
      <c r="DF430" s="121"/>
      <c r="DJ430" s="117"/>
      <c r="DK430" s="122"/>
      <c r="DL430" s="85"/>
      <c r="DM430" s="85"/>
      <c r="DN430" s="85"/>
      <c r="DO430" s="121"/>
      <c r="DP430" s="121"/>
      <c r="DQ430" s="121"/>
      <c r="DR430" s="121"/>
      <c r="DS430" s="121"/>
      <c r="DW430" s="117"/>
      <c r="DX430" s="122"/>
      <c r="DY430" s="85"/>
      <c r="DZ430" s="85"/>
      <c r="EA430" s="85"/>
      <c r="EB430" s="121"/>
      <c r="EC430" s="121"/>
      <c r="ED430" s="121"/>
      <c r="EE430" s="121"/>
      <c r="EF430" s="121"/>
      <c r="EJ430" s="117"/>
      <c r="EK430" s="122"/>
      <c r="EL430" s="85"/>
      <c r="EM430" s="85"/>
      <c r="EN430" s="85"/>
      <c r="EO430" s="121"/>
      <c r="EP430" s="121"/>
      <c r="EQ430" s="121"/>
      <c r="ER430" s="121"/>
      <c r="ES430" s="121"/>
      <c r="EW430" s="117"/>
      <c r="EX430" s="122"/>
      <c r="EY430" s="85"/>
      <c r="EZ430" s="85"/>
      <c r="FA430" s="85"/>
      <c r="FB430" s="121"/>
      <c r="FC430" s="121"/>
      <c r="FD430" s="121"/>
      <c r="FE430" s="121"/>
      <c r="FF430" s="121"/>
      <c r="FJ430" s="117"/>
      <c r="FK430" s="122"/>
      <c r="FL430" s="85"/>
      <c r="FM430" s="85"/>
      <c r="FN430" s="85"/>
      <c r="FO430" s="121"/>
      <c r="FP430" s="121"/>
      <c r="FQ430" s="121"/>
      <c r="FR430" s="121"/>
      <c r="FS430" s="121"/>
      <c r="FW430" s="117"/>
      <c r="FX430" s="122"/>
      <c r="FY430" s="85"/>
      <c r="FZ430" s="85"/>
      <c r="GA430" s="85"/>
      <c r="GB430" s="121"/>
      <c r="GC430" s="121"/>
      <c r="GD430" s="121"/>
      <c r="GE430" s="121"/>
      <c r="GF430" s="121"/>
    </row>
    <row r="431" spans="1:188" s="26" customFormat="1" ht="15" hidden="1" customHeight="1" x14ac:dyDescent="0.25">
      <c r="A431" s="335">
        <v>3634</v>
      </c>
      <c r="B431" s="335"/>
      <c r="C431" s="519"/>
      <c r="D431" s="45"/>
      <c r="E431" s="61"/>
      <c r="F431" s="110" t="s">
        <v>470</v>
      </c>
      <c r="G431" s="72">
        <f>SUBTOTAL(109,G429:G430)</f>
        <v>0</v>
      </c>
      <c r="H431" s="72">
        <f>SUBTOTAL(109,H429:H430)</f>
        <v>0</v>
      </c>
      <c r="I431" s="72">
        <f>SUBTOTAL(109,I429:I430)</f>
        <v>0</v>
      </c>
      <c r="J431" s="547" t="e">
        <f>Tabulka54246[[#This Row],[Skutečnost v tis. Kč]]/Tabulka54246[[#This Row],[Upravený rozpočet v tis. Kč]]*100</f>
        <v>#DIV/0!</v>
      </c>
      <c r="K431" s="122"/>
      <c r="L431" s="85"/>
      <c r="M431" s="85"/>
      <c r="N431" s="85"/>
      <c r="O431" s="121"/>
      <c r="P431" s="121"/>
      <c r="Q431" s="121"/>
      <c r="R431" s="121"/>
      <c r="S431" s="121"/>
      <c r="W431" s="117"/>
      <c r="X431" s="122"/>
      <c r="Y431" s="85"/>
      <c r="Z431" s="85"/>
      <c r="AA431" s="85"/>
      <c r="AB431" s="121"/>
      <c r="AC431" s="121"/>
      <c r="AD431" s="121"/>
      <c r="AE431" s="121"/>
      <c r="AF431" s="121"/>
      <c r="AJ431" s="117"/>
      <c r="AK431" s="122"/>
      <c r="AL431" s="85"/>
      <c r="AM431" s="85"/>
      <c r="AN431" s="85"/>
      <c r="AO431" s="121"/>
      <c r="AP431" s="121"/>
      <c r="AQ431" s="121"/>
      <c r="AR431" s="121"/>
      <c r="AS431" s="121"/>
      <c r="AW431" s="117"/>
      <c r="AX431" s="122"/>
      <c r="AY431" s="85"/>
      <c r="AZ431" s="85"/>
      <c r="BA431" s="85"/>
      <c r="BB431" s="121"/>
      <c r="BC431" s="121"/>
      <c r="BD431" s="121"/>
      <c r="BE431" s="121"/>
      <c r="BF431" s="121"/>
      <c r="BJ431" s="117"/>
      <c r="BK431" s="122"/>
      <c r="BL431" s="85"/>
      <c r="BM431" s="85"/>
      <c r="BN431" s="85"/>
      <c r="BO431" s="121"/>
      <c r="BP431" s="121"/>
      <c r="BQ431" s="121"/>
      <c r="BR431" s="121"/>
      <c r="BS431" s="121"/>
      <c r="BW431" s="117"/>
      <c r="BX431" s="122"/>
      <c r="BY431" s="85"/>
      <c r="BZ431" s="85"/>
      <c r="CA431" s="85"/>
      <c r="CB431" s="121"/>
      <c r="CC431" s="121"/>
      <c r="CD431" s="121"/>
      <c r="CE431" s="121"/>
      <c r="CF431" s="121"/>
      <c r="CJ431" s="117"/>
      <c r="CK431" s="122"/>
      <c r="CL431" s="85"/>
      <c r="CM431" s="85"/>
      <c r="CN431" s="85"/>
      <c r="CO431" s="121"/>
      <c r="CP431" s="121"/>
      <c r="CQ431" s="121"/>
      <c r="CR431" s="121"/>
      <c r="CS431" s="121"/>
      <c r="CW431" s="117"/>
      <c r="CX431" s="122"/>
      <c r="CY431" s="85"/>
      <c r="CZ431" s="85"/>
      <c r="DA431" s="85"/>
      <c r="DB431" s="121"/>
      <c r="DC431" s="121"/>
      <c r="DD431" s="121"/>
      <c r="DE431" s="121"/>
      <c r="DF431" s="121"/>
      <c r="DJ431" s="117"/>
      <c r="DK431" s="122"/>
      <c r="DL431" s="85"/>
      <c r="DM431" s="85"/>
      <c r="DN431" s="85"/>
      <c r="DO431" s="121"/>
      <c r="DP431" s="121"/>
      <c r="DQ431" s="121"/>
      <c r="DR431" s="121"/>
      <c r="DS431" s="121"/>
      <c r="DW431" s="117"/>
      <c r="DX431" s="122"/>
      <c r="DY431" s="85"/>
      <c r="DZ431" s="85"/>
      <c r="EA431" s="85"/>
      <c r="EB431" s="121"/>
      <c r="EC431" s="121"/>
      <c r="ED431" s="121"/>
      <c r="EE431" s="121"/>
      <c r="EF431" s="121"/>
      <c r="EJ431" s="117"/>
      <c r="EK431" s="122"/>
      <c r="EL431" s="85"/>
      <c r="EM431" s="85"/>
      <c r="EN431" s="85"/>
      <c r="EO431" s="121"/>
      <c r="EP431" s="121"/>
      <c r="EQ431" s="121"/>
      <c r="ER431" s="121"/>
      <c r="ES431" s="121"/>
      <c r="EW431" s="117"/>
      <c r="EX431" s="122"/>
      <c r="EY431" s="85"/>
      <c r="EZ431" s="85"/>
      <c r="FA431" s="85"/>
      <c r="FB431" s="121"/>
      <c r="FC431" s="121"/>
      <c r="FD431" s="121"/>
      <c r="FE431" s="121"/>
      <c r="FF431" s="121"/>
      <c r="FJ431" s="117"/>
      <c r="FK431" s="122"/>
      <c r="FL431" s="85"/>
      <c r="FM431" s="85"/>
      <c r="FN431" s="85"/>
      <c r="FO431" s="121"/>
      <c r="FP431" s="121"/>
      <c r="FQ431" s="121"/>
      <c r="FR431" s="121"/>
      <c r="FS431" s="121"/>
      <c r="FW431" s="117"/>
      <c r="FX431" s="122"/>
      <c r="FY431" s="85"/>
      <c r="FZ431" s="85"/>
      <c r="GA431" s="85"/>
      <c r="GB431" s="121"/>
      <c r="GC431" s="121"/>
      <c r="GD431" s="121"/>
      <c r="GE431" s="121"/>
      <c r="GF431" s="121"/>
    </row>
    <row r="432" spans="1:188" s="26" customFormat="1" ht="15" hidden="1" customHeight="1" x14ac:dyDescent="0.25">
      <c r="A432" s="335"/>
      <c r="B432" s="13"/>
      <c r="C432" s="270"/>
      <c r="D432" s="19"/>
      <c r="E432" s="61"/>
      <c r="F432" s="110"/>
      <c r="G432" s="72"/>
      <c r="H432" s="76"/>
      <c r="I432" s="454"/>
      <c r="J432" s="560"/>
      <c r="K432" s="122"/>
      <c r="L432" s="85"/>
      <c r="M432" s="85"/>
      <c r="N432" s="85"/>
      <c r="O432" s="121"/>
      <c r="P432" s="121"/>
      <c r="Q432" s="121"/>
      <c r="R432" s="121"/>
      <c r="S432" s="121"/>
      <c r="W432" s="117"/>
      <c r="X432" s="122"/>
      <c r="Y432" s="85"/>
      <c r="Z432" s="85"/>
      <c r="AA432" s="85"/>
      <c r="AB432" s="121"/>
      <c r="AC432" s="121"/>
      <c r="AD432" s="121"/>
      <c r="AE432" s="121"/>
      <c r="AF432" s="121"/>
      <c r="AJ432" s="117"/>
      <c r="AK432" s="122"/>
      <c r="AL432" s="85"/>
      <c r="AM432" s="85"/>
      <c r="AN432" s="85"/>
      <c r="AO432" s="121"/>
      <c r="AP432" s="121"/>
      <c r="AQ432" s="121"/>
      <c r="AR432" s="121"/>
      <c r="AS432" s="121"/>
      <c r="AW432" s="117"/>
      <c r="AX432" s="122"/>
      <c r="AY432" s="85"/>
      <c r="AZ432" s="85"/>
      <c r="BA432" s="85"/>
      <c r="BB432" s="121"/>
      <c r="BC432" s="121"/>
      <c r="BD432" s="121"/>
      <c r="BE432" s="121"/>
      <c r="BF432" s="121"/>
      <c r="BJ432" s="117"/>
      <c r="BK432" s="122"/>
      <c r="BL432" s="85"/>
      <c r="BM432" s="85"/>
      <c r="BN432" s="85"/>
      <c r="BO432" s="121"/>
      <c r="BP432" s="121"/>
      <c r="BQ432" s="121"/>
      <c r="BR432" s="121"/>
      <c r="BS432" s="121"/>
      <c r="BW432" s="117"/>
      <c r="BX432" s="122"/>
      <c r="BY432" s="85"/>
      <c r="BZ432" s="85"/>
      <c r="CA432" s="85"/>
      <c r="CB432" s="121"/>
      <c r="CC432" s="121"/>
      <c r="CD432" s="121"/>
      <c r="CE432" s="121"/>
      <c r="CF432" s="121"/>
      <c r="CJ432" s="117"/>
      <c r="CK432" s="122"/>
      <c r="CL432" s="85"/>
      <c r="CM432" s="85"/>
      <c r="CN432" s="85"/>
      <c r="CO432" s="121"/>
      <c r="CP432" s="121"/>
      <c r="CQ432" s="121"/>
      <c r="CR432" s="121"/>
      <c r="CS432" s="121"/>
      <c r="CW432" s="117"/>
      <c r="CX432" s="122"/>
      <c r="CY432" s="85"/>
      <c r="CZ432" s="85"/>
      <c r="DA432" s="85"/>
      <c r="DB432" s="121"/>
      <c r="DC432" s="121"/>
      <c r="DD432" s="121"/>
      <c r="DE432" s="121"/>
      <c r="DF432" s="121"/>
      <c r="DJ432" s="117"/>
      <c r="DK432" s="122"/>
      <c r="DL432" s="85"/>
      <c r="DM432" s="85"/>
      <c r="DN432" s="85"/>
      <c r="DO432" s="121"/>
      <c r="DP432" s="121"/>
      <c r="DQ432" s="121"/>
      <c r="DR432" s="121"/>
      <c r="DS432" s="121"/>
      <c r="DW432" s="117"/>
      <c r="DX432" s="122"/>
      <c r="DY432" s="85"/>
      <c r="DZ432" s="85"/>
      <c r="EA432" s="85"/>
      <c r="EB432" s="121"/>
      <c r="EC432" s="121"/>
      <c r="ED432" s="121"/>
      <c r="EE432" s="121"/>
      <c r="EF432" s="121"/>
      <c r="EJ432" s="117"/>
      <c r="EK432" s="122"/>
      <c r="EL432" s="85"/>
      <c r="EM432" s="85"/>
      <c r="EN432" s="85"/>
      <c r="EO432" s="121"/>
      <c r="EP432" s="121"/>
      <c r="EQ432" s="121"/>
      <c r="ER432" s="121"/>
      <c r="ES432" s="121"/>
      <c r="EW432" s="117"/>
      <c r="EX432" s="122"/>
      <c r="EY432" s="85"/>
      <c r="EZ432" s="85"/>
      <c r="FA432" s="85"/>
      <c r="FB432" s="121"/>
      <c r="FC432" s="121"/>
      <c r="FD432" s="121"/>
      <c r="FE432" s="121"/>
      <c r="FF432" s="121"/>
      <c r="FJ432" s="117"/>
      <c r="FK432" s="122"/>
      <c r="FL432" s="85"/>
      <c r="FM432" s="85"/>
      <c r="FN432" s="85"/>
      <c r="FO432" s="121"/>
      <c r="FP432" s="121"/>
      <c r="FQ432" s="121"/>
      <c r="FR432" s="121"/>
      <c r="FS432" s="121"/>
      <c r="FW432" s="117"/>
      <c r="FX432" s="122"/>
      <c r="FY432" s="85"/>
      <c r="FZ432" s="85"/>
      <c r="GA432" s="85"/>
      <c r="GB432" s="121"/>
      <c r="GC432" s="121"/>
      <c r="GD432" s="121"/>
      <c r="GE432" s="121"/>
      <c r="GF432" s="121"/>
    </row>
    <row r="433" spans="1:188" s="26" customFormat="1" ht="15" hidden="1" customHeight="1" x14ac:dyDescent="0.25">
      <c r="A433" s="4">
        <v>3635</v>
      </c>
      <c r="B433" s="4">
        <v>5139</v>
      </c>
      <c r="C433" s="291"/>
      <c r="D433" s="47"/>
      <c r="E433" s="61"/>
      <c r="F433" s="5" t="s">
        <v>153</v>
      </c>
      <c r="G433" s="76">
        <v>10</v>
      </c>
      <c r="H433" s="76">
        <v>10</v>
      </c>
      <c r="I433" s="76">
        <v>3.99</v>
      </c>
      <c r="J433" s="428">
        <f>Tabulka54246[[#This Row],[Skutečnost v tis. Kč]]/Tabulka54246[[#This Row],[Upravený rozpočet v tis. Kč]]*100</f>
        <v>39.900000000000006</v>
      </c>
      <c r="K433" s="122"/>
      <c r="L433" s="85"/>
      <c r="M433" s="85"/>
      <c r="N433" s="85"/>
      <c r="O433" s="121"/>
      <c r="P433" s="121"/>
      <c r="Q433" s="121"/>
      <c r="R433" s="121"/>
      <c r="S433" s="121"/>
      <c r="W433" s="117"/>
      <c r="X433" s="122"/>
      <c r="Y433" s="85"/>
      <c r="Z433" s="85"/>
      <c r="AA433" s="85"/>
      <c r="AB433" s="121"/>
      <c r="AC433" s="121"/>
      <c r="AD433" s="121"/>
      <c r="AE433" s="121"/>
      <c r="AF433" s="121"/>
      <c r="AJ433" s="117"/>
      <c r="AK433" s="122"/>
      <c r="AL433" s="85"/>
      <c r="AM433" s="85"/>
      <c r="AN433" s="85"/>
      <c r="AO433" s="121"/>
      <c r="AP433" s="121"/>
      <c r="AQ433" s="121"/>
      <c r="AR433" s="121"/>
      <c r="AS433" s="121"/>
      <c r="AW433" s="117"/>
      <c r="AX433" s="122"/>
      <c r="AY433" s="85"/>
      <c r="AZ433" s="85"/>
      <c r="BA433" s="85"/>
      <c r="BB433" s="121"/>
      <c r="BC433" s="121"/>
      <c r="BD433" s="121"/>
      <c r="BE433" s="121"/>
      <c r="BF433" s="121"/>
      <c r="BJ433" s="117"/>
      <c r="BK433" s="122"/>
      <c r="BL433" s="85"/>
      <c r="BM433" s="85"/>
      <c r="BN433" s="85"/>
      <c r="BO433" s="121"/>
      <c r="BP433" s="121"/>
      <c r="BQ433" s="121"/>
      <c r="BR433" s="121"/>
      <c r="BS433" s="121"/>
      <c r="BW433" s="117"/>
      <c r="BX433" s="122"/>
      <c r="BY433" s="85"/>
      <c r="BZ433" s="85"/>
      <c r="CA433" s="85"/>
      <c r="CB433" s="121"/>
      <c r="CC433" s="121"/>
      <c r="CD433" s="121"/>
      <c r="CE433" s="121"/>
      <c r="CF433" s="121"/>
      <c r="CJ433" s="117"/>
      <c r="CK433" s="122"/>
      <c r="CL433" s="85"/>
      <c r="CM433" s="85"/>
      <c r="CN433" s="85"/>
      <c r="CO433" s="121"/>
      <c r="CP433" s="121"/>
      <c r="CQ433" s="121"/>
      <c r="CR433" s="121"/>
      <c r="CS433" s="121"/>
      <c r="CW433" s="117"/>
      <c r="CX433" s="122"/>
      <c r="CY433" s="85"/>
      <c r="CZ433" s="85"/>
      <c r="DA433" s="85"/>
      <c r="DB433" s="121"/>
      <c r="DC433" s="121"/>
      <c r="DD433" s="121"/>
      <c r="DE433" s="121"/>
      <c r="DF433" s="121"/>
      <c r="DJ433" s="117"/>
      <c r="DK433" s="122"/>
      <c r="DL433" s="85"/>
      <c r="DM433" s="85"/>
      <c r="DN433" s="85"/>
      <c r="DO433" s="121"/>
      <c r="DP433" s="121"/>
      <c r="DQ433" s="121"/>
      <c r="DR433" s="121"/>
      <c r="DS433" s="121"/>
      <c r="DW433" s="117"/>
      <c r="DX433" s="122"/>
      <c r="DY433" s="85"/>
      <c r="DZ433" s="85"/>
      <c r="EA433" s="85"/>
      <c r="EB433" s="121"/>
      <c r="EC433" s="121"/>
      <c r="ED433" s="121"/>
      <c r="EE433" s="121"/>
      <c r="EF433" s="121"/>
      <c r="EJ433" s="117"/>
      <c r="EK433" s="122"/>
      <c r="EL433" s="85"/>
      <c r="EM433" s="85"/>
      <c r="EN433" s="85"/>
      <c r="EO433" s="121"/>
      <c r="EP433" s="121"/>
      <c r="EQ433" s="121"/>
      <c r="ER433" s="121"/>
      <c r="ES433" s="121"/>
      <c r="EW433" s="117"/>
      <c r="EX433" s="122"/>
      <c r="EY433" s="85"/>
      <c r="EZ433" s="85"/>
      <c r="FA433" s="85"/>
      <c r="FB433" s="121"/>
      <c r="FC433" s="121"/>
      <c r="FD433" s="121"/>
      <c r="FE433" s="121"/>
      <c r="FF433" s="121"/>
      <c r="FJ433" s="117"/>
      <c r="FK433" s="122"/>
      <c r="FL433" s="85"/>
      <c r="FM433" s="85"/>
      <c r="FN433" s="85"/>
      <c r="FO433" s="121"/>
      <c r="FP433" s="121"/>
      <c r="FQ433" s="121"/>
      <c r="FR433" s="121"/>
      <c r="FS433" s="121"/>
      <c r="FW433" s="117"/>
      <c r="FX433" s="122"/>
      <c r="FY433" s="85"/>
      <c r="FZ433" s="85"/>
      <c r="GA433" s="85"/>
      <c r="GB433" s="121"/>
      <c r="GC433" s="121"/>
      <c r="GD433" s="121"/>
      <c r="GE433" s="121"/>
      <c r="GF433" s="121"/>
    </row>
    <row r="434" spans="1:188" s="26" customFormat="1" ht="15" hidden="1" customHeight="1" x14ac:dyDescent="0.25">
      <c r="A434" s="4">
        <v>3635</v>
      </c>
      <c r="B434" s="4">
        <v>5168</v>
      </c>
      <c r="C434" s="291"/>
      <c r="D434" s="47"/>
      <c r="E434" s="61"/>
      <c r="F434" s="5" t="s">
        <v>154</v>
      </c>
      <c r="G434" s="76">
        <v>50</v>
      </c>
      <c r="H434" s="76">
        <v>50</v>
      </c>
      <c r="I434" s="76">
        <v>10.89</v>
      </c>
      <c r="J434" s="428">
        <f>Tabulka54246[[#This Row],[Skutečnost v tis. Kč]]/Tabulka54246[[#This Row],[Upravený rozpočet v tis. Kč]]*100</f>
        <v>21.78</v>
      </c>
      <c r="K434" s="122"/>
      <c r="L434" s="85"/>
      <c r="M434" s="85"/>
      <c r="N434" s="85"/>
      <c r="O434" s="121"/>
      <c r="P434" s="121"/>
      <c r="Q434" s="121"/>
      <c r="R434" s="121"/>
      <c r="S434" s="121"/>
      <c r="W434" s="117"/>
      <c r="X434" s="122"/>
      <c r="Y434" s="85"/>
      <c r="Z434" s="85"/>
      <c r="AA434" s="85"/>
      <c r="AB434" s="121"/>
      <c r="AC434" s="121"/>
      <c r="AD434" s="121"/>
      <c r="AE434" s="121"/>
      <c r="AF434" s="121"/>
      <c r="AJ434" s="117"/>
      <c r="AK434" s="122"/>
      <c r="AL434" s="85"/>
      <c r="AM434" s="85"/>
      <c r="AN434" s="85"/>
      <c r="AO434" s="121"/>
      <c r="AP434" s="121"/>
      <c r="AQ434" s="121"/>
      <c r="AR434" s="121"/>
      <c r="AS434" s="121"/>
      <c r="AW434" s="117"/>
      <c r="AX434" s="122"/>
      <c r="AY434" s="85"/>
      <c r="AZ434" s="85"/>
      <c r="BA434" s="85"/>
      <c r="BB434" s="121"/>
      <c r="BC434" s="121"/>
      <c r="BD434" s="121"/>
      <c r="BE434" s="121"/>
      <c r="BF434" s="121"/>
      <c r="BJ434" s="117"/>
      <c r="BK434" s="122"/>
      <c r="BL434" s="85"/>
      <c r="BM434" s="85"/>
      <c r="BN434" s="85"/>
      <c r="BO434" s="121"/>
      <c r="BP434" s="121"/>
      <c r="BQ434" s="121"/>
      <c r="BR434" s="121"/>
      <c r="BS434" s="121"/>
      <c r="BW434" s="117"/>
      <c r="BX434" s="122"/>
      <c r="BY434" s="85"/>
      <c r="BZ434" s="85"/>
      <c r="CA434" s="85"/>
      <c r="CB434" s="121"/>
      <c r="CC434" s="121"/>
      <c r="CD434" s="121"/>
      <c r="CE434" s="121"/>
      <c r="CF434" s="121"/>
      <c r="CJ434" s="117"/>
      <c r="CK434" s="122"/>
      <c r="CL434" s="85"/>
      <c r="CM434" s="85"/>
      <c r="CN434" s="85"/>
      <c r="CO434" s="121"/>
      <c r="CP434" s="121"/>
      <c r="CQ434" s="121"/>
      <c r="CR434" s="121"/>
      <c r="CS434" s="121"/>
      <c r="CW434" s="117"/>
      <c r="CX434" s="122"/>
      <c r="CY434" s="85"/>
      <c r="CZ434" s="85"/>
      <c r="DA434" s="85"/>
      <c r="DB434" s="121"/>
      <c r="DC434" s="121"/>
      <c r="DD434" s="121"/>
      <c r="DE434" s="121"/>
      <c r="DF434" s="121"/>
      <c r="DJ434" s="117"/>
      <c r="DK434" s="122"/>
      <c r="DL434" s="85"/>
      <c r="DM434" s="85"/>
      <c r="DN434" s="85"/>
      <c r="DO434" s="121"/>
      <c r="DP434" s="121"/>
      <c r="DQ434" s="121"/>
      <c r="DR434" s="121"/>
      <c r="DS434" s="121"/>
      <c r="DW434" s="117"/>
      <c r="DX434" s="122"/>
      <c r="DY434" s="85"/>
      <c r="DZ434" s="85"/>
      <c r="EA434" s="85"/>
      <c r="EB434" s="121"/>
      <c r="EC434" s="121"/>
      <c r="ED434" s="121"/>
      <c r="EE434" s="121"/>
      <c r="EF434" s="121"/>
      <c r="EJ434" s="117"/>
      <c r="EK434" s="122"/>
      <c r="EL434" s="85"/>
      <c r="EM434" s="85"/>
      <c r="EN434" s="85"/>
      <c r="EO434" s="121"/>
      <c r="EP434" s="121"/>
      <c r="EQ434" s="121"/>
      <c r="ER434" s="121"/>
      <c r="ES434" s="121"/>
      <c r="EW434" s="117"/>
      <c r="EX434" s="122"/>
      <c r="EY434" s="85"/>
      <c r="EZ434" s="85"/>
      <c r="FA434" s="85"/>
      <c r="FB434" s="121"/>
      <c r="FC434" s="121"/>
      <c r="FD434" s="121"/>
      <c r="FE434" s="121"/>
      <c r="FF434" s="121"/>
      <c r="FJ434" s="117"/>
      <c r="FK434" s="122"/>
      <c r="FL434" s="85"/>
      <c r="FM434" s="85"/>
      <c r="FN434" s="85"/>
      <c r="FO434" s="121"/>
      <c r="FP434" s="121"/>
      <c r="FQ434" s="121"/>
      <c r="FR434" s="121"/>
      <c r="FS434" s="121"/>
      <c r="FW434" s="117"/>
      <c r="FX434" s="122"/>
      <c r="FY434" s="85"/>
      <c r="FZ434" s="85"/>
      <c r="GA434" s="85"/>
      <c r="GB434" s="121"/>
      <c r="GC434" s="121"/>
      <c r="GD434" s="121"/>
      <c r="GE434" s="121"/>
      <c r="GF434" s="121"/>
    </row>
    <row r="435" spans="1:188" s="26" customFormat="1" ht="15" hidden="1" customHeight="1" x14ac:dyDescent="0.25">
      <c r="A435" s="4">
        <v>3635</v>
      </c>
      <c r="B435" s="4">
        <v>5169</v>
      </c>
      <c r="C435" s="291"/>
      <c r="D435" s="47"/>
      <c r="E435" s="61"/>
      <c r="F435" s="5" t="s">
        <v>155</v>
      </c>
      <c r="G435" s="76">
        <v>120</v>
      </c>
      <c r="H435" s="76">
        <v>120</v>
      </c>
      <c r="I435" s="76">
        <v>83.61</v>
      </c>
      <c r="J435" s="428">
        <f>Tabulka54246[[#This Row],[Skutečnost v tis. Kč]]/Tabulka54246[[#This Row],[Upravený rozpočet v tis. Kč]]*100</f>
        <v>69.674999999999997</v>
      </c>
      <c r="K435" s="122"/>
      <c r="L435" s="85"/>
      <c r="M435" s="85"/>
      <c r="N435" s="85"/>
      <c r="O435" s="121"/>
      <c r="P435" s="121"/>
      <c r="Q435" s="121"/>
      <c r="R435" s="121"/>
      <c r="S435" s="121"/>
      <c r="W435" s="117"/>
      <c r="X435" s="122"/>
      <c r="Y435" s="85"/>
      <c r="Z435" s="85"/>
      <c r="AA435" s="85"/>
      <c r="AB435" s="121"/>
      <c r="AC435" s="121"/>
      <c r="AD435" s="121"/>
      <c r="AE435" s="121"/>
      <c r="AF435" s="121"/>
      <c r="AJ435" s="117"/>
      <c r="AK435" s="122"/>
      <c r="AL435" s="85"/>
      <c r="AM435" s="85"/>
      <c r="AN435" s="85"/>
      <c r="AO435" s="121"/>
      <c r="AP435" s="121"/>
      <c r="AQ435" s="121"/>
      <c r="AR435" s="121"/>
      <c r="AS435" s="121"/>
      <c r="AW435" s="117"/>
      <c r="AX435" s="122"/>
      <c r="AY435" s="85"/>
      <c r="AZ435" s="85"/>
      <c r="BA435" s="85"/>
      <c r="BB435" s="121"/>
      <c r="BC435" s="121"/>
      <c r="BD435" s="121"/>
      <c r="BE435" s="121"/>
      <c r="BF435" s="121"/>
      <c r="BJ435" s="117"/>
      <c r="BK435" s="122"/>
      <c r="BL435" s="85"/>
      <c r="BM435" s="85"/>
      <c r="BN435" s="85"/>
      <c r="BO435" s="121"/>
      <c r="BP435" s="121"/>
      <c r="BQ435" s="121"/>
      <c r="BR435" s="121"/>
      <c r="BS435" s="121"/>
      <c r="BW435" s="117"/>
      <c r="BX435" s="122"/>
      <c r="BY435" s="85"/>
      <c r="BZ435" s="85"/>
      <c r="CA435" s="85"/>
      <c r="CB435" s="121"/>
      <c r="CC435" s="121"/>
      <c r="CD435" s="121"/>
      <c r="CE435" s="121"/>
      <c r="CF435" s="121"/>
      <c r="CJ435" s="117"/>
      <c r="CK435" s="122"/>
      <c r="CL435" s="85"/>
      <c r="CM435" s="85"/>
      <c r="CN435" s="85"/>
      <c r="CO435" s="121"/>
      <c r="CP435" s="121"/>
      <c r="CQ435" s="121"/>
      <c r="CR435" s="121"/>
      <c r="CS435" s="121"/>
      <c r="CW435" s="117"/>
      <c r="CX435" s="122"/>
      <c r="CY435" s="85"/>
      <c r="CZ435" s="85"/>
      <c r="DA435" s="85"/>
      <c r="DB435" s="121"/>
      <c r="DC435" s="121"/>
      <c r="DD435" s="121"/>
      <c r="DE435" s="121"/>
      <c r="DF435" s="121"/>
      <c r="DJ435" s="117"/>
      <c r="DK435" s="122"/>
      <c r="DL435" s="85"/>
      <c r="DM435" s="85"/>
      <c r="DN435" s="85"/>
      <c r="DO435" s="121"/>
      <c r="DP435" s="121"/>
      <c r="DQ435" s="121"/>
      <c r="DR435" s="121"/>
      <c r="DS435" s="121"/>
      <c r="DW435" s="117"/>
      <c r="DX435" s="122"/>
      <c r="DY435" s="85"/>
      <c r="DZ435" s="85"/>
      <c r="EA435" s="85"/>
      <c r="EB435" s="121"/>
      <c r="EC435" s="121"/>
      <c r="ED435" s="121"/>
      <c r="EE435" s="121"/>
      <c r="EF435" s="121"/>
      <c r="EJ435" s="117"/>
      <c r="EK435" s="122"/>
      <c r="EL435" s="85"/>
      <c r="EM435" s="85"/>
      <c r="EN435" s="85"/>
      <c r="EO435" s="121"/>
      <c r="EP435" s="121"/>
      <c r="EQ435" s="121"/>
      <c r="ER435" s="121"/>
      <c r="ES435" s="121"/>
      <c r="EW435" s="117"/>
      <c r="EX435" s="122"/>
      <c r="EY435" s="85"/>
      <c r="EZ435" s="85"/>
      <c r="FA435" s="85"/>
      <c r="FB435" s="121"/>
      <c r="FC435" s="121"/>
      <c r="FD435" s="121"/>
      <c r="FE435" s="121"/>
      <c r="FF435" s="121"/>
      <c r="FJ435" s="117"/>
      <c r="FK435" s="122"/>
      <c r="FL435" s="85"/>
      <c r="FM435" s="85"/>
      <c r="FN435" s="85"/>
      <c r="FO435" s="121"/>
      <c r="FP435" s="121"/>
      <c r="FQ435" s="121"/>
      <c r="FR435" s="121"/>
      <c r="FS435" s="121"/>
      <c r="FW435" s="117"/>
      <c r="FX435" s="122"/>
      <c r="FY435" s="85"/>
      <c r="FZ435" s="85"/>
      <c r="GA435" s="85"/>
      <c r="GB435" s="121"/>
      <c r="GC435" s="121"/>
      <c r="GD435" s="121"/>
      <c r="GE435" s="121"/>
      <c r="GF435" s="121"/>
    </row>
    <row r="436" spans="1:188" s="26" customFormat="1" ht="15" hidden="1" customHeight="1" x14ac:dyDescent="0.25">
      <c r="A436" s="258">
        <v>3635</v>
      </c>
      <c r="B436" s="258">
        <v>6119</v>
      </c>
      <c r="C436" s="270"/>
      <c r="D436" s="64"/>
      <c r="E436" s="61"/>
      <c r="F436" s="256" t="s">
        <v>403</v>
      </c>
      <c r="G436" s="252">
        <v>100</v>
      </c>
      <c r="H436" s="252">
        <v>100</v>
      </c>
      <c r="I436" s="252">
        <v>0</v>
      </c>
      <c r="J436" s="428">
        <f>Tabulka54246[[#This Row],[Skutečnost v tis. Kč]]/Tabulka54246[[#This Row],[Upravený rozpočet v tis. Kč]]*100</f>
        <v>0</v>
      </c>
      <c r="K436" s="122"/>
      <c r="L436" s="85"/>
      <c r="M436" s="85"/>
      <c r="N436" s="85"/>
      <c r="O436" s="121"/>
      <c r="P436" s="121"/>
      <c r="Q436" s="121"/>
      <c r="R436" s="121"/>
      <c r="S436" s="121"/>
      <c r="W436" s="117"/>
      <c r="X436" s="122"/>
      <c r="Y436" s="85"/>
      <c r="Z436" s="85"/>
      <c r="AA436" s="85"/>
      <c r="AB436" s="121"/>
      <c r="AC436" s="121"/>
      <c r="AD436" s="121"/>
      <c r="AE436" s="121"/>
      <c r="AF436" s="121"/>
      <c r="AJ436" s="117"/>
      <c r="AK436" s="122"/>
      <c r="AL436" s="85"/>
      <c r="AM436" s="85"/>
      <c r="AN436" s="85"/>
      <c r="AO436" s="121"/>
      <c r="AP436" s="121"/>
      <c r="AQ436" s="121"/>
      <c r="AR436" s="121"/>
      <c r="AS436" s="121"/>
      <c r="AW436" s="117"/>
      <c r="AX436" s="122"/>
      <c r="AY436" s="85"/>
      <c r="AZ436" s="85"/>
      <c r="BA436" s="85"/>
      <c r="BB436" s="121"/>
      <c r="BC436" s="121"/>
      <c r="BD436" s="121"/>
      <c r="BE436" s="121"/>
      <c r="BF436" s="121"/>
      <c r="BJ436" s="117"/>
      <c r="BK436" s="122"/>
      <c r="BL436" s="85"/>
      <c r="BM436" s="85"/>
      <c r="BN436" s="85"/>
      <c r="BO436" s="121"/>
      <c r="BP436" s="121"/>
      <c r="BQ436" s="121"/>
      <c r="BR436" s="121"/>
      <c r="BS436" s="121"/>
      <c r="BW436" s="117"/>
      <c r="BX436" s="122"/>
      <c r="BY436" s="85"/>
      <c r="BZ436" s="85"/>
      <c r="CA436" s="85"/>
      <c r="CB436" s="121"/>
      <c r="CC436" s="121"/>
      <c r="CD436" s="121"/>
      <c r="CE436" s="121"/>
      <c r="CF436" s="121"/>
      <c r="CJ436" s="117"/>
      <c r="CK436" s="122"/>
      <c r="CL436" s="85"/>
      <c r="CM436" s="85"/>
      <c r="CN436" s="85"/>
      <c r="CO436" s="121"/>
      <c r="CP436" s="121"/>
      <c r="CQ436" s="121"/>
      <c r="CR436" s="121"/>
      <c r="CS436" s="121"/>
      <c r="CW436" s="117"/>
      <c r="CX436" s="122"/>
      <c r="CY436" s="85"/>
      <c r="CZ436" s="85"/>
      <c r="DA436" s="85"/>
      <c r="DB436" s="121"/>
      <c r="DC436" s="121"/>
      <c r="DD436" s="121"/>
      <c r="DE436" s="121"/>
      <c r="DF436" s="121"/>
      <c r="DJ436" s="117"/>
      <c r="DK436" s="122"/>
      <c r="DL436" s="85"/>
      <c r="DM436" s="85"/>
      <c r="DN436" s="85"/>
      <c r="DO436" s="121"/>
      <c r="DP436" s="121"/>
      <c r="DQ436" s="121"/>
      <c r="DR436" s="121"/>
      <c r="DS436" s="121"/>
      <c r="DW436" s="117"/>
      <c r="DX436" s="122"/>
      <c r="DY436" s="85"/>
      <c r="DZ436" s="85"/>
      <c r="EA436" s="85"/>
      <c r="EB436" s="121"/>
      <c r="EC436" s="121"/>
      <c r="ED436" s="121"/>
      <c r="EE436" s="121"/>
      <c r="EF436" s="121"/>
      <c r="EJ436" s="117"/>
      <c r="EK436" s="122"/>
      <c r="EL436" s="85"/>
      <c r="EM436" s="85"/>
      <c r="EN436" s="85"/>
      <c r="EO436" s="121"/>
      <c r="EP436" s="121"/>
      <c r="EQ436" s="121"/>
      <c r="ER436" s="121"/>
      <c r="ES436" s="121"/>
      <c r="EW436" s="117"/>
      <c r="EX436" s="122"/>
      <c r="EY436" s="85"/>
      <c r="EZ436" s="85"/>
      <c r="FA436" s="85"/>
      <c r="FB436" s="121"/>
      <c r="FC436" s="121"/>
      <c r="FD436" s="121"/>
      <c r="FE436" s="121"/>
      <c r="FF436" s="121"/>
      <c r="FJ436" s="117"/>
      <c r="FK436" s="122"/>
      <c r="FL436" s="85"/>
      <c r="FM436" s="85"/>
      <c r="FN436" s="85"/>
      <c r="FO436" s="121"/>
      <c r="FP436" s="121"/>
      <c r="FQ436" s="121"/>
      <c r="FR436" s="121"/>
      <c r="FS436" s="121"/>
      <c r="FW436" s="117"/>
      <c r="FX436" s="122"/>
      <c r="FY436" s="85"/>
      <c r="FZ436" s="85"/>
      <c r="GA436" s="85"/>
      <c r="GB436" s="121"/>
      <c r="GC436" s="121"/>
      <c r="GD436" s="121"/>
      <c r="GE436" s="121"/>
      <c r="GF436" s="121"/>
    </row>
    <row r="437" spans="1:188" s="26" customFormat="1" ht="15" hidden="1" customHeight="1" x14ac:dyDescent="0.25">
      <c r="A437" s="253">
        <v>3635</v>
      </c>
      <c r="B437" s="253">
        <v>6119</v>
      </c>
      <c r="C437" s="295"/>
      <c r="D437" s="709">
        <v>3</v>
      </c>
      <c r="E437" s="257">
        <v>861</v>
      </c>
      <c r="F437" s="255" t="s">
        <v>698</v>
      </c>
      <c r="G437" s="252">
        <v>0</v>
      </c>
      <c r="H437" s="252">
        <v>213.7</v>
      </c>
      <c r="I437" s="252">
        <v>0</v>
      </c>
      <c r="J437" s="428">
        <f>Tabulka54246[[#This Row],[Skutečnost v tis. Kč]]/Tabulka54246[[#This Row],[Upravený rozpočet v tis. Kč]]*100</f>
        <v>0</v>
      </c>
      <c r="K437" s="122"/>
      <c r="L437" s="85"/>
      <c r="M437" s="85"/>
      <c r="N437" s="85"/>
      <c r="O437" s="121"/>
      <c r="P437" s="121"/>
      <c r="Q437" s="121"/>
      <c r="R437" s="121"/>
      <c r="S437" s="121"/>
      <c r="W437" s="117"/>
      <c r="X437" s="122"/>
      <c r="Y437" s="85"/>
      <c r="Z437" s="85"/>
      <c r="AA437" s="85"/>
      <c r="AB437" s="121"/>
      <c r="AC437" s="121"/>
      <c r="AD437" s="121"/>
      <c r="AE437" s="121"/>
      <c r="AF437" s="121"/>
      <c r="AJ437" s="117"/>
      <c r="AK437" s="122"/>
      <c r="AL437" s="85"/>
      <c r="AM437" s="85"/>
      <c r="AN437" s="85"/>
      <c r="AO437" s="121"/>
      <c r="AP437" s="121"/>
      <c r="AQ437" s="121"/>
      <c r="AR437" s="121"/>
      <c r="AS437" s="121"/>
      <c r="AW437" s="117"/>
      <c r="AX437" s="122"/>
      <c r="AY437" s="85"/>
      <c r="AZ437" s="85"/>
      <c r="BA437" s="85"/>
      <c r="BB437" s="121"/>
      <c r="BC437" s="121"/>
      <c r="BD437" s="121"/>
      <c r="BE437" s="121"/>
      <c r="BF437" s="121"/>
      <c r="BJ437" s="117"/>
      <c r="BK437" s="122"/>
      <c r="BL437" s="85"/>
      <c r="BM437" s="85"/>
      <c r="BN437" s="85"/>
      <c r="BO437" s="121"/>
      <c r="BP437" s="121"/>
      <c r="BQ437" s="121"/>
      <c r="BR437" s="121"/>
      <c r="BS437" s="121"/>
      <c r="BW437" s="117"/>
      <c r="BX437" s="122"/>
      <c r="BY437" s="85"/>
      <c r="BZ437" s="85"/>
      <c r="CA437" s="85"/>
      <c r="CB437" s="121"/>
      <c r="CC437" s="121"/>
      <c r="CD437" s="121"/>
      <c r="CE437" s="121"/>
      <c r="CF437" s="121"/>
      <c r="CJ437" s="117"/>
      <c r="CK437" s="122"/>
      <c r="CL437" s="85"/>
      <c r="CM437" s="85"/>
      <c r="CN437" s="85"/>
      <c r="CO437" s="121"/>
      <c r="CP437" s="121"/>
      <c r="CQ437" s="121"/>
      <c r="CR437" s="121"/>
      <c r="CS437" s="121"/>
      <c r="CW437" s="117"/>
      <c r="CX437" s="122"/>
      <c r="CY437" s="85"/>
      <c r="CZ437" s="85"/>
      <c r="DA437" s="85"/>
      <c r="DB437" s="121"/>
      <c r="DC437" s="121"/>
      <c r="DD437" s="121"/>
      <c r="DE437" s="121"/>
      <c r="DF437" s="121"/>
      <c r="DJ437" s="117"/>
      <c r="DK437" s="122"/>
      <c r="DL437" s="85"/>
      <c r="DM437" s="85"/>
      <c r="DN437" s="85"/>
      <c r="DO437" s="121"/>
      <c r="DP437" s="121"/>
      <c r="DQ437" s="121"/>
      <c r="DR437" s="121"/>
      <c r="DS437" s="121"/>
      <c r="DW437" s="117"/>
      <c r="DX437" s="122"/>
      <c r="DY437" s="85"/>
      <c r="DZ437" s="85"/>
      <c r="EA437" s="85"/>
      <c r="EB437" s="121"/>
      <c r="EC437" s="121"/>
      <c r="ED437" s="121"/>
      <c r="EE437" s="121"/>
      <c r="EF437" s="121"/>
      <c r="EJ437" s="117"/>
      <c r="EK437" s="122"/>
      <c r="EL437" s="85"/>
      <c r="EM437" s="85"/>
      <c r="EN437" s="85"/>
      <c r="EO437" s="121"/>
      <c r="EP437" s="121"/>
      <c r="EQ437" s="121"/>
      <c r="ER437" s="121"/>
      <c r="ES437" s="121"/>
      <c r="EW437" s="117"/>
      <c r="EX437" s="122"/>
      <c r="EY437" s="85"/>
      <c r="EZ437" s="85"/>
      <c r="FA437" s="85"/>
      <c r="FB437" s="121"/>
      <c r="FC437" s="121"/>
      <c r="FD437" s="121"/>
      <c r="FE437" s="121"/>
      <c r="FF437" s="121"/>
      <c r="FJ437" s="117"/>
      <c r="FK437" s="122"/>
      <c r="FL437" s="85"/>
      <c r="FM437" s="85"/>
      <c r="FN437" s="85"/>
      <c r="FO437" s="121"/>
      <c r="FP437" s="121"/>
      <c r="FQ437" s="121"/>
      <c r="FR437" s="121"/>
      <c r="FS437" s="121"/>
      <c r="FW437" s="117"/>
      <c r="FX437" s="122"/>
      <c r="FY437" s="85"/>
      <c r="FZ437" s="85"/>
      <c r="GA437" s="85"/>
      <c r="GB437" s="121"/>
      <c r="GC437" s="121"/>
      <c r="GD437" s="121"/>
      <c r="GE437" s="121"/>
      <c r="GF437" s="121"/>
    </row>
    <row r="438" spans="1:188" s="26" customFormat="1" ht="15" hidden="1" customHeight="1" x14ac:dyDescent="0.25">
      <c r="A438" s="253">
        <v>3635</v>
      </c>
      <c r="B438" s="253">
        <v>6119</v>
      </c>
      <c r="C438" s="295"/>
      <c r="D438" s="709">
        <v>3</v>
      </c>
      <c r="E438" s="257">
        <v>862</v>
      </c>
      <c r="F438" s="255" t="s">
        <v>404</v>
      </c>
      <c r="G438" s="252">
        <v>50</v>
      </c>
      <c r="H438" s="252">
        <v>50</v>
      </c>
      <c r="I438" s="252">
        <v>0</v>
      </c>
      <c r="J438" s="428">
        <f>Tabulka54246[[#This Row],[Skutečnost v tis. Kč]]/Tabulka54246[[#This Row],[Upravený rozpočet v tis. Kč]]*100</f>
        <v>0</v>
      </c>
      <c r="K438" s="122"/>
      <c r="L438" s="85"/>
      <c r="M438" s="85"/>
      <c r="N438" s="85"/>
      <c r="O438" s="121"/>
      <c r="P438" s="121"/>
      <c r="Q438" s="121"/>
      <c r="R438" s="121"/>
      <c r="S438" s="121"/>
      <c r="W438" s="117"/>
      <c r="X438" s="122"/>
      <c r="Y438" s="85"/>
      <c r="Z438" s="85"/>
      <c r="AA438" s="85"/>
      <c r="AB438" s="121"/>
      <c r="AC438" s="121"/>
      <c r="AD438" s="121"/>
      <c r="AE438" s="121"/>
      <c r="AF438" s="121"/>
      <c r="AJ438" s="117"/>
      <c r="AK438" s="122"/>
      <c r="AL438" s="85"/>
      <c r="AM438" s="85"/>
      <c r="AN438" s="85"/>
      <c r="AO438" s="121"/>
      <c r="AP438" s="121"/>
      <c r="AQ438" s="121"/>
      <c r="AR438" s="121"/>
      <c r="AS438" s="121"/>
      <c r="AW438" s="117"/>
      <c r="AX438" s="122"/>
      <c r="AY438" s="85"/>
      <c r="AZ438" s="85"/>
      <c r="BA438" s="85"/>
      <c r="BB438" s="121"/>
      <c r="BC438" s="121"/>
      <c r="BD438" s="121"/>
      <c r="BE438" s="121"/>
      <c r="BF438" s="121"/>
      <c r="BJ438" s="117"/>
      <c r="BK438" s="122"/>
      <c r="BL438" s="85"/>
      <c r="BM438" s="85"/>
      <c r="BN438" s="85"/>
      <c r="BO438" s="121"/>
      <c r="BP438" s="121"/>
      <c r="BQ438" s="121"/>
      <c r="BR438" s="121"/>
      <c r="BS438" s="121"/>
      <c r="BW438" s="117"/>
      <c r="BX438" s="122"/>
      <c r="BY438" s="85"/>
      <c r="BZ438" s="85"/>
      <c r="CA438" s="85"/>
      <c r="CB438" s="121"/>
      <c r="CC438" s="121"/>
      <c r="CD438" s="121"/>
      <c r="CE438" s="121"/>
      <c r="CF438" s="121"/>
      <c r="CJ438" s="117"/>
      <c r="CK438" s="122"/>
      <c r="CL438" s="85"/>
      <c r="CM438" s="85"/>
      <c r="CN438" s="85"/>
      <c r="CO438" s="121"/>
      <c r="CP438" s="121"/>
      <c r="CQ438" s="121"/>
      <c r="CR438" s="121"/>
      <c r="CS438" s="121"/>
      <c r="CW438" s="117"/>
      <c r="CX438" s="122"/>
      <c r="CY438" s="85"/>
      <c r="CZ438" s="85"/>
      <c r="DA438" s="85"/>
      <c r="DB438" s="121"/>
      <c r="DC438" s="121"/>
      <c r="DD438" s="121"/>
      <c r="DE438" s="121"/>
      <c r="DF438" s="121"/>
      <c r="DJ438" s="117"/>
      <c r="DK438" s="122"/>
      <c r="DL438" s="85"/>
      <c r="DM438" s="85"/>
      <c r="DN438" s="85"/>
      <c r="DO438" s="121"/>
      <c r="DP438" s="121"/>
      <c r="DQ438" s="121"/>
      <c r="DR438" s="121"/>
      <c r="DS438" s="121"/>
      <c r="DW438" s="117"/>
      <c r="DX438" s="122"/>
      <c r="DY438" s="85"/>
      <c r="DZ438" s="85"/>
      <c r="EA438" s="85"/>
      <c r="EB438" s="121"/>
      <c r="EC438" s="121"/>
      <c r="ED438" s="121"/>
      <c r="EE438" s="121"/>
      <c r="EF438" s="121"/>
      <c r="EJ438" s="117"/>
      <c r="EK438" s="122"/>
      <c r="EL438" s="85"/>
      <c r="EM438" s="85"/>
      <c r="EN438" s="85"/>
      <c r="EO438" s="121"/>
      <c r="EP438" s="121"/>
      <c r="EQ438" s="121"/>
      <c r="ER438" s="121"/>
      <c r="ES438" s="121"/>
      <c r="EW438" s="117"/>
      <c r="EX438" s="122"/>
      <c r="EY438" s="85"/>
      <c r="EZ438" s="85"/>
      <c r="FA438" s="85"/>
      <c r="FB438" s="121"/>
      <c r="FC438" s="121"/>
      <c r="FD438" s="121"/>
      <c r="FE438" s="121"/>
      <c r="FF438" s="121"/>
      <c r="FJ438" s="117"/>
      <c r="FK438" s="122"/>
      <c r="FL438" s="85"/>
      <c r="FM438" s="85"/>
      <c r="FN438" s="85"/>
      <c r="FO438" s="121"/>
      <c r="FP438" s="121"/>
      <c r="FQ438" s="121"/>
      <c r="FR438" s="121"/>
      <c r="FS438" s="121"/>
      <c r="FW438" s="117"/>
      <c r="FX438" s="122"/>
      <c r="FY438" s="85"/>
      <c r="FZ438" s="85"/>
      <c r="GA438" s="85"/>
      <c r="GB438" s="121"/>
      <c r="GC438" s="121"/>
      <c r="GD438" s="121"/>
      <c r="GE438" s="121"/>
      <c r="GF438" s="121"/>
    </row>
    <row r="439" spans="1:188" s="26" customFormat="1" ht="15" hidden="1" customHeight="1" x14ac:dyDescent="0.25">
      <c r="A439" s="253">
        <v>3635</v>
      </c>
      <c r="B439" s="253">
        <v>6119</v>
      </c>
      <c r="C439" s="295"/>
      <c r="D439" s="709">
        <v>3</v>
      </c>
      <c r="E439" s="257">
        <v>863</v>
      </c>
      <c r="F439" s="255" t="s">
        <v>699</v>
      </c>
      <c r="G439" s="252">
        <v>0</v>
      </c>
      <c r="H439" s="252">
        <v>90.75</v>
      </c>
      <c r="I439" s="252">
        <v>0</v>
      </c>
      <c r="J439" s="428">
        <f>Tabulka54246[[#This Row],[Skutečnost v tis. Kč]]/Tabulka54246[[#This Row],[Upravený rozpočet v tis. Kč]]*100</f>
        <v>0</v>
      </c>
      <c r="K439" s="122"/>
      <c r="L439" s="85"/>
      <c r="M439" s="85"/>
      <c r="N439" s="85"/>
      <c r="O439" s="121"/>
      <c r="P439" s="121"/>
      <c r="Q439" s="121"/>
      <c r="R439" s="121"/>
      <c r="S439" s="121"/>
      <c r="W439" s="117"/>
      <c r="X439" s="122"/>
      <c r="Y439" s="85"/>
      <c r="Z439" s="85"/>
      <c r="AA439" s="85"/>
      <c r="AB439" s="121"/>
      <c r="AC439" s="121"/>
      <c r="AD439" s="121"/>
      <c r="AE439" s="121"/>
      <c r="AF439" s="121"/>
      <c r="AJ439" s="117"/>
      <c r="AK439" s="122"/>
      <c r="AL439" s="85"/>
      <c r="AM439" s="85"/>
      <c r="AN439" s="85"/>
      <c r="AO439" s="121"/>
      <c r="AP439" s="121"/>
      <c r="AQ439" s="121"/>
      <c r="AR439" s="121"/>
      <c r="AS439" s="121"/>
      <c r="AW439" s="117"/>
      <c r="AX439" s="122"/>
      <c r="AY439" s="85"/>
      <c r="AZ439" s="85"/>
      <c r="BA439" s="85"/>
      <c r="BB439" s="121"/>
      <c r="BC439" s="121"/>
      <c r="BD439" s="121"/>
      <c r="BE439" s="121"/>
      <c r="BF439" s="121"/>
      <c r="BJ439" s="117"/>
      <c r="BK439" s="122"/>
      <c r="BL439" s="85"/>
      <c r="BM439" s="85"/>
      <c r="BN439" s="85"/>
      <c r="BO439" s="121"/>
      <c r="BP439" s="121"/>
      <c r="BQ439" s="121"/>
      <c r="BR439" s="121"/>
      <c r="BS439" s="121"/>
      <c r="BW439" s="117"/>
      <c r="BX439" s="122"/>
      <c r="BY439" s="85"/>
      <c r="BZ439" s="85"/>
      <c r="CA439" s="85"/>
      <c r="CB439" s="121"/>
      <c r="CC439" s="121"/>
      <c r="CD439" s="121"/>
      <c r="CE439" s="121"/>
      <c r="CF439" s="121"/>
      <c r="CJ439" s="117"/>
      <c r="CK439" s="122"/>
      <c r="CL439" s="85"/>
      <c r="CM439" s="85"/>
      <c r="CN439" s="85"/>
      <c r="CO439" s="121"/>
      <c r="CP439" s="121"/>
      <c r="CQ439" s="121"/>
      <c r="CR439" s="121"/>
      <c r="CS439" s="121"/>
      <c r="CW439" s="117"/>
      <c r="CX439" s="122"/>
      <c r="CY439" s="85"/>
      <c r="CZ439" s="85"/>
      <c r="DA439" s="85"/>
      <c r="DB439" s="121"/>
      <c r="DC439" s="121"/>
      <c r="DD439" s="121"/>
      <c r="DE439" s="121"/>
      <c r="DF439" s="121"/>
      <c r="DJ439" s="117"/>
      <c r="DK439" s="122"/>
      <c r="DL439" s="85"/>
      <c r="DM439" s="85"/>
      <c r="DN439" s="85"/>
      <c r="DO439" s="121"/>
      <c r="DP439" s="121"/>
      <c r="DQ439" s="121"/>
      <c r="DR439" s="121"/>
      <c r="DS439" s="121"/>
      <c r="DW439" s="117"/>
      <c r="DX439" s="122"/>
      <c r="DY439" s="85"/>
      <c r="DZ439" s="85"/>
      <c r="EA439" s="85"/>
      <c r="EB439" s="121"/>
      <c r="EC439" s="121"/>
      <c r="ED439" s="121"/>
      <c r="EE439" s="121"/>
      <c r="EF439" s="121"/>
      <c r="EJ439" s="117"/>
      <c r="EK439" s="122"/>
      <c r="EL439" s="85"/>
      <c r="EM439" s="85"/>
      <c r="EN439" s="85"/>
      <c r="EO439" s="121"/>
      <c r="EP439" s="121"/>
      <c r="EQ439" s="121"/>
      <c r="ER439" s="121"/>
      <c r="ES439" s="121"/>
      <c r="EW439" s="117"/>
      <c r="EX439" s="122"/>
      <c r="EY439" s="85"/>
      <c r="EZ439" s="85"/>
      <c r="FA439" s="85"/>
      <c r="FB439" s="121"/>
      <c r="FC439" s="121"/>
      <c r="FD439" s="121"/>
      <c r="FE439" s="121"/>
      <c r="FF439" s="121"/>
      <c r="FJ439" s="117"/>
      <c r="FK439" s="122"/>
      <c r="FL439" s="85"/>
      <c r="FM439" s="85"/>
      <c r="FN439" s="85"/>
      <c r="FO439" s="121"/>
      <c r="FP439" s="121"/>
      <c r="FQ439" s="121"/>
      <c r="FR439" s="121"/>
      <c r="FS439" s="121"/>
      <c r="FW439" s="117"/>
      <c r="FX439" s="122"/>
      <c r="FY439" s="85"/>
      <c r="FZ439" s="85"/>
      <c r="GA439" s="85"/>
      <c r="GB439" s="121"/>
      <c r="GC439" s="121"/>
      <c r="GD439" s="121"/>
      <c r="GE439" s="121"/>
      <c r="GF439" s="121"/>
    </row>
    <row r="440" spans="1:188" ht="15" hidden="1" customHeight="1" x14ac:dyDescent="0.25">
      <c r="A440" s="46">
        <v>3635</v>
      </c>
      <c r="B440" s="9"/>
      <c r="C440" s="266"/>
      <c r="D440" s="64"/>
      <c r="E440" s="61"/>
      <c r="F440" s="34" t="s">
        <v>156</v>
      </c>
      <c r="G440" s="12">
        <f>SUBTOTAL(109,G433:G439)</f>
        <v>0</v>
      </c>
      <c r="H440" s="12">
        <f>SUBTOTAL(109,H433:H439)</f>
        <v>0</v>
      </c>
      <c r="I440" s="12">
        <f>SUBTOTAL(109,I433:I439)</f>
        <v>0</v>
      </c>
      <c r="J440" s="502" t="e">
        <f>Tabulka54246[[#This Row],[Skutečnost v tis. Kč]]/Tabulka54246[[#This Row],[Upravený rozpočet v tis. Kč]]*100</f>
        <v>#DIV/0!</v>
      </c>
      <c r="K440" s="90"/>
      <c r="L440" s="86"/>
      <c r="M440" s="86"/>
      <c r="N440" s="86"/>
      <c r="O440" s="87"/>
      <c r="P440" s="87"/>
      <c r="Q440" s="87"/>
      <c r="R440" s="87"/>
      <c r="S440" s="87"/>
      <c r="T440" s="88"/>
      <c r="U440" s="88"/>
      <c r="V440" s="88"/>
      <c r="W440" s="89"/>
      <c r="X440" s="90"/>
      <c r="Y440" s="86"/>
      <c r="Z440" s="86"/>
      <c r="AA440" s="86"/>
      <c r="AB440" s="87"/>
      <c r="AC440" s="87"/>
      <c r="AD440" s="87"/>
      <c r="AE440" s="87"/>
      <c r="AF440" s="87"/>
      <c r="AG440" s="88"/>
      <c r="AH440" s="88"/>
      <c r="AI440" s="88"/>
      <c r="AJ440" s="89"/>
      <c r="AK440" s="90"/>
      <c r="AL440" s="86"/>
      <c r="AM440" s="86"/>
      <c r="AN440" s="86"/>
      <c r="AO440" s="87"/>
      <c r="AP440" s="87"/>
      <c r="AQ440" s="87"/>
      <c r="AR440" s="87"/>
      <c r="AS440" s="87"/>
      <c r="AT440" s="88"/>
      <c r="AU440" s="88"/>
      <c r="AV440" s="88"/>
      <c r="AW440" s="89"/>
      <c r="AX440" s="90"/>
      <c r="AY440" s="86"/>
      <c r="AZ440" s="86"/>
      <c r="BA440" s="86"/>
      <c r="BB440" s="87"/>
      <c r="BC440" s="87"/>
      <c r="BD440" s="87"/>
      <c r="BE440" s="87"/>
      <c r="BF440" s="87"/>
      <c r="BG440" s="88"/>
      <c r="BH440" s="88"/>
      <c r="BI440" s="88"/>
      <c r="BJ440" s="89"/>
      <c r="BK440" s="90"/>
      <c r="BL440" s="86"/>
      <c r="BM440" s="86"/>
      <c r="BN440" s="86"/>
      <c r="BO440" s="87"/>
      <c r="BP440" s="87"/>
      <c r="BQ440" s="87"/>
      <c r="BR440" s="87"/>
      <c r="BS440" s="87"/>
      <c r="BT440" s="88"/>
      <c r="BU440" s="88"/>
      <c r="BV440" s="88"/>
      <c r="BW440" s="89"/>
      <c r="BX440" s="90"/>
      <c r="BY440" s="86"/>
      <c r="BZ440" s="86"/>
      <c r="CA440" s="86"/>
      <c r="CB440" s="87"/>
      <c r="CC440" s="87"/>
      <c r="CD440" s="87"/>
      <c r="CE440" s="87"/>
      <c r="CF440" s="87"/>
      <c r="CG440" s="88"/>
      <c r="CH440" s="88"/>
      <c r="CI440" s="88"/>
      <c r="CJ440" s="89"/>
      <c r="CK440" s="90"/>
      <c r="CL440" s="86"/>
      <c r="CM440" s="86"/>
      <c r="CN440" s="86"/>
      <c r="CO440" s="87"/>
      <c r="CP440" s="87"/>
      <c r="CQ440" s="87"/>
      <c r="CR440" s="87"/>
      <c r="CS440" s="87"/>
      <c r="CT440" s="88"/>
      <c r="CU440" s="88"/>
      <c r="CV440" s="88"/>
      <c r="CW440" s="89"/>
      <c r="CX440" s="90"/>
      <c r="CY440" s="86"/>
      <c r="CZ440" s="86"/>
      <c r="DA440" s="86"/>
      <c r="DB440" s="87"/>
      <c r="DC440" s="87"/>
      <c r="DD440" s="87"/>
      <c r="DE440" s="87"/>
      <c r="DF440" s="87"/>
      <c r="DG440" s="88"/>
      <c r="DH440" s="88"/>
      <c r="DI440" s="88"/>
      <c r="DJ440" s="89"/>
      <c r="DK440" s="90"/>
      <c r="DL440" s="86"/>
      <c r="DM440" s="86"/>
      <c r="DN440" s="86"/>
      <c r="DO440" s="87"/>
      <c r="DP440" s="87"/>
      <c r="DQ440" s="87"/>
      <c r="DR440" s="87"/>
      <c r="DS440" s="87"/>
      <c r="DT440" s="88"/>
      <c r="DU440" s="88"/>
      <c r="DV440" s="88"/>
      <c r="DW440" s="89"/>
      <c r="DX440" s="90"/>
      <c r="DY440" s="86"/>
      <c r="DZ440" s="86"/>
      <c r="EA440" s="86"/>
      <c r="EB440" s="87"/>
      <c r="EC440" s="87"/>
      <c r="ED440" s="87"/>
      <c r="EE440" s="87"/>
      <c r="EF440" s="87"/>
      <c r="EG440" s="88"/>
      <c r="EH440" s="88"/>
      <c r="EI440" s="88"/>
      <c r="EJ440" s="89"/>
      <c r="EK440" s="90"/>
      <c r="EL440" s="86"/>
      <c r="EM440" s="86"/>
      <c r="EN440" s="86"/>
      <c r="EO440" s="87"/>
      <c r="EP440" s="87"/>
      <c r="EQ440" s="87"/>
      <c r="ER440" s="87"/>
      <c r="ES440" s="87"/>
      <c r="ET440" s="88"/>
      <c r="EU440" s="88"/>
      <c r="EV440" s="88"/>
      <c r="EW440" s="89"/>
      <c r="EX440" s="90"/>
      <c r="EY440" s="86"/>
      <c r="EZ440" s="86"/>
      <c r="FA440" s="86"/>
      <c r="FB440" s="87"/>
      <c r="FC440" s="87"/>
      <c r="FD440" s="87"/>
      <c r="FE440" s="87"/>
      <c r="FF440" s="87"/>
      <c r="FG440" s="88"/>
      <c r="FH440" s="88"/>
      <c r="FI440" s="88"/>
      <c r="FJ440" s="89"/>
      <c r="FK440" s="90"/>
      <c r="FL440" s="86"/>
      <c r="FM440" s="86"/>
      <c r="FN440" s="86"/>
      <c r="FO440" s="87"/>
      <c r="FP440" s="87"/>
      <c r="FQ440" s="87"/>
      <c r="FR440" s="87"/>
      <c r="FS440" s="87"/>
      <c r="FT440" s="88"/>
      <c r="FU440" s="88"/>
      <c r="FV440" s="88"/>
      <c r="FW440" s="89"/>
      <c r="FX440" s="90"/>
      <c r="FY440" s="86"/>
      <c r="FZ440" s="86"/>
      <c r="GA440" s="86"/>
      <c r="GB440" s="87"/>
      <c r="GC440" s="87"/>
      <c r="GD440" s="87"/>
      <c r="GE440" s="87"/>
      <c r="GF440" s="87"/>
    </row>
    <row r="441" spans="1:188" ht="15" hidden="1" customHeight="1" x14ac:dyDescent="0.25">
      <c r="A441" s="46"/>
      <c r="B441" s="13"/>
      <c r="C441" s="270"/>
      <c r="D441" s="64"/>
      <c r="E441" s="61"/>
      <c r="F441" s="34"/>
      <c r="G441" s="12"/>
      <c r="H441" s="12"/>
      <c r="I441" s="117"/>
      <c r="J441" s="428"/>
      <c r="K441" s="90"/>
      <c r="L441" s="86"/>
      <c r="M441" s="86"/>
      <c r="N441" s="86"/>
      <c r="O441" s="87"/>
      <c r="P441" s="87"/>
      <c r="Q441" s="87"/>
      <c r="R441" s="87"/>
      <c r="S441" s="87"/>
      <c r="T441" s="88"/>
      <c r="U441" s="88"/>
      <c r="V441" s="88"/>
      <c r="W441" s="89"/>
      <c r="X441" s="90"/>
      <c r="Y441" s="86"/>
      <c r="Z441" s="86"/>
      <c r="AA441" s="86"/>
      <c r="AB441" s="87"/>
      <c r="AC441" s="87"/>
      <c r="AD441" s="87"/>
      <c r="AE441" s="87"/>
      <c r="AF441" s="87"/>
      <c r="AG441" s="88"/>
      <c r="AH441" s="88"/>
      <c r="AI441" s="88"/>
      <c r="AJ441" s="89"/>
      <c r="AK441" s="90"/>
      <c r="AL441" s="86"/>
      <c r="AM441" s="86"/>
      <c r="AN441" s="86"/>
      <c r="AO441" s="87"/>
      <c r="AP441" s="87"/>
      <c r="AQ441" s="87"/>
      <c r="AR441" s="87"/>
      <c r="AS441" s="87"/>
      <c r="AT441" s="88"/>
      <c r="AU441" s="88"/>
      <c r="AV441" s="88"/>
      <c r="AW441" s="89"/>
      <c r="AX441" s="90"/>
      <c r="AY441" s="86"/>
      <c r="AZ441" s="86"/>
      <c r="BA441" s="86"/>
      <c r="BB441" s="87"/>
      <c r="BC441" s="87"/>
      <c r="BD441" s="87"/>
      <c r="BE441" s="87"/>
      <c r="BF441" s="87"/>
      <c r="BG441" s="88"/>
      <c r="BH441" s="88"/>
      <c r="BI441" s="88"/>
      <c r="BJ441" s="89"/>
      <c r="BK441" s="90"/>
      <c r="BL441" s="86"/>
      <c r="BM441" s="86"/>
      <c r="BN441" s="86"/>
      <c r="BO441" s="87"/>
      <c r="BP441" s="87"/>
      <c r="BQ441" s="87"/>
      <c r="BR441" s="87"/>
      <c r="BS441" s="87"/>
      <c r="BT441" s="88"/>
      <c r="BU441" s="88"/>
      <c r="BV441" s="88"/>
      <c r="BW441" s="89"/>
      <c r="BX441" s="90"/>
      <c r="BY441" s="86"/>
      <c r="BZ441" s="86"/>
      <c r="CA441" s="86"/>
      <c r="CB441" s="87"/>
      <c r="CC441" s="87"/>
      <c r="CD441" s="87"/>
      <c r="CE441" s="87"/>
      <c r="CF441" s="87"/>
      <c r="CG441" s="88"/>
      <c r="CH441" s="88"/>
      <c r="CI441" s="88"/>
      <c r="CJ441" s="89"/>
      <c r="CK441" s="90"/>
      <c r="CL441" s="86"/>
      <c r="CM441" s="86"/>
      <c r="CN441" s="86"/>
      <c r="CO441" s="87"/>
      <c r="CP441" s="87"/>
      <c r="CQ441" s="87"/>
      <c r="CR441" s="87"/>
      <c r="CS441" s="87"/>
      <c r="CT441" s="88"/>
      <c r="CU441" s="88"/>
      <c r="CV441" s="88"/>
      <c r="CW441" s="89"/>
      <c r="CX441" s="90"/>
      <c r="CY441" s="86"/>
      <c r="CZ441" s="86"/>
      <c r="DA441" s="86"/>
      <c r="DB441" s="87"/>
      <c r="DC441" s="87"/>
      <c r="DD441" s="87"/>
      <c r="DE441" s="87"/>
      <c r="DF441" s="87"/>
      <c r="DG441" s="88"/>
      <c r="DH441" s="88"/>
      <c r="DI441" s="88"/>
      <c r="DJ441" s="89"/>
      <c r="DK441" s="90"/>
      <c r="DL441" s="86"/>
      <c r="DM441" s="86"/>
      <c r="DN441" s="86"/>
      <c r="DO441" s="87"/>
      <c r="DP441" s="87"/>
      <c r="DQ441" s="87"/>
      <c r="DR441" s="87"/>
      <c r="DS441" s="87"/>
      <c r="DT441" s="88"/>
      <c r="DU441" s="88"/>
      <c r="DV441" s="88"/>
      <c r="DW441" s="89"/>
      <c r="DX441" s="90"/>
      <c r="DY441" s="86"/>
      <c r="DZ441" s="86"/>
      <c r="EA441" s="86"/>
      <c r="EB441" s="87"/>
      <c r="EC441" s="87"/>
      <c r="ED441" s="87"/>
      <c r="EE441" s="87"/>
      <c r="EF441" s="87"/>
      <c r="EG441" s="88"/>
      <c r="EH441" s="88"/>
      <c r="EI441" s="88"/>
      <c r="EJ441" s="89"/>
      <c r="EK441" s="90"/>
      <c r="EL441" s="86"/>
      <c r="EM441" s="86"/>
      <c r="EN441" s="86"/>
      <c r="EO441" s="87"/>
      <c r="EP441" s="87"/>
      <c r="EQ441" s="87"/>
      <c r="ER441" s="87"/>
      <c r="ES441" s="87"/>
      <c r="ET441" s="88"/>
      <c r="EU441" s="88"/>
      <c r="EV441" s="88"/>
      <c r="EW441" s="89"/>
      <c r="EX441" s="90"/>
      <c r="EY441" s="86"/>
      <c r="EZ441" s="86"/>
      <c r="FA441" s="86"/>
      <c r="FB441" s="87"/>
      <c r="FC441" s="87"/>
      <c r="FD441" s="87"/>
      <c r="FE441" s="87"/>
      <c r="FF441" s="87"/>
      <c r="FG441" s="88"/>
      <c r="FH441" s="88"/>
      <c r="FI441" s="88"/>
      <c r="FJ441" s="89"/>
      <c r="FK441" s="90"/>
      <c r="FL441" s="86"/>
      <c r="FM441" s="86"/>
      <c r="FN441" s="86"/>
      <c r="FO441" s="87"/>
      <c r="FP441" s="87"/>
      <c r="FQ441" s="87"/>
      <c r="FR441" s="87"/>
      <c r="FS441" s="87"/>
      <c r="FT441" s="88"/>
      <c r="FU441" s="88"/>
      <c r="FV441" s="88"/>
      <c r="FW441" s="89"/>
      <c r="FX441" s="90"/>
      <c r="FY441" s="86"/>
      <c r="FZ441" s="86"/>
      <c r="GA441" s="86"/>
      <c r="GB441" s="87"/>
      <c r="GC441" s="87"/>
      <c r="GD441" s="87"/>
      <c r="GE441" s="87"/>
      <c r="GF441" s="87"/>
    </row>
    <row r="442" spans="1:188" ht="15" hidden="1" customHeight="1" x14ac:dyDescent="0.25">
      <c r="D442" s="64"/>
      <c r="E442" s="61"/>
      <c r="F442" s="284" t="s">
        <v>55</v>
      </c>
      <c r="G442" s="215"/>
      <c r="H442" s="215"/>
      <c r="I442" s="117"/>
      <c r="J442" s="428"/>
      <c r="K442" s="90"/>
      <c r="L442" s="86"/>
      <c r="M442" s="86"/>
      <c r="N442" s="86"/>
      <c r="O442" s="87"/>
      <c r="P442" s="87"/>
      <c r="Q442" s="87"/>
      <c r="R442" s="87"/>
      <c r="S442" s="87"/>
      <c r="T442" s="88"/>
      <c r="U442" s="88"/>
      <c r="V442" s="88"/>
      <c r="W442" s="89"/>
      <c r="X442" s="90"/>
      <c r="Y442" s="86"/>
      <c r="Z442" s="86"/>
      <c r="AA442" s="86"/>
      <c r="AB442" s="87"/>
      <c r="AC442" s="87"/>
      <c r="AD442" s="87"/>
      <c r="AE442" s="87"/>
      <c r="AF442" s="87"/>
      <c r="AG442" s="88"/>
      <c r="AH442" s="88"/>
      <c r="AI442" s="88"/>
      <c r="AJ442" s="89"/>
      <c r="AK442" s="90"/>
      <c r="AL442" s="86"/>
      <c r="AM442" s="86"/>
      <c r="AN442" s="86"/>
      <c r="AO442" s="87"/>
      <c r="AP442" s="87"/>
      <c r="AQ442" s="87"/>
      <c r="AR442" s="87"/>
      <c r="AS442" s="87"/>
      <c r="AT442" s="88"/>
      <c r="AU442" s="88"/>
      <c r="AV442" s="88"/>
      <c r="AW442" s="89"/>
      <c r="AX442" s="90"/>
      <c r="AY442" s="86"/>
      <c r="AZ442" s="86"/>
      <c r="BA442" s="86"/>
      <c r="BB442" s="87"/>
      <c r="BC442" s="87"/>
      <c r="BD442" s="87"/>
      <c r="BE442" s="87"/>
      <c r="BF442" s="87"/>
      <c r="BG442" s="88"/>
      <c r="BH442" s="88"/>
      <c r="BI442" s="88"/>
      <c r="BJ442" s="89"/>
      <c r="BK442" s="90"/>
      <c r="BL442" s="86"/>
      <c r="BM442" s="86"/>
      <c r="BN442" s="86"/>
      <c r="BO442" s="87"/>
      <c r="BP442" s="87"/>
      <c r="BQ442" s="87"/>
      <c r="BR442" s="87"/>
      <c r="BS442" s="87"/>
      <c r="BT442" s="88"/>
      <c r="BU442" s="88"/>
      <c r="BV442" s="88"/>
      <c r="BW442" s="89"/>
      <c r="BX442" s="90"/>
      <c r="BY442" s="86"/>
      <c r="BZ442" s="86"/>
      <c r="CA442" s="86"/>
      <c r="CB442" s="87"/>
      <c r="CC442" s="87"/>
      <c r="CD442" s="87"/>
      <c r="CE442" s="87"/>
      <c r="CF442" s="87"/>
      <c r="CG442" s="88"/>
      <c r="CH442" s="88"/>
      <c r="CI442" s="88"/>
      <c r="CJ442" s="89"/>
      <c r="CK442" s="90"/>
      <c r="CL442" s="86"/>
      <c r="CM442" s="86"/>
      <c r="CN442" s="86"/>
      <c r="CO442" s="87"/>
      <c r="CP442" s="87"/>
      <c r="CQ442" s="87"/>
      <c r="CR442" s="87"/>
      <c r="CS442" s="87"/>
      <c r="CT442" s="88"/>
      <c r="CU442" s="88"/>
      <c r="CV442" s="88"/>
      <c r="CW442" s="89"/>
      <c r="CX442" s="90"/>
      <c r="CY442" s="86"/>
      <c r="CZ442" s="86"/>
      <c r="DA442" s="86"/>
      <c r="DB442" s="87"/>
      <c r="DC442" s="87"/>
      <c r="DD442" s="87"/>
      <c r="DE442" s="87"/>
      <c r="DF442" s="87"/>
      <c r="DG442" s="88"/>
      <c r="DH442" s="88"/>
      <c r="DI442" s="88"/>
      <c r="DJ442" s="89"/>
      <c r="DK442" s="90"/>
      <c r="DL442" s="86"/>
      <c r="DM442" s="86"/>
      <c r="DN442" s="86"/>
      <c r="DO442" s="87"/>
      <c r="DP442" s="87"/>
      <c r="DQ442" s="87"/>
      <c r="DR442" s="87"/>
      <c r="DS442" s="87"/>
      <c r="DT442" s="88"/>
      <c r="DU442" s="88"/>
      <c r="DV442" s="88"/>
      <c r="DW442" s="89"/>
      <c r="DX442" s="90"/>
      <c r="DY442" s="86"/>
      <c r="DZ442" s="86"/>
      <c r="EA442" s="86"/>
      <c r="EB442" s="87"/>
      <c r="EC442" s="87"/>
      <c r="ED442" s="87"/>
      <c r="EE442" s="87"/>
      <c r="EF442" s="87"/>
      <c r="EG442" s="88"/>
      <c r="EH442" s="88"/>
      <c r="EI442" s="88"/>
      <c r="EJ442" s="89"/>
      <c r="EK442" s="90"/>
      <c r="EL442" s="86"/>
      <c r="EM442" s="86"/>
      <c r="EN442" s="86"/>
      <c r="EO442" s="87"/>
      <c r="EP442" s="87"/>
      <c r="EQ442" s="87"/>
      <c r="ER442" s="87"/>
      <c r="ES442" s="87"/>
      <c r="ET442" s="88"/>
      <c r="EU442" s="88"/>
      <c r="EV442" s="88"/>
      <c r="EW442" s="89"/>
      <c r="EX442" s="90"/>
      <c r="EY442" s="86"/>
      <c r="EZ442" s="86"/>
      <c r="FA442" s="86"/>
      <c r="FB442" s="87"/>
      <c r="FC442" s="87"/>
      <c r="FD442" s="87"/>
      <c r="FE442" s="87"/>
      <c r="FF442" s="87"/>
      <c r="FG442" s="88"/>
      <c r="FH442" s="88"/>
      <c r="FI442" s="88"/>
      <c r="FJ442" s="89"/>
      <c r="FK442" s="90"/>
      <c r="FL442" s="86"/>
      <c r="FM442" s="86"/>
      <c r="FN442" s="86"/>
      <c r="FO442" s="87"/>
      <c r="FP442" s="87"/>
      <c r="FQ442" s="87"/>
      <c r="FR442" s="87"/>
      <c r="FS442" s="87"/>
      <c r="FT442" s="88"/>
      <c r="FU442" s="88"/>
      <c r="FV442" s="88"/>
      <c r="FW442" s="89"/>
      <c r="FX442" s="90"/>
      <c r="FY442" s="86"/>
      <c r="FZ442" s="86"/>
      <c r="GA442" s="86"/>
      <c r="GB442" s="87"/>
      <c r="GC442" s="87"/>
      <c r="GD442" s="87"/>
      <c r="GE442" s="87"/>
      <c r="GF442" s="87"/>
    </row>
    <row r="443" spans="1:188" ht="15" hidden="1" customHeight="1" x14ac:dyDescent="0.25">
      <c r="A443" s="9">
        <v>3639</v>
      </c>
      <c r="B443" s="9">
        <v>5164</v>
      </c>
      <c r="C443" s="266"/>
      <c r="D443" s="64"/>
      <c r="E443" s="61"/>
      <c r="F443" s="230" t="s">
        <v>157</v>
      </c>
      <c r="G443" s="76">
        <v>30</v>
      </c>
      <c r="H443" s="76">
        <v>42.1</v>
      </c>
      <c r="I443" s="76">
        <v>19.18</v>
      </c>
      <c r="J443" s="428">
        <f>Tabulka54246[[#This Row],[Skutečnost v tis. Kč]]/Tabulka54246[[#This Row],[Upravený rozpočet v tis. Kč]]*100</f>
        <v>45.558194774346788</v>
      </c>
      <c r="K443" s="90"/>
      <c r="L443" s="86"/>
      <c r="M443" s="86"/>
      <c r="N443" s="86"/>
      <c r="O443" s="87"/>
      <c r="P443" s="87"/>
      <c r="Q443" s="87"/>
      <c r="R443" s="87"/>
      <c r="S443" s="87"/>
      <c r="T443" s="88"/>
      <c r="U443" s="88"/>
      <c r="V443" s="88"/>
      <c r="W443" s="89"/>
      <c r="X443" s="90"/>
      <c r="Y443" s="86"/>
      <c r="Z443" s="86"/>
      <c r="AA443" s="86"/>
      <c r="AB443" s="87"/>
      <c r="AC443" s="87"/>
      <c r="AD443" s="87"/>
      <c r="AE443" s="87"/>
      <c r="AF443" s="87"/>
      <c r="AG443" s="88"/>
      <c r="AH443" s="88"/>
      <c r="AI443" s="88"/>
      <c r="AJ443" s="89"/>
      <c r="AK443" s="90"/>
      <c r="AL443" s="86"/>
      <c r="AM443" s="86"/>
      <c r="AN443" s="86"/>
      <c r="AO443" s="87"/>
      <c r="AP443" s="87"/>
      <c r="AQ443" s="87"/>
      <c r="AR443" s="87"/>
      <c r="AS443" s="87"/>
      <c r="AT443" s="88"/>
      <c r="AU443" s="88"/>
      <c r="AV443" s="88"/>
      <c r="AW443" s="89"/>
      <c r="AX443" s="90"/>
      <c r="AY443" s="86"/>
      <c r="AZ443" s="86"/>
      <c r="BA443" s="86"/>
      <c r="BB443" s="87"/>
      <c r="BC443" s="87"/>
      <c r="BD443" s="87"/>
      <c r="BE443" s="87"/>
      <c r="BF443" s="87"/>
      <c r="BG443" s="88"/>
      <c r="BH443" s="88"/>
      <c r="BI443" s="88"/>
      <c r="BJ443" s="89"/>
      <c r="BK443" s="90"/>
      <c r="BL443" s="86"/>
      <c r="BM443" s="86"/>
      <c r="BN443" s="86"/>
      <c r="BO443" s="87"/>
      <c r="BP443" s="87"/>
      <c r="BQ443" s="87"/>
      <c r="BR443" s="87"/>
      <c r="BS443" s="87"/>
      <c r="BT443" s="88"/>
      <c r="BU443" s="88"/>
      <c r="BV443" s="88"/>
      <c r="BW443" s="89"/>
      <c r="BX443" s="90"/>
      <c r="BY443" s="86"/>
      <c r="BZ443" s="86"/>
      <c r="CA443" s="86"/>
      <c r="CB443" s="87"/>
      <c r="CC443" s="87"/>
      <c r="CD443" s="87"/>
      <c r="CE443" s="87"/>
      <c r="CF443" s="87"/>
      <c r="CG443" s="88"/>
      <c r="CH443" s="88"/>
      <c r="CI443" s="88"/>
      <c r="CJ443" s="89"/>
      <c r="CK443" s="90"/>
      <c r="CL443" s="86"/>
      <c r="CM443" s="86"/>
      <c r="CN443" s="86"/>
      <c r="CO443" s="87"/>
      <c r="CP443" s="87"/>
      <c r="CQ443" s="87"/>
      <c r="CR443" s="87"/>
      <c r="CS443" s="87"/>
      <c r="CT443" s="88"/>
      <c r="CU443" s="88"/>
      <c r="CV443" s="88"/>
      <c r="CW443" s="89"/>
      <c r="CX443" s="90"/>
      <c r="CY443" s="86"/>
      <c r="CZ443" s="86"/>
      <c r="DA443" s="86"/>
      <c r="DB443" s="87"/>
      <c r="DC443" s="87"/>
      <c r="DD443" s="87"/>
      <c r="DE443" s="87"/>
      <c r="DF443" s="87"/>
      <c r="DG443" s="88"/>
      <c r="DH443" s="88"/>
      <c r="DI443" s="88"/>
      <c r="DJ443" s="89"/>
      <c r="DK443" s="90"/>
      <c r="DL443" s="86"/>
      <c r="DM443" s="86"/>
      <c r="DN443" s="86"/>
      <c r="DO443" s="87"/>
      <c r="DP443" s="87"/>
      <c r="DQ443" s="87"/>
      <c r="DR443" s="87"/>
      <c r="DS443" s="87"/>
      <c r="DT443" s="88"/>
      <c r="DU443" s="88"/>
      <c r="DV443" s="88"/>
      <c r="DW443" s="89"/>
      <c r="DX443" s="90"/>
      <c r="DY443" s="86"/>
      <c r="DZ443" s="86"/>
      <c r="EA443" s="86"/>
      <c r="EB443" s="87"/>
      <c r="EC443" s="87"/>
      <c r="ED443" s="87"/>
      <c r="EE443" s="87"/>
      <c r="EF443" s="87"/>
      <c r="EG443" s="88"/>
      <c r="EH443" s="88"/>
      <c r="EI443" s="88"/>
      <c r="EJ443" s="89"/>
      <c r="EK443" s="90"/>
      <c r="EL443" s="86"/>
      <c r="EM443" s="86"/>
      <c r="EN443" s="86"/>
      <c r="EO443" s="87"/>
      <c r="EP443" s="87"/>
      <c r="EQ443" s="87"/>
      <c r="ER443" s="87"/>
      <c r="ES443" s="87"/>
      <c r="ET443" s="88"/>
      <c r="EU443" s="88"/>
      <c r="EV443" s="88"/>
      <c r="EW443" s="89"/>
      <c r="EX443" s="90"/>
      <c r="EY443" s="86"/>
      <c r="EZ443" s="86"/>
      <c r="FA443" s="86"/>
      <c r="FB443" s="87"/>
      <c r="FC443" s="87"/>
      <c r="FD443" s="87"/>
      <c r="FE443" s="87"/>
      <c r="FF443" s="87"/>
      <c r="FG443" s="88"/>
      <c r="FH443" s="88"/>
      <c r="FI443" s="88"/>
      <c r="FJ443" s="89"/>
      <c r="FK443" s="90"/>
      <c r="FL443" s="86"/>
      <c r="FM443" s="86"/>
      <c r="FN443" s="86"/>
      <c r="FO443" s="87"/>
      <c r="FP443" s="87"/>
      <c r="FQ443" s="87"/>
      <c r="FR443" s="87"/>
      <c r="FS443" s="87"/>
      <c r="FT443" s="88"/>
      <c r="FU443" s="88"/>
      <c r="FV443" s="88"/>
      <c r="FW443" s="89"/>
      <c r="FX443" s="90"/>
      <c r="FY443" s="86"/>
      <c r="FZ443" s="86"/>
      <c r="GA443" s="86"/>
      <c r="GB443" s="87"/>
      <c r="GC443" s="87"/>
      <c r="GD443" s="87"/>
      <c r="GE443" s="87"/>
      <c r="GF443" s="87"/>
    </row>
    <row r="444" spans="1:188" ht="15" hidden="1" customHeight="1" x14ac:dyDescent="0.25">
      <c r="A444" s="9">
        <v>3639</v>
      </c>
      <c r="B444" s="9">
        <v>5166</v>
      </c>
      <c r="C444" s="266"/>
      <c r="D444" s="64"/>
      <c r="E444" s="61"/>
      <c r="F444" s="74" t="s">
        <v>138</v>
      </c>
      <c r="G444" s="76">
        <v>30</v>
      </c>
      <c r="H444" s="76">
        <v>129.6</v>
      </c>
      <c r="I444" s="76">
        <v>13.19</v>
      </c>
      <c r="J444" s="428">
        <f>Tabulka54246[[#This Row],[Skutečnost v tis. Kč]]/Tabulka54246[[#This Row],[Upravený rozpočet v tis. Kč]]*100</f>
        <v>10.17746913580247</v>
      </c>
      <c r="K444" s="90"/>
      <c r="L444" s="86"/>
      <c r="M444" s="86"/>
      <c r="N444" s="86"/>
      <c r="O444" s="87"/>
      <c r="P444" s="87"/>
      <c r="Q444" s="87"/>
      <c r="R444" s="87"/>
      <c r="S444" s="87"/>
      <c r="T444" s="88"/>
      <c r="U444" s="88"/>
      <c r="V444" s="88"/>
      <c r="W444" s="89"/>
      <c r="X444" s="90"/>
      <c r="Y444" s="86"/>
      <c r="Z444" s="86"/>
      <c r="AA444" s="86"/>
      <c r="AB444" s="87"/>
      <c r="AC444" s="87"/>
      <c r="AD444" s="87"/>
      <c r="AE444" s="87"/>
      <c r="AF444" s="87"/>
      <c r="AG444" s="88"/>
      <c r="AH444" s="88"/>
      <c r="AI444" s="88"/>
      <c r="AJ444" s="89"/>
      <c r="AK444" s="90"/>
      <c r="AL444" s="86"/>
      <c r="AM444" s="86"/>
      <c r="AN444" s="86"/>
      <c r="AO444" s="87"/>
      <c r="AP444" s="87"/>
      <c r="AQ444" s="87"/>
      <c r="AR444" s="87"/>
      <c r="AS444" s="87"/>
      <c r="AT444" s="88"/>
      <c r="AU444" s="88"/>
      <c r="AV444" s="88"/>
      <c r="AW444" s="89"/>
      <c r="AX444" s="90"/>
      <c r="AY444" s="86"/>
      <c r="AZ444" s="86"/>
      <c r="BA444" s="86"/>
      <c r="BB444" s="87"/>
      <c r="BC444" s="87"/>
      <c r="BD444" s="87"/>
      <c r="BE444" s="87"/>
      <c r="BF444" s="87"/>
      <c r="BG444" s="88"/>
      <c r="BH444" s="88"/>
      <c r="BI444" s="88"/>
      <c r="BJ444" s="89"/>
      <c r="BK444" s="90"/>
      <c r="BL444" s="86"/>
      <c r="BM444" s="86"/>
      <c r="BN444" s="86"/>
      <c r="BO444" s="87"/>
      <c r="BP444" s="87"/>
      <c r="BQ444" s="87"/>
      <c r="BR444" s="87"/>
      <c r="BS444" s="87"/>
      <c r="BT444" s="88"/>
      <c r="BU444" s="88"/>
      <c r="BV444" s="88"/>
      <c r="BW444" s="89"/>
      <c r="BX444" s="90"/>
      <c r="BY444" s="86"/>
      <c r="BZ444" s="86"/>
      <c r="CA444" s="86"/>
      <c r="CB444" s="87"/>
      <c r="CC444" s="87"/>
      <c r="CD444" s="87"/>
      <c r="CE444" s="87"/>
      <c r="CF444" s="87"/>
      <c r="CG444" s="88"/>
      <c r="CH444" s="88"/>
      <c r="CI444" s="88"/>
      <c r="CJ444" s="89"/>
      <c r="CK444" s="90"/>
      <c r="CL444" s="86"/>
      <c r="CM444" s="86"/>
      <c r="CN444" s="86"/>
      <c r="CO444" s="87"/>
      <c r="CP444" s="87"/>
      <c r="CQ444" s="87"/>
      <c r="CR444" s="87"/>
      <c r="CS444" s="87"/>
      <c r="CT444" s="88"/>
      <c r="CU444" s="88"/>
      <c r="CV444" s="88"/>
      <c r="CW444" s="89"/>
      <c r="CX444" s="90"/>
      <c r="CY444" s="86"/>
      <c r="CZ444" s="86"/>
      <c r="DA444" s="86"/>
      <c r="DB444" s="87"/>
      <c r="DC444" s="87"/>
      <c r="DD444" s="87"/>
      <c r="DE444" s="87"/>
      <c r="DF444" s="87"/>
      <c r="DG444" s="88"/>
      <c r="DH444" s="88"/>
      <c r="DI444" s="88"/>
      <c r="DJ444" s="89"/>
      <c r="DK444" s="90"/>
      <c r="DL444" s="86"/>
      <c r="DM444" s="86"/>
      <c r="DN444" s="86"/>
      <c r="DO444" s="87"/>
      <c r="DP444" s="87"/>
      <c r="DQ444" s="87"/>
      <c r="DR444" s="87"/>
      <c r="DS444" s="87"/>
      <c r="DT444" s="88"/>
      <c r="DU444" s="88"/>
      <c r="DV444" s="88"/>
      <c r="DW444" s="89"/>
      <c r="DX444" s="90"/>
      <c r="DY444" s="86"/>
      <c r="DZ444" s="86"/>
      <c r="EA444" s="86"/>
      <c r="EB444" s="87"/>
      <c r="EC444" s="87"/>
      <c r="ED444" s="87"/>
      <c r="EE444" s="87"/>
      <c r="EF444" s="87"/>
      <c r="EG444" s="88"/>
      <c r="EH444" s="88"/>
      <c r="EI444" s="88"/>
      <c r="EJ444" s="89"/>
      <c r="EK444" s="90"/>
      <c r="EL444" s="86"/>
      <c r="EM444" s="86"/>
      <c r="EN444" s="86"/>
      <c r="EO444" s="87"/>
      <c r="EP444" s="87"/>
      <c r="EQ444" s="87"/>
      <c r="ER444" s="87"/>
      <c r="ES444" s="87"/>
      <c r="ET444" s="88"/>
      <c r="EU444" s="88"/>
      <c r="EV444" s="88"/>
      <c r="EW444" s="89"/>
      <c r="EX444" s="90"/>
      <c r="EY444" s="86"/>
      <c r="EZ444" s="86"/>
      <c r="FA444" s="86"/>
      <c r="FB444" s="87"/>
      <c r="FC444" s="87"/>
      <c r="FD444" s="87"/>
      <c r="FE444" s="87"/>
      <c r="FF444" s="87"/>
      <c r="FG444" s="88"/>
      <c r="FH444" s="88"/>
      <c r="FI444" s="88"/>
      <c r="FJ444" s="89"/>
      <c r="FK444" s="90"/>
      <c r="FL444" s="86"/>
      <c r="FM444" s="86"/>
      <c r="FN444" s="86"/>
      <c r="FO444" s="87"/>
      <c r="FP444" s="87"/>
      <c r="FQ444" s="87"/>
      <c r="FR444" s="87"/>
      <c r="FS444" s="87"/>
      <c r="FT444" s="88"/>
      <c r="FU444" s="88"/>
      <c r="FV444" s="88"/>
      <c r="FW444" s="89"/>
      <c r="FX444" s="90"/>
      <c r="FY444" s="86"/>
      <c r="FZ444" s="86"/>
      <c r="GA444" s="86"/>
      <c r="GB444" s="87"/>
      <c r="GC444" s="87"/>
      <c r="GD444" s="87"/>
      <c r="GE444" s="87"/>
      <c r="GF444" s="87"/>
    </row>
    <row r="445" spans="1:188" ht="15" hidden="1" customHeight="1" x14ac:dyDescent="0.25">
      <c r="A445" s="9">
        <v>3639</v>
      </c>
      <c r="B445" s="9">
        <v>5122</v>
      </c>
      <c r="C445" s="266"/>
      <c r="D445" s="64"/>
      <c r="E445" s="61">
        <v>65</v>
      </c>
      <c r="F445" s="230" t="s">
        <v>341</v>
      </c>
      <c r="G445" s="76">
        <v>10</v>
      </c>
      <c r="H445" s="76">
        <v>10</v>
      </c>
      <c r="I445" s="76">
        <v>0</v>
      </c>
      <c r="J445" s="428">
        <f>Tabulka54246[[#This Row],[Skutečnost v tis. Kč]]/Tabulka54246[[#This Row],[Upravený rozpočet v tis. Kč]]*100</f>
        <v>0</v>
      </c>
      <c r="K445" s="90"/>
      <c r="L445" s="86"/>
      <c r="M445" s="86"/>
      <c r="N445" s="86"/>
      <c r="O445" s="87"/>
      <c r="P445" s="87"/>
      <c r="Q445" s="87"/>
      <c r="R445" s="87"/>
      <c r="S445" s="87"/>
      <c r="T445" s="88"/>
      <c r="U445" s="88"/>
      <c r="V445" s="88"/>
      <c r="W445" s="89"/>
      <c r="X445" s="90"/>
      <c r="Y445" s="86"/>
      <c r="Z445" s="86"/>
      <c r="AA445" s="86"/>
      <c r="AB445" s="87"/>
      <c r="AC445" s="87"/>
      <c r="AD445" s="87"/>
      <c r="AE445" s="87"/>
      <c r="AF445" s="87"/>
      <c r="AG445" s="88"/>
      <c r="AH445" s="88"/>
      <c r="AI445" s="88"/>
      <c r="AJ445" s="89"/>
      <c r="AK445" s="90"/>
      <c r="AL445" s="86"/>
      <c r="AM445" s="86"/>
      <c r="AN445" s="86"/>
      <c r="AO445" s="87"/>
      <c r="AP445" s="87"/>
      <c r="AQ445" s="87"/>
      <c r="AR445" s="87"/>
      <c r="AS445" s="87"/>
      <c r="AT445" s="88"/>
      <c r="AU445" s="88"/>
      <c r="AV445" s="88"/>
      <c r="AW445" s="89"/>
      <c r="AX445" s="90"/>
      <c r="AY445" s="86"/>
      <c r="AZ445" s="86"/>
      <c r="BA445" s="86"/>
      <c r="BB445" s="87"/>
      <c r="BC445" s="87"/>
      <c r="BD445" s="87"/>
      <c r="BE445" s="87"/>
      <c r="BF445" s="87"/>
      <c r="BG445" s="88"/>
      <c r="BH445" s="88"/>
      <c r="BI445" s="88"/>
      <c r="BJ445" s="89"/>
      <c r="BK445" s="90"/>
      <c r="BL445" s="86"/>
      <c r="BM445" s="86"/>
      <c r="BN445" s="86"/>
      <c r="BO445" s="87"/>
      <c r="BP445" s="87"/>
      <c r="BQ445" s="87"/>
      <c r="BR445" s="87"/>
      <c r="BS445" s="87"/>
      <c r="BT445" s="88"/>
      <c r="BU445" s="88"/>
      <c r="BV445" s="88"/>
      <c r="BW445" s="89"/>
      <c r="BX445" s="90"/>
      <c r="BY445" s="86"/>
      <c r="BZ445" s="86"/>
      <c r="CA445" s="86"/>
      <c r="CB445" s="87"/>
      <c r="CC445" s="87"/>
      <c r="CD445" s="87"/>
      <c r="CE445" s="87"/>
      <c r="CF445" s="87"/>
      <c r="CG445" s="88"/>
      <c r="CH445" s="88"/>
      <c r="CI445" s="88"/>
      <c r="CJ445" s="89"/>
      <c r="CK445" s="90"/>
      <c r="CL445" s="86"/>
      <c r="CM445" s="86"/>
      <c r="CN445" s="86"/>
      <c r="CO445" s="87"/>
      <c r="CP445" s="87"/>
      <c r="CQ445" s="87"/>
      <c r="CR445" s="87"/>
      <c r="CS445" s="87"/>
      <c r="CT445" s="88"/>
      <c r="CU445" s="88"/>
      <c r="CV445" s="88"/>
      <c r="CW445" s="89"/>
      <c r="CX445" s="90"/>
      <c r="CY445" s="86"/>
      <c r="CZ445" s="86"/>
      <c r="DA445" s="86"/>
      <c r="DB445" s="87"/>
      <c r="DC445" s="87"/>
      <c r="DD445" s="87"/>
      <c r="DE445" s="87"/>
      <c r="DF445" s="87"/>
      <c r="DG445" s="88"/>
      <c r="DH445" s="88"/>
      <c r="DI445" s="88"/>
      <c r="DJ445" s="89"/>
      <c r="DK445" s="90"/>
      <c r="DL445" s="86"/>
      <c r="DM445" s="86"/>
      <c r="DN445" s="86"/>
      <c r="DO445" s="87"/>
      <c r="DP445" s="87"/>
      <c r="DQ445" s="87"/>
      <c r="DR445" s="87"/>
      <c r="DS445" s="87"/>
      <c r="DT445" s="88"/>
      <c r="DU445" s="88"/>
      <c r="DV445" s="88"/>
      <c r="DW445" s="89"/>
      <c r="DX445" s="90"/>
      <c r="DY445" s="86"/>
      <c r="DZ445" s="86"/>
      <c r="EA445" s="86"/>
      <c r="EB445" s="87"/>
      <c r="EC445" s="87"/>
      <c r="ED445" s="87"/>
      <c r="EE445" s="87"/>
      <c r="EF445" s="87"/>
      <c r="EG445" s="88"/>
      <c r="EH445" s="88"/>
      <c r="EI445" s="88"/>
      <c r="EJ445" s="89"/>
      <c r="EK445" s="90"/>
      <c r="EL445" s="86"/>
      <c r="EM445" s="86"/>
      <c r="EN445" s="86"/>
      <c r="EO445" s="87"/>
      <c r="EP445" s="87"/>
      <c r="EQ445" s="87"/>
      <c r="ER445" s="87"/>
      <c r="ES445" s="87"/>
      <c r="ET445" s="88"/>
      <c r="EU445" s="88"/>
      <c r="EV445" s="88"/>
      <c r="EW445" s="89"/>
      <c r="EX445" s="90"/>
      <c r="EY445" s="86"/>
      <c r="EZ445" s="86"/>
      <c r="FA445" s="86"/>
      <c r="FB445" s="87"/>
      <c r="FC445" s="87"/>
      <c r="FD445" s="87"/>
      <c r="FE445" s="87"/>
      <c r="FF445" s="87"/>
      <c r="FG445" s="88"/>
      <c r="FH445" s="88"/>
      <c r="FI445" s="88"/>
      <c r="FJ445" s="89"/>
      <c r="FK445" s="90"/>
      <c r="FL445" s="86"/>
      <c r="FM445" s="86"/>
      <c r="FN445" s="86"/>
      <c r="FO445" s="87"/>
      <c r="FP445" s="87"/>
      <c r="FQ445" s="87"/>
      <c r="FR445" s="87"/>
      <c r="FS445" s="87"/>
      <c r="FT445" s="88"/>
      <c r="FU445" s="88"/>
      <c r="FV445" s="88"/>
      <c r="FW445" s="89"/>
      <c r="FX445" s="90"/>
      <c r="FY445" s="86"/>
      <c r="FZ445" s="86"/>
      <c r="GA445" s="86"/>
      <c r="GB445" s="87"/>
      <c r="GC445" s="87"/>
      <c r="GD445" s="87"/>
      <c r="GE445" s="87"/>
      <c r="GF445" s="87"/>
    </row>
    <row r="446" spans="1:188" s="131" customFormat="1" ht="15" hidden="1" customHeight="1" x14ac:dyDescent="0.25">
      <c r="A446" s="9">
        <v>3639</v>
      </c>
      <c r="B446" s="9">
        <v>5169</v>
      </c>
      <c r="C446" s="266"/>
      <c r="D446" s="64"/>
      <c r="E446" s="61">
        <v>65</v>
      </c>
      <c r="F446" s="230" t="s">
        <v>158</v>
      </c>
      <c r="G446" s="76">
        <v>250</v>
      </c>
      <c r="H446" s="76">
        <v>228.7</v>
      </c>
      <c r="I446" s="76">
        <v>98.51</v>
      </c>
      <c r="J446" s="428">
        <f>Tabulka54246[[#This Row],[Skutečnost v tis. Kč]]/Tabulka54246[[#This Row],[Upravený rozpočet v tis. Kč]]*100</f>
        <v>43.073895933537386</v>
      </c>
      <c r="K446" s="195"/>
      <c r="L446" s="192"/>
      <c r="M446" s="192"/>
      <c r="N446" s="192"/>
      <c r="O446" s="193"/>
      <c r="P446" s="193"/>
      <c r="Q446" s="193"/>
      <c r="R446" s="193"/>
      <c r="S446" s="193"/>
      <c r="T446" s="194"/>
      <c r="U446" s="194"/>
      <c r="V446" s="194"/>
      <c r="W446" s="194"/>
      <c r="X446" s="195"/>
      <c r="Y446" s="192"/>
      <c r="Z446" s="192"/>
      <c r="AA446" s="192"/>
      <c r="AB446" s="193"/>
      <c r="AC446" s="193"/>
      <c r="AD446" s="193"/>
      <c r="AE446" s="193"/>
      <c r="AF446" s="193"/>
      <c r="AG446" s="194"/>
      <c r="AH446" s="194"/>
      <c r="AI446" s="194"/>
      <c r="AJ446" s="194"/>
      <c r="AK446" s="195"/>
      <c r="AL446" s="192"/>
      <c r="AM446" s="192"/>
      <c r="AN446" s="192"/>
      <c r="AO446" s="193"/>
      <c r="AP446" s="193"/>
      <c r="AQ446" s="193"/>
      <c r="AR446" s="193"/>
      <c r="AS446" s="193"/>
      <c r="AT446" s="194"/>
      <c r="AU446" s="194"/>
      <c r="AV446" s="194"/>
      <c r="AW446" s="194"/>
      <c r="AX446" s="195"/>
      <c r="AY446" s="192"/>
      <c r="AZ446" s="192"/>
      <c r="BA446" s="192"/>
      <c r="BB446" s="193"/>
      <c r="BC446" s="193"/>
      <c r="BD446" s="193"/>
      <c r="BE446" s="193"/>
      <c r="BF446" s="193"/>
      <c r="BG446" s="194"/>
      <c r="BH446" s="194"/>
      <c r="BI446" s="194"/>
      <c r="BJ446" s="194"/>
      <c r="BK446" s="195"/>
      <c r="BL446" s="192"/>
      <c r="BM446" s="192"/>
      <c r="BN446" s="192"/>
      <c r="BO446" s="193"/>
      <c r="BP446" s="193"/>
      <c r="BQ446" s="193"/>
      <c r="BR446" s="193"/>
      <c r="BS446" s="193"/>
      <c r="BT446" s="194"/>
      <c r="BU446" s="194"/>
      <c r="BV446" s="194"/>
      <c r="BW446" s="194"/>
      <c r="BX446" s="195"/>
      <c r="BY446" s="192"/>
      <c r="BZ446" s="192"/>
      <c r="CA446" s="192"/>
      <c r="CB446" s="193"/>
      <c r="CC446" s="193"/>
      <c r="CD446" s="193"/>
      <c r="CE446" s="193"/>
      <c r="CF446" s="193"/>
      <c r="CG446" s="194"/>
      <c r="CH446" s="194"/>
      <c r="CI446" s="194"/>
      <c r="CJ446" s="194"/>
      <c r="CK446" s="195"/>
      <c r="CL446" s="192"/>
      <c r="CM446" s="192"/>
      <c r="CN446" s="192"/>
      <c r="CO446" s="193"/>
      <c r="CP446" s="193"/>
      <c r="CQ446" s="193"/>
      <c r="CR446" s="193"/>
      <c r="CS446" s="193"/>
      <c r="CT446" s="194"/>
      <c r="CU446" s="194"/>
      <c r="CV446" s="194"/>
      <c r="CW446" s="194"/>
      <c r="CX446" s="195"/>
      <c r="CY446" s="192"/>
      <c r="CZ446" s="192"/>
      <c r="DA446" s="192"/>
      <c r="DB446" s="193"/>
      <c r="DC446" s="193"/>
      <c r="DD446" s="193"/>
      <c r="DE446" s="193"/>
      <c r="DF446" s="193"/>
      <c r="DG446" s="194"/>
      <c r="DH446" s="194"/>
      <c r="DI446" s="194"/>
      <c r="DJ446" s="194"/>
      <c r="DK446" s="195"/>
      <c r="DL446" s="192"/>
      <c r="DM446" s="192"/>
      <c r="DN446" s="192"/>
      <c r="DO446" s="193"/>
      <c r="DP446" s="193"/>
      <c r="DQ446" s="193"/>
      <c r="DR446" s="193"/>
      <c r="DS446" s="193"/>
      <c r="DT446" s="194"/>
      <c r="DU446" s="194"/>
      <c r="DV446" s="194"/>
      <c r="DW446" s="194"/>
      <c r="DX446" s="195"/>
      <c r="DY446" s="192"/>
      <c r="DZ446" s="192"/>
      <c r="EA446" s="192"/>
      <c r="EB446" s="193"/>
      <c r="EC446" s="193"/>
      <c r="ED446" s="193"/>
      <c r="EE446" s="193"/>
      <c r="EF446" s="193"/>
      <c r="EG446" s="194"/>
      <c r="EH446" s="194"/>
      <c r="EI446" s="194"/>
      <c r="EJ446" s="194"/>
      <c r="EK446" s="195"/>
      <c r="EL446" s="192"/>
      <c r="EM446" s="192"/>
      <c r="EN446" s="192"/>
      <c r="EO446" s="193"/>
      <c r="EP446" s="193"/>
      <c r="EQ446" s="193"/>
      <c r="ER446" s="193"/>
      <c r="ES446" s="193"/>
      <c r="ET446" s="194"/>
      <c r="EU446" s="194"/>
      <c r="EV446" s="194"/>
      <c r="EW446" s="194"/>
      <c r="EX446" s="195"/>
      <c r="EY446" s="192"/>
      <c r="EZ446" s="192"/>
      <c r="FA446" s="192"/>
      <c r="FB446" s="193"/>
      <c r="FC446" s="193"/>
      <c r="FD446" s="193"/>
      <c r="FE446" s="193"/>
      <c r="FF446" s="193"/>
      <c r="FG446" s="194"/>
      <c r="FH446" s="194"/>
      <c r="FI446" s="194"/>
      <c r="FJ446" s="194"/>
      <c r="FK446" s="195"/>
      <c r="FL446" s="192"/>
      <c r="FM446" s="192"/>
      <c r="FN446" s="192"/>
      <c r="FO446" s="193"/>
      <c r="FP446" s="193"/>
      <c r="FQ446" s="193"/>
      <c r="FR446" s="193"/>
      <c r="FS446" s="193"/>
      <c r="FT446" s="194"/>
      <c r="FU446" s="194"/>
      <c r="FV446" s="194"/>
      <c r="FW446" s="194"/>
      <c r="FX446" s="195"/>
      <c r="FY446" s="192"/>
      <c r="FZ446" s="192"/>
      <c r="GA446" s="192"/>
      <c r="GB446" s="193"/>
      <c r="GC446" s="193"/>
      <c r="GD446" s="193"/>
      <c r="GE446" s="193"/>
      <c r="GF446" s="193"/>
    </row>
    <row r="447" spans="1:188" s="131" customFormat="1" ht="15" hidden="1" customHeight="1" x14ac:dyDescent="0.25">
      <c r="A447" s="9">
        <v>3639</v>
      </c>
      <c r="B447" s="13">
        <v>5192</v>
      </c>
      <c r="C447" s="270"/>
      <c r="D447" s="19"/>
      <c r="E447" s="61"/>
      <c r="F447" s="29" t="s">
        <v>1043</v>
      </c>
      <c r="G447" s="76">
        <v>0</v>
      </c>
      <c r="H447" s="76">
        <v>10</v>
      </c>
      <c r="I447" s="76">
        <v>9.98</v>
      </c>
      <c r="J447" s="428">
        <f>Tabulka54246[[#This Row],[Skutečnost v tis. Kč]]/Tabulka54246[[#This Row],[Upravený rozpočet v tis. Kč]]*100</f>
        <v>99.8</v>
      </c>
      <c r="K447" s="195"/>
      <c r="L447" s="192"/>
      <c r="M447" s="192"/>
      <c r="N447" s="192"/>
      <c r="O447" s="193"/>
      <c r="P447" s="193"/>
      <c r="Q447" s="193"/>
      <c r="R447" s="193"/>
      <c r="S447" s="193"/>
      <c r="T447" s="194"/>
      <c r="U447" s="194"/>
      <c r="V447" s="194"/>
      <c r="W447" s="194"/>
      <c r="X447" s="195"/>
      <c r="Y447" s="192"/>
      <c r="Z447" s="192"/>
      <c r="AA447" s="192"/>
      <c r="AB447" s="193"/>
      <c r="AC447" s="193"/>
      <c r="AD447" s="193"/>
      <c r="AE447" s="193"/>
      <c r="AF447" s="193"/>
      <c r="AG447" s="194"/>
      <c r="AH447" s="194"/>
      <c r="AI447" s="194"/>
      <c r="AJ447" s="194"/>
      <c r="AK447" s="195"/>
      <c r="AL447" s="192"/>
      <c r="AM447" s="192"/>
      <c r="AN447" s="192"/>
      <c r="AO447" s="193"/>
      <c r="AP447" s="193"/>
      <c r="AQ447" s="193"/>
      <c r="AR447" s="193"/>
      <c r="AS447" s="193"/>
      <c r="AT447" s="194"/>
      <c r="AU447" s="194"/>
      <c r="AV447" s="194"/>
      <c r="AW447" s="194"/>
      <c r="AX447" s="195"/>
      <c r="AY447" s="192"/>
      <c r="AZ447" s="192"/>
      <c r="BA447" s="192"/>
      <c r="BB447" s="193"/>
      <c r="BC447" s="193"/>
      <c r="BD447" s="193"/>
      <c r="BE447" s="193"/>
      <c r="BF447" s="193"/>
      <c r="BG447" s="194"/>
      <c r="BH447" s="194"/>
      <c r="BI447" s="194"/>
      <c r="BJ447" s="194"/>
      <c r="BK447" s="195"/>
      <c r="BL447" s="192"/>
      <c r="BM447" s="192"/>
      <c r="BN447" s="192"/>
      <c r="BO447" s="193"/>
      <c r="BP447" s="193"/>
      <c r="BQ447" s="193"/>
      <c r="BR447" s="193"/>
      <c r="BS447" s="193"/>
      <c r="BT447" s="194"/>
      <c r="BU447" s="194"/>
      <c r="BV447" s="194"/>
      <c r="BW447" s="194"/>
      <c r="BX447" s="195"/>
      <c r="BY447" s="192"/>
      <c r="BZ447" s="192"/>
      <c r="CA447" s="192"/>
      <c r="CB447" s="193"/>
      <c r="CC447" s="193"/>
      <c r="CD447" s="193"/>
      <c r="CE447" s="193"/>
      <c r="CF447" s="193"/>
      <c r="CG447" s="194"/>
      <c r="CH447" s="194"/>
      <c r="CI447" s="194"/>
      <c r="CJ447" s="194"/>
      <c r="CK447" s="195"/>
      <c r="CL447" s="192"/>
      <c r="CM447" s="192"/>
      <c r="CN447" s="192"/>
      <c r="CO447" s="193"/>
      <c r="CP447" s="193"/>
      <c r="CQ447" s="193"/>
      <c r="CR447" s="193"/>
      <c r="CS447" s="193"/>
      <c r="CT447" s="194"/>
      <c r="CU447" s="194"/>
      <c r="CV447" s="194"/>
      <c r="CW447" s="194"/>
      <c r="CX447" s="195"/>
      <c r="CY447" s="192"/>
      <c r="CZ447" s="192"/>
      <c r="DA447" s="192"/>
      <c r="DB447" s="193"/>
      <c r="DC447" s="193"/>
      <c r="DD447" s="193"/>
      <c r="DE447" s="193"/>
      <c r="DF447" s="193"/>
      <c r="DG447" s="194"/>
      <c r="DH447" s="194"/>
      <c r="DI447" s="194"/>
      <c r="DJ447" s="194"/>
      <c r="DK447" s="195"/>
      <c r="DL447" s="192"/>
      <c r="DM447" s="192"/>
      <c r="DN447" s="192"/>
      <c r="DO447" s="193"/>
      <c r="DP447" s="193"/>
      <c r="DQ447" s="193"/>
      <c r="DR447" s="193"/>
      <c r="DS447" s="193"/>
      <c r="DT447" s="194"/>
      <c r="DU447" s="194"/>
      <c r="DV447" s="194"/>
      <c r="DW447" s="194"/>
      <c r="DX447" s="195"/>
      <c r="DY447" s="192"/>
      <c r="DZ447" s="192"/>
      <c r="EA447" s="192"/>
      <c r="EB447" s="193"/>
      <c r="EC447" s="193"/>
      <c r="ED447" s="193"/>
      <c r="EE447" s="193"/>
      <c r="EF447" s="193"/>
      <c r="EG447" s="194"/>
      <c r="EH447" s="194"/>
      <c r="EI447" s="194"/>
      <c r="EJ447" s="194"/>
      <c r="EK447" s="195"/>
      <c r="EL447" s="192"/>
      <c r="EM447" s="192"/>
      <c r="EN447" s="192"/>
      <c r="EO447" s="193"/>
      <c r="EP447" s="193"/>
      <c r="EQ447" s="193"/>
      <c r="ER447" s="193"/>
      <c r="ES447" s="193"/>
      <c r="ET447" s="194"/>
      <c r="EU447" s="194"/>
      <c r="EV447" s="194"/>
      <c r="EW447" s="194"/>
      <c r="EX447" s="195"/>
      <c r="EY447" s="192"/>
      <c r="EZ447" s="192"/>
      <c r="FA447" s="192"/>
      <c r="FB447" s="193"/>
      <c r="FC447" s="193"/>
      <c r="FD447" s="193"/>
      <c r="FE447" s="193"/>
      <c r="FF447" s="193"/>
      <c r="FG447" s="194"/>
      <c r="FH447" s="194"/>
      <c r="FI447" s="194"/>
      <c r="FJ447" s="194"/>
      <c r="FK447" s="195"/>
      <c r="FL447" s="192"/>
      <c r="FM447" s="192"/>
      <c r="FN447" s="192"/>
      <c r="FO447" s="193"/>
      <c r="FP447" s="193"/>
      <c r="FQ447" s="193"/>
      <c r="FR447" s="193"/>
      <c r="FS447" s="193"/>
      <c r="FT447" s="194"/>
      <c r="FU447" s="194"/>
      <c r="FV447" s="194"/>
      <c r="FW447" s="194"/>
      <c r="FX447" s="195"/>
      <c r="FY447" s="192"/>
      <c r="FZ447" s="192"/>
      <c r="GA447" s="192"/>
      <c r="GB447" s="193"/>
      <c r="GC447" s="193"/>
      <c r="GD447" s="193"/>
      <c r="GE447" s="193"/>
      <c r="GF447" s="193"/>
    </row>
    <row r="448" spans="1:188" s="131" customFormat="1" ht="15" hidden="1" customHeight="1" x14ac:dyDescent="0.25">
      <c r="A448" s="9">
        <v>3639</v>
      </c>
      <c r="B448" s="9">
        <v>5361</v>
      </c>
      <c r="C448" s="266"/>
      <c r="D448" s="64"/>
      <c r="E448" s="61"/>
      <c r="F448" s="29" t="s">
        <v>160</v>
      </c>
      <c r="G448" s="76">
        <v>70</v>
      </c>
      <c r="H448" s="76">
        <v>70</v>
      </c>
      <c r="I448" s="76">
        <v>69</v>
      </c>
      <c r="J448" s="428">
        <f>Tabulka54246[[#This Row],[Skutečnost v tis. Kč]]/Tabulka54246[[#This Row],[Upravený rozpočet v tis. Kč]]*100</f>
        <v>98.571428571428584</v>
      </c>
      <c r="K448" s="195"/>
      <c r="L448" s="192"/>
      <c r="M448" s="192"/>
      <c r="N448" s="192"/>
      <c r="O448" s="193"/>
      <c r="P448" s="193"/>
      <c r="Q448" s="193"/>
      <c r="R448" s="193"/>
      <c r="S448" s="193"/>
      <c r="T448" s="194"/>
      <c r="U448" s="194"/>
      <c r="V448" s="194"/>
      <c r="W448" s="194"/>
      <c r="X448" s="195"/>
      <c r="Y448" s="192"/>
      <c r="Z448" s="192"/>
      <c r="AA448" s="192"/>
      <c r="AB448" s="193"/>
      <c r="AC448" s="193"/>
      <c r="AD448" s="193"/>
      <c r="AE448" s="193"/>
      <c r="AF448" s="193"/>
      <c r="AG448" s="194"/>
      <c r="AH448" s="194"/>
      <c r="AI448" s="194"/>
      <c r="AJ448" s="194"/>
      <c r="AK448" s="195"/>
      <c r="AL448" s="192"/>
      <c r="AM448" s="192"/>
      <c r="AN448" s="192"/>
      <c r="AO448" s="193"/>
      <c r="AP448" s="193"/>
      <c r="AQ448" s="193"/>
      <c r="AR448" s="193"/>
      <c r="AS448" s="193"/>
      <c r="AT448" s="194"/>
      <c r="AU448" s="194"/>
      <c r="AV448" s="194"/>
      <c r="AW448" s="194"/>
      <c r="AX448" s="195"/>
      <c r="AY448" s="192"/>
      <c r="AZ448" s="192"/>
      <c r="BA448" s="192"/>
      <c r="BB448" s="193"/>
      <c r="BC448" s="193"/>
      <c r="BD448" s="193"/>
      <c r="BE448" s="193"/>
      <c r="BF448" s="193"/>
      <c r="BG448" s="194"/>
      <c r="BH448" s="194"/>
      <c r="BI448" s="194"/>
      <c r="BJ448" s="194"/>
      <c r="BK448" s="195"/>
      <c r="BL448" s="192"/>
      <c r="BM448" s="192"/>
      <c r="BN448" s="192"/>
      <c r="BO448" s="193"/>
      <c r="BP448" s="193"/>
      <c r="BQ448" s="193"/>
      <c r="BR448" s="193"/>
      <c r="BS448" s="193"/>
      <c r="BT448" s="194"/>
      <c r="BU448" s="194"/>
      <c r="BV448" s="194"/>
      <c r="BW448" s="194"/>
      <c r="BX448" s="195"/>
      <c r="BY448" s="192"/>
      <c r="BZ448" s="192"/>
      <c r="CA448" s="192"/>
      <c r="CB448" s="193"/>
      <c r="CC448" s="193"/>
      <c r="CD448" s="193"/>
      <c r="CE448" s="193"/>
      <c r="CF448" s="193"/>
      <c r="CG448" s="194"/>
      <c r="CH448" s="194"/>
      <c r="CI448" s="194"/>
      <c r="CJ448" s="194"/>
      <c r="CK448" s="195"/>
      <c r="CL448" s="192"/>
      <c r="CM448" s="192"/>
      <c r="CN448" s="192"/>
      <c r="CO448" s="193"/>
      <c r="CP448" s="193"/>
      <c r="CQ448" s="193"/>
      <c r="CR448" s="193"/>
      <c r="CS448" s="193"/>
      <c r="CT448" s="194"/>
      <c r="CU448" s="194"/>
      <c r="CV448" s="194"/>
      <c r="CW448" s="194"/>
      <c r="CX448" s="195"/>
      <c r="CY448" s="192"/>
      <c r="CZ448" s="192"/>
      <c r="DA448" s="192"/>
      <c r="DB448" s="193"/>
      <c r="DC448" s="193"/>
      <c r="DD448" s="193"/>
      <c r="DE448" s="193"/>
      <c r="DF448" s="193"/>
      <c r="DG448" s="194"/>
      <c r="DH448" s="194"/>
      <c r="DI448" s="194"/>
      <c r="DJ448" s="194"/>
      <c r="DK448" s="195"/>
      <c r="DL448" s="192"/>
      <c r="DM448" s="192"/>
      <c r="DN448" s="192"/>
      <c r="DO448" s="193"/>
      <c r="DP448" s="193"/>
      <c r="DQ448" s="193"/>
      <c r="DR448" s="193"/>
      <c r="DS448" s="193"/>
      <c r="DT448" s="194"/>
      <c r="DU448" s="194"/>
      <c r="DV448" s="194"/>
      <c r="DW448" s="194"/>
      <c r="DX448" s="195"/>
      <c r="DY448" s="192"/>
      <c r="DZ448" s="192"/>
      <c r="EA448" s="192"/>
      <c r="EB448" s="193"/>
      <c r="EC448" s="193"/>
      <c r="ED448" s="193"/>
      <c r="EE448" s="193"/>
      <c r="EF448" s="193"/>
      <c r="EG448" s="194"/>
      <c r="EH448" s="194"/>
      <c r="EI448" s="194"/>
      <c r="EJ448" s="194"/>
      <c r="EK448" s="195"/>
      <c r="EL448" s="192"/>
      <c r="EM448" s="192"/>
      <c r="EN448" s="192"/>
      <c r="EO448" s="193"/>
      <c r="EP448" s="193"/>
      <c r="EQ448" s="193"/>
      <c r="ER448" s="193"/>
      <c r="ES448" s="193"/>
      <c r="ET448" s="194"/>
      <c r="EU448" s="194"/>
      <c r="EV448" s="194"/>
      <c r="EW448" s="194"/>
      <c r="EX448" s="195"/>
      <c r="EY448" s="192"/>
      <c r="EZ448" s="192"/>
      <c r="FA448" s="192"/>
      <c r="FB448" s="193"/>
      <c r="FC448" s="193"/>
      <c r="FD448" s="193"/>
      <c r="FE448" s="193"/>
      <c r="FF448" s="193"/>
      <c r="FG448" s="194"/>
      <c r="FH448" s="194"/>
      <c r="FI448" s="194"/>
      <c r="FJ448" s="194"/>
      <c r="FK448" s="195"/>
      <c r="FL448" s="192"/>
      <c r="FM448" s="192"/>
      <c r="FN448" s="192"/>
      <c r="FO448" s="193"/>
      <c r="FP448" s="193"/>
      <c r="FQ448" s="193"/>
      <c r="FR448" s="193"/>
      <c r="FS448" s="193"/>
      <c r="FT448" s="194"/>
      <c r="FU448" s="194"/>
      <c r="FV448" s="194"/>
      <c r="FW448" s="194"/>
      <c r="FX448" s="195"/>
      <c r="FY448" s="192"/>
      <c r="FZ448" s="192"/>
      <c r="GA448" s="192"/>
      <c r="GB448" s="193"/>
      <c r="GC448" s="193"/>
      <c r="GD448" s="193"/>
      <c r="GE448" s="193"/>
      <c r="GF448" s="193"/>
    </row>
    <row r="449" spans="1:188" s="131" customFormat="1" ht="15" hidden="1" customHeight="1" x14ac:dyDescent="0.25">
      <c r="A449" s="9">
        <v>3639</v>
      </c>
      <c r="B449" s="13">
        <v>5365</v>
      </c>
      <c r="C449" s="270"/>
      <c r="D449" s="19"/>
      <c r="E449" s="61"/>
      <c r="F449" s="29" t="s">
        <v>1095</v>
      </c>
      <c r="G449" s="76">
        <v>0</v>
      </c>
      <c r="H449" s="76">
        <v>1.3</v>
      </c>
      <c r="I449" s="76">
        <v>1.3</v>
      </c>
      <c r="J449" s="428">
        <f>Tabulka54246[[#This Row],[Skutečnost v tis. Kč]]/Tabulka54246[[#This Row],[Upravený rozpočet v tis. Kč]]*100</f>
        <v>100</v>
      </c>
      <c r="K449" s="670"/>
      <c r="L449" s="671"/>
      <c r="M449" s="192"/>
      <c r="N449" s="192"/>
      <c r="O449" s="193"/>
      <c r="P449" s="193"/>
      <c r="Q449" s="193"/>
      <c r="R449" s="193"/>
      <c r="S449" s="193"/>
      <c r="T449" s="194"/>
      <c r="U449" s="194"/>
      <c r="V449" s="194"/>
      <c r="W449" s="194"/>
      <c r="X449" s="195"/>
      <c r="Y449" s="192"/>
      <c r="Z449" s="192"/>
      <c r="AA449" s="192"/>
      <c r="AB449" s="193"/>
      <c r="AC449" s="193"/>
      <c r="AD449" s="193"/>
      <c r="AE449" s="193"/>
      <c r="AF449" s="193"/>
      <c r="AG449" s="194"/>
      <c r="AH449" s="194"/>
      <c r="AI449" s="194"/>
      <c r="AJ449" s="194"/>
      <c r="AK449" s="195"/>
      <c r="AL449" s="192"/>
      <c r="AM449" s="192"/>
      <c r="AN449" s="192"/>
      <c r="AO449" s="193"/>
      <c r="AP449" s="193"/>
      <c r="AQ449" s="193"/>
      <c r="AR449" s="193"/>
      <c r="AS449" s="193"/>
      <c r="AT449" s="194"/>
      <c r="AU449" s="194"/>
      <c r="AV449" s="194"/>
      <c r="AW449" s="194"/>
      <c r="AX449" s="195"/>
      <c r="AY449" s="192"/>
      <c r="AZ449" s="192"/>
      <c r="BA449" s="192"/>
      <c r="BB449" s="193"/>
      <c r="BC449" s="193"/>
      <c r="BD449" s="193"/>
      <c r="BE449" s="193"/>
      <c r="BF449" s="193"/>
      <c r="BG449" s="194"/>
      <c r="BH449" s="194"/>
      <c r="BI449" s="194"/>
      <c r="BJ449" s="194"/>
      <c r="BK449" s="195"/>
      <c r="BL449" s="192"/>
      <c r="BM449" s="192"/>
      <c r="BN449" s="192"/>
      <c r="BO449" s="193"/>
      <c r="BP449" s="193"/>
      <c r="BQ449" s="193"/>
      <c r="BR449" s="193"/>
      <c r="BS449" s="193"/>
      <c r="BT449" s="194"/>
      <c r="BU449" s="194"/>
      <c r="BV449" s="194"/>
      <c r="BW449" s="194"/>
      <c r="BX449" s="195"/>
      <c r="BY449" s="192"/>
      <c r="BZ449" s="192"/>
      <c r="CA449" s="192"/>
      <c r="CB449" s="193"/>
      <c r="CC449" s="193"/>
      <c r="CD449" s="193"/>
      <c r="CE449" s="193"/>
      <c r="CF449" s="193"/>
      <c r="CG449" s="194"/>
      <c r="CH449" s="194"/>
      <c r="CI449" s="194"/>
      <c r="CJ449" s="194"/>
      <c r="CK449" s="195"/>
      <c r="CL449" s="192"/>
      <c r="CM449" s="192"/>
      <c r="CN449" s="192"/>
      <c r="CO449" s="193"/>
      <c r="CP449" s="193"/>
      <c r="CQ449" s="193"/>
      <c r="CR449" s="193"/>
      <c r="CS449" s="193"/>
      <c r="CT449" s="194"/>
      <c r="CU449" s="194"/>
      <c r="CV449" s="194"/>
      <c r="CW449" s="194"/>
      <c r="CX449" s="195"/>
      <c r="CY449" s="192"/>
      <c r="CZ449" s="192"/>
      <c r="DA449" s="192"/>
      <c r="DB449" s="193"/>
      <c r="DC449" s="193"/>
      <c r="DD449" s="193"/>
      <c r="DE449" s="193"/>
      <c r="DF449" s="193"/>
      <c r="DG449" s="194"/>
      <c r="DH449" s="194"/>
      <c r="DI449" s="194"/>
      <c r="DJ449" s="194"/>
      <c r="DK449" s="195"/>
      <c r="DL449" s="192"/>
      <c r="DM449" s="192"/>
      <c r="DN449" s="192"/>
      <c r="DO449" s="193"/>
      <c r="DP449" s="193"/>
      <c r="DQ449" s="193"/>
      <c r="DR449" s="193"/>
      <c r="DS449" s="193"/>
      <c r="DT449" s="194"/>
      <c r="DU449" s="194"/>
      <c r="DV449" s="194"/>
      <c r="DW449" s="194"/>
      <c r="DX449" s="195"/>
      <c r="DY449" s="192"/>
      <c r="DZ449" s="192"/>
      <c r="EA449" s="192"/>
      <c r="EB449" s="193"/>
      <c r="EC449" s="193"/>
      <c r="ED449" s="193"/>
      <c r="EE449" s="193"/>
      <c r="EF449" s="193"/>
      <c r="EG449" s="194"/>
      <c r="EH449" s="194"/>
      <c r="EI449" s="194"/>
      <c r="EJ449" s="194"/>
      <c r="EK449" s="195"/>
      <c r="EL449" s="192"/>
      <c r="EM449" s="192"/>
      <c r="EN449" s="192"/>
      <c r="EO449" s="193"/>
      <c r="EP449" s="193"/>
      <c r="EQ449" s="193"/>
      <c r="ER449" s="193"/>
      <c r="ES449" s="193"/>
      <c r="ET449" s="194"/>
      <c r="EU449" s="194"/>
      <c r="EV449" s="194"/>
      <c r="EW449" s="194"/>
      <c r="EX449" s="195"/>
      <c r="EY449" s="192"/>
      <c r="EZ449" s="192"/>
      <c r="FA449" s="192"/>
      <c r="FB449" s="193"/>
      <c r="FC449" s="193"/>
      <c r="FD449" s="193"/>
      <c r="FE449" s="193"/>
      <c r="FF449" s="193"/>
      <c r="FG449" s="194"/>
      <c r="FH449" s="194"/>
      <c r="FI449" s="194"/>
      <c r="FJ449" s="194"/>
      <c r="FK449" s="195"/>
      <c r="FL449" s="192"/>
      <c r="FM449" s="192"/>
      <c r="FN449" s="192"/>
      <c r="FO449" s="193"/>
      <c r="FP449" s="193"/>
      <c r="FQ449" s="193"/>
      <c r="FR449" s="193"/>
      <c r="FS449" s="193"/>
      <c r="FT449" s="194"/>
      <c r="FU449" s="194"/>
      <c r="FV449" s="194"/>
      <c r="FW449" s="194"/>
      <c r="FX449" s="195"/>
      <c r="FY449" s="192"/>
      <c r="FZ449" s="192"/>
      <c r="GA449" s="192"/>
      <c r="GB449" s="193"/>
      <c r="GC449" s="193"/>
      <c r="GD449" s="193"/>
      <c r="GE449" s="193"/>
      <c r="GF449" s="193"/>
    </row>
    <row r="450" spans="1:188" ht="15" hidden="1" customHeight="1" x14ac:dyDescent="0.25">
      <c r="A450" s="9">
        <v>3639</v>
      </c>
      <c r="B450" s="366">
        <v>5909</v>
      </c>
      <c r="C450" s="367"/>
      <c r="D450" s="455"/>
      <c r="E450" s="61"/>
      <c r="F450" s="29" t="s">
        <v>345</v>
      </c>
      <c r="G450" s="76">
        <v>0</v>
      </c>
      <c r="H450" s="521">
        <v>153.11000000000001</v>
      </c>
      <c r="I450" s="76">
        <v>63.11</v>
      </c>
      <c r="J450" s="428">
        <f>Tabulka54246[[#This Row],[Skutečnost v tis. Kč]]/Tabulka54246[[#This Row],[Upravený rozpočet v tis. Kč]]*100</f>
        <v>41.218731630853632</v>
      </c>
      <c r="K450" s="90"/>
      <c r="L450" s="86"/>
      <c r="M450" s="86"/>
      <c r="N450" s="86"/>
      <c r="O450" s="87"/>
      <c r="P450" s="87"/>
      <c r="Q450" s="87"/>
      <c r="R450" s="87"/>
      <c r="S450" s="87"/>
      <c r="T450" s="88"/>
      <c r="U450" s="88"/>
      <c r="V450" s="88"/>
      <c r="W450" s="89"/>
      <c r="X450" s="90"/>
      <c r="Y450" s="86"/>
      <c r="Z450" s="86"/>
      <c r="AA450" s="86"/>
      <c r="AB450" s="87"/>
      <c r="AC450" s="87"/>
      <c r="AD450" s="87"/>
      <c r="AE450" s="87"/>
      <c r="AF450" s="87"/>
      <c r="AG450" s="88"/>
      <c r="AH450" s="88"/>
      <c r="AI450" s="88"/>
      <c r="AJ450" s="89"/>
      <c r="AK450" s="90"/>
      <c r="AL450" s="86"/>
      <c r="AM450" s="86"/>
      <c r="AN450" s="86"/>
      <c r="AO450" s="87"/>
      <c r="AP450" s="87"/>
      <c r="AQ450" s="87"/>
      <c r="AR450" s="87"/>
      <c r="AS450" s="87"/>
      <c r="AT450" s="88"/>
      <c r="AU450" s="88"/>
      <c r="AV450" s="88"/>
      <c r="AW450" s="89"/>
      <c r="AX450" s="90"/>
      <c r="AY450" s="86"/>
      <c r="AZ450" s="86"/>
      <c r="BA450" s="86"/>
      <c r="BB450" s="87"/>
      <c r="BC450" s="87"/>
      <c r="BD450" s="87"/>
      <c r="BE450" s="87"/>
      <c r="BF450" s="87"/>
      <c r="BG450" s="88"/>
      <c r="BH450" s="88"/>
      <c r="BI450" s="88"/>
      <c r="BJ450" s="89"/>
      <c r="BK450" s="90"/>
      <c r="BL450" s="86"/>
      <c r="BM450" s="86"/>
      <c r="BN450" s="86"/>
      <c r="BO450" s="87"/>
      <c r="BP450" s="87"/>
      <c r="BQ450" s="87"/>
      <c r="BR450" s="87"/>
      <c r="BS450" s="87"/>
      <c r="BT450" s="88"/>
      <c r="BU450" s="88"/>
      <c r="BV450" s="88"/>
      <c r="BW450" s="89"/>
      <c r="BX450" s="90"/>
      <c r="BY450" s="86"/>
      <c r="BZ450" s="86"/>
      <c r="CA450" s="86"/>
      <c r="CB450" s="87"/>
      <c r="CC450" s="87"/>
      <c r="CD450" s="87"/>
      <c r="CE450" s="87"/>
      <c r="CF450" s="87"/>
      <c r="CG450" s="88"/>
      <c r="CH450" s="88"/>
      <c r="CI450" s="88"/>
      <c r="CJ450" s="89"/>
      <c r="CK450" s="90"/>
      <c r="CL450" s="86"/>
      <c r="CM450" s="86"/>
      <c r="CN450" s="86"/>
      <c r="CO450" s="87"/>
      <c r="CP450" s="87"/>
      <c r="CQ450" s="87"/>
      <c r="CR450" s="87"/>
      <c r="CS450" s="87"/>
      <c r="CT450" s="88"/>
      <c r="CU450" s="88"/>
      <c r="CV450" s="88"/>
      <c r="CW450" s="89"/>
      <c r="CX450" s="90"/>
      <c r="CY450" s="86"/>
      <c r="CZ450" s="86"/>
      <c r="DA450" s="86"/>
      <c r="DB450" s="87"/>
      <c r="DC450" s="87"/>
      <c r="DD450" s="87"/>
      <c r="DE450" s="87"/>
      <c r="DF450" s="87"/>
      <c r="DG450" s="88"/>
      <c r="DH450" s="88"/>
      <c r="DI450" s="88"/>
      <c r="DJ450" s="89"/>
      <c r="DK450" s="90"/>
      <c r="DL450" s="86"/>
      <c r="DM450" s="86"/>
      <c r="DN450" s="86"/>
      <c r="DO450" s="87"/>
      <c r="DP450" s="87"/>
      <c r="DQ450" s="87"/>
      <c r="DR450" s="87"/>
      <c r="DS450" s="87"/>
      <c r="DT450" s="88"/>
      <c r="DU450" s="88"/>
      <c r="DV450" s="88"/>
      <c r="DW450" s="89"/>
      <c r="DX450" s="90"/>
      <c r="DY450" s="86"/>
      <c r="DZ450" s="86"/>
      <c r="EA450" s="86"/>
      <c r="EB450" s="87"/>
      <c r="EC450" s="87"/>
      <c r="ED450" s="87"/>
      <c r="EE450" s="87"/>
      <c r="EF450" s="87"/>
      <c r="EG450" s="88"/>
      <c r="EH450" s="88"/>
      <c r="EI450" s="88"/>
      <c r="EJ450" s="89"/>
      <c r="EK450" s="90"/>
      <c r="EL450" s="86"/>
      <c r="EM450" s="86"/>
      <c r="EN450" s="86"/>
      <c r="EO450" s="87"/>
      <c r="EP450" s="87"/>
      <c r="EQ450" s="87"/>
      <c r="ER450" s="87"/>
      <c r="ES450" s="87"/>
      <c r="ET450" s="88"/>
      <c r="EU450" s="88"/>
      <c r="EV450" s="88"/>
      <c r="EW450" s="89"/>
      <c r="EX450" s="90"/>
      <c r="EY450" s="86"/>
      <c r="EZ450" s="86"/>
      <c r="FA450" s="86"/>
      <c r="FB450" s="87"/>
      <c r="FC450" s="87"/>
      <c r="FD450" s="87"/>
      <c r="FE450" s="87"/>
      <c r="FF450" s="87"/>
      <c r="FG450" s="88"/>
      <c r="FH450" s="88"/>
      <c r="FI450" s="88"/>
      <c r="FJ450" s="89"/>
      <c r="FK450" s="90"/>
      <c r="FL450" s="86"/>
      <c r="FM450" s="86"/>
      <c r="FN450" s="86"/>
      <c r="FO450" s="87"/>
      <c r="FP450" s="87"/>
      <c r="FQ450" s="87"/>
      <c r="FR450" s="87"/>
      <c r="FS450" s="87"/>
      <c r="FT450" s="88"/>
      <c r="FU450" s="88"/>
      <c r="FV450" s="88"/>
      <c r="FW450" s="89"/>
      <c r="FX450" s="90"/>
      <c r="FY450" s="86"/>
      <c r="FZ450" s="86"/>
      <c r="GA450" s="86"/>
      <c r="GB450" s="87"/>
      <c r="GC450" s="87"/>
      <c r="GD450" s="87"/>
      <c r="GE450" s="87"/>
      <c r="GF450" s="87"/>
    </row>
    <row r="451" spans="1:188" ht="15" hidden="1" customHeight="1" x14ac:dyDescent="0.25">
      <c r="A451" s="258">
        <v>3639</v>
      </c>
      <c r="B451" s="258">
        <v>6130</v>
      </c>
      <c r="C451" s="270"/>
      <c r="D451" s="64"/>
      <c r="E451" s="61"/>
      <c r="F451" s="256" t="s">
        <v>432</v>
      </c>
      <c r="G451" s="252">
        <v>1500</v>
      </c>
      <c r="H451" s="252">
        <v>1515.5</v>
      </c>
      <c r="I451" s="252">
        <v>1515.5</v>
      </c>
      <c r="J451" s="428">
        <f>Tabulka54246[[#This Row],[Skutečnost v tis. Kč]]/Tabulka54246[[#This Row],[Upravený rozpočet v tis. Kč]]*100</f>
        <v>100</v>
      </c>
      <c r="K451" s="90"/>
      <c r="L451" s="86"/>
      <c r="M451" s="86"/>
      <c r="N451" s="86"/>
      <c r="O451" s="87"/>
      <c r="P451" s="87"/>
      <c r="Q451" s="87"/>
      <c r="R451" s="87"/>
      <c r="S451" s="87"/>
      <c r="T451" s="88"/>
      <c r="U451" s="88"/>
      <c r="V451" s="88"/>
      <c r="W451" s="89"/>
      <c r="X451" s="90"/>
      <c r="Y451" s="86"/>
      <c r="Z451" s="86"/>
      <c r="AA451" s="86"/>
      <c r="AB451" s="87"/>
      <c r="AC451" s="87"/>
      <c r="AD451" s="87"/>
      <c r="AE451" s="87"/>
      <c r="AF451" s="87"/>
      <c r="AG451" s="88"/>
      <c r="AH451" s="88"/>
      <c r="AI451" s="88"/>
      <c r="AJ451" s="89"/>
      <c r="AK451" s="90"/>
      <c r="AL451" s="86"/>
      <c r="AM451" s="86"/>
      <c r="AN451" s="86"/>
      <c r="AO451" s="87"/>
      <c r="AP451" s="87"/>
      <c r="AQ451" s="87"/>
      <c r="AR451" s="87"/>
      <c r="AS451" s="87"/>
      <c r="AT451" s="88"/>
      <c r="AU451" s="88"/>
      <c r="AV451" s="88"/>
      <c r="AW451" s="89"/>
      <c r="AX451" s="90"/>
      <c r="AY451" s="86"/>
      <c r="AZ451" s="86"/>
      <c r="BA451" s="86"/>
      <c r="BB451" s="87"/>
      <c r="BC451" s="87"/>
      <c r="BD451" s="87"/>
      <c r="BE451" s="87"/>
      <c r="BF451" s="87"/>
      <c r="BG451" s="88"/>
      <c r="BH451" s="88"/>
      <c r="BI451" s="88"/>
      <c r="BJ451" s="89"/>
      <c r="BK451" s="90"/>
      <c r="BL451" s="86"/>
      <c r="BM451" s="86"/>
      <c r="BN451" s="86"/>
      <c r="BO451" s="87"/>
      <c r="BP451" s="87"/>
      <c r="BQ451" s="87"/>
      <c r="BR451" s="87"/>
      <c r="BS451" s="87"/>
      <c r="BT451" s="88"/>
      <c r="BU451" s="88"/>
      <c r="BV451" s="88"/>
      <c r="BW451" s="89"/>
      <c r="BX451" s="90"/>
      <c r="BY451" s="86"/>
      <c r="BZ451" s="86"/>
      <c r="CA451" s="86"/>
      <c r="CB451" s="87"/>
      <c r="CC451" s="87"/>
      <c r="CD451" s="87"/>
      <c r="CE451" s="87"/>
      <c r="CF451" s="87"/>
      <c r="CG451" s="88"/>
      <c r="CH451" s="88"/>
      <c r="CI451" s="88"/>
      <c r="CJ451" s="89"/>
      <c r="CK451" s="90"/>
      <c r="CL451" s="86"/>
      <c r="CM451" s="86"/>
      <c r="CN451" s="86"/>
      <c r="CO451" s="87"/>
      <c r="CP451" s="87"/>
      <c r="CQ451" s="87"/>
      <c r="CR451" s="87"/>
      <c r="CS451" s="87"/>
      <c r="CT451" s="88"/>
      <c r="CU451" s="88"/>
      <c r="CV451" s="88"/>
      <c r="CW451" s="89"/>
      <c r="CX451" s="90"/>
      <c r="CY451" s="86"/>
      <c r="CZ451" s="86"/>
      <c r="DA451" s="86"/>
      <c r="DB451" s="87"/>
      <c r="DC451" s="87"/>
      <c r="DD451" s="87"/>
      <c r="DE451" s="87"/>
      <c r="DF451" s="87"/>
      <c r="DG451" s="88"/>
      <c r="DH451" s="88"/>
      <c r="DI451" s="88"/>
      <c r="DJ451" s="89"/>
      <c r="DK451" s="90"/>
      <c r="DL451" s="86"/>
      <c r="DM451" s="86"/>
      <c r="DN451" s="86"/>
      <c r="DO451" s="87"/>
      <c r="DP451" s="87"/>
      <c r="DQ451" s="87"/>
      <c r="DR451" s="87"/>
      <c r="DS451" s="87"/>
      <c r="DT451" s="88"/>
      <c r="DU451" s="88"/>
      <c r="DV451" s="88"/>
      <c r="DW451" s="89"/>
      <c r="DX451" s="90"/>
      <c r="DY451" s="86"/>
      <c r="DZ451" s="86"/>
      <c r="EA451" s="86"/>
      <c r="EB451" s="87"/>
      <c r="EC451" s="87"/>
      <c r="ED451" s="87"/>
      <c r="EE451" s="87"/>
      <c r="EF451" s="87"/>
      <c r="EG451" s="88"/>
      <c r="EH451" s="88"/>
      <c r="EI451" s="88"/>
      <c r="EJ451" s="89"/>
      <c r="EK451" s="90"/>
      <c r="EL451" s="86"/>
      <c r="EM451" s="86"/>
      <c r="EN451" s="86"/>
      <c r="EO451" s="87"/>
      <c r="EP451" s="87"/>
      <c r="EQ451" s="87"/>
      <c r="ER451" s="87"/>
      <c r="ES451" s="87"/>
      <c r="ET451" s="88"/>
      <c r="EU451" s="88"/>
      <c r="EV451" s="88"/>
      <c r="EW451" s="89"/>
      <c r="EX451" s="90"/>
      <c r="EY451" s="86"/>
      <c r="EZ451" s="86"/>
      <c r="FA451" s="86"/>
      <c r="FB451" s="87"/>
      <c r="FC451" s="87"/>
      <c r="FD451" s="87"/>
      <c r="FE451" s="87"/>
      <c r="FF451" s="87"/>
      <c r="FG451" s="88"/>
      <c r="FH451" s="88"/>
      <c r="FI451" s="88"/>
      <c r="FJ451" s="89"/>
      <c r="FK451" s="90"/>
      <c r="FL451" s="86"/>
      <c r="FM451" s="86"/>
      <c r="FN451" s="86"/>
      <c r="FO451" s="87"/>
      <c r="FP451" s="87"/>
      <c r="FQ451" s="87"/>
      <c r="FR451" s="87"/>
      <c r="FS451" s="87"/>
      <c r="FT451" s="88"/>
      <c r="FU451" s="88"/>
      <c r="FV451" s="88"/>
      <c r="FW451" s="89"/>
      <c r="FX451" s="90"/>
      <c r="FY451" s="86"/>
      <c r="FZ451" s="86"/>
      <c r="GA451" s="86"/>
      <c r="GB451" s="87"/>
      <c r="GC451" s="87"/>
      <c r="GD451" s="87"/>
      <c r="GE451" s="87"/>
      <c r="GF451" s="87"/>
    </row>
    <row r="452" spans="1:188" ht="15" hidden="1" customHeight="1" x14ac:dyDescent="0.25">
      <c r="A452" s="258"/>
      <c r="B452" s="258"/>
      <c r="C452" s="270"/>
      <c r="D452" s="64"/>
      <c r="E452" s="61"/>
      <c r="F452" s="110" t="s">
        <v>299</v>
      </c>
      <c r="G452" s="72">
        <f>SUBTOTAL(109,G443:G451)</f>
        <v>0</v>
      </c>
      <c r="H452" s="72">
        <f>SUBTOTAL(109,H443:H451)</f>
        <v>0</v>
      </c>
      <c r="I452" s="72">
        <f>SUBTOTAL(109,I443:I451)</f>
        <v>0</v>
      </c>
      <c r="J452" s="502" t="e">
        <f>Tabulka54246[[#This Row],[Skutečnost v tis. Kč]]/Tabulka54246[[#This Row],[Upravený rozpočet v tis. Kč]]*100</f>
        <v>#DIV/0!</v>
      </c>
      <c r="K452" s="90"/>
      <c r="L452" s="86"/>
      <c r="M452" s="86"/>
      <c r="N452" s="86"/>
      <c r="O452" s="87"/>
      <c r="P452" s="87"/>
      <c r="Q452" s="87"/>
      <c r="R452" s="87"/>
      <c r="S452" s="87"/>
      <c r="T452" s="88"/>
      <c r="U452" s="88"/>
      <c r="V452" s="88"/>
      <c r="W452" s="89"/>
      <c r="X452" s="90"/>
      <c r="Y452" s="86"/>
      <c r="Z452" s="86"/>
      <c r="AA452" s="86"/>
      <c r="AB452" s="87"/>
      <c r="AC452" s="87"/>
      <c r="AD452" s="87"/>
      <c r="AE452" s="87"/>
      <c r="AF452" s="87"/>
      <c r="AG452" s="88"/>
      <c r="AH452" s="88"/>
      <c r="AI452" s="88"/>
      <c r="AJ452" s="89"/>
      <c r="AK452" s="90"/>
      <c r="AL452" s="86"/>
      <c r="AM452" s="86"/>
      <c r="AN452" s="86"/>
      <c r="AO452" s="87"/>
      <c r="AP452" s="87"/>
      <c r="AQ452" s="87"/>
      <c r="AR452" s="87"/>
      <c r="AS452" s="87"/>
      <c r="AT452" s="88"/>
      <c r="AU452" s="88"/>
      <c r="AV452" s="88"/>
      <c r="AW452" s="89"/>
      <c r="AX452" s="90"/>
      <c r="AY452" s="86"/>
      <c r="AZ452" s="86"/>
      <c r="BA452" s="86"/>
      <c r="BB452" s="87"/>
      <c r="BC452" s="87"/>
      <c r="BD452" s="87"/>
      <c r="BE452" s="87"/>
      <c r="BF452" s="87"/>
      <c r="BG452" s="88"/>
      <c r="BH452" s="88"/>
      <c r="BI452" s="88"/>
      <c r="BJ452" s="89"/>
      <c r="BK452" s="90"/>
      <c r="BL452" s="86"/>
      <c r="BM452" s="86"/>
      <c r="BN452" s="86"/>
      <c r="BO452" s="87"/>
      <c r="BP452" s="87"/>
      <c r="BQ452" s="87"/>
      <c r="BR452" s="87"/>
      <c r="BS452" s="87"/>
      <c r="BT452" s="88"/>
      <c r="BU452" s="88"/>
      <c r="BV452" s="88"/>
      <c r="BW452" s="89"/>
      <c r="BX452" s="90"/>
      <c r="BY452" s="86"/>
      <c r="BZ452" s="86"/>
      <c r="CA452" s="86"/>
      <c r="CB452" s="87"/>
      <c r="CC452" s="87"/>
      <c r="CD452" s="87"/>
      <c r="CE452" s="87"/>
      <c r="CF452" s="87"/>
      <c r="CG452" s="88"/>
      <c r="CH452" s="88"/>
      <c r="CI452" s="88"/>
      <c r="CJ452" s="89"/>
      <c r="CK452" s="90"/>
      <c r="CL452" s="86"/>
      <c r="CM452" s="86"/>
      <c r="CN452" s="86"/>
      <c r="CO452" s="87"/>
      <c r="CP452" s="87"/>
      <c r="CQ452" s="87"/>
      <c r="CR452" s="87"/>
      <c r="CS452" s="87"/>
      <c r="CT452" s="88"/>
      <c r="CU452" s="88"/>
      <c r="CV452" s="88"/>
      <c r="CW452" s="89"/>
      <c r="CX452" s="90"/>
      <c r="CY452" s="86"/>
      <c r="CZ452" s="86"/>
      <c r="DA452" s="86"/>
      <c r="DB452" s="87"/>
      <c r="DC452" s="87"/>
      <c r="DD452" s="87"/>
      <c r="DE452" s="87"/>
      <c r="DF452" s="87"/>
      <c r="DG452" s="88"/>
      <c r="DH452" s="88"/>
      <c r="DI452" s="88"/>
      <c r="DJ452" s="89"/>
      <c r="DK452" s="90"/>
      <c r="DL452" s="86"/>
      <c r="DM452" s="86"/>
      <c r="DN452" s="86"/>
      <c r="DO452" s="87"/>
      <c r="DP452" s="87"/>
      <c r="DQ452" s="87"/>
      <c r="DR452" s="87"/>
      <c r="DS452" s="87"/>
      <c r="DT452" s="88"/>
      <c r="DU452" s="88"/>
      <c r="DV452" s="88"/>
      <c r="DW452" s="89"/>
      <c r="DX452" s="90"/>
      <c r="DY452" s="86"/>
      <c r="DZ452" s="86"/>
      <c r="EA452" s="86"/>
      <c r="EB452" s="87"/>
      <c r="EC452" s="87"/>
      <c r="ED452" s="87"/>
      <c r="EE452" s="87"/>
      <c r="EF452" s="87"/>
      <c r="EG452" s="88"/>
      <c r="EH452" s="88"/>
      <c r="EI452" s="88"/>
      <c r="EJ452" s="89"/>
      <c r="EK452" s="90"/>
      <c r="EL452" s="86"/>
      <c r="EM452" s="86"/>
      <c r="EN452" s="86"/>
      <c r="EO452" s="87"/>
      <c r="EP452" s="87"/>
      <c r="EQ452" s="87"/>
      <c r="ER452" s="87"/>
      <c r="ES452" s="87"/>
      <c r="ET452" s="88"/>
      <c r="EU452" s="88"/>
      <c r="EV452" s="88"/>
      <c r="EW452" s="89"/>
      <c r="EX452" s="90"/>
      <c r="EY452" s="86"/>
      <c r="EZ452" s="86"/>
      <c r="FA452" s="86"/>
      <c r="FB452" s="87"/>
      <c r="FC452" s="87"/>
      <c r="FD452" s="87"/>
      <c r="FE452" s="87"/>
      <c r="FF452" s="87"/>
      <c r="FG452" s="88"/>
      <c r="FH452" s="88"/>
      <c r="FI452" s="88"/>
      <c r="FJ452" s="89"/>
      <c r="FK452" s="90"/>
      <c r="FL452" s="86"/>
      <c r="FM452" s="86"/>
      <c r="FN452" s="86"/>
      <c r="FO452" s="87"/>
      <c r="FP452" s="87"/>
      <c r="FQ452" s="87"/>
      <c r="FR452" s="87"/>
      <c r="FS452" s="87"/>
      <c r="FT452" s="88"/>
      <c r="FU452" s="88"/>
      <c r="FV452" s="88"/>
      <c r="FW452" s="89"/>
      <c r="FX452" s="90"/>
      <c r="FY452" s="86"/>
      <c r="FZ452" s="86"/>
      <c r="GA452" s="86"/>
      <c r="GB452" s="87"/>
      <c r="GC452" s="87"/>
      <c r="GD452" s="87"/>
      <c r="GE452" s="87"/>
      <c r="GF452" s="87"/>
    </row>
    <row r="453" spans="1:188" ht="15" hidden="1" customHeight="1" x14ac:dyDescent="0.25">
      <c r="A453" s="258"/>
      <c r="B453" s="258"/>
      <c r="C453" s="270"/>
      <c r="D453" s="64"/>
      <c r="E453" s="61"/>
      <c r="F453" s="256"/>
      <c r="G453" s="252"/>
      <c r="H453" s="252"/>
      <c r="I453" s="252"/>
      <c r="J453" s="428"/>
      <c r="K453" s="90"/>
      <c r="L453" s="86"/>
      <c r="M453" s="86"/>
      <c r="N453" s="86"/>
      <c r="O453" s="87"/>
      <c r="P453" s="87"/>
      <c r="Q453" s="87"/>
      <c r="R453" s="87"/>
      <c r="S453" s="87"/>
      <c r="T453" s="88"/>
      <c r="U453" s="88"/>
      <c r="V453" s="88"/>
      <c r="W453" s="89"/>
      <c r="X453" s="90"/>
      <c r="Y453" s="86"/>
      <c r="Z453" s="86"/>
      <c r="AA453" s="86"/>
      <c r="AB453" s="87"/>
      <c r="AC453" s="87"/>
      <c r="AD453" s="87"/>
      <c r="AE453" s="87"/>
      <c r="AF453" s="87"/>
      <c r="AG453" s="88"/>
      <c r="AH453" s="88"/>
      <c r="AI453" s="88"/>
      <c r="AJ453" s="89"/>
      <c r="AK453" s="90"/>
      <c r="AL453" s="86"/>
      <c r="AM453" s="86"/>
      <c r="AN453" s="86"/>
      <c r="AO453" s="87"/>
      <c r="AP453" s="87"/>
      <c r="AQ453" s="87"/>
      <c r="AR453" s="87"/>
      <c r="AS453" s="87"/>
      <c r="AT453" s="88"/>
      <c r="AU453" s="88"/>
      <c r="AV453" s="88"/>
      <c r="AW453" s="89"/>
      <c r="AX453" s="90"/>
      <c r="AY453" s="86"/>
      <c r="AZ453" s="86"/>
      <c r="BA453" s="86"/>
      <c r="BB453" s="87"/>
      <c r="BC453" s="87"/>
      <c r="BD453" s="87"/>
      <c r="BE453" s="87"/>
      <c r="BF453" s="87"/>
      <c r="BG453" s="88"/>
      <c r="BH453" s="88"/>
      <c r="BI453" s="88"/>
      <c r="BJ453" s="89"/>
      <c r="BK453" s="90"/>
      <c r="BL453" s="86"/>
      <c r="BM453" s="86"/>
      <c r="BN453" s="86"/>
      <c r="BO453" s="87"/>
      <c r="BP453" s="87"/>
      <c r="BQ453" s="87"/>
      <c r="BR453" s="87"/>
      <c r="BS453" s="87"/>
      <c r="BT453" s="88"/>
      <c r="BU453" s="88"/>
      <c r="BV453" s="88"/>
      <c r="BW453" s="89"/>
      <c r="BX453" s="90"/>
      <c r="BY453" s="86"/>
      <c r="BZ453" s="86"/>
      <c r="CA453" s="86"/>
      <c r="CB453" s="87"/>
      <c r="CC453" s="87"/>
      <c r="CD453" s="87"/>
      <c r="CE453" s="87"/>
      <c r="CF453" s="87"/>
      <c r="CG453" s="88"/>
      <c r="CH453" s="88"/>
      <c r="CI453" s="88"/>
      <c r="CJ453" s="89"/>
      <c r="CK453" s="90"/>
      <c r="CL453" s="86"/>
      <c r="CM453" s="86"/>
      <c r="CN453" s="86"/>
      <c r="CO453" s="87"/>
      <c r="CP453" s="87"/>
      <c r="CQ453" s="87"/>
      <c r="CR453" s="87"/>
      <c r="CS453" s="87"/>
      <c r="CT453" s="88"/>
      <c r="CU453" s="88"/>
      <c r="CV453" s="88"/>
      <c r="CW453" s="89"/>
      <c r="CX453" s="90"/>
      <c r="CY453" s="86"/>
      <c r="CZ453" s="86"/>
      <c r="DA453" s="86"/>
      <c r="DB453" s="87"/>
      <c r="DC453" s="87"/>
      <c r="DD453" s="87"/>
      <c r="DE453" s="87"/>
      <c r="DF453" s="87"/>
      <c r="DG453" s="88"/>
      <c r="DH453" s="88"/>
      <c r="DI453" s="88"/>
      <c r="DJ453" s="89"/>
      <c r="DK453" s="90"/>
      <c r="DL453" s="86"/>
      <c r="DM453" s="86"/>
      <c r="DN453" s="86"/>
      <c r="DO453" s="87"/>
      <c r="DP453" s="87"/>
      <c r="DQ453" s="87"/>
      <c r="DR453" s="87"/>
      <c r="DS453" s="87"/>
      <c r="DT453" s="88"/>
      <c r="DU453" s="88"/>
      <c r="DV453" s="88"/>
      <c r="DW453" s="89"/>
      <c r="DX453" s="90"/>
      <c r="DY453" s="86"/>
      <c r="DZ453" s="86"/>
      <c r="EA453" s="86"/>
      <c r="EB453" s="87"/>
      <c r="EC453" s="87"/>
      <c r="ED453" s="87"/>
      <c r="EE453" s="87"/>
      <c r="EF453" s="87"/>
      <c r="EG453" s="88"/>
      <c r="EH453" s="88"/>
      <c r="EI453" s="88"/>
      <c r="EJ453" s="89"/>
      <c r="EK453" s="90"/>
      <c r="EL453" s="86"/>
      <c r="EM453" s="86"/>
      <c r="EN453" s="86"/>
      <c r="EO453" s="87"/>
      <c r="EP453" s="87"/>
      <c r="EQ453" s="87"/>
      <c r="ER453" s="87"/>
      <c r="ES453" s="87"/>
      <c r="ET453" s="88"/>
      <c r="EU453" s="88"/>
      <c r="EV453" s="88"/>
      <c r="EW453" s="89"/>
      <c r="EX453" s="90"/>
      <c r="EY453" s="86"/>
      <c r="EZ453" s="86"/>
      <c r="FA453" s="86"/>
      <c r="FB453" s="87"/>
      <c r="FC453" s="87"/>
      <c r="FD453" s="87"/>
      <c r="FE453" s="87"/>
      <c r="FF453" s="87"/>
      <c r="FG453" s="88"/>
      <c r="FH453" s="88"/>
      <c r="FI453" s="88"/>
      <c r="FJ453" s="89"/>
      <c r="FK453" s="90"/>
      <c r="FL453" s="86"/>
      <c r="FM453" s="86"/>
      <c r="FN453" s="86"/>
      <c r="FO453" s="87"/>
      <c r="FP453" s="87"/>
      <c r="FQ453" s="87"/>
      <c r="FR453" s="87"/>
      <c r="FS453" s="87"/>
      <c r="FT453" s="88"/>
      <c r="FU453" s="88"/>
      <c r="FV453" s="88"/>
      <c r="FW453" s="89"/>
      <c r="FX453" s="90"/>
      <c r="FY453" s="86"/>
      <c r="FZ453" s="86"/>
      <c r="GA453" s="86"/>
      <c r="GB453" s="87"/>
      <c r="GC453" s="87"/>
      <c r="GD453" s="87"/>
      <c r="GE453" s="87"/>
      <c r="GF453" s="87"/>
    </row>
    <row r="454" spans="1:188" ht="15.75" hidden="1" customHeight="1" x14ac:dyDescent="0.25">
      <c r="A454" s="258"/>
      <c r="B454" s="258"/>
      <c r="C454" s="270"/>
      <c r="D454" s="64"/>
      <c r="E454" s="61"/>
      <c r="F454" s="282" t="s">
        <v>297</v>
      </c>
      <c r="G454" s="252"/>
      <c r="H454" s="252"/>
      <c r="I454" s="252"/>
      <c r="J454" s="428"/>
      <c r="K454" s="90"/>
      <c r="L454" s="86"/>
      <c r="M454" s="86"/>
      <c r="N454" s="86"/>
      <c r="O454" s="87"/>
      <c r="P454" s="87"/>
      <c r="Q454" s="87"/>
      <c r="R454" s="87"/>
      <c r="S454" s="87"/>
      <c r="T454" s="88"/>
      <c r="U454" s="88"/>
      <c r="V454" s="88"/>
      <c r="W454" s="89"/>
      <c r="X454" s="90"/>
      <c r="Y454" s="86"/>
      <c r="Z454" s="86"/>
      <c r="AA454" s="86"/>
      <c r="AB454" s="87"/>
      <c r="AC454" s="87"/>
      <c r="AD454" s="87"/>
      <c r="AE454" s="87"/>
      <c r="AF454" s="87"/>
      <c r="AG454" s="88"/>
      <c r="AH454" s="88"/>
      <c r="AI454" s="88"/>
      <c r="AJ454" s="89"/>
      <c r="AK454" s="90"/>
      <c r="AL454" s="86"/>
      <c r="AM454" s="86"/>
      <c r="AN454" s="86"/>
      <c r="AO454" s="87"/>
      <c r="AP454" s="87"/>
      <c r="AQ454" s="87"/>
      <c r="AR454" s="87"/>
      <c r="AS454" s="87"/>
      <c r="AT454" s="88"/>
      <c r="AU454" s="88"/>
      <c r="AV454" s="88"/>
      <c r="AW454" s="89"/>
      <c r="AX454" s="90"/>
      <c r="AY454" s="86"/>
      <c r="AZ454" s="86"/>
      <c r="BA454" s="86"/>
      <c r="BB454" s="87"/>
      <c r="BC454" s="87"/>
      <c r="BD454" s="87"/>
      <c r="BE454" s="87"/>
      <c r="BF454" s="87"/>
      <c r="BG454" s="88"/>
      <c r="BH454" s="88"/>
      <c r="BI454" s="88"/>
      <c r="BJ454" s="89"/>
      <c r="BK454" s="90"/>
      <c r="BL454" s="86"/>
      <c r="BM454" s="86"/>
      <c r="BN454" s="86"/>
      <c r="BO454" s="87"/>
      <c r="BP454" s="87"/>
      <c r="BQ454" s="87"/>
      <c r="BR454" s="87"/>
      <c r="BS454" s="87"/>
      <c r="BT454" s="88"/>
      <c r="BU454" s="88"/>
      <c r="BV454" s="88"/>
      <c r="BW454" s="89"/>
      <c r="BX454" s="90"/>
      <c r="BY454" s="86"/>
      <c r="BZ454" s="86"/>
      <c r="CA454" s="86"/>
      <c r="CB454" s="87"/>
      <c r="CC454" s="87"/>
      <c r="CD454" s="87"/>
      <c r="CE454" s="87"/>
      <c r="CF454" s="87"/>
      <c r="CG454" s="88"/>
      <c r="CH454" s="88"/>
      <c r="CI454" s="88"/>
      <c r="CJ454" s="89"/>
      <c r="CK454" s="90"/>
      <c r="CL454" s="86"/>
      <c r="CM454" s="86"/>
      <c r="CN454" s="86"/>
      <c r="CO454" s="87"/>
      <c r="CP454" s="87"/>
      <c r="CQ454" s="87"/>
      <c r="CR454" s="87"/>
      <c r="CS454" s="87"/>
      <c r="CT454" s="88"/>
      <c r="CU454" s="88"/>
      <c r="CV454" s="88"/>
      <c r="CW454" s="89"/>
      <c r="CX454" s="90"/>
      <c r="CY454" s="86"/>
      <c r="CZ454" s="86"/>
      <c r="DA454" s="86"/>
      <c r="DB454" s="87"/>
      <c r="DC454" s="87"/>
      <c r="DD454" s="87"/>
      <c r="DE454" s="87"/>
      <c r="DF454" s="87"/>
      <c r="DG454" s="88"/>
      <c r="DH454" s="88"/>
      <c r="DI454" s="88"/>
      <c r="DJ454" s="89"/>
      <c r="DK454" s="90"/>
      <c r="DL454" s="86"/>
      <c r="DM454" s="86"/>
      <c r="DN454" s="86"/>
      <c r="DO454" s="87"/>
      <c r="DP454" s="87"/>
      <c r="DQ454" s="87"/>
      <c r="DR454" s="87"/>
      <c r="DS454" s="87"/>
      <c r="DT454" s="88"/>
      <c r="DU454" s="88"/>
      <c r="DV454" s="88"/>
      <c r="DW454" s="89"/>
      <c r="DX454" s="90"/>
      <c r="DY454" s="86"/>
      <c r="DZ454" s="86"/>
      <c r="EA454" s="86"/>
      <c r="EB454" s="87"/>
      <c r="EC454" s="87"/>
      <c r="ED454" s="87"/>
      <c r="EE454" s="87"/>
      <c r="EF454" s="87"/>
      <c r="EG454" s="88"/>
      <c r="EH454" s="88"/>
      <c r="EI454" s="88"/>
      <c r="EJ454" s="89"/>
      <c r="EK454" s="90"/>
      <c r="EL454" s="86"/>
      <c r="EM454" s="86"/>
      <c r="EN454" s="86"/>
      <c r="EO454" s="87"/>
      <c r="EP454" s="87"/>
      <c r="EQ454" s="87"/>
      <c r="ER454" s="87"/>
      <c r="ES454" s="87"/>
      <c r="ET454" s="88"/>
      <c r="EU454" s="88"/>
      <c r="EV454" s="88"/>
      <c r="EW454" s="89"/>
      <c r="EX454" s="90"/>
      <c r="EY454" s="86"/>
      <c r="EZ454" s="86"/>
      <c r="FA454" s="86"/>
      <c r="FB454" s="87"/>
      <c r="FC454" s="87"/>
      <c r="FD454" s="87"/>
      <c r="FE454" s="87"/>
      <c r="FF454" s="87"/>
      <c r="FG454" s="88"/>
      <c r="FH454" s="88"/>
      <c r="FI454" s="88"/>
      <c r="FJ454" s="89"/>
      <c r="FK454" s="90"/>
      <c r="FL454" s="86"/>
      <c r="FM454" s="86"/>
      <c r="FN454" s="86"/>
      <c r="FO454" s="87"/>
      <c r="FP454" s="87"/>
      <c r="FQ454" s="87"/>
      <c r="FR454" s="87"/>
      <c r="FS454" s="87"/>
      <c r="FT454" s="88"/>
      <c r="FU454" s="88"/>
      <c r="FV454" s="88"/>
      <c r="FW454" s="89"/>
      <c r="FX454" s="90"/>
      <c r="FY454" s="86"/>
      <c r="FZ454" s="86"/>
      <c r="GA454" s="86"/>
      <c r="GB454" s="87"/>
      <c r="GC454" s="87"/>
      <c r="GD454" s="87"/>
      <c r="GE454" s="87"/>
      <c r="GF454" s="87"/>
    </row>
    <row r="455" spans="1:188" ht="15" hidden="1" customHeight="1" x14ac:dyDescent="0.25">
      <c r="A455" s="4">
        <v>3639</v>
      </c>
      <c r="B455" s="4">
        <v>5137</v>
      </c>
      <c r="C455" s="291"/>
      <c r="D455" s="47"/>
      <c r="E455" s="61"/>
      <c r="F455" s="5" t="s">
        <v>529</v>
      </c>
      <c r="G455" s="76">
        <v>100</v>
      </c>
      <c r="H455" s="76">
        <v>100</v>
      </c>
      <c r="I455" s="76">
        <v>0</v>
      </c>
      <c r="J455" s="428">
        <f>Tabulka54246[[#This Row],[Skutečnost v tis. Kč]]/Tabulka54246[[#This Row],[Upravený rozpočet v tis. Kč]]*100</f>
        <v>0</v>
      </c>
      <c r="K455" s="90"/>
      <c r="L455" s="86"/>
      <c r="M455" s="86"/>
      <c r="N455" s="86"/>
      <c r="O455" s="87"/>
      <c r="P455" s="87"/>
      <c r="Q455" s="87"/>
      <c r="R455" s="87"/>
      <c r="S455" s="87"/>
      <c r="T455" s="88"/>
      <c r="U455" s="88"/>
      <c r="V455" s="88"/>
      <c r="W455" s="89"/>
      <c r="X455" s="90"/>
      <c r="Y455" s="86"/>
      <c r="Z455" s="86"/>
      <c r="AA455" s="86"/>
      <c r="AB455" s="87"/>
      <c r="AC455" s="87"/>
      <c r="AD455" s="87"/>
      <c r="AE455" s="87"/>
      <c r="AF455" s="87"/>
      <c r="AG455" s="88"/>
      <c r="AH455" s="88"/>
      <c r="AI455" s="88"/>
      <c r="AJ455" s="89"/>
      <c r="AK455" s="90"/>
      <c r="AL455" s="86"/>
      <c r="AM455" s="86"/>
      <c r="AN455" s="86"/>
      <c r="AO455" s="87"/>
      <c r="AP455" s="87"/>
      <c r="AQ455" s="87"/>
      <c r="AR455" s="87"/>
      <c r="AS455" s="87"/>
      <c r="AT455" s="88"/>
      <c r="AU455" s="88"/>
      <c r="AV455" s="88"/>
      <c r="AW455" s="89"/>
      <c r="AX455" s="90"/>
      <c r="AY455" s="86"/>
      <c r="AZ455" s="86"/>
      <c r="BA455" s="86"/>
      <c r="BB455" s="87"/>
      <c r="BC455" s="87"/>
      <c r="BD455" s="87"/>
      <c r="BE455" s="87"/>
      <c r="BF455" s="87"/>
      <c r="BG455" s="88"/>
      <c r="BH455" s="88"/>
      <c r="BI455" s="88"/>
      <c r="BJ455" s="89"/>
      <c r="BK455" s="90"/>
      <c r="BL455" s="86"/>
      <c r="BM455" s="86"/>
      <c r="BN455" s="86"/>
      <c r="BO455" s="87"/>
      <c r="BP455" s="87"/>
      <c r="BQ455" s="87"/>
      <c r="BR455" s="87"/>
      <c r="BS455" s="87"/>
      <c r="BT455" s="88"/>
      <c r="BU455" s="88"/>
      <c r="BV455" s="88"/>
      <c r="BW455" s="89"/>
      <c r="BX455" s="90"/>
      <c r="BY455" s="86"/>
      <c r="BZ455" s="86"/>
      <c r="CA455" s="86"/>
      <c r="CB455" s="87"/>
      <c r="CC455" s="87"/>
      <c r="CD455" s="87"/>
      <c r="CE455" s="87"/>
      <c r="CF455" s="87"/>
      <c r="CG455" s="88"/>
      <c r="CH455" s="88"/>
      <c r="CI455" s="88"/>
      <c r="CJ455" s="89"/>
      <c r="CK455" s="90"/>
      <c r="CL455" s="86"/>
      <c r="CM455" s="86"/>
      <c r="CN455" s="86"/>
      <c r="CO455" s="87"/>
      <c r="CP455" s="87"/>
      <c r="CQ455" s="87"/>
      <c r="CR455" s="87"/>
      <c r="CS455" s="87"/>
      <c r="CT455" s="88"/>
      <c r="CU455" s="88"/>
      <c r="CV455" s="88"/>
      <c r="CW455" s="89"/>
      <c r="CX455" s="90"/>
      <c r="CY455" s="86"/>
      <c r="CZ455" s="86"/>
      <c r="DA455" s="86"/>
      <c r="DB455" s="87"/>
      <c r="DC455" s="87"/>
      <c r="DD455" s="87"/>
      <c r="DE455" s="87"/>
      <c r="DF455" s="87"/>
      <c r="DG455" s="88"/>
      <c r="DH455" s="88"/>
      <c r="DI455" s="88"/>
      <c r="DJ455" s="89"/>
      <c r="DK455" s="90"/>
      <c r="DL455" s="86"/>
      <c r="DM455" s="86"/>
      <c r="DN455" s="86"/>
      <c r="DO455" s="87"/>
      <c r="DP455" s="87"/>
      <c r="DQ455" s="87"/>
      <c r="DR455" s="87"/>
      <c r="DS455" s="87"/>
      <c r="DT455" s="88"/>
      <c r="DU455" s="88"/>
      <c r="DV455" s="88"/>
      <c r="DW455" s="89"/>
      <c r="DX455" s="90"/>
      <c r="DY455" s="86"/>
      <c r="DZ455" s="86"/>
      <c r="EA455" s="86"/>
      <c r="EB455" s="87"/>
      <c r="EC455" s="87"/>
      <c r="ED455" s="87"/>
      <c r="EE455" s="87"/>
      <c r="EF455" s="87"/>
      <c r="EG455" s="88"/>
      <c r="EH455" s="88"/>
      <c r="EI455" s="88"/>
      <c r="EJ455" s="89"/>
      <c r="EK455" s="90"/>
      <c r="EL455" s="86"/>
      <c r="EM455" s="86"/>
      <c r="EN455" s="86"/>
      <c r="EO455" s="87"/>
      <c r="EP455" s="87"/>
      <c r="EQ455" s="87"/>
      <c r="ER455" s="87"/>
      <c r="ES455" s="87"/>
      <c r="ET455" s="88"/>
      <c r="EU455" s="88"/>
      <c r="EV455" s="88"/>
      <c r="EW455" s="89"/>
      <c r="EX455" s="90"/>
      <c r="EY455" s="86"/>
      <c r="EZ455" s="86"/>
      <c r="FA455" s="86"/>
      <c r="FB455" s="87"/>
      <c r="FC455" s="87"/>
      <c r="FD455" s="87"/>
      <c r="FE455" s="87"/>
      <c r="FF455" s="87"/>
      <c r="FG455" s="88"/>
      <c r="FH455" s="88"/>
      <c r="FI455" s="88"/>
      <c r="FJ455" s="89"/>
      <c r="FK455" s="90"/>
      <c r="FL455" s="86"/>
      <c r="FM455" s="86"/>
      <c r="FN455" s="86"/>
      <c r="FO455" s="87"/>
      <c r="FP455" s="87"/>
      <c r="FQ455" s="87"/>
      <c r="FR455" s="87"/>
      <c r="FS455" s="87"/>
      <c r="FT455" s="88"/>
      <c r="FU455" s="88"/>
      <c r="FV455" s="88"/>
      <c r="FW455" s="89"/>
      <c r="FX455" s="90"/>
      <c r="FY455" s="86"/>
      <c r="FZ455" s="86"/>
      <c r="GA455" s="86"/>
      <c r="GB455" s="87"/>
      <c r="GC455" s="87"/>
      <c r="GD455" s="87"/>
      <c r="GE455" s="87"/>
      <c r="GF455" s="87"/>
    </row>
    <row r="456" spans="1:188" ht="15" hidden="1" customHeight="1" x14ac:dyDescent="0.25">
      <c r="A456" s="4">
        <v>3639</v>
      </c>
      <c r="B456" s="4">
        <v>5151</v>
      </c>
      <c r="C456" s="291"/>
      <c r="D456" s="47"/>
      <c r="E456" s="61"/>
      <c r="F456" s="5" t="s">
        <v>402</v>
      </c>
      <c r="G456" s="76">
        <v>15.5</v>
      </c>
      <c r="H456" s="76">
        <v>15.5</v>
      </c>
      <c r="I456" s="76">
        <v>14.8</v>
      </c>
      <c r="J456" s="428">
        <f>Tabulka54246[[#This Row],[Skutečnost v tis. Kč]]/Tabulka54246[[#This Row],[Upravený rozpočet v tis. Kč]]*100</f>
        <v>95.483870967741936</v>
      </c>
      <c r="K456" s="90"/>
      <c r="L456" s="86"/>
      <c r="M456" s="86"/>
      <c r="N456" s="86"/>
      <c r="O456" s="87"/>
      <c r="P456" s="87"/>
      <c r="Q456" s="87"/>
      <c r="R456" s="87"/>
      <c r="S456" s="87"/>
      <c r="T456" s="88"/>
      <c r="U456" s="88"/>
      <c r="V456" s="88"/>
      <c r="W456" s="89"/>
      <c r="X456" s="90"/>
      <c r="Y456" s="86"/>
      <c r="Z456" s="86"/>
      <c r="AA456" s="86"/>
      <c r="AB456" s="87"/>
      <c r="AC456" s="87"/>
      <c r="AD456" s="87"/>
      <c r="AE456" s="87"/>
      <c r="AF456" s="87"/>
      <c r="AG456" s="88"/>
      <c r="AH456" s="88"/>
      <c r="AI456" s="88"/>
      <c r="AJ456" s="89"/>
      <c r="AK456" s="90"/>
      <c r="AL456" s="86"/>
      <c r="AM456" s="86"/>
      <c r="AN456" s="86"/>
      <c r="AO456" s="87"/>
      <c r="AP456" s="87"/>
      <c r="AQ456" s="87"/>
      <c r="AR456" s="87"/>
      <c r="AS456" s="87"/>
      <c r="AT456" s="88"/>
      <c r="AU456" s="88"/>
      <c r="AV456" s="88"/>
      <c r="AW456" s="89"/>
      <c r="AX456" s="90"/>
      <c r="AY456" s="86"/>
      <c r="AZ456" s="86"/>
      <c r="BA456" s="86"/>
      <c r="BB456" s="87"/>
      <c r="BC456" s="87"/>
      <c r="BD456" s="87"/>
      <c r="BE456" s="87"/>
      <c r="BF456" s="87"/>
      <c r="BG456" s="88"/>
      <c r="BH456" s="88"/>
      <c r="BI456" s="88"/>
      <c r="BJ456" s="89"/>
      <c r="BK456" s="90"/>
      <c r="BL456" s="86"/>
      <c r="BM456" s="86"/>
      <c r="BN456" s="86"/>
      <c r="BO456" s="87"/>
      <c r="BP456" s="87"/>
      <c r="BQ456" s="87"/>
      <c r="BR456" s="87"/>
      <c r="BS456" s="87"/>
      <c r="BT456" s="88"/>
      <c r="BU456" s="88"/>
      <c r="BV456" s="88"/>
      <c r="BW456" s="89"/>
      <c r="BX456" s="90"/>
      <c r="BY456" s="86"/>
      <c r="BZ456" s="86"/>
      <c r="CA456" s="86"/>
      <c r="CB456" s="87"/>
      <c r="CC456" s="87"/>
      <c r="CD456" s="87"/>
      <c r="CE456" s="87"/>
      <c r="CF456" s="87"/>
      <c r="CG456" s="88"/>
      <c r="CH456" s="88"/>
      <c r="CI456" s="88"/>
      <c r="CJ456" s="89"/>
      <c r="CK456" s="90"/>
      <c r="CL456" s="86"/>
      <c r="CM456" s="86"/>
      <c r="CN456" s="86"/>
      <c r="CO456" s="87"/>
      <c r="CP456" s="87"/>
      <c r="CQ456" s="87"/>
      <c r="CR456" s="87"/>
      <c r="CS456" s="87"/>
      <c r="CT456" s="88"/>
      <c r="CU456" s="88"/>
      <c r="CV456" s="88"/>
      <c r="CW456" s="89"/>
      <c r="CX456" s="90"/>
      <c r="CY456" s="86"/>
      <c r="CZ456" s="86"/>
      <c r="DA456" s="86"/>
      <c r="DB456" s="87"/>
      <c r="DC456" s="87"/>
      <c r="DD456" s="87"/>
      <c r="DE456" s="87"/>
      <c r="DF456" s="87"/>
      <c r="DG456" s="88"/>
      <c r="DH456" s="88"/>
      <c r="DI456" s="88"/>
      <c r="DJ456" s="89"/>
      <c r="DK456" s="90"/>
      <c r="DL456" s="86"/>
      <c r="DM456" s="86"/>
      <c r="DN456" s="86"/>
      <c r="DO456" s="87"/>
      <c r="DP456" s="87"/>
      <c r="DQ456" s="87"/>
      <c r="DR456" s="87"/>
      <c r="DS456" s="87"/>
      <c r="DT456" s="88"/>
      <c r="DU456" s="88"/>
      <c r="DV456" s="88"/>
      <c r="DW456" s="89"/>
      <c r="DX456" s="90"/>
      <c r="DY456" s="86"/>
      <c r="DZ456" s="86"/>
      <c r="EA456" s="86"/>
      <c r="EB456" s="87"/>
      <c r="EC456" s="87"/>
      <c r="ED456" s="87"/>
      <c r="EE456" s="87"/>
      <c r="EF456" s="87"/>
      <c r="EG456" s="88"/>
      <c r="EH456" s="88"/>
      <c r="EI456" s="88"/>
      <c r="EJ456" s="89"/>
      <c r="EK456" s="90"/>
      <c r="EL456" s="86"/>
      <c r="EM456" s="86"/>
      <c r="EN456" s="86"/>
      <c r="EO456" s="87"/>
      <c r="EP456" s="87"/>
      <c r="EQ456" s="87"/>
      <c r="ER456" s="87"/>
      <c r="ES456" s="87"/>
      <c r="ET456" s="88"/>
      <c r="EU456" s="88"/>
      <c r="EV456" s="88"/>
      <c r="EW456" s="89"/>
      <c r="EX456" s="90"/>
      <c r="EY456" s="86"/>
      <c r="EZ456" s="86"/>
      <c r="FA456" s="86"/>
      <c r="FB456" s="87"/>
      <c r="FC456" s="87"/>
      <c r="FD456" s="87"/>
      <c r="FE456" s="87"/>
      <c r="FF456" s="87"/>
      <c r="FG456" s="88"/>
      <c r="FH456" s="88"/>
      <c r="FI456" s="88"/>
      <c r="FJ456" s="89"/>
      <c r="FK456" s="90"/>
      <c r="FL456" s="86"/>
      <c r="FM456" s="86"/>
      <c r="FN456" s="86"/>
      <c r="FO456" s="87"/>
      <c r="FP456" s="87"/>
      <c r="FQ456" s="87"/>
      <c r="FR456" s="87"/>
      <c r="FS456" s="87"/>
      <c r="FT456" s="88"/>
      <c r="FU456" s="88"/>
      <c r="FV456" s="88"/>
      <c r="FW456" s="89"/>
      <c r="FX456" s="90"/>
      <c r="FY456" s="86"/>
      <c r="FZ456" s="86"/>
      <c r="GA456" s="86"/>
      <c r="GB456" s="87"/>
      <c r="GC456" s="87"/>
      <c r="GD456" s="87"/>
      <c r="GE456" s="87"/>
      <c r="GF456" s="87"/>
    </row>
    <row r="457" spans="1:188" ht="15" customHeight="1" x14ac:dyDescent="0.25">
      <c r="A457" s="461">
        <v>3639</v>
      </c>
      <c r="B457" s="461">
        <v>5171</v>
      </c>
      <c r="C457" s="490"/>
      <c r="D457" s="60"/>
      <c r="E457" s="61"/>
      <c r="F457" s="459" t="s">
        <v>737</v>
      </c>
      <c r="G457" s="254">
        <v>0</v>
      </c>
      <c r="H457" s="254">
        <v>40</v>
      </c>
      <c r="I457" s="254">
        <v>19.73</v>
      </c>
      <c r="J457" s="428">
        <f>Tabulka54246[[#This Row],[Skutečnost v tis. Kč]]/Tabulka54246[[#This Row],[Upravený rozpočet v tis. Kč]]*100</f>
        <v>49.325000000000003</v>
      </c>
      <c r="K457" s="90"/>
      <c r="L457" s="86"/>
      <c r="M457" s="86"/>
      <c r="N457" s="86"/>
      <c r="O457" s="87"/>
      <c r="P457" s="87"/>
      <c r="Q457" s="87"/>
      <c r="R457" s="87"/>
      <c r="S457" s="87"/>
      <c r="T457" s="88"/>
      <c r="U457" s="88"/>
      <c r="V457" s="88"/>
      <c r="W457" s="89"/>
      <c r="X457" s="90"/>
      <c r="Y457" s="86"/>
      <c r="Z457" s="86"/>
      <c r="AA457" s="86"/>
      <c r="AB457" s="87"/>
      <c r="AC457" s="87"/>
      <c r="AD457" s="87"/>
      <c r="AE457" s="87"/>
      <c r="AF457" s="87"/>
      <c r="AG457" s="88"/>
      <c r="AH457" s="88"/>
      <c r="AI457" s="88"/>
      <c r="AJ457" s="89"/>
      <c r="AK457" s="90"/>
      <c r="AL457" s="86"/>
      <c r="AM457" s="86"/>
      <c r="AN457" s="86"/>
      <c r="AO457" s="87"/>
      <c r="AP457" s="87"/>
      <c r="AQ457" s="87"/>
      <c r="AR457" s="87"/>
      <c r="AS457" s="87"/>
      <c r="AT457" s="88"/>
      <c r="AU457" s="88"/>
      <c r="AV457" s="88"/>
      <c r="AW457" s="89"/>
      <c r="AX457" s="90"/>
      <c r="AY457" s="86"/>
      <c r="AZ457" s="86"/>
      <c r="BA457" s="86"/>
      <c r="BB457" s="87"/>
      <c r="BC457" s="87"/>
      <c r="BD457" s="87"/>
      <c r="BE457" s="87"/>
      <c r="BF457" s="87"/>
      <c r="BG457" s="88"/>
      <c r="BH457" s="88"/>
      <c r="BI457" s="88"/>
      <c r="BJ457" s="89"/>
      <c r="BK457" s="90"/>
      <c r="BL457" s="86"/>
      <c r="BM457" s="86"/>
      <c r="BN457" s="86"/>
      <c r="BO457" s="87"/>
      <c r="BP457" s="87"/>
      <c r="BQ457" s="87"/>
      <c r="BR457" s="87"/>
      <c r="BS457" s="87"/>
      <c r="BT457" s="88"/>
      <c r="BU457" s="88"/>
      <c r="BV457" s="88"/>
      <c r="BW457" s="89"/>
      <c r="BX457" s="90"/>
      <c r="BY457" s="86"/>
      <c r="BZ457" s="86"/>
      <c r="CA457" s="86"/>
      <c r="CB457" s="87"/>
      <c r="CC457" s="87"/>
      <c r="CD457" s="87"/>
      <c r="CE457" s="87"/>
      <c r="CF457" s="87"/>
      <c r="CG457" s="88"/>
      <c r="CH457" s="88"/>
      <c r="CI457" s="88"/>
      <c r="CJ457" s="89"/>
      <c r="CK457" s="90"/>
      <c r="CL457" s="86"/>
      <c r="CM457" s="86"/>
      <c r="CN457" s="86"/>
      <c r="CO457" s="87"/>
      <c r="CP457" s="87"/>
      <c r="CQ457" s="87"/>
      <c r="CR457" s="87"/>
      <c r="CS457" s="87"/>
      <c r="CT457" s="88"/>
      <c r="CU457" s="88"/>
      <c r="CV457" s="88"/>
      <c r="CW457" s="89"/>
      <c r="CX457" s="90"/>
      <c r="CY457" s="86"/>
      <c r="CZ457" s="86"/>
      <c r="DA457" s="86"/>
      <c r="DB457" s="87"/>
      <c r="DC457" s="87"/>
      <c r="DD457" s="87"/>
      <c r="DE457" s="87"/>
      <c r="DF457" s="87"/>
      <c r="DG457" s="88"/>
      <c r="DH457" s="88"/>
      <c r="DI457" s="88"/>
      <c r="DJ457" s="89"/>
      <c r="DK457" s="90"/>
      <c r="DL457" s="86"/>
      <c r="DM457" s="86"/>
      <c r="DN457" s="86"/>
      <c r="DO457" s="87"/>
      <c r="DP457" s="87"/>
      <c r="DQ457" s="87"/>
      <c r="DR457" s="87"/>
      <c r="DS457" s="87"/>
      <c r="DT457" s="88"/>
      <c r="DU457" s="88"/>
      <c r="DV457" s="88"/>
      <c r="DW457" s="89"/>
      <c r="DX457" s="90"/>
      <c r="DY457" s="86"/>
      <c r="DZ457" s="86"/>
      <c r="EA457" s="86"/>
      <c r="EB457" s="87"/>
      <c r="EC457" s="87"/>
      <c r="ED457" s="87"/>
      <c r="EE457" s="87"/>
      <c r="EF457" s="87"/>
      <c r="EG457" s="88"/>
      <c r="EH457" s="88"/>
      <c r="EI457" s="88"/>
      <c r="EJ457" s="89"/>
      <c r="EK457" s="90"/>
      <c r="EL457" s="86"/>
      <c r="EM457" s="86"/>
      <c r="EN457" s="86"/>
      <c r="EO457" s="87"/>
      <c r="EP457" s="87"/>
      <c r="EQ457" s="87"/>
      <c r="ER457" s="87"/>
      <c r="ES457" s="87"/>
      <c r="ET457" s="88"/>
      <c r="EU457" s="88"/>
      <c r="EV457" s="88"/>
      <c r="EW457" s="89"/>
      <c r="EX457" s="90"/>
      <c r="EY457" s="86"/>
      <c r="EZ457" s="86"/>
      <c r="FA457" s="86"/>
      <c r="FB457" s="87"/>
      <c r="FC457" s="87"/>
      <c r="FD457" s="87"/>
      <c r="FE457" s="87"/>
      <c r="FF457" s="87"/>
      <c r="FG457" s="88"/>
      <c r="FH457" s="88"/>
      <c r="FI457" s="88"/>
      <c r="FJ457" s="89"/>
      <c r="FK457" s="90"/>
      <c r="FL457" s="86"/>
      <c r="FM457" s="86"/>
      <c r="FN457" s="86"/>
      <c r="FO457" s="87"/>
      <c r="FP457" s="87"/>
      <c r="FQ457" s="87"/>
      <c r="FR457" s="87"/>
      <c r="FS457" s="87"/>
      <c r="FT457" s="88"/>
      <c r="FU457" s="88"/>
      <c r="FV457" s="88"/>
      <c r="FW457" s="89"/>
      <c r="FX457" s="90"/>
      <c r="FY457" s="86"/>
      <c r="FZ457" s="86"/>
      <c r="GA457" s="86"/>
      <c r="GB457" s="87"/>
      <c r="GC457" s="87"/>
      <c r="GD457" s="87"/>
      <c r="GE457" s="87"/>
      <c r="GF457" s="87"/>
    </row>
    <row r="458" spans="1:188" ht="15" customHeight="1" x14ac:dyDescent="0.25">
      <c r="A458" s="461">
        <v>3639</v>
      </c>
      <c r="B458" s="461">
        <v>5171</v>
      </c>
      <c r="C458" s="490"/>
      <c r="D458" s="710">
        <v>3</v>
      </c>
      <c r="E458" s="61"/>
      <c r="F458" s="459" t="s">
        <v>462</v>
      </c>
      <c r="G458" s="254">
        <v>100</v>
      </c>
      <c r="H458" s="254">
        <v>100</v>
      </c>
      <c r="I458" s="254">
        <v>16.309999999999999</v>
      </c>
      <c r="J458" s="429">
        <f>Tabulka54246[[#This Row],[Skutečnost v tis. Kč]]/Tabulka54246[[#This Row],[Upravený rozpočet v tis. Kč]]*100</f>
        <v>16.309999999999999</v>
      </c>
      <c r="K458" s="90"/>
      <c r="L458" s="86"/>
      <c r="M458" s="86"/>
      <c r="N458" s="86"/>
      <c r="O458" s="87"/>
      <c r="P458" s="87"/>
      <c r="Q458" s="87"/>
      <c r="R458" s="87"/>
      <c r="S458" s="87"/>
      <c r="T458" s="88"/>
      <c r="U458" s="88"/>
      <c r="V458" s="88"/>
      <c r="W458" s="89"/>
      <c r="X458" s="90"/>
      <c r="Y458" s="86"/>
      <c r="Z458" s="86"/>
      <c r="AA458" s="86"/>
      <c r="AB458" s="87"/>
      <c r="AC458" s="87"/>
      <c r="AD458" s="87"/>
      <c r="AE458" s="87"/>
      <c r="AF458" s="87"/>
      <c r="AG458" s="88"/>
      <c r="AH458" s="88"/>
      <c r="AI458" s="88"/>
      <c r="AJ458" s="89"/>
      <c r="AK458" s="90"/>
      <c r="AL458" s="86"/>
      <c r="AM458" s="86"/>
      <c r="AN458" s="86"/>
      <c r="AO458" s="87"/>
      <c r="AP458" s="87"/>
      <c r="AQ458" s="87"/>
      <c r="AR458" s="87"/>
      <c r="AS458" s="87"/>
      <c r="AT458" s="88"/>
      <c r="AU458" s="88"/>
      <c r="AV458" s="88"/>
      <c r="AW458" s="89"/>
      <c r="AX458" s="90"/>
      <c r="AY458" s="86"/>
      <c r="AZ458" s="86"/>
      <c r="BA458" s="86"/>
      <c r="BB458" s="87"/>
      <c r="BC458" s="87"/>
      <c r="BD458" s="87"/>
      <c r="BE458" s="87"/>
      <c r="BF458" s="87"/>
      <c r="BG458" s="88"/>
      <c r="BH458" s="88"/>
      <c r="BI458" s="88"/>
      <c r="BJ458" s="89"/>
      <c r="BK458" s="90"/>
      <c r="BL458" s="86"/>
      <c r="BM458" s="86"/>
      <c r="BN458" s="86"/>
      <c r="BO458" s="87"/>
      <c r="BP458" s="87"/>
      <c r="BQ458" s="87"/>
      <c r="BR458" s="87"/>
      <c r="BS458" s="87"/>
      <c r="BT458" s="88"/>
      <c r="BU458" s="88"/>
      <c r="BV458" s="88"/>
      <c r="BW458" s="89"/>
      <c r="BX458" s="90"/>
      <c r="BY458" s="86"/>
      <c r="BZ458" s="86"/>
      <c r="CA458" s="86"/>
      <c r="CB458" s="87"/>
      <c r="CC458" s="87"/>
      <c r="CD458" s="87"/>
      <c r="CE458" s="87"/>
      <c r="CF458" s="87"/>
      <c r="CG458" s="88"/>
      <c r="CH458" s="88"/>
      <c r="CI458" s="88"/>
      <c r="CJ458" s="89"/>
      <c r="CK458" s="90"/>
      <c r="CL458" s="86"/>
      <c r="CM458" s="86"/>
      <c r="CN458" s="86"/>
      <c r="CO458" s="87"/>
      <c r="CP458" s="87"/>
      <c r="CQ458" s="87"/>
      <c r="CR458" s="87"/>
      <c r="CS458" s="87"/>
      <c r="CT458" s="88"/>
      <c r="CU458" s="88"/>
      <c r="CV458" s="88"/>
      <c r="CW458" s="89"/>
      <c r="CX458" s="90"/>
      <c r="CY458" s="86"/>
      <c r="CZ458" s="86"/>
      <c r="DA458" s="86"/>
      <c r="DB458" s="87"/>
      <c r="DC458" s="87"/>
      <c r="DD458" s="87"/>
      <c r="DE458" s="87"/>
      <c r="DF458" s="87"/>
      <c r="DG458" s="88"/>
      <c r="DH458" s="88"/>
      <c r="DI458" s="88"/>
      <c r="DJ458" s="89"/>
      <c r="DK458" s="90"/>
      <c r="DL458" s="86"/>
      <c r="DM458" s="86"/>
      <c r="DN458" s="86"/>
      <c r="DO458" s="87"/>
      <c r="DP458" s="87"/>
      <c r="DQ458" s="87"/>
      <c r="DR458" s="87"/>
      <c r="DS458" s="87"/>
      <c r="DT458" s="88"/>
      <c r="DU458" s="88"/>
      <c r="DV458" s="88"/>
      <c r="DW458" s="89"/>
      <c r="DX458" s="90"/>
      <c r="DY458" s="86"/>
      <c r="DZ458" s="86"/>
      <c r="EA458" s="86"/>
      <c r="EB458" s="87"/>
      <c r="EC458" s="87"/>
      <c r="ED458" s="87"/>
      <c r="EE458" s="87"/>
      <c r="EF458" s="87"/>
      <c r="EG458" s="88"/>
      <c r="EH458" s="88"/>
      <c r="EI458" s="88"/>
      <c r="EJ458" s="89"/>
      <c r="EK458" s="90"/>
      <c r="EL458" s="86"/>
      <c r="EM458" s="86"/>
      <c r="EN458" s="86"/>
      <c r="EO458" s="87"/>
      <c r="EP458" s="87"/>
      <c r="EQ458" s="87"/>
      <c r="ER458" s="87"/>
      <c r="ES458" s="87"/>
      <c r="ET458" s="88"/>
      <c r="EU458" s="88"/>
      <c r="EV458" s="88"/>
      <c r="EW458" s="89"/>
      <c r="EX458" s="90"/>
      <c r="EY458" s="86"/>
      <c r="EZ458" s="86"/>
      <c r="FA458" s="86"/>
      <c r="FB458" s="87"/>
      <c r="FC458" s="87"/>
      <c r="FD458" s="87"/>
      <c r="FE458" s="87"/>
      <c r="FF458" s="87"/>
      <c r="FG458" s="88"/>
      <c r="FH458" s="88"/>
      <c r="FI458" s="88"/>
      <c r="FJ458" s="89"/>
      <c r="FK458" s="90"/>
      <c r="FL458" s="86"/>
      <c r="FM458" s="86"/>
      <c r="FN458" s="86"/>
      <c r="FO458" s="87"/>
      <c r="FP458" s="87"/>
      <c r="FQ458" s="87"/>
      <c r="FR458" s="87"/>
      <c r="FS458" s="87"/>
      <c r="FT458" s="88"/>
      <c r="FU458" s="88"/>
      <c r="FV458" s="88"/>
      <c r="FW458" s="89"/>
      <c r="FX458" s="90"/>
      <c r="FY458" s="86"/>
      <c r="FZ458" s="86"/>
      <c r="GA458" s="86"/>
      <c r="GB458" s="87"/>
      <c r="GC458" s="87"/>
      <c r="GD458" s="87"/>
      <c r="GE458" s="87"/>
      <c r="GF458" s="87"/>
    </row>
    <row r="459" spans="1:188" ht="15" hidden="1" customHeight="1" x14ac:dyDescent="0.25">
      <c r="A459" s="4">
        <v>3639</v>
      </c>
      <c r="B459" s="4">
        <v>5329</v>
      </c>
      <c r="C459" s="291"/>
      <c r="D459" s="64"/>
      <c r="E459" s="61"/>
      <c r="F459" s="5" t="s">
        <v>700</v>
      </c>
      <c r="G459" s="76">
        <v>0</v>
      </c>
      <c r="H459" s="76">
        <v>1590.72</v>
      </c>
      <c r="I459" s="76">
        <v>3.95</v>
      </c>
      <c r="J459" s="428">
        <f>Tabulka54246[[#This Row],[Skutečnost v tis. Kč]]/Tabulka54246[[#This Row],[Upravený rozpočet v tis. Kč]]*100</f>
        <v>0.24831522832428082</v>
      </c>
      <c r="K459" s="90"/>
      <c r="L459" s="86"/>
      <c r="M459" s="86"/>
      <c r="N459" s="86"/>
      <c r="O459" s="87"/>
      <c r="P459" s="87"/>
      <c r="Q459" s="87"/>
      <c r="R459" s="87"/>
      <c r="S459" s="87"/>
      <c r="T459" s="88"/>
      <c r="U459" s="88"/>
      <c r="V459" s="88"/>
      <c r="W459" s="89"/>
      <c r="X459" s="90"/>
      <c r="Y459" s="86"/>
      <c r="Z459" s="86"/>
      <c r="AA459" s="86"/>
      <c r="AB459" s="87"/>
      <c r="AC459" s="87"/>
      <c r="AD459" s="87"/>
      <c r="AE459" s="87"/>
      <c r="AF459" s="87"/>
      <c r="AG459" s="88"/>
      <c r="AH459" s="88"/>
      <c r="AI459" s="88"/>
      <c r="AJ459" s="89"/>
      <c r="AK459" s="90"/>
      <c r="AL459" s="86"/>
      <c r="AM459" s="86"/>
      <c r="AN459" s="86"/>
      <c r="AO459" s="87"/>
      <c r="AP459" s="87"/>
      <c r="AQ459" s="87"/>
      <c r="AR459" s="87"/>
      <c r="AS459" s="87"/>
      <c r="AT459" s="88"/>
      <c r="AU459" s="88"/>
      <c r="AV459" s="88"/>
      <c r="AW459" s="89"/>
      <c r="AX459" s="90"/>
      <c r="AY459" s="86"/>
      <c r="AZ459" s="86"/>
      <c r="BA459" s="86"/>
      <c r="BB459" s="87"/>
      <c r="BC459" s="87"/>
      <c r="BD459" s="87"/>
      <c r="BE459" s="87"/>
      <c r="BF459" s="87"/>
      <c r="BG459" s="88"/>
      <c r="BH459" s="88"/>
      <c r="BI459" s="88"/>
      <c r="BJ459" s="89"/>
      <c r="BK459" s="90"/>
      <c r="BL459" s="86"/>
      <c r="BM459" s="86"/>
      <c r="BN459" s="86"/>
      <c r="BO459" s="87"/>
      <c r="BP459" s="87"/>
      <c r="BQ459" s="87"/>
      <c r="BR459" s="87"/>
      <c r="BS459" s="87"/>
      <c r="BT459" s="88"/>
      <c r="BU459" s="88"/>
      <c r="BV459" s="88"/>
      <c r="BW459" s="89"/>
      <c r="BX459" s="90"/>
      <c r="BY459" s="86"/>
      <c r="BZ459" s="86"/>
      <c r="CA459" s="86"/>
      <c r="CB459" s="87"/>
      <c r="CC459" s="87"/>
      <c r="CD459" s="87"/>
      <c r="CE459" s="87"/>
      <c r="CF459" s="87"/>
      <c r="CG459" s="88"/>
      <c r="CH459" s="88"/>
      <c r="CI459" s="88"/>
      <c r="CJ459" s="89"/>
      <c r="CK459" s="90"/>
      <c r="CL459" s="86"/>
      <c r="CM459" s="86"/>
      <c r="CN459" s="86"/>
      <c r="CO459" s="87"/>
      <c r="CP459" s="87"/>
      <c r="CQ459" s="87"/>
      <c r="CR459" s="87"/>
      <c r="CS459" s="87"/>
      <c r="CT459" s="88"/>
      <c r="CU459" s="88"/>
      <c r="CV459" s="88"/>
      <c r="CW459" s="89"/>
      <c r="CX459" s="90"/>
      <c r="CY459" s="86"/>
      <c r="CZ459" s="86"/>
      <c r="DA459" s="86"/>
      <c r="DB459" s="87"/>
      <c r="DC459" s="87"/>
      <c r="DD459" s="87"/>
      <c r="DE459" s="87"/>
      <c r="DF459" s="87"/>
      <c r="DG459" s="88"/>
      <c r="DH459" s="88"/>
      <c r="DI459" s="88"/>
      <c r="DJ459" s="89"/>
      <c r="DK459" s="90"/>
      <c r="DL459" s="86"/>
      <c r="DM459" s="86"/>
      <c r="DN459" s="86"/>
      <c r="DO459" s="87"/>
      <c r="DP459" s="87"/>
      <c r="DQ459" s="87"/>
      <c r="DR459" s="87"/>
      <c r="DS459" s="87"/>
      <c r="DT459" s="88"/>
      <c r="DU459" s="88"/>
      <c r="DV459" s="88"/>
      <c r="DW459" s="89"/>
      <c r="DX459" s="90"/>
      <c r="DY459" s="86"/>
      <c r="DZ459" s="86"/>
      <c r="EA459" s="86"/>
      <c r="EB459" s="87"/>
      <c r="EC459" s="87"/>
      <c r="ED459" s="87"/>
      <c r="EE459" s="87"/>
      <c r="EF459" s="87"/>
      <c r="EG459" s="88"/>
      <c r="EH459" s="88"/>
      <c r="EI459" s="88"/>
      <c r="EJ459" s="89"/>
      <c r="EK459" s="90"/>
      <c r="EL459" s="86"/>
      <c r="EM459" s="86"/>
      <c r="EN459" s="86"/>
      <c r="EO459" s="87"/>
      <c r="EP459" s="87"/>
      <c r="EQ459" s="87"/>
      <c r="ER459" s="87"/>
      <c r="ES459" s="87"/>
      <c r="ET459" s="88"/>
      <c r="EU459" s="88"/>
      <c r="EV459" s="88"/>
      <c r="EW459" s="89"/>
      <c r="EX459" s="90"/>
      <c r="EY459" s="86"/>
      <c r="EZ459" s="86"/>
      <c r="FA459" s="86"/>
      <c r="FB459" s="87"/>
      <c r="FC459" s="87"/>
      <c r="FD459" s="87"/>
      <c r="FE459" s="87"/>
      <c r="FF459" s="87"/>
      <c r="FG459" s="88"/>
      <c r="FH459" s="88"/>
      <c r="FI459" s="88"/>
      <c r="FJ459" s="89"/>
      <c r="FK459" s="90"/>
      <c r="FL459" s="86"/>
      <c r="FM459" s="86"/>
      <c r="FN459" s="86"/>
      <c r="FO459" s="87"/>
      <c r="FP459" s="87"/>
      <c r="FQ459" s="87"/>
      <c r="FR459" s="87"/>
      <c r="FS459" s="87"/>
      <c r="FT459" s="88"/>
      <c r="FU459" s="88"/>
      <c r="FV459" s="88"/>
      <c r="FW459" s="89"/>
      <c r="FX459" s="90"/>
      <c r="FY459" s="86"/>
      <c r="FZ459" s="86"/>
      <c r="GA459" s="86"/>
      <c r="GB459" s="87"/>
      <c r="GC459" s="87"/>
      <c r="GD459" s="87"/>
      <c r="GE459" s="87"/>
      <c r="GF459" s="87"/>
    </row>
    <row r="460" spans="1:188" ht="15" hidden="1" customHeight="1" x14ac:dyDescent="0.25">
      <c r="A460" s="4">
        <v>3639</v>
      </c>
      <c r="B460" s="4">
        <v>5329</v>
      </c>
      <c r="C460" s="291"/>
      <c r="D460" s="47">
        <v>10</v>
      </c>
      <c r="E460" s="61">
        <v>201156</v>
      </c>
      <c r="F460" s="5" t="s">
        <v>343</v>
      </c>
      <c r="G460" s="76">
        <v>122</v>
      </c>
      <c r="H460" s="76">
        <v>122</v>
      </c>
      <c r="I460" s="76">
        <v>121.5</v>
      </c>
      <c r="J460" s="428">
        <f>Tabulka54246[[#This Row],[Skutečnost v tis. Kč]]/Tabulka54246[[#This Row],[Upravený rozpočet v tis. Kč]]*100</f>
        <v>99.590163934426229</v>
      </c>
      <c r="K460" s="90"/>
      <c r="L460" s="86"/>
      <c r="M460" s="86"/>
      <c r="N460" s="86"/>
      <c r="O460" s="87"/>
      <c r="P460" s="87"/>
      <c r="Q460" s="87"/>
      <c r="R460" s="87"/>
      <c r="S460" s="87"/>
      <c r="T460" s="88"/>
      <c r="U460" s="88"/>
      <c r="V460" s="88"/>
      <c r="W460" s="89"/>
      <c r="X460" s="90"/>
      <c r="Y460" s="86"/>
      <c r="Z460" s="86"/>
      <c r="AA460" s="86"/>
      <c r="AB460" s="87"/>
      <c r="AC460" s="87"/>
      <c r="AD460" s="87"/>
      <c r="AE460" s="87"/>
      <c r="AF460" s="87"/>
      <c r="AG460" s="88"/>
      <c r="AH460" s="88"/>
      <c r="AI460" s="88"/>
      <c r="AJ460" s="89"/>
      <c r="AK460" s="90"/>
      <c r="AL460" s="86"/>
      <c r="AM460" s="86"/>
      <c r="AN460" s="86"/>
      <c r="AO460" s="87"/>
      <c r="AP460" s="87"/>
      <c r="AQ460" s="87"/>
      <c r="AR460" s="87"/>
      <c r="AS460" s="87"/>
      <c r="AT460" s="88"/>
      <c r="AU460" s="88"/>
      <c r="AV460" s="88"/>
      <c r="AW460" s="89"/>
      <c r="AX460" s="90"/>
      <c r="AY460" s="86"/>
      <c r="AZ460" s="86"/>
      <c r="BA460" s="86"/>
      <c r="BB460" s="87"/>
      <c r="BC460" s="87"/>
      <c r="BD460" s="87"/>
      <c r="BE460" s="87"/>
      <c r="BF460" s="87"/>
      <c r="BG460" s="88"/>
      <c r="BH460" s="88"/>
      <c r="BI460" s="88"/>
      <c r="BJ460" s="89"/>
      <c r="BK460" s="90"/>
      <c r="BL460" s="86"/>
      <c r="BM460" s="86"/>
      <c r="BN460" s="86"/>
      <c r="BO460" s="87"/>
      <c r="BP460" s="87"/>
      <c r="BQ460" s="87"/>
      <c r="BR460" s="87"/>
      <c r="BS460" s="87"/>
      <c r="BT460" s="88"/>
      <c r="BU460" s="88"/>
      <c r="BV460" s="88"/>
      <c r="BW460" s="89"/>
      <c r="BX460" s="90"/>
      <c r="BY460" s="86"/>
      <c r="BZ460" s="86"/>
      <c r="CA460" s="86"/>
      <c r="CB460" s="87"/>
      <c r="CC460" s="87"/>
      <c r="CD460" s="87"/>
      <c r="CE460" s="87"/>
      <c r="CF460" s="87"/>
      <c r="CG460" s="88"/>
      <c r="CH460" s="88"/>
      <c r="CI460" s="88"/>
      <c r="CJ460" s="89"/>
      <c r="CK460" s="90"/>
      <c r="CL460" s="86"/>
      <c r="CM460" s="86"/>
      <c r="CN460" s="86"/>
      <c r="CO460" s="87"/>
      <c r="CP460" s="87"/>
      <c r="CQ460" s="87"/>
      <c r="CR460" s="87"/>
      <c r="CS460" s="87"/>
      <c r="CT460" s="88"/>
      <c r="CU460" s="88"/>
      <c r="CV460" s="88"/>
      <c r="CW460" s="89"/>
      <c r="CX460" s="90"/>
      <c r="CY460" s="86"/>
      <c r="CZ460" s="86"/>
      <c r="DA460" s="86"/>
      <c r="DB460" s="87"/>
      <c r="DC460" s="87"/>
      <c r="DD460" s="87"/>
      <c r="DE460" s="87"/>
      <c r="DF460" s="87"/>
      <c r="DG460" s="88"/>
      <c r="DH460" s="88"/>
      <c r="DI460" s="88"/>
      <c r="DJ460" s="89"/>
      <c r="DK460" s="90"/>
      <c r="DL460" s="86"/>
      <c r="DM460" s="86"/>
      <c r="DN460" s="86"/>
      <c r="DO460" s="87"/>
      <c r="DP460" s="87"/>
      <c r="DQ460" s="87"/>
      <c r="DR460" s="87"/>
      <c r="DS460" s="87"/>
      <c r="DT460" s="88"/>
      <c r="DU460" s="88"/>
      <c r="DV460" s="88"/>
      <c r="DW460" s="89"/>
      <c r="DX460" s="90"/>
      <c r="DY460" s="86"/>
      <c r="DZ460" s="86"/>
      <c r="EA460" s="86"/>
      <c r="EB460" s="87"/>
      <c r="EC460" s="87"/>
      <c r="ED460" s="87"/>
      <c r="EE460" s="87"/>
      <c r="EF460" s="87"/>
      <c r="EG460" s="88"/>
      <c r="EH460" s="88"/>
      <c r="EI460" s="88"/>
      <c r="EJ460" s="89"/>
      <c r="EK460" s="90"/>
      <c r="EL460" s="86"/>
      <c r="EM460" s="86"/>
      <c r="EN460" s="86"/>
      <c r="EO460" s="87"/>
      <c r="EP460" s="87"/>
      <c r="EQ460" s="87"/>
      <c r="ER460" s="87"/>
      <c r="ES460" s="87"/>
      <c r="ET460" s="88"/>
      <c r="EU460" s="88"/>
      <c r="EV460" s="88"/>
      <c r="EW460" s="89"/>
      <c r="EX460" s="90"/>
      <c r="EY460" s="86"/>
      <c r="EZ460" s="86"/>
      <c r="FA460" s="86"/>
      <c r="FB460" s="87"/>
      <c r="FC460" s="87"/>
      <c r="FD460" s="87"/>
      <c r="FE460" s="87"/>
      <c r="FF460" s="87"/>
      <c r="FG460" s="88"/>
      <c r="FH460" s="88"/>
      <c r="FI460" s="88"/>
      <c r="FJ460" s="89"/>
      <c r="FK460" s="90"/>
      <c r="FL460" s="86"/>
      <c r="FM460" s="86"/>
      <c r="FN460" s="86"/>
      <c r="FO460" s="87"/>
      <c r="FP460" s="87"/>
      <c r="FQ460" s="87"/>
      <c r="FR460" s="87"/>
      <c r="FS460" s="87"/>
      <c r="FT460" s="88"/>
      <c r="FU460" s="88"/>
      <c r="FV460" s="88"/>
      <c r="FW460" s="89"/>
      <c r="FX460" s="90"/>
      <c r="FY460" s="86"/>
      <c r="FZ460" s="86"/>
      <c r="GA460" s="86"/>
      <c r="GB460" s="87"/>
      <c r="GC460" s="87"/>
      <c r="GD460" s="87"/>
      <c r="GE460" s="87"/>
      <c r="GF460" s="87"/>
    </row>
    <row r="461" spans="1:188" ht="15" hidden="1" customHeight="1" x14ac:dyDescent="0.25">
      <c r="A461" s="258">
        <v>3639</v>
      </c>
      <c r="B461" s="258">
        <v>6449</v>
      </c>
      <c r="C461" s="270"/>
      <c r="D461" s="64"/>
      <c r="E461" s="257">
        <v>201156</v>
      </c>
      <c r="F461" s="256" t="s">
        <v>764</v>
      </c>
      <c r="G461" s="252">
        <v>0</v>
      </c>
      <c r="H461" s="252">
        <v>2043.23</v>
      </c>
      <c r="I461" s="252">
        <v>1492.89</v>
      </c>
      <c r="J461" s="428">
        <f>Tabulka54246[[#This Row],[Skutečnost v tis. Kč]]/Tabulka54246[[#This Row],[Upravený rozpočet v tis. Kč]]*100</f>
        <v>73.065195792935697</v>
      </c>
      <c r="K461" s="90"/>
      <c r="L461" s="86"/>
      <c r="M461" s="86"/>
      <c r="N461" s="86"/>
      <c r="O461" s="87"/>
      <c r="P461" s="87"/>
      <c r="Q461" s="87"/>
      <c r="R461" s="87"/>
      <c r="S461" s="87"/>
      <c r="T461" s="88"/>
      <c r="U461" s="88"/>
      <c r="V461" s="88"/>
      <c r="W461" s="89"/>
      <c r="X461" s="90"/>
      <c r="Y461" s="86"/>
      <c r="Z461" s="86"/>
      <c r="AA461" s="86"/>
      <c r="AB461" s="87"/>
      <c r="AC461" s="87"/>
      <c r="AD461" s="87"/>
      <c r="AE461" s="87"/>
      <c r="AF461" s="87"/>
      <c r="AG461" s="88"/>
      <c r="AH461" s="88"/>
      <c r="AI461" s="88"/>
      <c r="AJ461" s="89"/>
      <c r="AK461" s="90"/>
      <c r="AL461" s="86"/>
      <c r="AM461" s="86"/>
      <c r="AN461" s="86"/>
      <c r="AO461" s="87"/>
      <c r="AP461" s="87"/>
      <c r="AQ461" s="87"/>
      <c r="AR461" s="87"/>
      <c r="AS461" s="87"/>
      <c r="AT461" s="88"/>
      <c r="AU461" s="88"/>
      <c r="AV461" s="88"/>
      <c r="AW461" s="89"/>
      <c r="AX461" s="90"/>
      <c r="AY461" s="86"/>
      <c r="AZ461" s="86"/>
      <c r="BA461" s="86"/>
      <c r="BB461" s="87"/>
      <c r="BC461" s="87"/>
      <c r="BD461" s="87"/>
      <c r="BE461" s="87"/>
      <c r="BF461" s="87"/>
      <c r="BG461" s="88"/>
      <c r="BH461" s="88"/>
      <c r="BI461" s="88"/>
      <c r="BJ461" s="89"/>
      <c r="BK461" s="90"/>
      <c r="BL461" s="86"/>
      <c r="BM461" s="86"/>
      <c r="BN461" s="86"/>
      <c r="BO461" s="87"/>
      <c r="BP461" s="87"/>
      <c r="BQ461" s="87"/>
      <c r="BR461" s="87"/>
      <c r="BS461" s="87"/>
      <c r="BT461" s="88"/>
      <c r="BU461" s="88"/>
      <c r="BV461" s="88"/>
      <c r="BW461" s="89"/>
      <c r="BX461" s="90"/>
      <c r="BY461" s="86"/>
      <c r="BZ461" s="86"/>
      <c r="CA461" s="86"/>
      <c r="CB461" s="87"/>
      <c r="CC461" s="87"/>
      <c r="CD461" s="87"/>
      <c r="CE461" s="87"/>
      <c r="CF461" s="87"/>
      <c r="CG461" s="88"/>
      <c r="CH461" s="88"/>
      <c r="CI461" s="88"/>
      <c r="CJ461" s="89"/>
      <c r="CK461" s="90"/>
      <c r="CL461" s="86"/>
      <c r="CM461" s="86"/>
      <c r="CN461" s="86"/>
      <c r="CO461" s="87"/>
      <c r="CP461" s="87"/>
      <c r="CQ461" s="87"/>
      <c r="CR461" s="87"/>
      <c r="CS461" s="87"/>
      <c r="CT461" s="88"/>
      <c r="CU461" s="88"/>
      <c r="CV461" s="88"/>
      <c r="CW461" s="89"/>
      <c r="CX461" s="90"/>
      <c r="CY461" s="86"/>
      <c r="CZ461" s="86"/>
      <c r="DA461" s="86"/>
      <c r="DB461" s="87"/>
      <c r="DC461" s="87"/>
      <c r="DD461" s="87"/>
      <c r="DE461" s="87"/>
      <c r="DF461" s="87"/>
      <c r="DG461" s="88"/>
      <c r="DH461" s="88"/>
      <c r="DI461" s="88"/>
      <c r="DJ461" s="89"/>
      <c r="DK461" s="90"/>
      <c r="DL461" s="86"/>
      <c r="DM461" s="86"/>
      <c r="DN461" s="86"/>
      <c r="DO461" s="87"/>
      <c r="DP461" s="87"/>
      <c r="DQ461" s="87"/>
      <c r="DR461" s="87"/>
      <c r="DS461" s="87"/>
      <c r="DT461" s="88"/>
      <c r="DU461" s="88"/>
      <c r="DV461" s="88"/>
      <c r="DW461" s="89"/>
      <c r="DX461" s="90"/>
      <c r="DY461" s="86"/>
      <c r="DZ461" s="86"/>
      <c r="EA461" s="86"/>
      <c r="EB461" s="87"/>
      <c r="EC461" s="87"/>
      <c r="ED461" s="87"/>
      <c r="EE461" s="87"/>
      <c r="EF461" s="87"/>
      <c r="EG461" s="88"/>
      <c r="EH461" s="88"/>
      <c r="EI461" s="88"/>
      <c r="EJ461" s="89"/>
      <c r="EK461" s="90"/>
      <c r="EL461" s="86"/>
      <c r="EM461" s="86"/>
      <c r="EN461" s="86"/>
      <c r="EO461" s="87"/>
      <c r="EP461" s="87"/>
      <c r="EQ461" s="87"/>
      <c r="ER461" s="87"/>
      <c r="ES461" s="87"/>
      <c r="ET461" s="88"/>
      <c r="EU461" s="88"/>
      <c r="EV461" s="88"/>
      <c r="EW461" s="89"/>
      <c r="EX461" s="90"/>
      <c r="EY461" s="86"/>
      <c r="EZ461" s="86"/>
      <c r="FA461" s="86"/>
      <c r="FB461" s="87"/>
      <c r="FC461" s="87"/>
      <c r="FD461" s="87"/>
      <c r="FE461" s="87"/>
      <c r="FF461" s="87"/>
      <c r="FG461" s="88"/>
      <c r="FH461" s="88"/>
      <c r="FI461" s="88"/>
      <c r="FJ461" s="89"/>
      <c r="FK461" s="90"/>
      <c r="FL461" s="86"/>
      <c r="FM461" s="86"/>
      <c r="FN461" s="86"/>
      <c r="FO461" s="87"/>
      <c r="FP461" s="87"/>
      <c r="FQ461" s="87"/>
      <c r="FR461" s="87"/>
      <c r="FS461" s="87"/>
      <c r="FT461" s="88"/>
      <c r="FU461" s="88"/>
      <c r="FV461" s="88"/>
      <c r="FW461" s="89"/>
      <c r="FX461" s="90"/>
      <c r="FY461" s="86"/>
      <c r="FZ461" s="86"/>
      <c r="GA461" s="86"/>
      <c r="GB461" s="87"/>
      <c r="GC461" s="87"/>
      <c r="GD461" s="87"/>
      <c r="GE461" s="87"/>
      <c r="GF461" s="87"/>
    </row>
    <row r="462" spans="1:188" ht="15" hidden="1" customHeight="1" x14ac:dyDescent="0.25">
      <c r="A462" s="258"/>
      <c r="B462" s="258"/>
      <c r="C462" s="270"/>
      <c r="D462" s="64"/>
      <c r="E462" s="61"/>
      <c r="F462" s="282" t="s">
        <v>298</v>
      </c>
      <c r="G462" s="233">
        <f>SUBTOTAL(109,G455:G461)</f>
        <v>100</v>
      </c>
      <c r="H462" s="233">
        <f>SUBTOTAL(109,H455:H461)</f>
        <v>140</v>
      </c>
      <c r="I462" s="233">
        <f>SUBTOTAL(109,I455:I461)</f>
        <v>36.04</v>
      </c>
      <c r="J462" s="564">
        <f>Tabulka54246[[#This Row],[Skutečnost v tis. Kč]]/Tabulka54246[[#This Row],[Upravený rozpočet v tis. Kč]]*100</f>
        <v>25.74285714285714</v>
      </c>
      <c r="K462" s="90"/>
      <c r="L462" s="86"/>
      <c r="M462" s="86"/>
      <c r="N462" s="86"/>
      <c r="O462" s="87"/>
      <c r="P462" s="87"/>
      <c r="Q462" s="87"/>
      <c r="R462" s="87"/>
      <c r="S462" s="87"/>
      <c r="T462" s="88"/>
      <c r="U462" s="88"/>
      <c r="V462" s="88"/>
      <c r="W462" s="89"/>
      <c r="X462" s="90"/>
      <c r="Y462" s="86"/>
      <c r="Z462" s="86"/>
      <c r="AA462" s="86"/>
      <c r="AB462" s="87"/>
      <c r="AC462" s="87"/>
      <c r="AD462" s="87"/>
      <c r="AE462" s="87"/>
      <c r="AF462" s="87"/>
      <c r="AG462" s="88"/>
      <c r="AH462" s="88"/>
      <c r="AI462" s="88"/>
      <c r="AJ462" s="89"/>
      <c r="AK462" s="90"/>
      <c r="AL462" s="86"/>
      <c r="AM462" s="86"/>
      <c r="AN462" s="86"/>
      <c r="AO462" s="87"/>
      <c r="AP462" s="87"/>
      <c r="AQ462" s="87"/>
      <c r="AR462" s="87"/>
      <c r="AS462" s="87"/>
      <c r="AT462" s="88"/>
      <c r="AU462" s="88"/>
      <c r="AV462" s="88"/>
      <c r="AW462" s="89"/>
      <c r="AX462" s="90"/>
      <c r="AY462" s="86"/>
      <c r="AZ462" s="86"/>
      <c r="BA462" s="86"/>
      <c r="BB462" s="87"/>
      <c r="BC462" s="87"/>
      <c r="BD462" s="87"/>
      <c r="BE462" s="87"/>
      <c r="BF462" s="87"/>
      <c r="BG462" s="88"/>
      <c r="BH462" s="88"/>
      <c r="BI462" s="88"/>
      <c r="BJ462" s="89"/>
      <c r="BK462" s="90"/>
      <c r="BL462" s="86"/>
      <c r="BM462" s="86"/>
      <c r="BN462" s="86"/>
      <c r="BO462" s="87"/>
      <c r="BP462" s="87"/>
      <c r="BQ462" s="87"/>
      <c r="BR462" s="87"/>
      <c r="BS462" s="87"/>
      <c r="BT462" s="88"/>
      <c r="BU462" s="88"/>
      <c r="BV462" s="88"/>
      <c r="BW462" s="89"/>
      <c r="BX462" s="90"/>
      <c r="BY462" s="86"/>
      <c r="BZ462" s="86"/>
      <c r="CA462" s="86"/>
      <c r="CB462" s="87"/>
      <c r="CC462" s="87"/>
      <c r="CD462" s="87"/>
      <c r="CE462" s="87"/>
      <c r="CF462" s="87"/>
      <c r="CG462" s="88"/>
      <c r="CH462" s="88"/>
      <c r="CI462" s="88"/>
      <c r="CJ462" s="89"/>
      <c r="CK462" s="90"/>
      <c r="CL462" s="86"/>
      <c r="CM462" s="86"/>
      <c r="CN462" s="86"/>
      <c r="CO462" s="87"/>
      <c r="CP462" s="87"/>
      <c r="CQ462" s="87"/>
      <c r="CR462" s="87"/>
      <c r="CS462" s="87"/>
      <c r="CT462" s="88"/>
      <c r="CU462" s="88"/>
      <c r="CV462" s="88"/>
      <c r="CW462" s="89"/>
      <c r="CX462" s="90"/>
      <c r="CY462" s="86"/>
      <c r="CZ462" s="86"/>
      <c r="DA462" s="86"/>
      <c r="DB462" s="87"/>
      <c r="DC462" s="87"/>
      <c r="DD462" s="87"/>
      <c r="DE462" s="87"/>
      <c r="DF462" s="87"/>
      <c r="DG462" s="88"/>
      <c r="DH462" s="88"/>
      <c r="DI462" s="88"/>
      <c r="DJ462" s="89"/>
      <c r="DK462" s="90"/>
      <c r="DL462" s="86"/>
      <c r="DM462" s="86"/>
      <c r="DN462" s="86"/>
      <c r="DO462" s="87"/>
      <c r="DP462" s="87"/>
      <c r="DQ462" s="87"/>
      <c r="DR462" s="87"/>
      <c r="DS462" s="87"/>
      <c r="DT462" s="88"/>
      <c r="DU462" s="88"/>
      <c r="DV462" s="88"/>
      <c r="DW462" s="89"/>
      <c r="DX462" s="90"/>
      <c r="DY462" s="86"/>
      <c r="DZ462" s="86"/>
      <c r="EA462" s="86"/>
      <c r="EB462" s="87"/>
      <c r="EC462" s="87"/>
      <c r="ED462" s="87"/>
      <c r="EE462" s="87"/>
      <c r="EF462" s="87"/>
      <c r="EG462" s="88"/>
      <c r="EH462" s="88"/>
      <c r="EI462" s="88"/>
      <c r="EJ462" s="89"/>
      <c r="EK462" s="90"/>
      <c r="EL462" s="86"/>
      <c r="EM462" s="86"/>
      <c r="EN462" s="86"/>
      <c r="EO462" s="87"/>
      <c r="EP462" s="87"/>
      <c r="EQ462" s="87"/>
      <c r="ER462" s="87"/>
      <c r="ES462" s="87"/>
      <c r="ET462" s="88"/>
      <c r="EU462" s="88"/>
      <c r="EV462" s="88"/>
      <c r="EW462" s="89"/>
      <c r="EX462" s="90"/>
      <c r="EY462" s="86"/>
      <c r="EZ462" s="86"/>
      <c r="FA462" s="86"/>
      <c r="FB462" s="87"/>
      <c r="FC462" s="87"/>
      <c r="FD462" s="87"/>
      <c r="FE462" s="87"/>
      <c r="FF462" s="87"/>
      <c r="FG462" s="88"/>
      <c r="FH462" s="88"/>
      <c r="FI462" s="88"/>
      <c r="FJ462" s="89"/>
      <c r="FK462" s="90"/>
      <c r="FL462" s="86"/>
      <c r="FM462" s="86"/>
      <c r="FN462" s="86"/>
      <c r="FO462" s="87"/>
      <c r="FP462" s="87"/>
      <c r="FQ462" s="87"/>
      <c r="FR462" s="87"/>
      <c r="FS462" s="87"/>
      <c r="FT462" s="88"/>
      <c r="FU462" s="88"/>
      <c r="FV462" s="88"/>
      <c r="FW462" s="89"/>
      <c r="FX462" s="90"/>
      <c r="FY462" s="86"/>
      <c r="FZ462" s="86"/>
      <c r="GA462" s="86"/>
      <c r="GB462" s="87"/>
      <c r="GC462" s="87"/>
      <c r="GD462" s="87"/>
      <c r="GE462" s="87"/>
      <c r="GF462" s="87"/>
    </row>
    <row r="463" spans="1:188" ht="15" hidden="1" customHeight="1" x14ac:dyDescent="0.25">
      <c r="A463" s="258"/>
      <c r="B463" s="258"/>
      <c r="C463" s="270"/>
      <c r="D463" s="64"/>
      <c r="E463" s="61"/>
      <c r="F463" s="256"/>
      <c r="G463" s="252"/>
      <c r="H463" s="252"/>
      <c r="I463" s="252"/>
      <c r="J463" s="430"/>
      <c r="K463" s="90"/>
      <c r="L463" s="86"/>
      <c r="M463" s="86"/>
      <c r="N463" s="86"/>
      <c r="O463" s="87"/>
      <c r="P463" s="87"/>
      <c r="Q463" s="87"/>
      <c r="R463" s="87"/>
      <c r="S463" s="87"/>
      <c r="T463" s="88"/>
      <c r="U463" s="88"/>
      <c r="V463" s="88"/>
      <c r="W463" s="89"/>
      <c r="X463" s="90"/>
      <c r="Y463" s="86"/>
      <c r="Z463" s="86"/>
      <c r="AA463" s="86"/>
      <c r="AB463" s="87"/>
      <c r="AC463" s="87"/>
      <c r="AD463" s="87"/>
      <c r="AE463" s="87"/>
      <c r="AF463" s="87"/>
      <c r="AG463" s="88"/>
      <c r="AH463" s="88"/>
      <c r="AI463" s="88"/>
      <c r="AJ463" s="89"/>
      <c r="AK463" s="90"/>
      <c r="AL463" s="86"/>
      <c r="AM463" s="86"/>
      <c r="AN463" s="86"/>
      <c r="AO463" s="87"/>
      <c r="AP463" s="87"/>
      <c r="AQ463" s="87"/>
      <c r="AR463" s="87"/>
      <c r="AS463" s="87"/>
      <c r="AT463" s="88"/>
      <c r="AU463" s="88"/>
      <c r="AV463" s="88"/>
      <c r="AW463" s="89"/>
      <c r="AX463" s="90"/>
      <c r="AY463" s="86"/>
      <c r="AZ463" s="86"/>
      <c r="BA463" s="86"/>
      <c r="BB463" s="87"/>
      <c r="BC463" s="87"/>
      <c r="BD463" s="87"/>
      <c r="BE463" s="87"/>
      <c r="BF463" s="87"/>
      <c r="BG463" s="88"/>
      <c r="BH463" s="88"/>
      <c r="BI463" s="88"/>
      <c r="BJ463" s="89"/>
      <c r="BK463" s="90"/>
      <c r="BL463" s="86"/>
      <c r="BM463" s="86"/>
      <c r="BN463" s="86"/>
      <c r="BO463" s="87"/>
      <c r="BP463" s="87"/>
      <c r="BQ463" s="87"/>
      <c r="BR463" s="87"/>
      <c r="BS463" s="87"/>
      <c r="BT463" s="88"/>
      <c r="BU463" s="88"/>
      <c r="BV463" s="88"/>
      <c r="BW463" s="89"/>
      <c r="BX463" s="90"/>
      <c r="BY463" s="86"/>
      <c r="BZ463" s="86"/>
      <c r="CA463" s="86"/>
      <c r="CB463" s="87"/>
      <c r="CC463" s="87"/>
      <c r="CD463" s="87"/>
      <c r="CE463" s="87"/>
      <c r="CF463" s="87"/>
      <c r="CG463" s="88"/>
      <c r="CH463" s="88"/>
      <c r="CI463" s="88"/>
      <c r="CJ463" s="89"/>
      <c r="CK463" s="90"/>
      <c r="CL463" s="86"/>
      <c r="CM463" s="86"/>
      <c r="CN463" s="86"/>
      <c r="CO463" s="87"/>
      <c r="CP463" s="87"/>
      <c r="CQ463" s="87"/>
      <c r="CR463" s="87"/>
      <c r="CS463" s="87"/>
      <c r="CT463" s="88"/>
      <c r="CU463" s="88"/>
      <c r="CV463" s="88"/>
      <c r="CW463" s="89"/>
      <c r="CX463" s="90"/>
      <c r="CY463" s="86"/>
      <c r="CZ463" s="86"/>
      <c r="DA463" s="86"/>
      <c r="DB463" s="87"/>
      <c r="DC463" s="87"/>
      <c r="DD463" s="87"/>
      <c r="DE463" s="87"/>
      <c r="DF463" s="87"/>
      <c r="DG463" s="88"/>
      <c r="DH463" s="88"/>
      <c r="DI463" s="88"/>
      <c r="DJ463" s="89"/>
      <c r="DK463" s="90"/>
      <c r="DL463" s="86"/>
      <c r="DM463" s="86"/>
      <c r="DN463" s="86"/>
      <c r="DO463" s="87"/>
      <c r="DP463" s="87"/>
      <c r="DQ463" s="87"/>
      <c r="DR463" s="87"/>
      <c r="DS463" s="87"/>
      <c r="DT463" s="88"/>
      <c r="DU463" s="88"/>
      <c r="DV463" s="88"/>
      <c r="DW463" s="89"/>
      <c r="DX463" s="90"/>
      <c r="DY463" s="86"/>
      <c r="DZ463" s="86"/>
      <c r="EA463" s="86"/>
      <c r="EB463" s="87"/>
      <c r="EC463" s="87"/>
      <c r="ED463" s="87"/>
      <c r="EE463" s="87"/>
      <c r="EF463" s="87"/>
      <c r="EG463" s="88"/>
      <c r="EH463" s="88"/>
      <c r="EI463" s="88"/>
      <c r="EJ463" s="89"/>
      <c r="EK463" s="90"/>
      <c r="EL463" s="86"/>
      <c r="EM463" s="86"/>
      <c r="EN463" s="86"/>
      <c r="EO463" s="87"/>
      <c r="EP463" s="87"/>
      <c r="EQ463" s="87"/>
      <c r="ER463" s="87"/>
      <c r="ES463" s="87"/>
      <c r="ET463" s="88"/>
      <c r="EU463" s="88"/>
      <c r="EV463" s="88"/>
      <c r="EW463" s="89"/>
      <c r="EX463" s="90"/>
      <c r="EY463" s="86"/>
      <c r="EZ463" s="86"/>
      <c r="FA463" s="86"/>
      <c r="FB463" s="87"/>
      <c r="FC463" s="87"/>
      <c r="FD463" s="87"/>
      <c r="FE463" s="87"/>
      <c r="FF463" s="87"/>
      <c r="FG463" s="88"/>
      <c r="FH463" s="88"/>
      <c r="FI463" s="88"/>
      <c r="FJ463" s="89"/>
      <c r="FK463" s="90"/>
      <c r="FL463" s="86"/>
      <c r="FM463" s="86"/>
      <c r="FN463" s="86"/>
      <c r="FO463" s="87"/>
      <c r="FP463" s="87"/>
      <c r="FQ463" s="87"/>
      <c r="FR463" s="87"/>
      <c r="FS463" s="87"/>
      <c r="FT463" s="88"/>
      <c r="FU463" s="88"/>
      <c r="FV463" s="88"/>
      <c r="FW463" s="89"/>
      <c r="FX463" s="90"/>
      <c r="FY463" s="86"/>
      <c r="FZ463" s="86"/>
      <c r="GA463" s="86"/>
      <c r="GB463" s="87"/>
      <c r="GC463" s="87"/>
      <c r="GD463" s="87"/>
      <c r="GE463" s="87"/>
      <c r="GF463" s="87"/>
    </row>
    <row r="464" spans="1:188" ht="15" hidden="1" customHeight="1" x14ac:dyDescent="0.25">
      <c r="A464" s="258"/>
      <c r="B464" s="258"/>
      <c r="C464" s="270"/>
      <c r="D464" s="64"/>
      <c r="E464" s="61"/>
      <c r="F464" s="282" t="s">
        <v>293</v>
      </c>
      <c r="G464" s="252"/>
      <c r="H464" s="252"/>
      <c r="I464" s="252"/>
      <c r="J464" s="428"/>
      <c r="K464" s="90"/>
      <c r="L464" s="86"/>
      <c r="M464" s="86"/>
      <c r="N464" s="86"/>
      <c r="O464" s="87"/>
      <c r="P464" s="87"/>
      <c r="Q464" s="87"/>
      <c r="R464" s="87"/>
      <c r="S464" s="87"/>
      <c r="T464" s="88"/>
      <c r="U464" s="88"/>
      <c r="V464" s="88"/>
      <c r="W464" s="89"/>
      <c r="X464" s="90"/>
      <c r="Y464" s="86"/>
      <c r="Z464" s="86"/>
      <c r="AA464" s="86"/>
      <c r="AB464" s="87"/>
      <c r="AC464" s="87"/>
      <c r="AD464" s="87"/>
      <c r="AE464" s="87"/>
      <c r="AF464" s="87"/>
      <c r="AG464" s="88"/>
      <c r="AH464" s="88"/>
      <c r="AI464" s="88"/>
      <c r="AJ464" s="89"/>
      <c r="AK464" s="90"/>
      <c r="AL464" s="86"/>
      <c r="AM464" s="86"/>
      <c r="AN464" s="86"/>
      <c r="AO464" s="87"/>
      <c r="AP464" s="87"/>
      <c r="AQ464" s="87"/>
      <c r="AR464" s="87"/>
      <c r="AS464" s="87"/>
      <c r="AT464" s="88"/>
      <c r="AU464" s="88"/>
      <c r="AV464" s="88"/>
      <c r="AW464" s="89"/>
      <c r="AX464" s="90"/>
      <c r="AY464" s="86"/>
      <c r="AZ464" s="86"/>
      <c r="BA464" s="86"/>
      <c r="BB464" s="87"/>
      <c r="BC464" s="87"/>
      <c r="BD464" s="87"/>
      <c r="BE464" s="87"/>
      <c r="BF464" s="87"/>
      <c r="BG464" s="88"/>
      <c r="BH464" s="88"/>
      <c r="BI464" s="88"/>
      <c r="BJ464" s="89"/>
      <c r="BK464" s="90"/>
      <c r="BL464" s="86"/>
      <c r="BM464" s="86"/>
      <c r="BN464" s="86"/>
      <c r="BO464" s="87"/>
      <c r="BP464" s="87"/>
      <c r="BQ464" s="87"/>
      <c r="BR464" s="87"/>
      <c r="BS464" s="87"/>
      <c r="BT464" s="88"/>
      <c r="BU464" s="88"/>
      <c r="BV464" s="88"/>
      <c r="BW464" s="89"/>
      <c r="BX464" s="90"/>
      <c r="BY464" s="86"/>
      <c r="BZ464" s="86"/>
      <c r="CA464" s="86"/>
      <c r="CB464" s="87"/>
      <c r="CC464" s="87"/>
      <c r="CD464" s="87"/>
      <c r="CE464" s="87"/>
      <c r="CF464" s="87"/>
      <c r="CG464" s="88"/>
      <c r="CH464" s="88"/>
      <c r="CI464" s="88"/>
      <c r="CJ464" s="89"/>
      <c r="CK464" s="90"/>
      <c r="CL464" s="86"/>
      <c r="CM464" s="86"/>
      <c r="CN464" s="86"/>
      <c r="CO464" s="87"/>
      <c r="CP464" s="87"/>
      <c r="CQ464" s="87"/>
      <c r="CR464" s="87"/>
      <c r="CS464" s="87"/>
      <c r="CT464" s="88"/>
      <c r="CU464" s="88"/>
      <c r="CV464" s="88"/>
      <c r="CW464" s="89"/>
      <c r="CX464" s="90"/>
      <c r="CY464" s="86"/>
      <c r="CZ464" s="86"/>
      <c r="DA464" s="86"/>
      <c r="DB464" s="87"/>
      <c r="DC464" s="87"/>
      <c r="DD464" s="87"/>
      <c r="DE464" s="87"/>
      <c r="DF464" s="87"/>
      <c r="DG464" s="88"/>
      <c r="DH464" s="88"/>
      <c r="DI464" s="88"/>
      <c r="DJ464" s="89"/>
      <c r="DK464" s="90"/>
      <c r="DL464" s="86"/>
      <c r="DM464" s="86"/>
      <c r="DN464" s="86"/>
      <c r="DO464" s="87"/>
      <c r="DP464" s="87"/>
      <c r="DQ464" s="87"/>
      <c r="DR464" s="87"/>
      <c r="DS464" s="87"/>
      <c r="DT464" s="88"/>
      <c r="DU464" s="88"/>
      <c r="DV464" s="88"/>
      <c r="DW464" s="89"/>
      <c r="DX464" s="90"/>
      <c r="DY464" s="86"/>
      <c r="DZ464" s="86"/>
      <c r="EA464" s="86"/>
      <c r="EB464" s="87"/>
      <c r="EC464" s="87"/>
      <c r="ED464" s="87"/>
      <c r="EE464" s="87"/>
      <c r="EF464" s="87"/>
      <c r="EG464" s="88"/>
      <c r="EH464" s="88"/>
      <c r="EI464" s="88"/>
      <c r="EJ464" s="89"/>
      <c r="EK464" s="90"/>
      <c r="EL464" s="86"/>
      <c r="EM464" s="86"/>
      <c r="EN464" s="86"/>
      <c r="EO464" s="87"/>
      <c r="EP464" s="87"/>
      <c r="EQ464" s="87"/>
      <c r="ER464" s="87"/>
      <c r="ES464" s="87"/>
      <c r="ET464" s="88"/>
      <c r="EU464" s="88"/>
      <c r="EV464" s="88"/>
      <c r="EW464" s="89"/>
      <c r="EX464" s="90"/>
      <c r="EY464" s="86"/>
      <c r="EZ464" s="86"/>
      <c r="FA464" s="86"/>
      <c r="FB464" s="87"/>
      <c r="FC464" s="87"/>
      <c r="FD464" s="87"/>
      <c r="FE464" s="87"/>
      <c r="FF464" s="87"/>
      <c r="FG464" s="88"/>
      <c r="FH464" s="88"/>
      <c r="FI464" s="88"/>
      <c r="FJ464" s="89"/>
      <c r="FK464" s="90"/>
      <c r="FL464" s="86"/>
      <c r="FM464" s="86"/>
      <c r="FN464" s="86"/>
      <c r="FO464" s="87"/>
      <c r="FP464" s="87"/>
      <c r="FQ464" s="87"/>
      <c r="FR464" s="87"/>
      <c r="FS464" s="87"/>
      <c r="FT464" s="88"/>
      <c r="FU464" s="88"/>
      <c r="FV464" s="88"/>
      <c r="FW464" s="89"/>
      <c r="FX464" s="90"/>
      <c r="FY464" s="86"/>
      <c r="FZ464" s="86"/>
      <c r="GA464" s="86"/>
      <c r="GB464" s="87"/>
      <c r="GC464" s="87"/>
      <c r="GD464" s="87"/>
      <c r="GE464" s="87"/>
      <c r="GF464" s="87"/>
    </row>
    <row r="465" spans="1:188" ht="15" hidden="1" customHeight="1" x14ac:dyDescent="0.25">
      <c r="A465" s="4">
        <v>3639</v>
      </c>
      <c r="B465" s="4">
        <v>5011</v>
      </c>
      <c r="C465" s="291"/>
      <c r="D465" s="47"/>
      <c r="E465" s="61"/>
      <c r="F465" s="5" t="s">
        <v>162</v>
      </c>
      <c r="G465" s="76">
        <v>490.7</v>
      </c>
      <c r="H465" s="76">
        <v>469.9</v>
      </c>
      <c r="I465" s="76">
        <v>276.62</v>
      </c>
      <c r="J465" s="428">
        <f>Tabulka54246[[#This Row],[Skutečnost v tis. Kč]]/Tabulka54246[[#This Row],[Upravený rozpočet v tis. Kč]]*100</f>
        <v>58.867844222174938</v>
      </c>
      <c r="K465" s="90"/>
      <c r="L465" s="86"/>
      <c r="M465" s="86"/>
      <c r="N465" s="86"/>
      <c r="O465" s="87"/>
      <c r="P465" s="87"/>
      <c r="Q465" s="87"/>
      <c r="R465" s="87"/>
      <c r="S465" s="87"/>
      <c r="T465" s="88"/>
      <c r="U465" s="88"/>
      <c r="V465" s="88"/>
      <c r="W465" s="89"/>
      <c r="X465" s="90"/>
      <c r="Y465" s="86"/>
      <c r="Z465" s="86"/>
      <c r="AA465" s="86"/>
      <c r="AB465" s="87"/>
      <c r="AC465" s="87"/>
      <c r="AD465" s="87"/>
      <c r="AE465" s="87"/>
      <c r="AF465" s="87"/>
      <c r="AG465" s="88"/>
      <c r="AH465" s="88"/>
      <c r="AI465" s="88"/>
      <c r="AJ465" s="89"/>
      <c r="AK465" s="90"/>
      <c r="AL465" s="86"/>
      <c r="AM465" s="86"/>
      <c r="AN465" s="86"/>
      <c r="AO465" s="87"/>
      <c r="AP465" s="87"/>
      <c r="AQ465" s="87"/>
      <c r="AR465" s="87"/>
      <c r="AS465" s="87"/>
      <c r="AT465" s="88"/>
      <c r="AU465" s="88"/>
      <c r="AV465" s="88"/>
      <c r="AW465" s="89"/>
      <c r="AX465" s="90"/>
      <c r="AY465" s="86"/>
      <c r="AZ465" s="86"/>
      <c r="BA465" s="86"/>
      <c r="BB465" s="87"/>
      <c r="BC465" s="87"/>
      <c r="BD465" s="87"/>
      <c r="BE465" s="87"/>
      <c r="BF465" s="87"/>
      <c r="BG465" s="88"/>
      <c r="BH465" s="88"/>
      <c r="BI465" s="88"/>
      <c r="BJ465" s="89"/>
      <c r="BK465" s="90"/>
      <c r="BL465" s="86"/>
      <c r="BM465" s="86"/>
      <c r="BN465" s="86"/>
      <c r="BO465" s="87"/>
      <c r="BP465" s="87"/>
      <c r="BQ465" s="87"/>
      <c r="BR465" s="87"/>
      <c r="BS465" s="87"/>
      <c r="BT465" s="88"/>
      <c r="BU465" s="88"/>
      <c r="BV465" s="88"/>
      <c r="BW465" s="89"/>
      <c r="BX465" s="90"/>
      <c r="BY465" s="86"/>
      <c r="BZ465" s="86"/>
      <c r="CA465" s="86"/>
      <c r="CB465" s="87"/>
      <c r="CC465" s="87"/>
      <c r="CD465" s="87"/>
      <c r="CE465" s="87"/>
      <c r="CF465" s="87"/>
      <c r="CG465" s="88"/>
      <c r="CH465" s="88"/>
      <c r="CI465" s="88"/>
      <c r="CJ465" s="89"/>
      <c r="CK465" s="90"/>
      <c r="CL465" s="86"/>
      <c r="CM465" s="86"/>
      <c r="CN465" s="86"/>
      <c r="CO465" s="87"/>
      <c r="CP465" s="87"/>
      <c r="CQ465" s="87"/>
      <c r="CR465" s="87"/>
      <c r="CS465" s="87"/>
      <c r="CT465" s="88"/>
      <c r="CU465" s="88"/>
      <c r="CV465" s="88"/>
      <c r="CW465" s="89"/>
      <c r="CX465" s="90"/>
      <c r="CY465" s="86"/>
      <c r="CZ465" s="86"/>
      <c r="DA465" s="86"/>
      <c r="DB465" s="87"/>
      <c r="DC465" s="87"/>
      <c r="DD465" s="87"/>
      <c r="DE465" s="87"/>
      <c r="DF465" s="87"/>
      <c r="DG465" s="88"/>
      <c r="DH465" s="88"/>
      <c r="DI465" s="88"/>
      <c r="DJ465" s="89"/>
      <c r="DK465" s="90"/>
      <c r="DL465" s="86"/>
      <c r="DM465" s="86"/>
      <c r="DN465" s="86"/>
      <c r="DO465" s="87"/>
      <c r="DP465" s="87"/>
      <c r="DQ465" s="87"/>
      <c r="DR465" s="87"/>
      <c r="DS465" s="87"/>
      <c r="DT465" s="88"/>
      <c r="DU465" s="88"/>
      <c r="DV465" s="88"/>
      <c r="DW465" s="89"/>
      <c r="DX465" s="90"/>
      <c r="DY465" s="86"/>
      <c r="DZ465" s="86"/>
      <c r="EA465" s="86"/>
      <c r="EB465" s="87"/>
      <c r="EC465" s="87"/>
      <c r="ED465" s="87"/>
      <c r="EE465" s="87"/>
      <c r="EF465" s="87"/>
      <c r="EG465" s="88"/>
      <c r="EH465" s="88"/>
      <c r="EI465" s="88"/>
      <c r="EJ465" s="89"/>
      <c r="EK465" s="90"/>
      <c r="EL465" s="86"/>
      <c r="EM465" s="86"/>
      <c r="EN465" s="86"/>
      <c r="EO465" s="87"/>
      <c r="EP465" s="87"/>
      <c r="EQ465" s="87"/>
      <c r="ER465" s="87"/>
      <c r="ES465" s="87"/>
      <c r="ET465" s="88"/>
      <c r="EU465" s="88"/>
      <c r="EV465" s="88"/>
      <c r="EW465" s="89"/>
      <c r="EX465" s="90"/>
      <c r="EY465" s="86"/>
      <c r="EZ465" s="86"/>
      <c r="FA465" s="86"/>
      <c r="FB465" s="87"/>
      <c r="FC465" s="87"/>
      <c r="FD465" s="87"/>
      <c r="FE465" s="87"/>
      <c r="FF465" s="87"/>
      <c r="FG465" s="88"/>
      <c r="FH465" s="88"/>
      <c r="FI465" s="88"/>
      <c r="FJ465" s="89"/>
      <c r="FK465" s="90"/>
      <c r="FL465" s="86"/>
      <c r="FM465" s="86"/>
      <c r="FN465" s="86"/>
      <c r="FO465" s="87"/>
      <c r="FP465" s="87"/>
      <c r="FQ465" s="87"/>
      <c r="FR465" s="87"/>
      <c r="FS465" s="87"/>
      <c r="FT465" s="88"/>
      <c r="FU465" s="88"/>
      <c r="FV465" s="88"/>
      <c r="FW465" s="89"/>
      <c r="FX465" s="90"/>
      <c r="FY465" s="86"/>
      <c r="FZ465" s="86"/>
      <c r="GA465" s="86"/>
      <c r="GB465" s="87"/>
      <c r="GC465" s="87"/>
      <c r="GD465" s="87"/>
      <c r="GE465" s="87"/>
      <c r="GF465" s="87"/>
    </row>
    <row r="466" spans="1:188" ht="15" hidden="1" customHeight="1" x14ac:dyDescent="0.25">
      <c r="A466" s="4">
        <v>3639</v>
      </c>
      <c r="B466" s="13">
        <v>5021</v>
      </c>
      <c r="C466" s="270"/>
      <c r="D466" s="19"/>
      <c r="E466" s="61"/>
      <c r="F466" s="5" t="s">
        <v>97</v>
      </c>
      <c r="G466" s="76">
        <v>0</v>
      </c>
      <c r="H466" s="76">
        <v>20.8</v>
      </c>
      <c r="I466" s="76">
        <v>15.2</v>
      </c>
      <c r="J466" s="428">
        <f>Tabulka54246[[#This Row],[Skutečnost v tis. Kč]]/Tabulka54246[[#This Row],[Upravený rozpočet v tis. Kč]]*100</f>
        <v>73.076923076923066</v>
      </c>
      <c r="K466" s="90"/>
      <c r="L466" s="86"/>
      <c r="M466" s="86"/>
      <c r="N466" s="86"/>
      <c r="O466" s="87"/>
      <c r="P466" s="87"/>
      <c r="Q466" s="87"/>
      <c r="R466" s="87"/>
      <c r="S466" s="87"/>
      <c r="T466" s="88"/>
      <c r="U466" s="88"/>
      <c r="V466" s="88"/>
      <c r="W466" s="89"/>
      <c r="X466" s="90"/>
      <c r="Y466" s="86"/>
      <c r="Z466" s="86"/>
      <c r="AA466" s="86"/>
      <c r="AB466" s="87"/>
      <c r="AC466" s="87"/>
      <c r="AD466" s="87"/>
      <c r="AE466" s="87"/>
      <c r="AF466" s="87"/>
      <c r="AG466" s="88"/>
      <c r="AH466" s="88"/>
      <c r="AI466" s="88"/>
      <c r="AJ466" s="89"/>
      <c r="AK466" s="90"/>
      <c r="AL466" s="86"/>
      <c r="AM466" s="86"/>
      <c r="AN466" s="86"/>
      <c r="AO466" s="87"/>
      <c r="AP466" s="87"/>
      <c r="AQ466" s="87"/>
      <c r="AR466" s="87"/>
      <c r="AS466" s="87"/>
      <c r="AT466" s="88"/>
      <c r="AU466" s="88"/>
      <c r="AV466" s="88"/>
      <c r="AW466" s="89"/>
      <c r="AX466" s="90"/>
      <c r="AY466" s="86"/>
      <c r="AZ466" s="86"/>
      <c r="BA466" s="86"/>
      <c r="BB466" s="87"/>
      <c r="BC466" s="87"/>
      <c r="BD466" s="87"/>
      <c r="BE466" s="87"/>
      <c r="BF466" s="87"/>
      <c r="BG466" s="88"/>
      <c r="BH466" s="88"/>
      <c r="BI466" s="88"/>
      <c r="BJ466" s="89"/>
      <c r="BK466" s="90"/>
      <c r="BL466" s="86"/>
      <c r="BM466" s="86"/>
      <c r="BN466" s="86"/>
      <c r="BO466" s="87"/>
      <c r="BP466" s="87"/>
      <c r="BQ466" s="87"/>
      <c r="BR466" s="87"/>
      <c r="BS466" s="87"/>
      <c r="BT466" s="88"/>
      <c r="BU466" s="88"/>
      <c r="BV466" s="88"/>
      <c r="BW466" s="89"/>
      <c r="BX466" s="90"/>
      <c r="BY466" s="86"/>
      <c r="BZ466" s="86"/>
      <c r="CA466" s="86"/>
      <c r="CB466" s="87"/>
      <c r="CC466" s="87"/>
      <c r="CD466" s="87"/>
      <c r="CE466" s="87"/>
      <c r="CF466" s="87"/>
      <c r="CG466" s="88"/>
      <c r="CH466" s="88"/>
      <c r="CI466" s="88"/>
      <c r="CJ466" s="89"/>
      <c r="CK466" s="90"/>
      <c r="CL466" s="86"/>
      <c r="CM466" s="86"/>
      <c r="CN466" s="86"/>
      <c r="CO466" s="87"/>
      <c r="CP466" s="87"/>
      <c r="CQ466" s="87"/>
      <c r="CR466" s="87"/>
      <c r="CS466" s="87"/>
      <c r="CT466" s="88"/>
      <c r="CU466" s="88"/>
      <c r="CV466" s="88"/>
      <c r="CW466" s="89"/>
      <c r="CX466" s="90"/>
      <c r="CY466" s="86"/>
      <c r="CZ466" s="86"/>
      <c r="DA466" s="86"/>
      <c r="DB466" s="87"/>
      <c r="DC466" s="87"/>
      <c r="DD466" s="87"/>
      <c r="DE466" s="87"/>
      <c r="DF466" s="87"/>
      <c r="DG466" s="88"/>
      <c r="DH466" s="88"/>
      <c r="DI466" s="88"/>
      <c r="DJ466" s="89"/>
      <c r="DK466" s="90"/>
      <c r="DL466" s="86"/>
      <c r="DM466" s="86"/>
      <c r="DN466" s="86"/>
      <c r="DO466" s="87"/>
      <c r="DP466" s="87"/>
      <c r="DQ466" s="87"/>
      <c r="DR466" s="87"/>
      <c r="DS466" s="87"/>
      <c r="DT466" s="88"/>
      <c r="DU466" s="88"/>
      <c r="DV466" s="88"/>
      <c r="DW466" s="89"/>
      <c r="DX466" s="90"/>
      <c r="DY466" s="86"/>
      <c r="DZ466" s="86"/>
      <c r="EA466" s="86"/>
      <c r="EB466" s="87"/>
      <c r="EC466" s="87"/>
      <c r="ED466" s="87"/>
      <c r="EE466" s="87"/>
      <c r="EF466" s="87"/>
      <c r="EG466" s="88"/>
      <c r="EH466" s="88"/>
      <c r="EI466" s="88"/>
      <c r="EJ466" s="89"/>
      <c r="EK466" s="90"/>
      <c r="EL466" s="86"/>
      <c r="EM466" s="86"/>
      <c r="EN466" s="86"/>
      <c r="EO466" s="87"/>
      <c r="EP466" s="87"/>
      <c r="EQ466" s="87"/>
      <c r="ER466" s="87"/>
      <c r="ES466" s="87"/>
      <c r="ET466" s="88"/>
      <c r="EU466" s="88"/>
      <c r="EV466" s="88"/>
      <c r="EW466" s="89"/>
      <c r="EX466" s="90"/>
      <c r="EY466" s="86"/>
      <c r="EZ466" s="86"/>
      <c r="FA466" s="86"/>
      <c r="FB466" s="87"/>
      <c r="FC466" s="87"/>
      <c r="FD466" s="87"/>
      <c r="FE466" s="87"/>
      <c r="FF466" s="87"/>
      <c r="FG466" s="88"/>
      <c r="FH466" s="88"/>
      <c r="FI466" s="88"/>
      <c r="FJ466" s="89"/>
      <c r="FK466" s="90"/>
      <c r="FL466" s="86"/>
      <c r="FM466" s="86"/>
      <c r="FN466" s="86"/>
      <c r="FO466" s="87"/>
      <c r="FP466" s="87"/>
      <c r="FQ466" s="87"/>
      <c r="FR466" s="87"/>
      <c r="FS466" s="87"/>
      <c r="FT466" s="88"/>
      <c r="FU466" s="88"/>
      <c r="FV466" s="88"/>
      <c r="FW466" s="89"/>
      <c r="FX466" s="90"/>
      <c r="FY466" s="86"/>
      <c r="FZ466" s="86"/>
      <c r="GA466" s="86"/>
      <c r="GB466" s="87"/>
      <c r="GC466" s="87"/>
      <c r="GD466" s="87"/>
      <c r="GE466" s="87"/>
      <c r="GF466" s="87"/>
    </row>
    <row r="467" spans="1:188" ht="15" hidden="1" customHeight="1" x14ac:dyDescent="0.25">
      <c r="A467" s="4">
        <v>3639</v>
      </c>
      <c r="B467" s="4">
        <v>5031</v>
      </c>
      <c r="C467" s="291"/>
      <c r="D467" s="47"/>
      <c r="E467" s="61"/>
      <c r="F467" s="5" t="s">
        <v>118</v>
      </c>
      <c r="G467" s="76">
        <v>122.7</v>
      </c>
      <c r="H467" s="76">
        <v>122.7</v>
      </c>
      <c r="I467" s="76">
        <v>72.89</v>
      </c>
      <c r="J467" s="428">
        <f>Tabulka54246[[#This Row],[Skutečnost v tis. Kč]]/Tabulka54246[[#This Row],[Upravený rozpočet v tis. Kč]]*100</f>
        <v>59.405052974735128</v>
      </c>
      <c r="K467" s="90"/>
      <c r="L467" s="86"/>
      <c r="M467" s="86"/>
      <c r="N467" s="86"/>
      <c r="O467" s="87"/>
      <c r="P467" s="87"/>
      <c r="Q467" s="87"/>
      <c r="R467" s="87"/>
      <c r="S467" s="87"/>
      <c r="T467" s="88"/>
      <c r="U467" s="88"/>
      <c r="V467" s="88"/>
      <c r="W467" s="89"/>
      <c r="X467" s="90"/>
      <c r="Y467" s="86"/>
      <c r="Z467" s="86"/>
      <c r="AA467" s="86"/>
      <c r="AB467" s="87"/>
      <c r="AC467" s="87"/>
      <c r="AD467" s="87"/>
      <c r="AE467" s="87"/>
      <c r="AF467" s="87"/>
      <c r="AG467" s="88"/>
      <c r="AH467" s="88"/>
      <c r="AI467" s="88"/>
      <c r="AJ467" s="89"/>
      <c r="AK467" s="90"/>
      <c r="AL467" s="86"/>
      <c r="AM467" s="86"/>
      <c r="AN467" s="86"/>
      <c r="AO467" s="87"/>
      <c r="AP467" s="87"/>
      <c r="AQ467" s="87"/>
      <c r="AR467" s="87"/>
      <c r="AS467" s="87"/>
      <c r="AT467" s="88"/>
      <c r="AU467" s="88"/>
      <c r="AV467" s="88"/>
      <c r="AW467" s="89"/>
      <c r="AX467" s="90"/>
      <c r="AY467" s="86"/>
      <c r="AZ467" s="86"/>
      <c r="BA467" s="86"/>
      <c r="BB467" s="87"/>
      <c r="BC467" s="87"/>
      <c r="BD467" s="87"/>
      <c r="BE467" s="87"/>
      <c r="BF467" s="87"/>
      <c r="BG467" s="88"/>
      <c r="BH467" s="88"/>
      <c r="BI467" s="88"/>
      <c r="BJ467" s="89"/>
      <c r="BK467" s="90"/>
      <c r="BL467" s="86"/>
      <c r="BM467" s="86"/>
      <c r="BN467" s="86"/>
      <c r="BO467" s="87"/>
      <c r="BP467" s="87"/>
      <c r="BQ467" s="87"/>
      <c r="BR467" s="87"/>
      <c r="BS467" s="87"/>
      <c r="BT467" s="88"/>
      <c r="BU467" s="88"/>
      <c r="BV467" s="88"/>
      <c r="BW467" s="89"/>
      <c r="BX467" s="90"/>
      <c r="BY467" s="86"/>
      <c r="BZ467" s="86"/>
      <c r="CA467" s="86"/>
      <c r="CB467" s="87"/>
      <c r="CC467" s="87"/>
      <c r="CD467" s="87"/>
      <c r="CE467" s="87"/>
      <c r="CF467" s="87"/>
      <c r="CG467" s="88"/>
      <c r="CH467" s="88"/>
      <c r="CI467" s="88"/>
      <c r="CJ467" s="89"/>
      <c r="CK467" s="90"/>
      <c r="CL467" s="86"/>
      <c r="CM467" s="86"/>
      <c r="CN467" s="86"/>
      <c r="CO467" s="87"/>
      <c r="CP467" s="87"/>
      <c r="CQ467" s="87"/>
      <c r="CR467" s="87"/>
      <c r="CS467" s="87"/>
      <c r="CT467" s="88"/>
      <c r="CU467" s="88"/>
      <c r="CV467" s="88"/>
      <c r="CW467" s="89"/>
      <c r="CX467" s="90"/>
      <c r="CY467" s="86"/>
      <c r="CZ467" s="86"/>
      <c r="DA467" s="86"/>
      <c r="DB467" s="87"/>
      <c r="DC467" s="87"/>
      <c r="DD467" s="87"/>
      <c r="DE467" s="87"/>
      <c r="DF467" s="87"/>
      <c r="DG467" s="88"/>
      <c r="DH467" s="88"/>
      <c r="DI467" s="88"/>
      <c r="DJ467" s="89"/>
      <c r="DK467" s="90"/>
      <c r="DL467" s="86"/>
      <c r="DM467" s="86"/>
      <c r="DN467" s="86"/>
      <c r="DO467" s="87"/>
      <c r="DP467" s="87"/>
      <c r="DQ467" s="87"/>
      <c r="DR467" s="87"/>
      <c r="DS467" s="87"/>
      <c r="DT467" s="88"/>
      <c r="DU467" s="88"/>
      <c r="DV467" s="88"/>
      <c r="DW467" s="89"/>
      <c r="DX467" s="90"/>
      <c r="DY467" s="86"/>
      <c r="DZ467" s="86"/>
      <c r="EA467" s="86"/>
      <c r="EB467" s="87"/>
      <c r="EC467" s="87"/>
      <c r="ED467" s="87"/>
      <c r="EE467" s="87"/>
      <c r="EF467" s="87"/>
      <c r="EG467" s="88"/>
      <c r="EH467" s="88"/>
      <c r="EI467" s="88"/>
      <c r="EJ467" s="89"/>
      <c r="EK467" s="90"/>
      <c r="EL467" s="86"/>
      <c r="EM467" s="86"/>
      <c r="EN467" s="86"/>
      <c r="EO467" s="87"/>
      <c r="EP467" s="87"/>
      <c r="EQ467" s="87"/>
      <c r="ER467" s="87"/>
      <c r="ES467" s="87"/>
      <c r="ET467" s="88"/>
      <c r="EU467" s="88"/>
      <c r="EV467" s="88"/>
      <c r="EW467" s="89"/>
      <c r="EX467" s="90"/>
      <c r="EY467" s="86"/>
      <c r="EZ467" s="86"/>
      <c r="FA467" s="86"/>
      <c r="FB467" s="87"/>
      <c r="FC467" s="87"/>
      <c r="FD467" s="87"/>
      <c r="FE467" s="87"/>
      <c r="FF467" s="87"/>
      <c r="FG467" s="88"/>
      <c r="FH467" s="88"/>
      <c r="FI467" s="88"/>
      <c r="FJ467" s="89"/>
      <c r="FK467" s="90"/>
      <c r="FL467" s="86"/>
      <c r="FM467" s="86"/>
      <c r="FN467" s="86"/>
      <c r="FO467" s="87"/>
      <c r="FP467" s="87"/>
      <c r="FQ467" s="87"/>
      <c r="FR467" s="87"/>
      <c r="FS467" s="87"/>
      <c r="FT467" s="88"/>
      <c r="FU467" s="88"/>
      <c r="FV467" s="88"/>
      <c r="FW467" s="89"/>
      <c r="FX467" s="90"/>
      <c r="FY467" s="86"/>
      <c r="FZ467" s="86"/>
      <c r="GA467" s="86"/>
      <c r="GB467" s="87"/>
      <c r="GC467" s="87"/>
      <c r="GD467" s="87"/>
      <c r="GE467" s="87"/>
      <c r="GF467" s="87"/>
    </row>
    <row r="468" spans="1:188" ht="15" hidden="1" customHeight="1" x14ac:dyDescent="0.25">
      <c r="A468" s="4">
        <v>3639</v>
      </c>
      <c r="B468" s="4">
        <v>5032</v>
      </c>
      <c r="C468" s="291"/>
      <c r="D468" s="47"/>
      <c r="E468" s="61"/>
      <c r="F468" s="5" t="s">
        <v>119</v>
      </c>
      <c r="G468" s="76">
        <v>44.2</v>
      </c>
      <c r="H468" s="76">
        <v>44.2</v>
      </c>
      <c r="I468" s="76">
        <v>26.26</v>
      </c>
      <c r="J468" s="428">
        <f>Tabulka54246[[#This Row],[Skutečnost v tis. Kč]]/Tabulka54246[[#This Row],[Upravený rozpočet v tis. Kč]]*100</f>
        <v>59.411764705882355</v>
      </c>
      <c r="K468" s="90"/>
      <c r="L468" s="86"/>
      <c r="M468" s="86"/>
      <c r="N468" s="86"/>
      <c r="O468" s="87"/>
      <c r="P468" s="87"/>
      <c r="Q468" s="87"/>
      <c r="R468" s="87"/>
      <c r="S468" s="87"/>
      <c r="T468" s="88"/>
      <c r="U468" s="88"/>
      <c r="V468" s="88"/>
      <c r="W468" s="89"/>
      <c r="X468" s="90"/>
      <c r="Y468" s="86"/>
      <c r="Z468" s="86"/>
      <c r="AA468" s="86"/>
      <c r="AB468" s="87"/>
      <c r="AC468" s="87"/>
      <c r="AD468" s="87"/>
      <c r="AE468" s="87"/>
      <c r="AF468" s="87"/>
      <c r="AG468" s="88"/>
      <c r="AH468" s="88"/>
      <c r="AI468" s="88"/>
      <c r="AJ468" s="89"/>
      <c r="AK468" s="90"/>
      <c r="AL468" s="86"/>
      <c r="AM468" s="86"/>
      <c r="AN468" s="86"/>
      <c r="AO468" s="87"/>
      <c r="AP468" s="87"/>
      <c r="AQ468" s="87"/>
      <c r="AR468" s="87"/>
      <c r="AS468" s="87"/>
      <c r="AT468" s="88"/>
      <c r="AU468" s="88"/>
      <c r="AV468" s="88"/>
      <c r="AW468" s="89"/>
      <c r="AX468" s="90"/>
      <c r="AY468" s="86"/>
      <c r="AZ468" s="86"/>
      <c r="BA468" s="86"/>
      <c r="BB468" s="87"/>
      <c r="BC468" s="87"/>
      <c r="BD468" s="87"/>
      <c r="BE468" s="87"/>
      <c r="BF468" s="87"/>
      <c r="BG468" s="88"/>
      <c r="BH468" s="88"/>
      <c r="BI468" s="88"/>
      <c r="BJ468" s="89"/>
      <c r="BK468" s="90"/>
      <c r="BL468" s="86"/>
      <c r="BM468" s="86"/>
      <c r="BN468" s="86"/>
      <c r="BO468" s="87"/>
      <c r="BP468" s="87"/>
      <c r="BQ468" s="87"/>
      <c r="BR468" s="87"/>
      <c r="BS468" s="87"/>
      <c r="BT468" s="88"/>
      <c r="BU468" s="88"/>
      <c r="BV468" s="88"/>
      <c r="BW468" s="89"/>
      <c r="BX468" s="90"/>
      <c r="BY468" s="86"/>
      <c r="BZ468" s="86"/>
      <c r="CA468" s="86"/>
      <c r="CB468" s="87"/>
      <c r="CC468" s="87"/>
      <c r="CD468" s="87"/>
      <c r="CE468" s="87"/>
      <c r="CF468" s="87"/>
      <c r="CG468" s="88"/>
      <c r="CH468" s="88"/>
      <c r="CI468" s="88"/>
      <c r="CJ468" s="89"/>
      <c r="CK468" s="90"/>
      <c r="CL468" s="86"/>
      <c r="CM468" s="86"/>
      <c r="CN468" s="86"/>
      <c r="CO468" s="87"/>
      <c r="CP468" s="87"/>
      <c r="CQ468" s="87"/>
      <c r="CR468" s="87"/>
      <c r="CS468" s="87"/>
      <c r="CT468" s="88"/>
      <c r="CU468" s="88"/>
      <c r="CV468" s="88"/>
      <c r="CW468" s="89"/>
      <c r="CX468" s="90"/>
      <c r="CY468" s="86"/>
      <c r="CZ468" s="86"/>
      <c r="DA468" s="86"/>
      <c r="DB468" s="87"/>
      <c r="DC468" s="87"/>
      <c r="DD468" s="87"/>
      <c r="DE468" s="87"/>
      <c r="DF468" s="87"/>
      <c r="DG468" s="88"/>
      <c r="DH468" s="88"/>
      <c r="DI468" s="88"/>
      <c r="DJ468" s="89"/>
      <c r="DK468" s="90"/>
      <c r="DL468" s="86"/>
      <c r="DM468" s="86"/>
      <c r="DN468" s="86"/>
      <c r="DO468" s="87"/>
      <c r="DP468" s="87"/>
      <c r="DQ468" s="87"/>
      <c r="DR468" s="87"/>
      <c r="DS468" s="87"/>
      <c r="DT468" s="88"/>
      <c r="DU468" s="88"/>
      <c r="DV468" s="88"/>
      <c r="DW468" s="89"/>
      <c r="DX468" s="90"/>
      <c r="DY468" s="86"/>
      <c r="DZ468" s="86"/>
      <c r="EA468" s="86"/>
      <c r="EB468" s="87"/>
      <c r="EC468" s="87"/>
      <c r="ED468" s="87"/>
      <c r="EE468" s="87"/>
      <c r="EF468" s="87"/>
      <c r="EG468" s="88"/>
      <c r="EH468" s="88"/>
      <c r="EI468" s="88"/>
      <c r="EJ468" s="89"/>
      <c r="EK468" s="90"/>
      <c r="EL468" s="86"/>
      <c r="EM468" s="86"/>
      <c r="EN468" s="86"/>
      <c r="EO468" s="87"/>
      <c r="EP468" s="87"/>
      <c r="EQ468" s="87"/>
      <c r="ER468" s="87"/>
      <c r="ES468" s="87"/>
      <c r="ET468" s="88"/>
      <c r="EU468" s="88"/>
      <c r="EV468" s="88"/>
      <c r="EW468" s="89"/>
      <c r="EX468" s="90"/>
      <c r="EY468" s="86"/>
      <c r="EZ468" s="86"/>
      <c r="FA468" s="86"/>
      <c r="FB468" s="87"/>
      <c r="FC468" s="87"/>
      <c r="FD468" s="87"/>
      <c r="FE468" s="87"/>
      <c r="FF468" s="87"/>
      <c r="FG468" s="88"/>
      <c r="FH468" s="88"/>
      <c r="FI468" s="88"/>
      <c r="FJ468" s="89"/>
      <c r="FK468" s="90"/>
      <c r="FL468" s="86"/>
      <c r="FM468" s="86"/>
      <c r="FN468" s="86"/>
      <c r="FO468" s="87"/>
      <c r="FP468" s="87"/>
      <c r="FQ468" s="87"/>
      <c r="FR468" s="87"/>
      <c r="FS468" s="87"/>
      <c r="FT468" s="88"/>
      <c r="FU468" s="88"/>
      <c r="FV468" s="88"/>
      <c r="FW468" s="89"/>
      <c r="FX468" s="90"/>
      <c r="FY468" s="86"/>
      <c r="FZ468" s="86"/>
      <c r="GA468" s="86"/>
      <c r="GB468" s="87"/>
      <c r="GC468" s="87"/>
      <c r="GD468" s="87"/>
      <c r="GE468" s="87"/>
      <c r="GF468" s="87"/>
    </row>
    <row r="469" spans="1:188" ht="15" hidden="1" customHeight="1" x14ac:dyDescent="0.25">
      <c r="A469" s="4">
        <v>3639</v>
      </c>
      <c r="B469" s="4">
        <v>5424</v>
      </c>
      <c r="C469" s="291"/>
      <c r="D469" s="47"/>
      <c r="E469" s="61"/>
      <c r="F469" s="5" t="s">
        <v>163</v>
      </c>
      <c r="G469" s="76">
        <v>8</v>
      </c>
      <c r="H469" s="76">
        <v>8</v>
      </c>
      <c r="I469" s="76">
        <v>3.45</v>
      </c>
      <c r="J469" s="428">
        <f>Tabulka54246[[#This Row],[Skutečnost v tis. Kč]]/Tabulka54246[[#This Row],[Upravený rozpočet v tis. Kč]]*100</f>
        <v>43.125</v>
      </c>
      <c r="K469" s="90"/>
      <c r="L469" s="86"/>
      <c r="M469" s="86"/>
      <c r="N469" s="86"/>
      <c r="O469" s="87"/>
      <c r="P469" s="87"/>
      <c r="Q469" s="87"/>
      <c r="R469" s="87"/>
      <c r="S469" s="87"/>
      <c r="T469" s="88"/>
      <c r="U469" s="88"/>
      <c r="V469" s="88"/>
      <c r="W469" s="89"/>
      <c r="X469" s="90"/>
      <c r="Y469" s="86"/>
      <c r="Z469" s="86"/>
      <c r="AA469" s="86"/>
      <c r="AB469" s="87"/>
      <c r="AC469" s="87"/>
      <c r="AD469" s="87"/>
      <c r="AE469" s="87"/>
      <c r="AF469" s="87"/>
      <c r="AG469" s="88"/>
      <c r="AH469" s="88"/>
      <c r="AI469" s="88"/>
      <c r="AJ469" s="89"/>
      <c r="AK469" s="90"/>
      <c r="AL469" s="86"/>
      <c r="AM469" s="86"/>
      <c r="AN469" s="86"/>
      <c r="AO469" s="87"/>
      <c r="AP469" s="87"/>
      <c r="AQ469" s="87"/>
      <c r="AR469" s="87"/>
      <c r="AS469" s="87"/>
      <c r="AT469" s="88"/>
      <c r="AU469" s="88"/>
      <c r="AV469" s="88"/>
      <c r="AW469" s="89"/>
      <c r="AX469" s="90"/>
      <c r="AY469" s="86"/>
      <c r="AZ469" s="86"/>
      <c r="BA469" s="86"/>
      <c r="BB469" s="87"/>
      <c r="BC469" s="87"/>
      <c r="BD469" s="87"/>
      <c r="BE469" s="87"/>
      <c r="BF469" s="87"/>
      <c r="BG469" s="88"/>
      <c r="BH469" s="88"/>
      <c r="BI469" s="88"/>
      <c r="BJ469" s="89"/>
      <c r="BK469" s="90"/>
      <c r="BL469" s="86"/>
      <c r="BM469" s="86"/>
      <c r="BN469" s="86"/>
      <c r="BO469" s="87"/>
      <c r="BP469" s="87"/>
      <c r="BQ469" s="87"/>
      <c r="BR469" s="87"/>
      <c r="BS469" s="87"/>
      <c r="BT469" s="88"/>
      <c r="BU469" s="88"/>
      <c r="BV469" s="88"/>
      <c r="BW469" s="89"/>
      <c r="BX469" s="90"/>
      <c r="BY469" s="86"/>
      <c r="BZ469" s="86"/>
      <c r="CA469" s="86"/>
      <c r="CB469" s="87"/>
      <c r="CC469" s="87"/>
      <c r="CD469" s="87"/>
      <c r="CE469" s="87"/>
      <c r="CF469" s="87"/>
      <c r="CG469" s="88"/>
      <c r="CH469" s="88"/>
      <c r="CI469" s="88"/>
      <c r="CJ469" s="89"/>
      <c r="CK469" s="90"/>
      <c r="CL469" s="86"/>
      <c r="CM469" s="86"/>
      <c r="CN469" s="86"/>
      <c r="CO469" s="87"/>
      <c r="CP469" s="87"/>
      <c r="CQ469" s="87"/>
      <c r="CR469" s="87"/>
      <c r="CS469" s="87"/>
      <c r="CT469" s="88"/>
      <c r="CU469" s="88"/>
      <c r="CV469" s="88"/>
      <c r="CW469" s="89"/>
      <c r="CX469" s="90"/>
      <c r="CY469" s="86"/>
      <c r="CZ469" s="86"/>
      <c r="DA469" s="86"/>
      <c r="DB469" s="87"/>
      <c r="DC469" s="87"/>
      <c r="DD469" s="87"/>
      <c r="DE469" s="87"/>
      <c r="DF469" s="87"/>
      <c r="DG469" s="88"/>
      <c r="DH469" s="88"/>
      <c r="DI469" s="88"/>
      <c r="DJ469" s="89"/>
      <c r="DK469" s="90"/>
      <c r="DL469" s="86"/>
      <c r="DM469" s="86"/>
      <c r="DN469" s="86"/>
      <c r="DO469" s="87"/>
      <c r="DP469" s="87"/>
      <c r="DQ469" s="87"/>
      <c r="DR469" s="87"/>
      <c r="DS469" s="87"/>
      <c r="DT469" s="88"/>
      <c r="DU469" s="88"/>
      <c r="DV469" s="88"/>
      <c r="DW469" s="89"/>
      <c r="DX469" s="90"/>
      <c r="DY469" s="86"/>
      <c r="DZ469" s="86"/>
      <c r="EA469" s="86"/>
      <c r="EB469" s="87"/>
      <c r="EC469" s="87"/>
      <c r="ED469" s="87"/>
      <c r="EE469" s="87"/>
      <c r="EF469" s="87"/>
      <c r="EG469" s="88"/>
      <c r="EH469" s="88"/>
      <c r="EI469" s="88"/>
      <c r="EJ469" s="89"/>
      <c r="EK469" s="90"/>
      <c r="EL469" s="86"/>
      <c r="EM469" s="86"/>
      <c r="EN469" s="86"/>
      <c r="EO469" s="87"/>
      <c r="EP469" s="87"/>
      <c r="EQ469" s="87"/>
      <c r="ER469" s="87"/>
      <c r="ES469" s="87"/>
      <c r="ET469" s="88"/>
      <c r="EU469" s="88"/>
      <c r="EV469" s="88"/>
      <c r="EW469" s="89"/>
      <c r="EX469" s="90"/>
      <c r="EY469" s="86"/>
      <c r="EZ469" s="86"/>
      <c r="FA469" s="86"/>
      <c r="FB469" s="87"/>
      <c r="FC469" s="87"/>
      <c r="FD469" s="87"/>
      <c r="FE469" s="87"/>
      <c r="FF469" s="87"/>
      <c r="FG469" s="88"/>
      <c r="FH469" s="88"/>
      <c r="FI469" s="88"/>
      <c r="FJ469" s="89"/>
      <c r="FK469" s="90"/>
      <c r="FL469" s="86"/>
      <c r="FM469" s="86"/>
      <c r="FN469" s="86"/>
      <c r="FO469" s="87"/>
      <c r="FP469" s="87"/>
      <c r="FQ469" s="87"/>
      <c r="FR469" s="87"/>
      <c r="FS469" s="87"/>
      <c r="FT469" s="88"/>
      <c r="FU469" s="88"/>
      <c r="FV469" s="88"/>
      <c r="FW469" s="89"/>
      <c r="FX469" s="90"/>
      <c r="FY469" s="86"/>
      <c r="FZ469" s="86"/>
      <c r="GA469" s="86"/>
      <c r="GB469" s="87"/>
      <c r="GC469" s="87"/>
      <c r="GD469" s="87"/>
      <c r="GE469" s="87"/>
      <c r="GF469" s="87"/>
    </row>
    <row r="470" spans="1:188" ht="15" hidden="1" customHeight="1" x14ac:dyDescent="0.25">
      <c r="A470" s="4">
        <v>3639</v>
      </c>
      <c r="B470" s="4">
        <v>5151</v>
      </c>
      <c r="C470" s="291"/>
      <c r="D470" s="47"/>
      <c r="E470" s="61">
        <v>210</v>
      </c>
      <c r="F470" s="5" t="s">
        <v>723</v>
      </c>
      <c r="G470" s="76">
        <v>100</v>
      </c>
      <c r="H470" s="76">
        <v>100</v>
      </c>
      <c r="I470" s="76">
        <v>88.73</v>
      </c>
      <c r="J470" s="428">
        <f>Tabulka54246[[#This Row],[Skutečnost v tis. Kč]]/Tabulka54246[[#This Row],[Upravený rozpočet v tis. Kč]]*100</f>
        <v>88.73</v>
      </c>
      <c r="K470" s="90"/>
      <c r="L470" s="86"/>
      <c r="M470" s="86"/>
      <c r="N470" s="86"/>
      <c r="O470" s="87"/>
      <c r="P470" s="87"/>
      <c r="Q470" s="87"/>
      <c r="R470" s="87"/>
      <c r="S470" s="87"/>
      <c r="T470" s="88"/>
      <c r="U470" s="88"/>
      <c r="V470" s="88"/>
      <c r="W470" s="89"/>
      <c r="X470" s="90"/>
      <c r="Y470" s="86"/>
      <c r="Z470" s="86"/>
      <c r="AA470" s="86"/>
      <c r="AB470" s="87"/>
      <c r="AC470" s="87"/>
      <c r="AD470" s="87"/>
      <c r="AE470" s="87"/>
      <c r="AF470" s="87"/>
      <c r="AG470" s="88"/>
      <c r="AH470" s="88"/>
      <c r="AI470" s="88"/>
      <c r="AJ470" s="89"/>
      <c r="AK470" s="90"/>
      <c r="AL470" s="86"/>
      <c r="AM470" s="86"/>
      <c r="AN470" s="86"/>
      <c r="AO470" s="87"/>
      <c r="AP470" s="87"/>
      <c r="AQ470" s="87"/>
      <c r="AR470" s="87"/>
      <c r="AS470" s="87"/>
      <c r="AT470" s="88"/>
      <c r="AU470" s="88"/>
      <c r="AV470" s="88"/>
      <c r="AW470" s="89"/>
      <c r="AX470" s="90"/>
      <c r="AY470" s="86"/>
      <c r="AZ470" s="86"/>
      <c r="BA470" s="86"/>
      <c r="BB470" s="87"/>
      <c r="BC470" s="87"/>
      <c r="BD470" s="87"/>
      <c r="BE470" s="87"/>
      <c r="BF470" s="87"/>
      <c r="BG470" s="88"/>
      <c r="BH470" s="88"/>
      <c r="BI470" s="88"/>
      <c r="BJ470" s="89"/>
      <c r="BK470" s="90"/>
      <c r="BL470" s="86"/>
      <c r="BM470" s="86"/>
      <c r="BN470" s="86"/>
      <c r="BO470" s="87"/>
      <c r="BP470" s="87"/>
      <c r="BQ470" s="87"/>
      <c r="BR470" s="87"/>
      <c r="BS470" s="87"/>
      <c r="BT470" s="88"/>
      <c r="BU470" s="88"/>
      <c r="BV470" s="88"/>
      <c r="BW470" s="89"/>
      <c r="BX470" s="90"/>
      <c r="BY470" s="86"/>
      <c r="BZ470" s="86"/>
      <c r="CA470" s="86"/>
      <c r="CB470" s="87"/>
      <c r="CC470" s="87"/>
      <c r="CD470" s="87"/>
      <c r="CE470" s="87"/>
      <c r="CF470" s="87"/>
      <c r="CG470" s="88"/>
      <c r="CH470" s="88"/>
      <c r="CI470" s="88"/>
      <c r="CJ470" s="89"/>
      <c r="CK470" s="90"/>
      <c r="CL470" s="86"/>
      <c r="CM470" s="86"/>
      <c r="CN470" s="86"/>
      <c r="CO470" s="87"/>
      <c r="CP470" s="87"/>
      <c r="CQ470" s="87"/>
      <c r="CR470" s="87"/>
      <c r="CS470" s="87"/>
      <c r="CT470" s="88"/>
      <c r="CU470" s="88"/>
      <c r="CV470" s="88"/>
      <c r="CW470" s="89"/>
      <c r="CX470" s="90"/>
      <c r="CY470" s="86"/>
      <c r="CZ470" s="86"/>
      <c r="DA470" s="86"/>
      <c r="DB470" s="87"/>
      <c r="DC470" s="87"/>
      <c r="DD470" s="87"/>
      <c r="DE470" s="87"/>
      <c r="DF470" s="87"/>
      <c r="DG470" s="88"/>
      <c r="DH470" s="88"/>
      <c r="DI470" s="88"/>
      <c r="DJ470" s="89"/>
      <c r="DK470" s="90"/>
      <c r="DL470" s="86"/>
      <c r="DM470" s="86"/>
      <c r="DN470" s="86"/>
      <c r="DO470" s="87"/>
      <c r="DP470" s="87"/>
      <c r="DQ470" s="87"/>
      <c r="DR470" s="87"/>
      <c r="DS470" s="87"/>
      <c r="DT470" s="88"/>
      <c r="DU470" s="88"/>
      <c r="DV470" s="88"/>
      <c r="DW470" s="89"/>
      <c r="DX470" s="90"/>
      <c r="DY470" s="86"/>
      <c r="DZ470" s="86"/>
      <c r="EA470" s="86"/>
      <c r="EB470" s="87"/>
      <c r="EC470" s="87"/>
      <c r="ED470" s="87"/>
      <c r="EE470" s="87"/>
      <c r="EF470" s="87"/>
      <c r="EG470" s="88"/>
      <c r="EH470" s="88"/>
      <c r="EI470" s="88"/>
      <c r="EJ470" s="89"/>
      <c r="EK470" s="90"/>
      <c r="EL470" s="86"/>
      <c r="EM470" s="86"/>
      <c r="EN470" s="86"/>
      <c r="EO470" s="87"/>
      <c r="EP470" s="87"/>
      <c r="EQ470" s="87"/>
      <c r="ER470" s="87"/>
      <c r="ES470" s="87"/>
      <c r="ET470" s="88"/>
      <c r="EU470" s="88"/>
      <c r="EV470" s="88"/>
      <c r="EW470" s="89"/>
      <c r="EX470" s="90"/>
      <c r="EY470" s="86"/>
      <c r="EZ470" s="86"/>
      <c r="FA470" s="86"/>
      <c r="FB470" s="87"/>
      <c r="FC470" s="87"/>
      <c r="FD470" s="87"/>
      <c r="FE470" s="87"/>
      <c r="FF470" s="87"/>
      <c r="FG470" s="88"/>
      <c r="FH470" s="88"/>
      <c r="FI470" s="88"/>
      <c r="FJ470" s="89"/>
      <c r="FK470" s="90"/>
      <c r="FL470" s="86"/>
      <c r="FM470" s="86"/>
      <c r="FN470" s="86"/>
      <c r="FO470" s="87"/>
      <c r="FP470" s="87"/>
      <c r="FQ470" s="87"/>
      <c r="FR470" s="87"/>
      <c r="FS470" s="87"/>
      <c r="FT470" s="88"/>
      <c r="FU470" s="88"/>
      <c r="FV470" s="88"/>
      <c r="FW470" s="89"/>
      <c r="FX470" s="90"/>
      <c r="FY470" s="86"/>
      <c r="FZ470" s="86"/>
      <c r="GA470" s="86"/>
      <c r="GB470" s="87"/>
      <c r="GC470" s="87"/>
      <c r="GD470" s="87"/>
      <c r="GE470" s="87"/>
      <c r="GF470" s="87"/>
    </row>
    <row r="471" spans="1:188" ht="15" hidden="1" customHeight="1" x14ac:dyDescent="0.25">
      <c r="A471" s="4">
        <v>3639</v>
      </c>
      <c r="B471" s="4">
        <v>5152</v>
      </c>
      <c r="C471" s="291"/>
      <c r="D471" s="47"/>
      <c r="E471" s="61">
        <v>210</v>
      </c>
      <c r="F471" s="5" t="s">
        <v>724</v>
      </c>
      <c r="G471" s="76">
        <v>698.64</v>
      </c>
      <c r="H471" s="76">
        <v>698.64</v>
      </c>
      <c r="I471" s="76">
        <v>477.83</v>
      </c>
      <c r="J471" s="428">
        <f>Tabulka54246[[#This Row],[Skutečnost v tis. Kč]]/Tabulka54246[[#This Row],[Upravený rozpočet v tis. Kč]]*100</f>
        <v>68.394308943089428</v>
      </c>
      <c r="K471" s="90"/>
      <c r="L471" s="86"/>
      <c r="M471" s="86"/>
      <c r="N471" s="86"/>
      <c r="O471" s="87"/>
      <c r="P471" s="87"/>
      <c r="Q471" s="87"/>
      <c r="R471" s="87"/>
      <c r="S471" s="87"/>
      <c r="T471" s="88"/>
      <c r="U471" s="88"/>
      <c r="V471" s="88"/>
      <c r="W471" s="89"/>
      <c r="X471" s="90"/>
      <c r="Y471" s="86"/>
      <c r="Z471" s="86"/>
      <c r="AA471" s="86"/>
      <c r="AB471" s="87"/>
      <c r="AC471" s="87"/>
      <c r="AD471" s="87"/>
      <c r="AE471" s="87"/>
      <c r="AF471" s="87"/>
      <c r="AG471" s="88"/>
      <c r="AH471" s="88"/>
      <c r="AI471" s="88"/>
      <c r="AJ471" s="89"/>
      <c r="AK471" s="90"/>
      <c r="AL471" s="86"/>
      <c r="AM471" s="86"/>
      <c r="AN471" s="86"/>
      <c r="AO471" s="87"/>
      <c r="AP471" s="87"/>
      <c r="AQ471" s="87"/>
      <c r="AR471" s="87"/>
      <c r="AS471" s="87"/>
      <c r="AT471" s="88"/>
      <c r="AU471" s="88"/>
      <c r="AV471" s="88"/>
      <c r="AW471" s="89"/>
      <c r="AX471" s="90"/>
      <c r="AY471" s="86"/>
      <c r="AZ471" s="86"/>
      <c r="BA471" s="86"/>
      <c r="BB471" s="87"/>
      <c r="BC471" s="87"/>
      <c r="BD471" s="87"/>
      <c r="BE471" s="87"/>
      <c r="BF471" s="87"/>
      <c r="BG471" s="88"/>
      <c r="BH471" s="88"/>
      <c r="BI471" s="88"/>
      <c r="BJ471" s="89"/>
      <c r="BK471" s="90"/>
      <c r="BL471" s="86"/>
      <c r="BM471" s="86"/>
      <c r="BN471" s="86"/>
      <c r="BO471" s="87"/>
      <c r="BP471" s="87"/>
      <c r="BQ471" s="87"/>
      <c r="BR471" s="87"/>
      <c r="BS471" s="87"/>
      <c r="BT471" s="88"/>
      <c r="BU471" s="88"/>
      <c r="BV471" s="88"/>
      <c r="BW471" s="89"/>
      <c r="BX471" s="90"/>
      <c r="BY471" s="86"/>
      <c r="BZ471" s="86"/>
      <c r="CA471" s="86"/>
      <c r="CB471" s="87"/>
      <c r="CC471" s="87"/>
      <c r="CD471" s="87"/>
      <c r="CE471" s="87"/>
      <c r="CF471" s="87"/>
      <c r="CG471" s="88"/>
      <c r="CH471" s="88"/>
      <c r="CI471" s="88"/>
      <c r="CJ471" s="89"/>
      <c r="CK471" s="90"/>
      <c r="CL471" s="86"/>
      <c r="CM471" s="86"/>
      <c r="CN471" s="86"/>
      <c r="CO471" s="87"/>
      <c r="CP471" s="87"/>
      <c r="CQ471" s="87"/>
      <c r="CR471" s="87"/>
      <c r="CS471" s="87"/>
      <c r="CT471" s="88"/>
      <c r="CU471" s="88"/>
      <c r="CV471" s="88"/>
      <c r="CW471" s="89"/>
      <c r="CX471" s="90"/>
      <c r="CY471" s="86"/>
      <c r="CZ471" s="86"/>
      <c r="DA471" s="86"/>
      <c r="DB471" s="87"/>
      <c r="DC471" s="87"/>
      <c r="DD471" s="87"/>
      <c r="DE471" s="87"/>
      <c r="DF471" s="87"/>
      <c r="DG471" s="88"/>
      <c r="DH471" s="88"/>
      <c r="DI471" s="88"/>
      <c r="DJ471" s="89"/>
      <c r="DK471" s="90"/>
      <c r="DL471" s="86"/>
      <c r="DM471" s="86"/>
      <c r="DN471" s="86"/>
      <c r="DO471" s="87"/>
      <c r="DP471" s="87"/>
      <c r="DQ471" s="87"/>
      <c r="DR471" s="87"/>
      <c r="DS471" s="87"/>
      <c r="DT471" s="88"/>
      <c r="DU471" s="88"/>
      <c r="DV471" s="88"/>
      <c r="DW471" s="89"/>
      <c r="DX471" s="90"/>
      <c r="DY471" s="86"/>
      <c r="DZ471" s="86"/>
      <c r="EA471" s="86"/>
      <c r="EB471" s="87"/>
      <c r="EC471" s="87"/>
      <c r="ED471" s="87"/>
      <c r="EE471" s="87"/>
      <c r="EF471" s="87"/>
      <c r="EG471" s="88"/>
      <c r="EH471" s="88"/>
      <c r="EI471" s="88"/>
      <c r="EJ471" s="89"/>
      <c r="EK471" s="90"/>
      <c r="EL471" s="86"/>
      <c r="EM471" s="86"/>
      <c r="EN471" s="86"/>
      <c r="EO471" s="87"/>
      <c r="EP471" s="87"/>
      <c r="EQ471" s="87"/>
      <c r="ER471" s="87"/>
      <c r="ES471" s="87"/>
      <c r="ET471" s="88"/>
      <c r="EU471" s="88"/>
      <c r="EV471" s="88"/>
      <c r="EW471" s="89"/>
      <c r="EX471" s="90"/>
      <c r="EY471" s="86"/>
      <c r="EZ471" s="86"/>
      <c r="FA471" s="86"/>
      <c r="FB471" s="87"/>
      <c r="FC471" s="87"/>
      <c r="FD471" s="87"/>
      <c r="FE471" s="87"/>
      <c r="FF471" s="87"/>
      <c r="FG471" s="88"/>
      <c r="FH471" s="88"/>
      <c r="FI471" s="88"/>
      <c r="FJ471" s="89"/>
      <c r="FK471" s="90"/>
      <c r="FL471" s="86"/>
      <c r="FM471" s="86"/>
      <c r="FN471" s="86"/>
      <c r="FO471" s="87"/>
      <c r="FP471" s="87"/>
      <c r="FQ471" s="87"/>
      <c r="FR471" s="87"/>
      <c r="FS471" s="87"/>
      <c r="FT471" s="88"/>
      <c r="FU471" s="88"/>
      <c r="FV471" s="88"/>
      <c r="FW471" s="89"/>
      <c r="FX471" s="90"/>
      <c r="FY471" s="86"/>
      <c r="FZ471" s="86"/>
      <c r="GA471" s="86"/>
      <c r="GB471" s="87"/>
      <c r="GC471" s="87"/>
      <c r="GD471" s="87"/>
      <c r="GE471" s="87"/>
      <c r="GF471" s="87"/>
    </row>
    <row r="472" spans="1:188" ht="15" hidden="1" customHeight="1" x14ac:dyDescent="0.25">
      <c r="A472" s="4">
        <v>3639</v>
      </c>
      <c r="B472" s="4">
        <v>5154</v>
      </c>
      <c r="C472" s="270"/>
      <c r="D472" s="64"/>
      <c r="E472" s="61">
        <v>210</v>
      </c>
      <c r="F472" s="5" t="s">
        <v>725</v>
      </c>
      <c r="G472" s="76">
        <v>847</v>
      </c>
      <c r="H472" s="76">
        <v>783.89</v>
      </c>
      <c r="I472" s="76">
        <v>488.81</v>
      </c>
      <c r="J472" s="428">
        <f>Tabulka54246[[#This Row],[Skutečnost v tis. Kč]]/Tabulka54246[[#This Row],[Upravený rozpočet v tis. Kč]]*100</f>
        <v>62.356963349449543</v>
      </c>
      <c r="K472" s="90"/>
      <c r="L472" s="86"/>
      <c r="M472" s="86"/>
      <c r="N472" s="86"/>
      <c r="O472" s="87"/>
      <c r="P472" s="87"/>
      <c r="Q472" s="87"/>
      <c r="R472" s="87"/>
      <c r="S472" s="87"/>
      <c r="T472" s="88"/>
      <c r="U472" s="88"/>
      <c r="V472" s="88"/>
      <c r="W472" s="89"/>
      <c r="X472" s="90"/>
      <c r="Y472" s="86"/>
      <c r="Z472" s="86"/>
      <c r="AA472" s="86"/>
      <c r="AB472" s="87"/>
      <c r="AC472" s="87"/>
      <c r="AD472" s="87"/>
      <c r="AE472" s="87"/>
      <c r="AF472" s="87"/>
      <c r="AG472" s="88"/>
      <c r="AH472" s="88"/>
      <c r="AI472" s="88"/>
      <c r="AJ472" s="89"/>
      <c r="AK472" s="90"/>
      <c r="AL472" s="86"/>
      <c r="AM472" s="86"/>
      <c r="AN472" s="86"/>
      <c r="AO472" s="87"/>
      <c r="AP472" s="87"/>
      <c r="AQ472" s="87"/>
      <c r="AR472" s="87"/>
      <c r="AS472" s="87"/>
      <c r="AT472" s="88"/>
      <c r="AU472" s="88"/>
      <c r="AV472" s="88"/>
      <c r="AW472" s="89"/>
      <c r="AX472" s="90"/>
      <c r="AY472" s="86"/>
      <c r="AZ472" s="86"/>
      <c r="BA472" s="86"/>
      <c r="BB472" s="87"/>
      <c r="BC472" s="87"/>
      <c r="BD472" s="87"/>
      <c r="BE472" s="87"/>
      <c r="BF472" s="87"/>
      <c r="BG472" s="88"/>
      <c r="BH472" s="88"/>
      <c r="BI472" s="88"/>
      <c r="BJ472" s="89"/>
      <c r="BK472" s="90"/>
      <c r="BL472" s="86"/>
      <c r="BM472" s="86"/>
      <c r="BN472" s="86"/>
      <c r="BO472" s="87"/>
      <c r="BP472" s="87"/>
      <c r="BQ472" s="87"/>
      <c r="BR472" s="87"/>
      <c r="BS472" s="87"/>
      <c r="BT472" s="88"/>
      <c r="BU472" s="88"/>
      <c r="BV472" s="88"/>
      <c r="BW472" s="89"/>
      <c r="BX472" s="90"/>
      <c r="BY472" s="86"/>
      <c r="BZ472" s="86"/>
      <c r="CA472" s="86"/>
      <c r="CB472" s="87"/>
      <c r="CC472" s="87"/>
      <c r="CD472" s="87"/>
      <c r="CE472" s="87"/>
      <c r="CF472" s="87"/>
      <c r="CG472" s="88"/>
      <c r="CH472" s="88"/>
      <c r="CI472" s="88"/>
      <c r="CJ472" s="89"/>
      <c r="CK472" s="90"/>
      <c r="CL472" s="86"/>
      <c r="CM472" s="86"/>
      <c r="CN472" s="86"/>
      <c r="CO472" s="87"/>
      <c r="CP472" s="87"/>
      <c r="CQ472" s="87"/>
      <c r="CR472" s="87"/>
      <c r="CS472" s="87"/>
      <c r="CT472" s="88"/>
      <c r="CU472" s="88"/>
      <c r="CV472" s="88"/>
      <c r="CW472" s="89"/>
      <c r="CX472" s="90"/>
      <c r="CY472" s="86"/>
      <c r="CZ472" s="86"/>
      <c r="DA472" s="86"/>
      <c r="DB472" s="87"/>
      <c r="DC472" s="87"/>
      <c r="DD472" s="87"/>
      <c r="DE472" s="87"/>
      <c r="DF472" s="87"/>
      <c r="DG472" s="88"/>
      <c r="DH472" s="88"/>
      <c r="DI472" s="88"/>
      <c r="DJ472" s="89"/>
      <c r="DK472" s="90"/>
      <c r="DL472" s="86"/>
      <c r="DM472" s="86"/>
      <c r="DN472" s="86"/>
      <c r="DO472" s="87"/>
      <c r="DP472" s="87"/>
      <c r="DQ472" s="87"/>
      <c r="DR472" s="87"/>
      <c r="DS472" s="87"/>
      <c r="DT472" s="88"/>
      <c r="DU472" s="88"/>
      <c r="DV472" s="88"/>
      <c r="DW472" s="89"/>
      <c r="DX472" s="90"/>
      <c r="DY472" s="86"/>
      <c r="DZ472" s="86"/>
      <c r="EA472" s="86"/>
      <c r="EB472" s="87"/>
      <c r="EC472" s="87"/>
      <c r="ED472" s="87"/>
      <c r="EE472" s="87"/>
      <c r="EF472" s="87"/>
      <c r="EG472" s="88"/>
      <c r="EH472" s="88"/>
      <c r="EI472" s="88"/>
      <c r="EJ472" s="89"/>
      <c r="EK472" s="90"/>
      <c r="EL472" s="86"/>
      <c r="EM472" s="86"/>
      <c r="EN472" s="86"/>
      <c r="EO472" s="87"/>
      <c r="EP472" s="87"/>
      <c r="EQ472" s="87"/>
      <c r="ER472" s="87"/>
      <c r="ES472" s="87"/>
      <c r="ET472" s="88"/>
      <c r="EU472" s="88"/>
      <c r="EV472" s="88"/>
      <c r="EW472" s="89"/>
      <c r="EX472" s="90"/>
      <c r="EY472" s="86"/>
      <c r="EZ472" s="86"/>
      <c r="FA472" s="86"/>
      <c r="FB472" s="87"/>
      <c r="FC472" s="87"/>
      <c r="FD472" s="87"/>
      <c r="FE472" s="87"/>
      <c r="FF472" s="87"/>
      <c r="FG472" s="88"/>
      <c r="FH472" s="88"/>
      <c r="FI472" s="88"/>
      <c r="FJ472" s="89"/>
      <c r="FK472" s="90"/>
      <c r="FL472" s="86"/>
      <c r="FM472" s="86"/>
      <c r="FN472" s="86"/>
      <c r="FO472" s="87"/>
      <c r="FP472" s="87"/>
      <c r="FQ472" s="87"/>
      <c r="FR472" s="87"/>
      <c r="FS472" s="87"/>
      <c r="FT472" s="88"/>
      <c r="FU472" s="88"/>
      <c r="FV472" s="88"/>
      <c r="FW472" s="89"/>
      <c r="FX472" s="90"/>
      <c r="FY472" s="86"/>
      <c r="FZ472" s="86"/>
      <c r="GA472" s="86"/>
      <c r="GB472" s="87"/>
      <c r="GC472" s="87"/>
      <c r="GD472" s="87"/>
      <c r="GE472" s="87"/>
      <c r="GF472" s="87"/>
    </row>
    <row r="473" spans="1:188" ht="15" hidden="1" customHeight="1" x14ac:dyDescent="0.25">
      <c r="A473" s="4">
        <v>3639</v>
      </c>
      <c r="B473" s="4">
        <v>5154</v>
      </c>
      <c r="C473" s="270"/>
      <c r="D473" s="47">
        <v>3</v>
      </c>
      <c r="E473" s="61">
        <v>210</v>
      </c>
      <c r="F473" s="5" t="s">
        <v>726</v>
      </c>
      <c r="G473" s="76">
        <v>3</v>
      </c>
      <c r="H473" s="76">
        <v>3.4</v>
      </c>
      <c r="I473" s="76">
        <v>3.4</v>
      </c>
      <c r="J473" s="428">
        <f>Tabulka54246[[#This Row],[Skutečnost v tis. Kč]]/Tabulka54246[[#This Row],[Upravený rozpočet v tis. Kč]]*100</f>
        <v>100</v>
      </c>
      <c r="K473" s="90"/>
      <c r="L473" s="86"/>
      <c r="M473" s="86"/>
      <c r="N473" s="86"/>
      <c r="O473" s="87"/>
      <c r="P473" s="87"/>
      <c r="Q473" s="87"/>
      <c r="R473" s="87"/>
      <c r="S473" s="87"/>
      <c r="T473" s="88"/>
      <c r="U473" s="88"/>
      <c r="V473" s="88"/>
      <c r="W473" s="89"/>
      <c r="X473" s="90"/>
      <c r="Y473" s="86"/>
      <c r="Z473" s="86"/>
      <c r="AA473" s="86"/>
      <c r="AB473" s="87"/>
      <c r="AC473" s="87"/>
      <c r="AD473" s="87"/>
      <c r="AE473" s="87"/>
      <c r="AF473" s="87"/>
      <c r="AG473" s="88"/>
      <c r="AH473" s="88"/>
      <c r="AI473" s="88"/>
      <c r="AJ473" s="89"/>
      <c r="AK473" s="90"/>
      <c r="AL473" s="86"/>
      <c r="AM473" s="86"/>
      <c r="AN473" s="86"/>
      <c r="AO473" s="87"/>
      <c r="AP473" s="87"/>
      <c r="AQ473" s="87"/>
      <c r="AR473" s="87"/>
      <c r="AS473" s="87"/>
      <c r="AT473" s="88"/>
      <c r="AU473" s="88"/>
      <c r="AV473" s="88"/>
      <c r="AW473" s="89"/>
      <c r="AX473" s="90"/>
      <c r="AY473" s="86"/>
      <c r="AZ473" s="86"/>
      <c r="BA473" s="86"/>
      <c r="BB473" s="87"/>
      <c r="BC473" s="87"/>
      <c r="BD473" s="87"/>
      <c r="BE473" s="87"/>
      <c r="BF473" s="87"/>
      <c r="BG473" s="88"/>
      <c r="BH473" s="88"/>
      <c r="BI473" s="88"/>
      <c r="BJ473" s="89"/>
      <c r="BK473" s="90"/>
      <c r="BL473" s="86"/>
      <c r="BM473" s="86"/>
      <c r="BN473" s="86"/>
      <c r="BO473" s="87"/>
      <c r="BP473" s="87"/>
      <c r="BQ473" s="87"/>
      <c r="BR473" s="87"/>
      <c r="BS473" s="87"/>
      <c r="BT473" s="88"/>
      <c r="BU473" s="88"/>
      <c r="BV473" s="88"/>
      <c r="BW473" s="89"/>
      <c r="BX473" s="90"/>
      <c r="BY473" s="86"/>
      <c r="BZ473" s="86"/>
      <c r="CA473" s="86"/>
      <c r="CB473" s="87"/>
      <c r="CC473" s="87"/>
      <c r="CD473" s="87"/>
      <c r="CE473" s="87"/>
      <c r="CF473" s="87"/>
      <c r="CG473" s="88"/>
      <c r="CH473" s="88"/>
      <c r="CI473" s="88"/>
      <c r="CJ473" s="89"/>
      <c r="CK473" s="90"/>
      <c r="CL473" s="86"/>
      <c r="CM473" s="86"/>
      <c r="CN473" s="86"/>
      <c r="CO473" s="87"/>
      <c r="CP473" s="87"/>
      <c r="CQ473" s="87"/>
      <c r="CR473" s="87"/>
      <c r="CS473" s="87"/>
      <c r="CT473" s="88"/>
      <c r="CU473" s="88"/>
      <c r="CV473" s="88"/>
      <c r="CW473" s="89"/>
      <c r="CX473" s="90"/>
      <c r="CY473" s="86"/>
      <c r="CZ473" s="86"/>
      <c r="DA473" s="86"/>
      <c r="DB473" s="87"/>
      <c r="DC473" s="87"/>
      <c r="DD473" s="87"/>
      <c r="DE473" s="87"/>
      <c r="DF473" s="87"/>
      <c r="DG473" s="88"/>
      <c r="DH473" s="88"/>
      <c r="DI473" s="88"/>
      <c r="DJ473" s="89"/>
      <c r="DK473" s="90"/>
      <c r="DL473" s="86"/>
      <c r="DM473" s="86"/>
      <c r="DN473" s="86"/>
      <c r="DO473" s="87"/>
      <c r="DP473" s="87"/>
      <c r="DQ473" s="87"/>
      <c r="DR473" s="87"/>
      <c r="DS473" s="87"/>
      <c r="DT473" s="88"/>
      <c r="DU473" s="88"/>
      <c r="DV473" s="88"/>
      <c r="DW473" s="89"/>
      <c r="DX473" s="90"/>
      <c r="DY473" s="86"/>
      <c r="DZ473" s="86"/>
      <c r="EA473" s="86"/>
      <c r="EB473" s="87"/>
      <c r="EC473" s="87"/>
      <c r="ED473" s="87"/>
      <c r="EE473" s="87"/>
      <c r="EF473" s="87"/>
      <c r="EG473" s="88"/>
      <c r="EH473" s="88"/>
      <c r="EI473" s="88"/>
      <c r="EJ473" s="89"/>
      <c r="EK473" s="90"/>
      <c r="EL473" s="86"/>
      <c r="EM473" s="86"/>
      <c r="EN473" s="86"/>
      <c r="EO473" s="87"/>
      <c r="EP473" s="87"/>
      <c r="EQ473" s="87"/>
      <c r="ER473" s="87"/>
      <c r="ES473" s="87"/>
      <c r="ET473" s="88"/>
      <c r="EU473" s="88"/>
      <c r="EV473" s="88"/>
      <c r="EW473" s="89"/>
      <c r="EX473" s="90"/>
      <c r="EY473" s="86"/>
      <c r="EZ473" s="86"/>
      <c r="FA473" s="86"/>
      <c r="FB473" s="87"/>
      <c r="FC473" s="87"/>
      <c r="FD473" s="87"/>
      <c r="FE473" s="87"/>
      <c r="FF473" s="87"/>
      <c r="FG473" s="88"/>
      <c r="FH473" s="88"/>
      <c r="FI473" s="88"/>
      <c r="FJ473" s="89"/>
      <c r="FK473" s="90"/>
      <c r="FL473" s="86"/>
      <c r="FM473" s="86"/>
      <c r="FN473" s="86"/>
      <c r="FO473" s="87"/>
      <c r="FP473" s="87"/>
      <c r="FQ473" s="87"/>
      <c r="FR473" s="87"/>
      <c r="FS473" s="87"/>
      <c r="FT473" s="88"/>
      <c r="FU473" s="88"/>
      <c r="FV473" s="88"/>
      <c r="FW473" s="89"/>
      <c r="FX473" s="90"/>
      <c r="FY473" s="86"/>
      <c r="FZ473" s="86"/>
      <c r="GA473" s="86"/>
      <c r="GB473" s="87"/>
      <c r="GC473" s="87"/>
      <c r="GD473" s="87"/>
      <c r="GE473" s="87"/>
      <c r="GF473" s="87"/>
    </row>
    <row r="474" spans="1:188" ht="15" hidden="1" customHeight="1" x14ac:dyDescent="0.25">
      <c r="A474" s="4">
        <v>3639</v>
      </c>
      <c r="B474" s="366">
        <v>5169</v>
      </c>
      <c r="C474" s="367"/>
      <c r="D474" s="455"/>
      <c r="E474" s="61">
        <v>210</v>
      </c>
      <c r="F474" s="5" t="s">
        <v>736</v>
      </c>
      <c r="G474" s="76">
        <v>0</v>
      </c>
      <c r="H474" s="521">
        <v>49.5</v>
      </c>
      <c r="I474" s="76">
        <v>49.5</v>
      </c>
      <c r="J474" s="428">
        <f>Tabulka54246[[#This Row],[Skutečnost v tis. Kč]]/Tabulka54246[[#This Row],[Upravený rozpočet v tis. Kč]]*100</f>
        <v>100</v>
      </c>
      <c r="K474" s="90"/>
      <c r="L474" s="86"/>
      <c r="M474" s="86"/>
      <c r="N474" s="86"/>
      <c r="O474" s="87"/>
      <c r="P474" s="87"/>
      <c r="Q474" s="87"/>
      <c r="R474" s="87"/>
      <c r="S474" s="87"/>
      <c r="T474" s="88"/>
      <c r="U474" s="88"/>
      <c r="V474" s="88"/>
      <c r="W474" s="89"/>
      <c r="X474" s="90"/>
      <c r="Y474" s="86"/>
      <c r="Z474" s="86"/>
      <c r="AA474" s="86"/>
      <c r="AB474" s="87"/>
      <c r="AC474" s="87"/>
      <c r="AD474" s="87"/>
      <c r="AE474" s="87"/>
      <c r="AF474" s="87"/>
      <c r="AG474" s="88"/>
      <c r="AH474" s="88"/>
      <c r="AI474" s="88"/>
      <c r="AJ474" s="89"/>
      <c r="AK474" s="90"/>
      <c r="AL474" s="86"/>
      <c r="AM474" s="86"/>
      <c r="AN474" s="86"/>
      <c r="AO474" s="87"/>
      <c r="AP474" s="87"/>
      <c r="AQ474" s="87"/>
      <c r="AR474" s="87"/>
      <c r="AS474" s="87"/>
      <c r="AT474" s="88"/>
      <c r="AU474" s="88"/>
      <c r="AV474" s="88"/>
      <c r="AW474" s="89"/>
      <c r="AX474" s="90"/>
      <c r="AY474" s="86"/>
      <c r="AZ474" s="86"/>
      <c r="BA474" s="86"/>
      <c r="BB474" s="87"/>
      <c r="BC474" s="87"/>
      <c r="BD474" s="87"/>
      <c r="BE474" s="87"/>
      <c r="BF474" s="87"/>
      <c r="BG474" s="88"/>
      <c r="BH474" s="88"/>
      <c r="BI474" s="88"/>
      <c r="BJ474" s="89"/>
      <c r="BK474" s="90"/>
      <c r="BL474" s="86"/>
      <c r="BM474" s="86"/>
      <c r="BN474" s="86"/>
      <c r="BO474" s="87"/>
      <c r="BP474" s="87"/>
      <c r="BQ474" s="87"/>
      <c r="BR474" s="87"/>
      <c r="BS474" s="87"/>
      <c r="BT474" s="88"/>
      <c r="BU474" s="88"/>
      <c r="BV474" s="88"/>
      <c r="BW474" s="89"/>
      <c r="BX474" s="90"/>
      <c r="BY474" s="86"/>
      <c r="BZ474" s="86"/>
      <c r="CA474" s="86"/>
      <c r="CB474" s="87"/>
      <c r="CC474" s="87"/>
      <c r="CD474" s="87"/>
      <c r="CE474" s="87"/>
      <c r="CF474" s="87"/>
      <c r="CG474" s="88"/>
      <c r="CH474" s="88"/>
      <c r="CI474" s="88"/>
      <c r="CJ474" s="89"/>
      <c r="CK474" s="90"/>
      <c r="CL474" s="86"/>
      <c r="CM474" s="86"/>
      <c r="CN474" s="86"/>
      <c r="CO474" s="87"/>
      <c r="CP474" s="87"/>
      <c r="CQ474" s="87"/>
      <c r="CR474" s="87"/>
      <c r="CS474" s="87"/>
      <c r="CT474" s="88"/>
      <c r="CU474" s="88"/>
      <c r="CV474" s="88"/>
      <c r="CW474" s="89"/>
      <c r="CX474" s="90"/>
      <c r="CY474" s="86"/>
      <c r="CZ474" s="86"/>
      <c r="DA474" s="86"/>
      <c r="DB474" s="87"/>
      <c r="DC474" s="87"/>
      <c r="DD474" s="87"/>
      <c r="DE474" s="87"/>
      <c r="DF474" s="87"/>
      <c r="DG474" s="88"/>
      <c r="DH474" s="88"/>
      <c r="DI474" s="88"/>
      <c r="DJ474" s="89"/>
      <c r="DK474" s="90"/>
      <c r="DL474" s="86"/>
      <c r="DM474" s="86"/>
      <c r="DN474" s="86"/>
      <c r="DO474" s="87"/>
      <c r="DP474" s="87"/>
      <c r="DQ474" s="87"/>
      <c r="DR474" s="87"/>
      <c r="DS474" s="87"/>
      <c r="DT474" s="88"/>
      <c r="DU474" s="88"/>
      <c r="DV474" s="88"/>
      <c r="DW474" s="89"/>
      <c r="DX474" s="90"/>
      <c r="DY474" s="86"/>
      <c r="DZ474" s="86"/>
      <c r="EA474" s="86"/>
      <c r="EB474" s="87"/>
      <c r="EC474" s="87"/>
      <c r="ED474" s="87"/>
      <c r="EE474" s="87"/>
      <c r="EF474" s="87"/>
      <c r="EG474" s="88"/>
      <c r="EH474" s="88"/>
      <c r="EI474" s="88"/>
      <c r="EJ474" s="89"/>
      <c r="EK474" s="90"/>
      <c r="EL474" s="86"/>
      <c r="EM474" s="86"/>
      <c r="EN474" s="86"/>
      <c r="EO474" s="87"/>
      <c r="EP474" s="87"/>
      <c r="EQ474" s="87"/>
      <c r="ER474" s="87"/>
      <c r="ES474" s="87"/>
      <c r="ET474" s="88"/>
      <c r="EU474" s="88"/>
      <c r="EV474" s="88"/>
      <c r="EW474" s="89"/>
      <c r="EX474" s="90"/>
      <c r="EY474" s="86"/>
      <c r="EZ474" s="86"/>
      <c r="FA474" s="86"/>
      <c r="FB474" s="87"/>
      <c r="FC474" s="87"/>
      <c r="FD474" s="87"/>
      <c r="FE474" s="87"/>
      <c r="FF474" s="87"/>
      <c r="FG474" s="88"/>
      <c r="FH474" s="88"/>
      <c r="FI474" s="88"/>
      <c r="FJ474" s="89"/>
      <c r="FK474" s="90"/>
      <c r="FL474" s="86"/>
      <c r="FM474" s="86"/>
      <c r="FN474" s="86"/>
      <c r="FO474" s="87"/>
      <c r="FP474" s="87"/>
      <c r="FQ474" s="87"/>
      <c r="FR474" s="87"/>
      <c r="FS474" s="87"/>
      <c r="FT474" s="88"/>
      <c r="FU474" s="88"/>
      <c r="FV474" s="88"/>
      <c r="FW474" s="89"/>
      <c r="FX474" s="90"/>
      <c r="FY474" s="86"/>
      <c r="FZ474" s="86"/>
      <c r="GA474" s="86"/>
      <c r="GB474" s="87"/>
      <c r="GC474" s="87"/>
      <c r="GD474" s="87"/>
      <c r="GE474" s="87"/>
      <c r="GF474" s="87"/>
    </row>
    <row r="475" spans="1:188" ht="15" hidden="1" customHeight="1" x14ac:dyDescent="0.25">
      <c r="A475" s="4">
        <v>3639</v>
      </c>
      <c r="B475" s="4">
        <v>5169</v>
      </c>
      <c r="C475" s="270"/>
      <c r="D475" s="47">
        <v>5</v>
      </c>
      <c r="E475" s="61">
        <v>210</v>
      </c>
      <c r="F475" s="5" t="s">
        <v>727</v>
      </c>
      <c r="G475" s="76">
        <v>55</v>
      </c>
      <c r="H475" s="76">
        <v>55</v>
      </c>
      <c r="I475" s="76">
        <v>27.01</v>
      </c>
      <c r="J475" s="428">
        <f>Tabulka54246[[#This Row],[Skutečnost v tis. Kč]]/Tabulka54246[[#This Row],[Upravený rozpočet v tis. Kč]]*100</f>
        <v>49.109090909090916</v>
      </c>
      <c r="K475" s="90"/>
      <c r="L475" s="86"/>
      <c r="M475" s="86"/>
      <c r="N475" s="86"/>
      <c r="O475" s="87"/>
      <c r="P475" s="87"/>
      <c r="Q475" s="87"/>
      <c r="R475" s="87"/>
      <c r="S475" s="87"/>
      <c r="T475" s="88"/>
      <c r="U475" s="88"/>
      <c r="V475" s="88"/>
      <c r="W475" s="89"/>
      <c r="X475" s="90"/>
      <c r="Y475" s="86"/>
      <c r="Z475" s="86"/>
      <c r="AA475" s="86"/>
      <c r="AB475" s="87"/>
      <c r="AC475" s="87"/>
      <c r="AD475" s="87"/>
      <c r="AE475" s="87"/>
      <c r="AF475" s="87"/>
      <c r="AG475" s="88"/>
      <c r="AH475" s="88"/>
      <c r="AI475" s="88"/>
      <c r="AJ475" s="89"/>
      <c r="AK475" s="90"/>
      <c r="AL475" s="86"/>
      <c r="AM475" s="86"/>
      <c r="AN475" s="86"/>
      <c r="AO475" s="87"/>
      <c r="AP475" s="87"/>
      <c r="AQ475" s="87"/>
      <c r="AR475" s="87"/>
      <c r="AS475" s="87"/>
      <c r="AT475" s="88"/>
      <c r="AU475" s="88"/>
      <c r="AV475" s="88"/>
      <c r="AW475" s="89"/>
      <c r="AX475" s="90"/>
      <c r="AY475" s="86"/>
      <c r="AZ475" s="86"/>
      <c r="BA475" s="86"/>
      <c r="BB475" s="87"/>
      <c r="BC475" s="87"/>
      <c r="BD475" s="87"/>
      <c r="BE475" s="87"/>
      <c r="BF475" s="87"/>
      <c r="BG475" s="88"/>
      <c r="BH475" s="88"/>
      <c r="BI475" s="88"/>
      <c r="BJ475" s="89"/>
      <c r="BK475" s="90"/>
      <c r="BL475" s="86"/>
      <c r="BM475" s="86"/>
      <c r="BN475" s="86"/>
      <c r="BO475" s="87"/>
      <c r="BP475" s="87"/>
      <c r="BQ475" s="87"/>
      <c r="BR475" s="87"/>
      <c r="BS475" s="87"/>
      <c r="BT475" s="88"/>
      <c r="BU475" s="88"/>
      <c r="BV475" s="88"/>
      <c r="BW475" s="89"/>
      <c r="BX475" s="90"/>
      <c r="BY475" s="86"/>
      <c r="BZ475" s="86"/>
      <c r="CA475" s="86"/>
      <c r="CB475" s="87"/>
      <c r="CC475" s="87"/>
      <c r="CD475" s="87"/>
      <c r="CE475" s="87"/>
      <c r="CF475" s="87"/>
      <c r="CG475" s="88"/>
      <c r="CH475" s="88"/>
      <c r="CI475" s="88"/>
      <c r="CJ475" s="89"/>
      <c r="CK475" s="90"/>
      <c r="CL475" s="86"/>
      <c r="CM475" s="86"/>
      <c r="CN475" s="86"/>
      <c r="CO475" s="87"/>
      <c r="CP475" s="87"/>
      <c r="CQ475" s="87"/>
      <c r="CR475" s="87"/>
      <c r="CS475" s="87"/>
      <c r="CT475" s="88"/>
      <c r="CU475" s="88"/>
      <c r="CV475" s="88"/>
      <c r="CW475" s="89"/>
      <c r="CX475" s="90"/>
      <c r="CY475" s="86"/>
      <c r="CZ475" s="86"/>
      <c r="DA475" s="86"/>
      <c r="DB475" s="87"/>
      <c r="DC475" s="87"/>
      <c r="DD475" s="87"/>
      <c r="DE475" s="87"/>
      <c r="DF475" s="87"/>
      <c r="DG475" s="88"/>
      <c r="DH475" s="88"/>
      <c r="DI475" s="88"/>
      <c r="DJ475" s="89"/>
      <c r="DK475" s="90"/>
      <c r="DL475" s="86"/>
      <c r="DM475" s="86"/>
      <c r="DN475" s="86"/>
      <c r="DO475" s="87"/>
      <c r="DP475" s="87"/>
      <c r="DQ475" s="87"/>
      <c r="DR475" s="87"/>
      <c r="DS475" s="87"/>
      <c r="DT475" s="88"/>
      <c r="DU475" s="88"/>
      <c r="DV475" s="88"/>
      <c r="DW475" s="89"/>
      <c r="DX475" s="90"/>
      <c r="DY475" s="86"/>
      <c r="DZ475" s="86"/>
      <c r="EA475" s="86"/>
      <c r="EB475" s="87"/>
      <c r="EC475" s="87"/>
      <c r="ED475" s="87"/>
      <c r="EE475" s="87"/>
      <c r="EF475" s="87"/>
      <c r="EG475" s="88"/>
      <c r="EH475" s="88"/>
      <c r="EI475" s="88"/>
      <c r="EJ475" s="89"/>
      <c r="EK475" s="90"/>
      <c r="EL475" s="86"/>
      <c r="EM475" s="86"/>
      <c r="EN475" s="86"/>
      <c r="EO475" s="87"/>
      <c r="EP475" s="87"/>
      <c r="EQ475" s="87"/>
      <c r="ER475" s="87"/>
      <c r="ES475" s="87"/>
      <c r="ET475" s="88"/>
      <c r="EU475" s="88"/>
      <c r="EV475" s="88"/>
      <c r="EW475" s="89"/>
      <c r="EX475" s="90"/>
      <c r="EY475" s="86"/>
      <c r="EZ475" s="86"/>
      <c r="FA475" s="86"/>
      <c r="FB475" s="87"/>
      <c r="FC475" s="87"/>
      <c r="FD475" s="87"/>
      <c r="FE475" s="87"/>
      <c r="FF475" s="87"/>
      <c r="FG475" s="88"/>
      <c r="FH475" s="88"/>
      <c r="FI475" s="88"/>
      <c r="FJ475" s="89"/>
      <c r="FK475" s="90"/>
      <c r="FL475" s="86"/>
      <c r="FM475" s="86"/>
      <c r="FN475" s="86"/>
      <c r="FO475" s="87"/>
      <c r="FP475" s="87"/>
      <c r="FQ475" s="87"/>
      <c r="FR475" s="87"/>
      <c r="FS475" s="87"/>
      <c r="FT475" s="88"/>
      <c r="FU475" s="88"/>
      <c r="FV475" s="88"/>
      <c r="FW475" s="89"/>
      <c r="FX475" s="90"/>
      <c r="FY475" s="86"/>
      <c r="FZ475" s="86"/>
      <c r="GA475" s="86"/>
      <c r="GB475" s="87"/>
      <c r="GC475" s="87"/>
      <c r="GD475" s="87"/>
      <c r="GE475" s="87"/>
      <c r="GF475" s="87"/>
    </row>
    <row r="476" spans="1:188" ht="15" customHeight="1" x14ac:dyDescent="0.25">
      <c r="A476" s="461">
        <v>3639</v>
      </c>
      <c r="B476" s="461">
        <v>5171</v>
      </c>
      <c r="C476" s="490"/>
      <c r="D476" s="699">
        <v>5</v>
      </c>
      <c r="E476" s="462">
        <v>210</v>
      </c>
      <c r="F476" s="459" t="s">
        <v>709</v>
      </c>
      <c r="G476" s="254">
        <v>10</v>
      </c>
      <c r="H476" s="254">
        <v>10</v>
      </c>
      <c r="I476" s="254">
        <v>0</v>
      </c>
      <c r="J476" s="429">
        <f>Tabulka54246[[#This Row],[Skutečnost v tis. Kč]]/Tabulka54246[[#This Row],[Upravený rozpočet v tis. Kč]]*100</f>
        <v>0</v>
      </c>
      <c r="K476" s="90"/>
      <c r="L476" s="86"/>
      <c r="M476" s="86"/>
      <c r="N476" s="86"/>
      <c r="O476" s="87"/>
      <c r="P476" s="87"/>
      <c r="Q476" s="87"/>
      <c r="R476" s="87"/>
      <c r="S476" s="87"/>
      <c r="T476" s="88"/>
      <c r="U476" s="88"/>
      <c r="V476" s="88"/>
      <c r="W476" s="89"/>
      <c r="X476" s="90"/>
      <c r="Y476" s="86"/>
      <c r="Z476" s="86"/>
      <c r="AA476" s="86"/>
      <c r="AB476" s="87"/>
      <c r="AC476" s="87"/>
      <c r="AD476" s="87"/>
      <c r="AE476" s="87"/>
      <c r="AF476" s="87"/>
      <c r="AG476" s="88"/>
      <c r="AH476" s="88"/>
      <c r="AI476" s="88"/>
      <c r="AJ476" s="89"/>
      <c r="AK476" s="90"/>
      <c r="AL476" s="86"/>
      <c r="AM476" s="86"/>
      <c r="AN476" s="86"/>
      <c r="AO476" s="87"/>
      <c r="AP476" s="87"/>
      <c r="AQ476" s="87"/>
      <c r="AR476" s="87"/>
      <c r="AS476" s="87"/>
      <c r="AT476" s="88"/>
      <c r="AU476" s="88"/>
      <c r="AV476" s="88"/>
      <c r="AW476" s="89"/>
      <c r="AX476" s="90"/>
      <c r="AY476" s="86"/>
      <c r="AZ476" s="86"/>
      <c r="BA476" s="86"/>
      <c r="BB476" s="87"/>
      <c r="BC476" s="87"/>
      <c r="BD476" s="87"/>
      <c r="BE476" s="87"/>
      <c r="BF476" s="87"/>
      <c r="BG476" s="88"/>
      <c r="BH476" s="88"/>
      <c r="BI476" s="88"/>
      <c r="BJ476" s="89"/>
      <c r="BK476" s="90"/>
      <c r="BL476" s="86"/>
      <c r="BM476" s="86"/>
      <c r="BN476" s="86"/>
      <c r="BO476" s="87"/>
      <c r="BP476" s="87"/>
      <c r="BQ476" s="87"/>
      <c r="BR476" s="87"/>
      <c r="BS476" s="87"/>
      <c r="BT476" s="88"/>
      <c r="BU476" s="88"/>
      <c r="BV476" s="88"/>
      <c r="BW476" s="89"/>
      <c r="BX476" s="90"/>
      <c r="BY476" s="86"/>
      <c r="BZ476" s="86"/>
      <c r="CA476" s="86"/>
      <c r="CB476" s="87"/>
      <c r="CC476" s="87"/>
      <c r="CD476" s="87"/>
      <c r="CE476" s="87"/>
      <c r="CF476" s="87"/>
      <c r="CG476" s="88"/>
      <c r="CH476" s="88"/>
      <c r="CI476" s="88"/>
      <c r="CJ476" s="89"/>
      <c r="CK476" s="90"/>
      <c r="CL476" s="86"/>
      <c r="CM476" s="86"/>
      <c r="CN476" s="86"/>
      <c r="CO476" s="87"/>
      <c r="CP476" s="87"/>
      <c r="CQ476" s="87"/>
      <c r="CR476" s="87"/>
      <c r="CS476" s="87"/>
      <c r="CT476" s="88"/>
      <c r="CU476" s="88"/>
      <c r="CV476" s="88"/>
      <c r="CW476" s="89"/>
      <c r="CX476" s="90"/>
      <c r="CY476" s="86"/>
      <c r="CZ476" s="86"/>
      <c r="DA476" s="86"/>
      <c r="DB476" s="87"/>
      <c r="DC476" s="87"/>
      <c r="DD476" s="87"/>
      <c r="DE476" s="87"/>
      <c r="DF476" s="87"/>
      <c r="DG476" s="88"/>
      <c r="DH476" s="88"/>
      <c r="DI476" s="88"/>
      <c r="DJ476" s="89"/>
      <c r="DK476" s="90"/>
      <c r="DL476" s="86"/>
      <c r="DM476" s="86"/>
      <c r="DN476" s="86"/>
      <c r="DO476" s="87"/>
      <c r="DP476" s="87"/>
      <c r="DQ476" s="87"/>
      <c r="DR476" s="87"/>
      <c r="DS476" s="87"/>
      <c r="DT476" s="88"/>
      <c r="DU476" s="88"/>
      <c r="DV476" s="88"/>
      <c r="DW476" s="89"/>
      <c r="DX476" s="90"/>
      <c r="DY476" s="86"/>
      <c r="DZ476" s="86"/>
      <c r="EA476" s="86"/>
      <c r="EB476" s="87"/>
      <c r="EC476" s="87"/>
      <c r="ED476" s="87"/>
      <c r="EE476" s="87"/>
      <c r="EF476" s="87"/>
      <c r="EG476" s="88"/>
      <c r="EH476" s="88"/>
      <c r="EI476" s="88"/>
      <c r="EJ476" s="89"/>
      <c r="EK476" s="90"/>
      <c r="EL476" s="86"/>
      <c r="EM476" s="86"/>
      <c r="EN476" s="86"/>
      <c r="EO476" s="87"/>
      <c r="EP476" s="87"/>
      <c r="EQ476" s="87"/>
      <c r="ER476" s="87"/>
      <c r="ES476" s="87"/>
      <c r="ET476" s="88"/>
      <c r="EU476" s="88"/>
      <c r="EV476" s="88"/>
      <c r="EW476" s="89"/>
      <c r="EX476" s="90"/>
      <c r="EY476" s="86"/>
      <c r="EZ476" s="86"/>
      <c r="FA476" s="86"/>
      <c r="FB476" s="87"/>
      <c r="FC476" s="87"/>
      <c r="FD476" s="87"/>
      <c r="FE476" s="87"/>
      <c r="FF476" s="87"/>
      <c r="FG476" s="88"/>
      <c r="FH476" s="88"/>
      <c r="FI476" s="88"/>
      <c r="FJ476" s="89"/>
      <c r="FK476" s="90"/>
      <c r="FL476" s="86"/>
      <c r="FM476" s="86"/>
      <c r="FN476" s="86"/>
      <c r="FO476" s="87"/>
      <c r="FP476" s="87"/>
      <c r="FQ476" s="87"/>
      <c r="FR476" s="87"/>
      <c r="FS476" s="87"/>
      <c r="FT476" s="88"/>
      <c r="FU476" s="88"/>
      <c r="FV476" s="88"/>
      <c r="FW476" s="89"/>
      <c r="FX476" s="90"/>
      <c r="FY476" s="86"/>
      <c r="FZ476" s="86"/>
      <c r="GA476" s="86"/>
      <c r="GB476" s="87"/>
      <c r="GC476" s="87"/>
      <c r="GD476" s="87"/>
      <c r="GE476" s="87"/>
      <c r="GF476" s="87"/>
    </row>
    <row r="477" spans="1:188" ht="15" customHeight="1" x14ac:dyDescent="0.25">
      <c r="A477" s="461">
        <v>3639</v>
      </c>
      <c r="B477" s="461">
        <v>5171</v>
      </c>
      <c r="C477" s="490"/>
      <c r="D477" s="699">
        <v>3</v>
      </c>
      <c r="E477" s="462">
        <v>210</v>
      </c>
      <c r="F477" s="459" t="s">
        <v>735</v>
      </c>
      <c r="G477" s="254">
        <v>392</v>
      </c>
      <c r="H477" s="254">
        <v>336.8</v>
      </c>
      <c r="I477" s="254">
        <v>260.39</v>
      </c>
      <c r="J477" s="429">
        <f>Tabulka54246[[#This Row],[Skutečnost v tis. Kč]]/Tabulka54246[[#This Row],[Upravený rozpočet v tis. Kč]]*100</f>
        <v>77.312945368171015</v>
      </c>
      <c r="K477" s="654"/>
      <c r="L477" s="654"/>
      <c r="M477" s="86"/>
      <c r="N477" s="86"/>
      <c r="O477" s="87"/>
      <c r="P477" s="87"/>
      <c r="Q477" s="87"/>
      <c r="R477" s="87"/>
      <c r="S477" s="87"/>
      <c r="T477" s="88"/>
      <c r="U477" s="88"/>
      <c r="V477" s="88"/>
      <c r="W477" s="89"/>
      <c r="X477" s="90"/>
      <c r="Y477" s="86"/>
      <c r="Z477" s="86"/>
      <c r="AA477" s="86"/>
      <c r="AB477" s="87"/>
      <c r="AC477" s="87"/>
      <c r="AD477" s="87"/>
      <c r="AE477" s="87"/>
      <c r="AF477" s="87"/>
      <c r="AG477" s="88"/>
      <c r="AH477" s="88"/>
      <c r="AI477" s="88"/>
      <c r="AJ477" s="89"/>
      <c r="AK477" s="90"/>
      <c r="AL477" s="86"/>
      <c r="AM477" s="86"/>
      <c r="AN477" s="86"/>
      <c r="AO477" s="87"/>
      <c r="AP477" s="87"/>
      <c r="AQ477" s="87"/>
      <c r="AR477" s="87"/>
      <c r="AS477" s="87"/>
      <c r="AT477" s="88"/>
      <c r="AU477" s="88"/>
      <c r="AV477" s="88"/>
      <c r="AW477" s="89"/>
      <c r="AX477" s="90"/>
      <c r="AY477" s="86"/>
      <c r="AZ477" s="86"/>
      <c r="BA477" s="86"/>
      <c r="BB477" s="87"/>
      <c r="BC477" s="87"/>
      <c r="BD477" s="87"/>
      <c r="BE477" s="87"/>
      <c r="BF477" s="87"/>
      <c r="BG477" s="88"/>
      <c r="BH477" s="88"/>
      <c r="BI477" s="88"/>
      <c r="BJ477" s="89"/>
      <c r="BK477" s="90"/>
      <c r="BL477" s="86"/>
      <c r="BM477" s="86"/>
      <c r="BN477" s="86"/>
      <c r="BO477" s="87"/>
      <c r="BP477" s="87"/>
      <c r="BQ477" s="87"/>
      <c r="BR477" s="87"/>
      <c r="BS477" s="87"/>
      <c r="BT477" s="88"/>
      <c r="BU477" s="88"/>
      <c r="BV477" s="88"/>
      <c r="BW477" s="89"/>
      <c r="BX477" s="90"/>
      <c r="BY477" s="86"/>
      <c r="BZ477" s="86"/>
      <c r="CA477" s="86"/>
      <c r="CB477" s="87"/>
      <c r="CC477" s="87"/>
      <c r="CD477" s="87"/>
      <c r="CE477" s="87"/>
      <c r="CF477" s="87"/>
      <c r="CG477" s="88"/>
      <c r="CH477" s="88"/>
      <c r="CI477" s="88"/>
      <c r="CJ477" s="89"/>
      <c r="CK477" s="90"/>
      <c r="CL477" s="86"/>
      <c r="CM477" s="86"/>
      <c r="CN477" s="86"/>
      <c r="CO477" s="87"/>
      <c r="CP477" s="87"/>
      <c r="CQ477" s="87"/>
      <c r="CR477" s="87"/>
      <c r="CS477" s="87"/>
      <c r="CT477" s="88"/>
      <c r="CU477" s="88"/>
      <c r="CV477" s="88"/>
      <c r="CW477" s="89"/>
      <c r="CX477" s="90"/>
      <c r="CY477" s="86"/>
      <c r="CZ477" s="86"/>
      <c r="DA477" s="86"/>
      <c r="DB477" s="87"/>
      <c r="DC477" s="87"/>
      <c r="DD477" s="87"/>
      <c r="DE477" s="87"/>
      <c r="DF477" s="87"/>
      <c r="DG477" s="88"/>
      <c r="DH477" s="88"/>
      <c r="DI477" s="88"/>
      <c r="DJ477" s="89"/>
      <c r="DK477" s="90"/>
      <c r="DL477" s="86"/>
      <c r="DM477" s="86"/>
      <c r="DN477" s="86"/>
      <c r="DO477" s="87"/>
      <c r="DP477" s="87"/>
      <c r="DQ477" s="87"/>
      <c r="DR477" s="87"/>
      <c r="DS477" s="87"/>
      <c r="DT477" s="88"/>
      <c r="DU477" s="88"/>
      <c r="DV477" s="88"/>
      <c r="DW477" s="89"/>
      <c r="DX477" s="90"/>
      <c r="DY477" s="86"/>
      <c r="DZ477" s="86"/>
      <c r="EA477" s="86"/>
      <c r="EB477" s="87"/>
      <c r="EC477" s="87"/>
      <c r="ED477" s="87"/>
      <c r="EE477" s="87"/>
      <c r="EF477" s="87"/>
      <c r="EG477" s="88"/>
      <c r="EH477" s="88"/>
      <c r="EI477" s="88"/>
      <c r="EJ477" s="89"/>
      <c r="EK477" s="90"/>
      <c r="EL477" s="86"/>
      <c r="EM477" s="86"/>
      <c r="EN477" s="86"/>
      <c r="EO477" s="87"/>
      <c r="EP477" s="87"/>
      <c r="EQ477" s="87"/>
      <c r="ER477" s="87"/>
      <c r="ES477" s="87"/>
      <c r="ET477" s="88"/>
      <c r="EU477" s="88"/>
      <c r="EV477" s="88"/>
      <c r="EW477" s="89"/>
      <c r="EX477" s="90"/>
      <c r="EY477" s="86"/>
      <c r="EZ477" s="86"/>
      <c r="FA477" s="86"/>
      <c r="FB477" s="87"/>
      <c r="FC477" s="87"/>
      <c r="FD477" s="87"/>
      <c r="FE477" s="87"/>
      <c r="FF477" s="87"/>
      <c r="FG477" s="88"/>
      <c r="FH477" s="88"/>
      <c r="FI477" s="88"/>
      <c r="FJ477" s="89"/>
      <c r="FK477" s="90"/>
      <c r="FL477" s="86"/>
      <c r="FM477" s="86"/>
      <c r="FN477" s="86"/>
      <c r="FO477" s="87"/>
      <c r="FP477" s="87"/>
      <c r="FQ477" s="87"/>
      <c r="FR477" s="87"/>
      <c r="FS477" s="87"/>
      <c r="FT477" s="88"/>
      <c r="FU477" s="88"/>
      <c r="FV477" s="88"/>
      <c r="FW477" s="89"/>
      <c r="FX477" s="90"/>
      <c r="FY477" s="86"/>
      <c r="FZ477" s="86"/>
      <c r="GA477" s="86"/>
      <c r="GB477" s="87"/>
      <c r="GC477" s="87"/>
      <c r="GD477" s="87"/>
      <c r="GE477" s="87"/>
      <c r="GF477" s="87"/>
    </row>
    <row r="478" spans="1:188" ht="15" customHeight="1" x14ac:dyDescent="0.25">
      <c r="A478" s="461">
        <v>3639</v>
      </c>
      <c r="B478" s="461">
        <v>5171</v>
      </c>
      <c r="C478" s="490"/>
      <c r="D478" s="699">
        <v>3</v>
      </c>
      <c r="E478" s="462">
        <v>210</v>
      </c>
      <c r="F478" s="459" t="s">
        <v>862</v>
      </c>
      <c r="G478" s="254">
        <v>0</v>
      </c>
      <c r="H478" s="254">
        <v>55.2</v>
      </c>
      <c r="I478" s="254">
        <v>55.2</v>
      </c>
      <c r="J478" s="429">
        <f>Tabulka54246[[#This Row],[Skutečnost v tis. Kč]]/Tabulka54246[[#This Row],[Upravený rozpočet v tis. Kč]]*100</f>
        <v>100</v>
      </c>
      <c r="K478" s="90"/>
      <c r="L478" s="655"/>
      <c r="M478" s="86"/>
      <c r="N478" s="86"/>
      <c r="O478" s="87"/>
      <c r="P478" s="87"/>
      <c r="Q478" s="87"/>
      <c r="R478" s="87"/>
      <c r="S478" s="87"/>
      <c r="T478" s="88"/>
      <c r="U478" s="88"/>
      <c r="V478" s="88"/>
      <c r="W478" s="89"/>
      <c r="X478" s="90"/>
      <c r="Y478" s="86"/>
      <c r="Z478" s="86"/>
      <c r="AA478" s="86"/>
      <c r="AB478" s="87"/>
      <c r="AC478" s="87"/>
      <c r="AD478" s="87"/>
      <c r="AE478" s="87"/>
      <c r="AF478" s="87"/>
      <c r="AG478" s="88"/>
      <c r="AH478" s="88"/>
      <c r="AI478" s="88"/>
      <c r="AJ478" s="89"/>
      <c r="AK478" s="90"/>
      <c r="AL478" s="86"/>
      <c r="AM478" s="86"/>
      <c r="AN478" s="86"/>
      <c r="AO478" s="87"/>
      <c r="AP478" s="87"/>
      <c r="AQ478" s="87"/>
      <c r="AR478" s="87"/>
      <c r="AS478" s="87"/>
      <c r="AT478" s="88"/>
      <c r="AU478" s="88"/>
      <c r="AV478" s="88"/>
      <c r="AW478" s="89"/>
      <c r="AX478" s="90"/>
      <c r="AY478" s="86"/>
      <c r="AZ478" s="86"/>
      <c r="BA478" s="86"/>
      <c r="BB478" s="87"/>
      <c r="BC478" s="87"/>
      <c r="BD478" s="87"/>
      <c r="BE478" s="87"/>
      <c r="BF478" s="87"/>
      <c r="BG478" s="88"/>
      <c r="BH478" s="88"/>
      <c r="BI478" s="88"/>
      <c r="BJ478" s="89"/>
      <c r="BK478" s="90"/>
      <c r="BL478" s="86"/>
      <c r="BM478" s="86"/>
      <c r="BN478" s="86"/>
      <c r="BO478" s="87"/>
      <c r="BP478" s="87"/>
      <c r="BQ478" s="87"/>
      <c r="BR478" s="87"/>
      <c r="BS478" s="87"/>
      <c r="BT478" s="88"/>
      <c r="BU478" s="88"/>
      <c r="BV478" s="88"/>
      <c r="BW478" s="89"/>
      <c r="BX478" s="90"/>
      <c r="BY478" s="86"/>
      <c r="BZ478" s="86"/>
      <c r="CA478" s="86"/>
      <c r="CB478" s="87"/>
      <c r="CC478" s="87"/>
      <c r="CD478" s="87"/>
      <c r="CE478" s="87"/>
      <c r="CF478" s="87"/>
      <c r="CG478" s="88"/>
      <c r="CH478" s="88"/>
      <c r="CI478" s="88"/>
      <c r="CJ478" s="89"/>
      <c r="CK478" s="90"/>
      <c r="CL478" s="86"/>
      <c r="CM478" s="86"/>
      <c r="CN478" s="86"/>
      <c r="CO478" s="87"/>
      <c r="CP478" s="87"/>
      <c r="CQ478" s="87"/>
      <c r="CR478" s="87"/>
      <c r="CS478" s="87"/>
      <c r="CT478" s="88"/>
      <c r="CU478" s="88"/>
      <c r="CV478" s="88"/>
      <c r="CW478" s="89"/>
      <c r="CX478" s="90"/>
      <c r="CY478" s="86"/>
      <c r="CZ478" s="86"/>
      <c r="DA478" s="86"/>
      <c r="DB478" s="87"/>
      <c r="DC478" s="87"/>
      <c r="DD478" s="87"/>
      <c r="DE478" s="87"/>
      <c r="DF478" s="87"/>
      <c r="DG478" s="88"/>
      <c r="DH478" s="88"/>
      <c r="DI478" s="88"/>
      <c r="DJ478" s="89"/>
      <c r="DK478" s="90"/>
      <c r="DL478" s="86"/>
      <c r="DM478" s="86"/>
      <c r="DN478" s="86"/>
      <c r="DO478" s="87"/>
      <c r="DP478" s="87"/>
      <c r="DQ478" s="87"/>
      <c r="DR478" s="87"/>
      <c r="DS478" s="87"/>
      <c r="DT478" s="88"/>
      <c r="DU478" s="88"/>
      <c r="DV478" s="88"/>
      <c r="DW478" s="89"/>
      <c r="DX478" s="90"/>
      <c r="DY478" s="86"/>
      <c r="DZ478" s="86"/>
      <c r="EA478" s="86"/>
      <c r="EB478" s="87"/>
      <c r="EC478" s="87"/>
      <c r="ED478" s="87"/>
      <c r="EE478" s="87"/>
      <c r="EF478" s="87"/>
      <c r="EG478" s="88"/>
      <c r="EH478" s="88"/>
      <c r="EI478" s="88"/>
      <c r="EJ478" s="89"/>
      <c r="EK478" s="90"/>
      <c r="EL478" s="86"/>
      <c r="EM478" s="86"/>
      <c r="EN478" s="86"/>
      <c r="EO478" s="87"/>
      <c r="EP478" s="87"/>
      <c r="EQ478" s="87"/>
      <c r="ER478" s="87"/>
      <c r="ES478" s="87"/>
      <c r="ET478" s="88"/>
      <c r="EU478" s="88"/>
      <c r="EV478" s="88"/>
      <c r="EW478" s="89"/>
      <c r="EX478" s="90"/>
      <c r="EY478" s="86"/>
      <c r="EZ478" s="86"/>
      <c r="FA478" s="86"/>
      <c r="FB478" s="87"/>
      <c r="FC478" s="87"/>
      <c r="FD478" s="87"/>
      <c r="FE478" s="87"/>
      <c r="FF478" s="87"/>
      <c r="FG478" s="88"/>
      <c r="FH478" s="88"/>
      <c r="FI478" s="88"/>
      <c r="FJ478" s="89"/>
      <c r="FK478" s="90"/>
      <c r="FL478" s="86"/>
      <c r="FM478" s="86"/>
      <c r="FN478" s="86"/>
      <c r="FO478" s="87"/>
      <c r="FP478" s="87"/>
      <c r="FQ478" s="87"/>
      <c r="FR478" s="87"/>
      <c r="FS478" s="87"/>
      <c r="FT478" s="88"/>
      <c r="FU478" s="88"/>
      <c r="FV478" s="88"/>
      <c r="FW478" s="89"/>
      <c r="FX478" s="90"/>
      <c r="FY478" s="86"/>
      <c r="FZ478" s="86"/>
      <c r="GA478" s="86"/>
      <c r="GB478" s="87"/>
      <c r="GC478" s="87"/>
      <c r="GD478" s="87"/>
      <c r="GE478" s="87"/>
      <c r="GF478" s="87"/>
    </row>
    <row r="479" spans="1:188" ht="15" customHeight="1" x14ac:dyDescent="0.25">
      <c r="A479" s="461">
        <v>3639</v>
      </c>
      <c r="B479" s="461">
        <v>5171</v>
      </c>
      <c r="C479" s="490"/>
      <c r="D479" s="64"/>
      <c r="E479" s="462">
        <v>210</v>
      </c>
      <c r="F479" s="459" t="s">
        <v>533</v>
      </c>
      <c r="G479" s="254">
        <v>70</v>
      </c>
      <c r="H479" s="254">
        <v>345.5</v>
      </c>
      <c r="I479" s="254">
        <v>0</v>
      </c>
      <c r="J479" s="429">
        <f>Tabulka54246[[#This Row],[Skutečnost v tis. Kč]]/Tabulka54246[[#This Row],[Upravený rozpočet v tis. Kč]]*100</f>
        <v>0</v>
      </c>
      <c r="K479" s="90"/>
      <c r="L479" s="655"/>
      <c r="M479" s="86"/>
      <c r="N479" s="86"/>
      <c r="O479" s="87"/>
      <c r="P479" s="87"/>
      <c r="Q479" s="87"/>
      <c r="R479" s="87"/>
      <c r="S479" s="87"/>
      <c r="T479" s="88"/>
      <c r="U479" s="88"/>
      <c r="V479" s="88"/>
      <c r="W479" s="89"/>
      <c r="X479" s="90"/>
      <c r="Y479" s="86"/>
      <c r="Z479" s="86"/>
      <c r="AA479" s="86"/>
      <c r="AB479" s="87"/>
      <c r="AC479" s="87"/>
      <c r="AD479" s="87"/>
      <c r="AE479" s="87"/>
      <c r="AF479" s="87"/>
      <c r="AG479" s="88"/>
      <c r="AH479" s="88"/>
      <c r="AI479" s="88"/>
      <c r="AJ479" s="89"/>
      <c r="AK479" s="90"/>
      <c r="AL479" s="86"/>
      <c r="AM479" s="86"/>
      <c r="AN479" s="86"/>
      <c r="AO479" s="87"/>
      <c r="AP479" s="87"/>
      <c r="AQ479" s="87"/>
      <c r="AR479" s="87"/>
      <c r="AS479" s="87"/>
      <c r="AT479" s="88"/>
      <c r="AU479" s="88"/>
      <c r="AV479" s="88"/>
      <c r="AW479" s="89"/>
      <c r="AX479" s="90"/>
      <c r="AY479" s="86"/>
      <c r="AZ479" s="86"/>
      <c r="BA479" s="86"/>
      <c r="BB479" s="87"/>
      <c r="BC479" s="87"/>
      <c r="BD479" s="87"/>
      <c r="BE479" s="87"/>
      <c r="BF479" s="87"/>
      <c r="BG479" s="88"/>
      <c r="BH479" s="88"/>
      <c r="BI479" s="88"/>
      <c r="BJ479" s="89"/>
      <c r="BK479" s="90"/>
      <c r="BL479" s="86"/>
      <c r="BM479" s="86"/>
      <c r="BN479" s="86"/>
      <c r="BO479" s="87"/>
      <c r="BP479" s="87"/>
      <c r="BQ479" s="87"/>
      <c r="BR479" s="87"/>
      <c r="BS479" s="87"/>
      <c r="BT479" s="88"/>
      <c r="BU479" s="88"/>
      <c r="BV479" s="88"/>
      <c r="BW479" s="89"/>
      <c r="BX479" s="90"/>
      <c r="BY479" s="86"/>
      <c r="BZ479" s="86"/>
      <c r="CA479" s="86"/>
      <c r="CB479" s="87"/>
      <c r="CC479" s="87"/>
      <c r="CD479" s="87"/>
      <c r="CE479" s="87"/>
      <c r="CF479" s="87"/>
      <c r="CG479" s="88"/>
      <c r="CH479" s="88"/>
      <c r="CI479" s="88"/>
      <c r="CJ479" s="89"/>
      <c r="CK479" s="90"/>
      <c r="CL479" s="86"/>
      <c r="CM479" s="86"/>
      <c r="CN479" s="86"/>
      <c r="CO479" s="87"/>
      <c r="CP479" s="87"/>
      <c r="CQ479" s="87"/>
      <c r="CR479" s="87"/>
      <c r="CS479" s="87"/>
      <c r="CT479" s="88"/>
      <c r="CU479" s="88"/>
      <c r="CV479" s="88"/>
      <c r="CW479" s="89"/>
      <c r="CX479" s="90"/>
      <c r="CY479" s="86"/>
      <c r="CZ479" s="86"/>
      <c r="DA479" s="86"/>
      <c r="DB479" s="87"/>
      <c r="DC479" s="87"/>
      <c r="DD479" s="87"/>
      <c r="DE479" s="87"/>
      <c r="DF479" s="87"/>
      <c r="DG479" s="88"/>
      <c r="DH479" s="88"/>
      <c r="DI479" s="88"/>
      <c r="DJ479" s="89"/>
      <c r="DK479" s="90"/>
      <c r="DL479" s="86"/>
      <c r="DM479" s="86"/>
      <c r="DN479" s="86"/>
      <c r="DO479" s="87"/>
      <c r="DP479" s="87"/>
      <c r="DQ479" s="87"/>
      <c r="DR479" s="87"/>
      <c r="DS479" s="87"/>
      <c r="DT479" s="88"/>
      <c r="DU479" s="88"/>
      <c r="DV479" s="88"/>
      <c r="DW479" s="89"/>
      <c r="DX479" s="90"/>
      <c r="DY479" s="86"/>
      <c r="DZ479" s="86"/>
      <c r="EA479" s="86"/>
      <c r="EB479" s="87"/>
      <c r="EC479" s="87"/>
      <c r="ED479" s="87"/>
      <c r="EE479" s="87"/>
      <c r="EF479" s="87"/>
      <c r="EG479" s="88"/>
      <c r="EH479" s="88"/>
      <c r="EI479" s="88"/>
      <c r="EJ479" s="89"/>
      <c r="EK479" s="90"/>
      <c r="EL479" s="86"/>
      <c r="EM479" s="86"/>
      <c r="EN479" s="86"/>
      <c r="EO479" s="87"/>
      <c r="EP479" s="87"/>
      <c r="EQ479" s="87"/>
      <c r="ER479" s="87"/>
      <c r="ES479" s="87"/>
      <c r="ET479" s="88"/>
      <c r="EU479" s="88"/>
      <c r="EV479" s="88"/>
      <c r="EW479" s="89"/>
      <c r="EX479" s="90"/>
      <c r="EY479" s="86"/>
      <c r="EZ479" s="86"/>
      <c r="FA479" s="86"/>
      <c r="FB479" s="87"/>
      <c r="FC479" s="87"/>
      <c r="FD479" s="87"/>
      <c r="FE479" s="87"/>
      <c r="FF479" s="87"/>
      <c r="FG479" s="88"/>
      <c r="FH479" s="88"/>
      <c r="FI479" s="88"/>
      <c r="FJ479" s="89"/>
      <c r="FK479" s="90"/>
      <c r="FL479" s="86"/>
      <c r="FM479" s="86"/>
      <c r="FN479" s="86"/>
      <c r="FO479" s="87"/>
      <c r="FP479" s="87"/>
      <c r="FQ479" s="87"/>
      <c r="FR479" s="87"/>
      <c r="FS479" s="87"/>
      <c r="FT479" s="88"/>
      <c r="FU479" s="88"/>
      <c r="FV479" s="88"/>
      <c r="FW479" s="89"/>
      <c r="FX479" s="90"/>
      <c r="FY479" s="86"/>
      <c r="FZ479" s="86"/>
      <c r="GA479" s="86"/>
      <c r="GB479" s="87"/>
      <c r="GC479" s="87"/>
      <c r="GD479" s="87"/>
      <c r="GE479" s="87"/>
      <c r="GF479" s="87"/>
    </row>
    <row r="480" spans="1:188" ht="15" hidden="1" customHeight="1" x14ac:dyDescent="0.25">
      <c r="A480" s="461"/>
      <c r="B480" s="461"/>
      <c r="C480" s="490"/>
      <c r="D480" s="64"/>
      <c r="E480" s="61"/>
      <c r="F480" s="282" t="s">
        <v>296</v>
      </c>
      <c r="G480" s="233">
        <f>SUBTOTAL(109,G465:G479)</f>
        <v>472</v>
      </c>
      <c r="H480" s="233">
        <f>SUBTOTAL(109,H465:H479)</f>
        <v>747.5</v>
      </c>
      <c r="I480" s="233">
        <f>SUBTOTAL(109,I465:I479)</f>
        <v>315.58999999999997</v>
      </c>
      <c r="J480" s="564">
        <f>Tabulka54246[[#This Row],[Skutečnost v tis. Kč]]/Tabulka54246[[#This Row],[Upravený rozpočet v tis. Kč]]*100</f>
        <v>42.219397993311034</v>
      </c>
      <c r="K480" s="90"/>
      <c r="L480" s="86"/>
      <c r="M480" s="86"/>
      <c r="N480" s="86"/>
      <c r="O480" s="87"/>
      <c r="P480" s="87"/>
      <c r="Q480" s="87"/>
      <c r="R480" s="87"/>
      <c r="S480" s="87"/>
      <c r="T480" s="88"/>
      <c r="U480" s="88"/>
      <c r="V480" s="88"/>
      <c r="W480" s="89"/>
      <c r="X480" s="90"/>
      <c r="Y480" s="86"/>
      <c r="Z480" s="86"/>
      <c r="AA480" s="86"/>
      <c r="AB480" s="87"/>
      <c r="AC480" s="87"/>
      <c r="AD480" s="87"/>
      <c r="AE480" s="87"/>
      <c r="AF480" s="87"/>
      <c r="AG480" s="88"/>
      <c r="AH480" s="88"/>
      <c r="AI480" s="88"/>
      <c r="AJ480" s="89"/>
      <c r="AK480" s="90"/>
      <c r="AL480" s="86"/>
      <c r="AM480" s="86"/>
      <c r="AN480" s="86"/>
      <c r="AO480" s="87"/>
      <c r="AP480" s="87"/>
      <c r="AQ480" s="87"/>
      <c r="AR480" s="87"/>
      <c r="AS480" s="87"/>
      <c r="AT480" s="88"/>
      <c r="AU480" s="88"/>
      <c r="AV480" s="88"/>
      <c r="AW480" s="89"/>
      <c r="AX480" s="90"/>
      <c r="AY480" s="86"/>
      <c r="AZ480" s="86"/>
      <c r="BA480" s="86"/>
      <c r="BB480" s="87"/>
      <c r="BC480" s="87"/>
      <c r="BD480" s="87"/>
      <c r="BE480" s="87"/>
      <c r="BF480" s="87"/>
      <c r="BG480" s="88"/>
      <c r="BH480" s="88"/>
      <c r="BI480" s="88"/>
      <c r="BJ480" s="89"/>
      <c r="BK480" s="90"/>
      <c r="BL480" s="86"/>
      <c r="BM480" s="86"/>
      <c r="BN480" s="86"/>
      <c r="BO480" s="87"/>
      <c r="BP480" s="87"/>
      <c r="BQ480" s="87"/>
      <c r="BR480" s="87"/>
      <c r="BS480" s="87"/>
      <c r="BT480" s="88"/>
      <c r="BU480" s="88"/>
      <c r="BV480" s="88"/>
      <c r="BW480" s="89"/>
      <c r="BX480" s="90"/>
      <c r="BY480" s="86"/>
      <c r="BZ480" s="86"/>
      <c r="CA480" s="86"/>
      <c r="CB480" s="87"/>
      <c r="CC480" s="87"/>
      <c r="CD480" s="87"/>
      <c r="CE480" s="87"/>
      <c r="CF480" s="87"/>
      <c r="CG480" s="88"/>
      <c r="CH480" s="88"/>
      <c r="CI480" s="88"/>
      <c r="CJ480" s="89"/>
      <c r="CK480" s="90"/>
      <c r="CL480" s="86"/>
      <c r="CM480" s="86"/>
      <c r="CN480" s="86"/>
      <c r="CO480" s="87"/>
      <c r="CP480" s="87"/>
      <c r="CQ480" s="87"/>
      <c r="CR480" s="87"/>
      <c r="CS480" s="87"/>
      <c r="CT480" s="88"/>
      <c r="CU480" s="88"/>
      <c r="CV480" s="88"/>
      <c r="CW480" s="89"/>
      <c r="CX480" s="90"/>
      <c r="CY480" s="86"/>
      <c r="CZ480" s="86"/>
      <c r="DA480" s="86"/>
      <c r="DB480" s="87"/>
      <c r="DC480" s="87"/>
      <c r="DD480" s="87"/>
      <c r="DE480" s="87"/>
      <c r="DF480" s="87"/>
      <c r="DG480" s="88"/>
      <c r="DH480" s="88"/>
      <c r="DI480" s="88"/>
      <c r="DJ480" s="89"/>
      <c r="DK480" s="90"/>
      <c r="DL480" s="86"/>
      <c r="DM480" s="86"/>
      <c r="DN480" s="86"/>
      <c r="DO480" s="87"/>
      <c r="DP480" s="87"/>
      <c r="DQ480" s="87"/>
      <c r="DR480" s="87"/>
      <c r="DS480" s="87"/>
      <c r="DT480" s="88"/>
      <c r="DU480" s="88"/>
      <c r="DV480" s="88"/>
      <c r="DW480" s="89"/>
      <c r="DX480" s="90"/>
      <c r="DY480" s="86"/>
      <c r="DZ480" s="86"/>
      <c r="EA480" s="86"/>
      <c r="EB480" s="87"/>
      <c r="EC480" s="87"/>
      <c r="ED480" s="87"/>
      <c r="EE480" s="87"/>
      <c r="EF480" s="87"/>
      <c r="EG480" s="88"/>
      <c r="EH480" s="88"/>
      <c r="EI480" s="88"/>
      <c r="EJ480" s="89"/>
      <c r="EK480" s="90"/>
      <c r="EL480" s="86"/>
      <c r="EM480" s="86"/>
      <c r="EN480" s="86"/>
      <c r="EO480" s="87"/>
      <c r="EP480" s="87"/>
      <c r="EQ480" s="87"/>
      <c r="ER480" s="87"/>
      <c r="ES480" s="87"/>
      <c r="ET480" s="88"/>
      <c r="EU480" s="88"/>
      <c r="EV480" s="88"/>
      <c r="EW480" s="89"/>
      <c r="EX480" s="90"/>
      <c r="EY480" s="86"/>
      <c r="EZ480" s="86"/>
      <c r="FA480" s="86"/>
      <c r="FB480" s="87"/>
      <c r="FC480" s="87"/>
      <c r="FD480" s="87"/>
      <c r="FE480" s="87"/>
      <c r="FF480" s="87"/>
      <c r="FG480" s="88"/>
      <c r="FH480" s="88"/>
      <c r="FI480" s="88"/>
      <c r="FJ480" s="89"/>
      <c r="FK480" s="90"/>
      <c r="FL480" s="86"/>
      <c r="FM480" s="86"/>
      <c r="FN480" s="86"/>
      <c r="FO480" s="87"/>
      <c r="FP480" s="87"/>
      <c r="FQ480" s="87"/>
      <c r="FR480" s="87"/>
      <c r="FS480" s="87"/>
      <c r="FT480" s="88"/>
      <c r="FU480" s="88"/>
      <c r="FV480" s="88"/>
      <c r="FW480" s="89"/>
      <c r="FX480" s="90"/>
      <c r="FY480" s="86"/>
      <c r="FZ480" s="86"/>
      <c r="GA480" s="86"/>
      <c r="GB480" s="87"/>
      <c r="GC480" s="87"/>
      <c r="GD480" s="87"/>
      <c r="GE480" s="87"/>
      <c r="GF480" s="87"/>
    </row>
    <row r="481" spans="1:188" ht="15" hidden="1" customHeight="1" x14ac:dyDescent="0.25">
      <c r="A481" s="461"/>
      <c r="B481" s="461"/>
      <c r="C481" s="490"/>
      <c r="D481" s="64"/>
      <c r="E481" s="61"/>
      <c r="F481" s="459"/>
      <c r="G481" s="254"/>
      <c r="H481" s="254"/>
      <c r="I481" s="254"/>
      <c r="J481" s="428"/>
      <c r="K481" s="90"/>
      <c r="L481" s="86"/>
      <c r="M481" s="86"/>
      <c r="N481" s="86"/>
      <c r="O481" s="87"/>
      <c r="P481" s="87"/>
      <c r="Q481" s="87"/>
      <c r="R481" s="87"/>
      <c r="S481" s="87"/>
      <c r="T481" s="88"/>
      <c r="U481" s="88"/>
      <c r="V481" s="88"/>
      <c r="W481" s="89"/>
      <c r="X481" s="90"/>
      <c r="Y481" s="86"/>
      <c r="Z481" s="86"/>
      <c r="AA481" s="86"/>
      <c r="AB481" s="87"/>
      <c r="AC481" s="87"/>
      <c r="AD481" s="87"/>
      <c r="AE481" s="87"/>
      <c r="AF481" s="87"/>
      <c r="AG481" s="88"/>
      <c r="AH481" s="88"/>
      <c r="AI481" s="88"/>
      <c r="AJ481" s="89"/>
      <c r="AK481" s="90"/>
      <c r="AL481" s="86"/>
      <c r="AM481" s="86"/>
      <c r="AN481" s="86"/>
      <c r="AO481" s="87"/>
      <c r="AP481" s="87"/>
      <c r="AQ481" s="87"/>
      <c r="AR481" s="87"/>
      <c r="AS481" s="87"/>
      <c r="AT481" s="88"/>
      <c r="AU481" s="88"/>
      <c r="AV481" s="88"/>
      <c r="AW481" s="89"/>
      <c r="AX481" s="90"/>
      <c r="AY481" s="86"/>
      <c r="AZ481" s="86"/>
      <c r="BA481" s="86"/>
      <c r="BB481" s="87"/>
      <c r="BC481" s="87"/>
      <c r="BD481" s="87"/>
      <c r="BE481" s="87"/>
      <c r="BF481" s="87"/>
      <c r="BG481" s="88"/>
      <c r="BH481" s="88"/>
      <c r="BI481" s="88"/>
      <c r="BJ481" s="89"/>
      <c r="BK481" s="90"/>
      <c r="BL481" s="86"/>
      <c r="BM481" s="86"/>
      <c r="BN481" s="86"/>
      <c r="BO481" s="87"/>
      <c r="BP481" s="87"/>
      <c r="BQ481" s="87"/>
      <c r="BR481" s="87"/>
      <c r="BS481" s="87"/>
      <c r="BT481" s="88"/>
      <c r="BU481" s="88"/>
      <c r="BV481" s="88"/>
      <c r="BW481" s="89"/>
      <c r="BX481" s="90"/>
      <c r="BY481" s="86"/>
      <c r="BZ481" s="86"/>
      <c r="CA481" s="86"/>
      <c r="CB481" s="87"/>
      <c r="CC481" s="87"/>
      <c r="CD481" s="87"/>
      <c r="CE481" s="87"/>
      <c r="CF481" s="87"/>
      <c r="CG481" s="88"/>
      <c r="CH481" s="88"/>
      <c r="CI481" s="88"/>
      <c r="CJ481" s="89"/>
      <c r="CK481" s="90"/>
      <c r="CL481" s="86"/>
      <c r="CM481" s="86"/>
      <c r="CN481" s="86"/>
      <c r="CO481" s="87"/>
      <c r="CP481" s="87"/>
      <c r="CQ481" s="87"/>
      <c r="CR481" s="87"/>
      <c r="CS481" s="87"/>
      <c r="CT481" s="88"/>
      <c r="CU481" s="88"/>
      <c r="CV481" s="88"/>
      <c r="CW481" s="89"/>
      <c r="CX481" s="90"/>
      <c r="CY481" s="86"/>
      <c r="CZ481" s="86"/>
      <c r="DA481" s="86"/>
      <c r="DB481" s="87"/>
      <c r="DC481" s="87"/>
      <c r="DD481" s="87"/>
      <c r="DE481" s="87"/>
      <c r="DF481" s="87"/>
      <c r="DG481" s="88"/>
      <c r="DH481" s="88"/>
      <c r="DI481" s="88"/>
      <c r="DJ481" s="89"/>
      <c r="DK481" s="90"/>
      <c r="DL481" s="86"/>
      <c r="DM481" s="86"/>
      <c r="DN481" s="86"/>
      <c r="DO481" s="87"/>
      <c r="DP481" s="87"/>
      <c r="DQ481" s="87"/>
      <c r="DR481" s="87"/>
      <c r="DS481" s="87"/>
      <c r="DT481" s="88"/>
      <c r="DU481" s="88"/>
      <c r="DV481" s="88"/>
      <c r="DW481" s="89"/>
      <c r="DX481" s="90"/>
      <c r="DY481" s="86"/>
      <c r="DZ481" s="86"/>
      <c r="EA481" s="86"/>
      <c r="EB481" s="87"/>
      <c r="EC481" s="87"/>
      <c r="ED481" s="87"/>
      <c r="EE481" s="87"/>
      <c r="EF481" s="87"/>
      <c r="EG481" s="88"/>
      <c r="EH481" s="88"/>
      <c r="EI481" s="88"/>
      <c r="EJ481" s="89"/>
      <c r="EK481" s="90"/>
      <c r="EL481" s="86"/>
      <c r="EM481" s="86"/>
      <c r="EN481" s="86"/>
      <c r="EO481" s="87"/>
      <c r="EP481" s="87"/>
      <c r="EQ481" s="87"/>
      <c r="ER481" s="87"/>
      <c r="ES481" s="87"/>
      <c r="ET481" s="88"/>
      <c r="EU481" s="88"/>
      <c r="EV481" s="88"/>
      <c r="EW481" s="89"/>
      <c r="EX481" s="90"/>
      <c r="EY481" s="86"/>
      <c r="EZ481" s="86"/>
      <c r="FA481" s="86"/>
      <c r="FB481" s="87"/>
      <c r="FC481" s="87"/>
      <c r="FD481" s="87"/>
      <c r="FE481" s="87"/>
      <c r="FF481" s="87"/>
      <c r="FG481" s="88"/>
      <c r="FH481" s="88"/>
      <c r="FI481" s="88"/>
      <c r="FJ481" s="89"/>
      <c r="FK481" s="90"/>
      <c r="FL481" s="86"/>
      <c r="FM481" s="86"/>
      <c r="FN481" s="86"/>
      <c r="FO481" s="87"/>
      <c r="FP481" s="87"/>
      <c r="FQ481" s="87"/>
      <c r="FR481" s="87"/>
      <c r="FS481" s="87"/>
      <c r="FT481" s="88"/>
      <c r="FU481" s="88"/>
      <c r="FV481" s="88"/>
      <c r="FW481" s="89"/>
      <c r="FX481" s="90"/>
      <c r="FY481" s="86"/>
      <c r="FZ481" s="86"/>
      <c r="GA481" s="86"/>
      <c r="GB481" s="87"/>
      <c r="GC481" s="87"/>
      <c r="GD481" s="87"/>
      <c r="GE481" s="87"/>
      <c r="GF481" s="87"/>
    </row>
    <row r="482" spans="1:188" ht="17.25" hidden="1" customHeight="1" x14ac:dyDescent="0.25">
      <c r="A482" s="461"/>
      <c r="B482" s="461"/>
      <c r="C482" s="490"/>
      <c r="D482" s="64"/>
      <c r="E482" s="61"/>
      <c r="F482" s="282" t="s">
        <v>290</v>
      </c>
      <c r="G482" s="254"/>
      <c r="H482" s="254"/>
      <c r="I482" s="254"/>
      <c r="J482" s="428"/>
      <c r="K482" s="90"/>
      <c r="L482" s="86"/>
      <c r="M482" s="86"/>
      <c r="N482" s="86"/>
      <c r="O482" s="87"/>
      <c r="P482" s="87"/>
      <c r="Q482" s="87"/>
      <c r="R482" s="87"/>
      <c r="S482" s="87"/>
      <c r="T482" s="88"/>
      <c r="U482" s="88"/>
      <c r="V482" s="88"/>
      <c r="W482" s="89"/>
      <c r="X482" s="90"/>
      <c r="Y482" s="86"/>
      <c r="Z482" s="86"/>
      <c r="AA482" s="86"/>
      <c r="AB482" s="87"/>
      <c r="AC482" s="87"/>
      <c r="AD482" s="87"/>
      <c r="AE482" s="87"/>
      <c r="AF482" s="87"/>
      <c r="AG482" s="88"/>
      <c r="AH482" s="88"/>
      <c r="AI482" s="88"/>
      <c r="AJ482" s="89"/>
      <c r="AK482" s="90"/>
      <c r="AL482" s="86"/>
      <c r="AM482" s="86"/>
      <c r="AN482" s="86"/>
      <c r="AO482" s="87"/>
      <c r="AP482" s="87"/>
      <c r="AQ482" s="87"/>
      <c r="AR482" s="87"/>
      <c r="AS482" s="87"/>
      <c r="AT482" s="88"/>
      <c r="AU482" s="88"/>
      <c r="AV482" s="88"/>
      <c r="AW482" s="89"/>
      <c r="AX482" s="90"/>
      <c r="AY482" s="86"/>
      <c r="AZ482" s="86"/>
      <c r="BA482" s="86"/>
      <c r="BB482" s="87"/>
      <c r="BC482" s="87"/>
      <c r="BD482" s="87"/>
      <c r="BE482" s="87"/>
      <c r="BF482" s="87"/>
      <c r="BG482" s="88"/>
      <c r="BH482" s="88"/>
      <c r="BI482" s="88"/>
      <c r="BJ482" s="89"/>
      <c r="BK482" s="90"/>
      <c r="BL482" s="86"/>
      <c r="BM482" s="86"/>
      <c r="BN482" s="86"/>
      <c r="BO482" s="87"/>
      <c r="BP482" s="87"/>
      <c r="BQ482" s="87"/>
      <c r="BR482" s="87"/>
      <c r="BS482" s="87"/>
      <c r="BT482" s="88"/>
      <c r="BU482" s="88"/>
      <c r="BV482" s="88"/>
      <c r="BW482" s="89"/>
      <c r="BX482" s="90"/>
      <c r="BY482" s="86"/>
      <c r="BZ482" s="86"/>
      <c r="CA482" s="86"/>
      <c r="CB482" s="87"/>
      <c r="CC482" s="87"/>
      <c r="CD482" s="87"/>
      <c r="CE482" s="87"/>
      <c r="CF482" s="87"/>
      <c r="CG482" s="88"/>
      <c r="CH482" s="88"/>
      <c r="CI482" s="88"/>
      <c r="CJ482" s="89"/>
      <c r="CK482" s="90"/>
      <c r="CL482" s="86"/>
      <c r="CM482" s="86"/>
      <c r="CN482" s="86"/>
      <c r="CO482" s="87"/>
      <c r="CP482" s="87"/>
      <c r="CQ482" s="87"/>
      <c r="CR482" s="87"/>
      <c r="CS482" s="87"/>
      <c r="CT482" s="88"/>
      <c r="CU482" s="88"/>
      <c r="CV482" s="88"/>
      <c r="CW482" s="89"/>
      <c r="CX482" s="90"/>
      <c r="CY482" s="86"/>
      <c r="CZ482" s="86"/>
      <c r="DA482" s="86"/>
      <c r="DB482" s="87"/>
      <c r="DC482" s="87"/>
      <c r="DD482" s="87"/>
      <c r="DE482" s="87"/>
      <c r="DF482" s="87"/>
      <c r="DG482" s="88"/>
      <c r="DH482" s="88"/>
      <c r="DI482" s="88"/>
      <c r="DJ482" s="89"/>
      <c r="DK482" s="90"/>
      <c r="DL482" s="86"/>
      <c r="DM482" s="86"/>
      <c r="DN482" s="86"/>
      <c r="DO482" s="87"/>
      <c r="DP482" s="87"/>
      <c r="DQ482" s="87"/>
      <c r="DR482" s="87"/>
      <c r="DS482" s="87"/>
      <c r="DT482" s="88"/>
      <c r="DU482" s="88"/>
      <c r="DV482" s="88"/>
      <c r="DW482" s="89"/>
      <c r="DX482" s="90"/>
      <c r="DY482" s="86"/>
      <c r="DZ482" s="86"/>
      <c r="EA482" s="86"/>
      <c r="EB482" s="87"/>
      <c r="EC482" s="87"/>
      <c r="ED482" s="87"/>
      <c r="EE482" s="87"/>
      <c r="EF482" s="87"/>
      <c r="EG482" s="88"/>
      <c r="EH482" s="88"/>
      <c r="EI482" s="88"/>
      <c r="EJ482" s="89"/>
      <c r="EK482" s="90"/>
      <c r="EL482" s="86"/>
      <c r="EM482" s="86"/>
      <c r="EN482" s="86"/>
      <c r="EO482" s="87"/>
      <c r="EP482" s="87"/>
      <c r="EQ482" s="87"/>
      <c r="ER482" s="87"/>
      <c r="ES482" s="87"/>
      <c r="ET482" s="88"/>
      <c r="EU482" s="88"/>
      <c r="EV482" s="88"/>
      <c r="EW482" s="89"/>
      <c r="EX482" s="90"/>
      <c r="EY482" s="86"/>
      <c r="EZ482" s="86"/>
      <c r="FA482" s="86"/>
      <c r="FB482" s="87"/>
      <c r="FC482" s="87"/>
      <c r="FD482" s="87"/>
      <c r="FE482" s="87"/>
      <c r="FF482" s="87"/>
      <c r="FG482" s="88"/>
      <c r="FH482" s="88"/>
      <c r="FI482" s="88"/>
      <c r="FJ482" s="89"/>
      <c r="FK482" s="90"/>
      <c r="FL482" s="86"/>
      <c r="FM482" s="86"/>
      <c r="FN482" s="86"/>
      <c r="FO482" s="87"/>
      <c r="FP482" s="87"/>
      <c r="FQ482" s="87"/>
      <c r="FR482" s="87"/>
      <c r="FS482" s="87"/>
      <c r="FT482" s="88"/>
      <c r="FU482" s="88"/>
      <c r="FV482" s="88"/>
      <c r="FW482" s="89"/>
      <c r="FX482" s="90"/>
      <c r="FY482" s="86"/>
      <c r="FZ482" s="86"/>
      <c r="GA482" s="86"/>
      <c r="GB482" s="87"/>
      <c r="GC482" s="87"/>
      <c r="GD482" s="87"/>
      <c r="GE482" s="87"/>
      <c r="GF482" s="87"/>
    </row>
    <row r="483" spans="1:188" ht="15" hidden="1" customHeight="1" x14ac:dyDescent="0.25">
      <c r="A483" s="4">
        <v>3639</v>
      </c>
      <c r="B483" s="4">
        <v>5151</v>
      </c>
      <c r="C483" s="291"/>
      <c r="D483" s="47"/>
      <c r="E483" s="61">
        <v>211</v>
      </c>
      <c r="F483" s="5" t="s">
        <v>401</v>
      </c>
      <c r="G483" s="76">
        <v>11</v>
      </c>
      <c r="H483" s="76">
        <v>11</v>
      </c>
      <c r="I483" s="76">
        <v>7.68</v>
      </c>
      <c r="J483" s="428">
        <f>Tabulka54246[[#This Row],[Skutečnost v tis. Kč]]/Tabulka54246[[#This Row],[Upravený rozpočet v tis. Kč]]*100</f>
        <v>69.818181818181813</v>
      </c>
      <c r="K483" s="90"/>
      <c r="L483" s="86"/>
      <c r="M483" s="86"/>
      <c r="N483" s="86"/>
      <c r="O483" s="87"/>
      <c r="P483" s="87"/>
      <c r="Q483" s="87"/>
      <c r="R483" s="87"/>
      <c r="S483" s="87"/>
      <c r="T483" s="88"/>
      <c r="U483" s="88"/>
      <c r="V483" s="88"/>
      <c r="W483" s="89"/>
      <c r="X483" s="90"/>
      <c r="Y483" s="86"/>
      <c r="Z483" s="86"/>
      <c r="AA483" s="86"/>
      <c r="AB483" s="87"/>
      <c r="AC483" s="87"/>
      <c r="AD483" s="87"/>
      <c r="AE483" s="87"/>
      <c r="AF483" s="87"/>
      <c r="AG483" s="88"/>
      <c r="AH483" s="88"/>
      <c r="AI483" s="88"/>
      <c r="AJ483" s="89"/>
      <c r="AK483" s="90"/>
      <c r="AL483" s="86"/>
      <c r="AM483" s="86"/>
      <c r="AN483" s="86"/>
      <c r="AO483" s="87"/>
      <c r="AP483" s="87"/>
      <c r="AQ483" s="87"/>
      <c r="AR483" s="87"/>
      <c r="AS483" s="87"/>
      <c r="AT483" s="88"/>
      <c r="AU483" s="88"/>
      <c r="AV483" s="88"/>
      <c r="AW483" s="89"/>
      <c r="AX483" s="90"/>
      <c r="AY483" s="86"/>
      <c r="AZ483" s="86"/>
      <c r="BA483" s="86"/>
      <c r="BB483" s="87"/>
      <c r="BC483" s="87"/>
      <c r="BD483" s="87"/>
      <c r="BE483" s="87"/>
      <c r="BF483" s="87"/>
      <c r="BG483" s="88"/>
      <c r="BH483" s="88"/>
      <c r="BI483" s="88"/>
      <c r="BJ483" s="89"/>
      <c r="BK483" s="90"/>
      <c r="BL483" s="86"/>
      <c r="BM483" s="86"/>
      <c r="BN483" s="86"/>
      <c r="BO483" s="87"/>
      <c r="BP483" s="87"/>
      <c r="BQ483" s="87"/>
      <c r="BR483" s="87"/>
      <c r="BS483" s="87"/>
      <c r="BT483" s="88"/>
      <c r="BU483" s="88"/>
      <c r="BV483" s="88"/>
      <c r="BW483" s="89"/>
      <c r="BX483" s="90"/>
      <c r="BY483" s="86"/>
      <c r="BZ483" s="86"/>
      <c r="CA483" s="86"/>
      <c r="CB483" s="87"/>
      <c r="CC483" s="87"/>
      <c r="CD483" s="87"/>
      <c r="CE483" s="87"/>
      <c r="CF483" s="87"/>
      <c r="CG483" s="88"/>
      <c r="CH483" s="88"/>
      <c r="CI483" s="88"/>
      <c r="CJ483" s="89"/>
      <c r="CK483" s="90"/>
      <c r="CL483" s="86"/>
      <c r="CM483" s="86"/>
      <c r="CN483" s="86"/>
      <c r="CO483" s="87"/>
      <c r="CP483" s="87"/>
      <c r="CQ483" s="87"/>
      <c r="CR483" s="87"/>
      <c r="CS483" s="87"/>
      <c r="CT483" s="88"/>
      <c r="CU483" s="88"/>
      <c r="CV483" s="88"/>
      <c r="CW483" s="89"/>
      <c r="CX483" s="90"/>
      <c r="CY483" s="86"/>
      <c r="CZ483" s="86"/>
      <c r="DA483" s="86"/>
      <c r="DB483" s="87"/>
      <c r="DC483" s="87"/>
      <c r="DD483" s="87"/>
      <c r="DE483" s="87"/>
      <c r="DF483" s="87"/>
      <c r="DG483" s="88"/>
      <c r="DH483" s="88"/>
      <c r="DI483" s="88"/>
      <c r="DJ483" s="89"/>
      <c r="DK483" s="90"/>
      <c r="DL483" s="86"/>
      <c r="DM483" s="86"/>
      <c r="DN483" s="86"/>
      <c r="DO483" s="87"/>
      <c r="DP483" s="87"/>
      <c r="DQ483" s="87"/>
      <c r="DR483" s="87"/>
      <c r="DS483" s="87"/>
      <c r="DT483" s="88"/>
      <c r="DU483" s="88"/>
      <c r="DV483" s="88"/>
      <c r="DW483" s="89"/>
      <c r="DX483" s="90"/>
      <c r="DY483" s="86"/>
      <c r="DZ483" s="86"/>
      <c r="EA483" s="86"/>
      <c r="EB483" s="87"/>
      <c r="EC483" s="87"/>
      <c r="ED483" s="87"/>
      <c r="EE483" s="87"/>
      <c r="EF483" s="87"/>
      <c r="EG483" s="88"/>
      <c r="EH483" s="88"/>
      <c r="EI483" s="88"/>
      <c r="EJ483" s="89"/>
      <c r="EK483" s="90"/>
      <c r="EL483" s="86"/>
      <c r="EM483" s="86"/>
      <c r="EN483" s="86"/>
      <c r="EO483" s="87"/>
      <c r="EP483" s="87"/>
      <c r="EQ483" s="87"/>
      <c r="ER483" s="87"/>
      <c r="ES483" s="87"/>
      <c r="ET483" s="88"/>
      <c r="EU483" s="88"/>
      <c r="EV483" s="88"/>
      <c r="EW483" s="89"/>
      <c r="EX483" s="90"/>
      <c r="EY483" s="86"/>
      <c r="EZ483" s="86"/>
      <c r="FA483" s="86"/>
      <c r="FB483" s="87"/>
      <c r="FC483" s="87"/>
      <c r="FD483" s="87"/>
      <c r="FE483" s="87"/>
      <c r="FF483" s="87"/>
      <c r="FG483" s="88"/>
      <c r="FH483" s="88"/>
      <c r="FI483" s="88"/>
      <c r="FJ483" s="89"/>
      <c r="FK483" s="90"/>
      <c r="FL483" s="86"/>
      <c r="FM483" s="86"/>
      <c r="FN483" s="86"/>
      <c r="FO483" s="87"/>
      <c r="FP483" s="87"/>
      <c r="FQ483" s="87"/>
      <c r="FR483" s="87"/>
      <c r="FS483" s="87"/>
      <c r="FT483" s="88"/>
      <c r="FU483" s="88"/>
      <c r="FV483" s="88"/>
      <c r="FW483" s="89"/>
      <c r="FX483" s="90"/>
      <c r="FY483" s="86"/>
      <c r="FZ483" s="86"/>
      <c r="GA483" s="86"/>
      <c r="GB483" s="87"/>
      <c r="GC483" s="87"/>
      <c r="GD483" s="87"/>
      <c r="GE483" s="87"/>
      <c r="GF483" s="87"/>
    </row>
    <row r="484" spans="1:188" ht="15" hidden="1" customHeight="1" x14ac:dyDescent="0.25">
      <c r="A484" s="4">
        <v>3639</v>
      </c>
      <c r="B484" s="4">
        <v>5152</v>
      </c>
      <c r="C484" s="291"/>
      <c r="D484" s="47"/>
      <c r="E484" s="61">
        <v>211</v>
      </c>
      <c r="F484" s="5" t="s">
        <v>166</v>
      </c>
      <c r="G484" s="76">
        <v>9.36</v>
      </c>
      <c r="H484" s="76">
        <v>9.36</v>
      </c>
      <c r="I484" s="76">
        <v>9.36</v>
      </c>
      <c r="J484" s="428">
        <f>Tabulka54246[[#This Row],[Skutečnost v tis. Kč]]/Tabulka54246[[#This Row],[Upravený rozpočet v tis. Kč]]*100</f>
        <v>100</v>
      </c>
      <c r="K484" s="90"/>
      <c r="L484" s="86"/>
      <c r="M484" s="86"/>
      <c r="N484" s="86"/>
      <c r="O484" s="87"/>
      <c r="P484" s="87"/>
      <c r="Q484" s="87"/>
      <c r="R484" s="87"/>
      <c r="S484" s="87"/>
      <c r="T484" s="88"/>
      <c r="U484" s="88"/>
      <c r="V484" s="88"/>
      <c r="W484" s="89"/>
      <c r="X484" s="90"/>
      <c r="Y484" s="86"/>
      <c r="Z484" s="86"/>
      <c r="AA484" s="86"/>
      <c r="AB484" s="87"/>
      <c r="AC484" s="87"/>
      <c r="AD484" s="87"/>
      <c r="AE484" s="87"/>
      <c r="AF484" s="87"/>
      <c r="AG484" s="88"/>
      <c r="AH484" s="88"/>
      <c r="AI484" s="88"/>
      <c r="AJ484" s="89"/>
      <c r="AK484" s="90"/>
      <c r="AL484" s="86"/>
      <c r="AM484" s="86"/>
      <c r="AN484" s="86"/>
      <c r="AO484" s="87"/>
      <c r="AP484" s="87"/>
      <c r="AQ484" s="87"/>
      <c r="AR484" s="87"/>
      <c r="AS484" s="87"/>
      <c r="AT484" s="88"/>
      <c r="AU484" s="88"/>
      <c r="AV484" s="88"/>
      <c r="AW484" s="89"/>
      <c r="AX484" s="90"/>
      <c r="AY484" s="86"/>
      <c r="AZ484" s="86"/>
      <c r="BA484" s="86"/>
      <c r="BB484" s="87"/>
      <c r="BC484" s="87"/>
      <c r="BD484" s="87"/>
      <c r="BE484" s="87"/>
      <c r="BF484" s="87"/>
      <c r="BG484" s="88"/>
      <c r="BH484" s="88"/>
      <c r="BI484" s="88"/>
      <c r="BJ484" s="89"/>
      <c r="BK484" s="90"/>
      <c r="BL484" s="86"/>
      <c r="BM484" s="86"/>
      <c r="BN484" s="86"/>
      <c r="BO484" s="87"/>
      <c r="BP484" s="87"/>
      <c r="BQ484" s="87"/>
      <c r="BR484" s="87"/>
      <c r="BS484" s="87"/>
      <c r="BT484" s="88"/>
      <c r="BU484" s="88"/>
      <c r="BV484" s="88"/>
      <c r="BW484" s="89"/>
      <c r="BX484" s="90"/>
      <c r="BY484" s="86"/>
      <c r="BZ484" s="86"/>
      <c r="CA484" s="86"/>
      <c r="CB484" s="87"/>
      <c r="CC484" s="87"/>
      <c r="CD484" s="87"/>
      <c r="CE484" s="87"/>
      <c r="CF484" s="87"/>
      <c r="CG484" s="88"/>
      <c r="CH484" s="88"/>
      <c r="CI484" s="88"/>
      <c r="CJ484" s="89"/>
      <c r="CK484" s="90"/>
      <c r="CL484" s="86"/>
      <c r="CM484" s="86"/>
      <c r="CN484" s="86"/>
      <c r="CO484" s="87"/>
      <c r="CP484" s="87"/>
      <c r="CQ484" s="87"/>
      <c r="CR484" s="87"/>
      <c r="CS484" s="87"/>
      <c r="CT484" s="88"/>
      <c r="CU484" s="88"/>
      <c r="CV484" s="88"/>
      <c r="CW484" s="89"/>
      <c r="CX484" s="90"/>
      <c r="CY484" s="86"/>
      <c r="CZ484" s="86"/>
      <c r="DA484" s="86"/>
      <c r="DB484" s="87"/>
      <c r="DC484" s="87"/>
      <c r="DD484" s="87"/>
      <c r="DE484" s="87"/>
      <c r="DF484" s="87"/>
      <c r="DG484" s="88"/>
      <c r="DH484" s="88"/>
      <c r="DI484" s="88"/>
      <c r="DJ484" s="89"/>
      <c r="DK484" s="90"/>
      <c r="DL484" s="86"/>
      <c r="DM484" s="86"/>
      <c r="DN484" s="86"/>
      <c r="DO484" s="87"/>
      <c r="DP484" s="87"/>
      <c r="DQ484" s="87"/>
      <c r="DR484" s="87"/>
      <c r="DS484" s="87"/>
      <c r="DT484" s="88"/>
      <c r="DU484" s="88"/>
      <c r="DV484" s="88"/>
      <c r="DW484" s="89"/>
      <c r="DX484" s="90"/>
      <c r="DY484" s="86"/>
      <c r="DZ484" s="86"/>
      <c r="EA484" s="86"/>
      <c r="EB484" s="87"/>
      <c r="EC484" s="87"/>
      <c r="ED484" s="87"/>
      <c r="EE484" s="87"/>
      <c r="EF484" s="87"/>
      <c r="EG484" s="88"/>
      <c r="EH484" s="88"/>
      <c r="EI484" s="88"/>
      <c r="EJ484" s="89"/>
      <c r="EK484" s="90"/>
      <c r="EL484" s="86"/>
      <c r="EM484" s="86"/>
      <c r="EN484" s="86"/>
      <c r="EO484" s="87"/>
      <c r="EP484" s="87"/>
      <c r="EQ484" s="87"/>
      <c r="ER484" s="87"/>
      <c r="ES484" s="87"/>
      <c r="ET484" s="88"/>
      <c r="EU484" s="88"/>
      <c r="EV484" s="88"/>
      <c r="EW484" s="89"/>
      <c r="EX484" s="90"/>
      <c r="EY484" s="86"/>
      <c r="EZ484" s="86"/>
      <c r="FA484" s="86"/>
      <c r="FB484" s="87"/>
      <c r="FC484" s="87"/>
      <c r="FD484" s="87"/>
      <c r="FE484" s="87"/>
      <c r="FF484" s="87"/>
      <c r="FG484" s="88"/>
      <c r="FH484" s="88"/>
      <c r="FI484" s="88"/>
      <c r="FJ484" s="89"/>
      <c r="FK484" s="90"/>
      <c r="FL484" s="86"/>
      <c r="FM484" s="86"/>
      <c r="FN484" s="86"/>
      <c r="FO484" s="87"/>
      <c r="FP484" s="87"/>
      <c r="FQ484" s="87"/>
      <c r="FR484" s="87"/>
      <c r="FS484" s="87"/>
      <c r="FT484" s="88"/>
      <c r="FU484" s="88"/>
      <c r="FV484" s="88"/>
      <c r="FW484" s="89"/>
      <c r="FX484" s="90"/>
      <c r="FY484" s="86"/>
      <c r="FZ484" s="86"/>
      <c r="GA484" s="86"/>
      <c r="GB484" s="87"/>
      <c r="GC484" s="87"/>
      <c r="GD484" s="87"/>
      <c r="GE484" s="87"/>
      <c r="GF484" s="87"/>
    </row>
    <row r="485" spans="1:188" ht="15" hidden="1" customHeight="1" x14ac:dyDescent="0.25">
      <c r="A485" s="4">
        <v>3639</v>
      </c>
      <c r="B485" s="4">
        <v>5154</v>
      </c>
      <c r="C485" s="291"/>
      <c r="D485" s="47"/>
      <c r="E485" s="61">
        <v>211</v>
      </c>
      <c r="F485" s="5" t="s">
        <v>149</v>
      </c>
      <c r="G485" s="76">
        <v>4</v>
      </c>
      <c r="H485" s="76">
        <v>4</v>
      </c>
      <c r="I485" s="76">
        <v>3.76</v>
      </c>
      <c r="J485" s="428">
        <f>Tabulka54246[[#This Row],[Skutečnost v tis. Kč]]/Tabulka54246[[#This Row],[Upravený rozpočet v tis. Kč]]*100</f>
        <v>94</v>
      </c>
      <c r="K485" s="90"/>
      <c r="L485" s="86"/>
      <c r="M485" s="86"/>
      <c r="N485" s="86"/>
      <c r="O485" s="87"/>
      <c r="P485" s="87"/>
      <c r="Q485" s="87"/>
      <c r="R485" s="87"/>
      <c r="S485" s="87"/>
      <c r="T485" s="88"/>
      <c r="U485" s="88"/>
      <c r="V485" s="88"/>
      <c r="W485" s="89"/>
      <c r="X485" s="90"/>
      <c r="Y485" s="86"/>
      <c r="Z485" s="86"/>
      <c r="AA485" s="86"/>
      <c r="AB485" s="87"/>
      <c r="AC485" s="87"/>
      <c r="AD485" s="87"/>
      <c r="AE485" s="87"/>
      <c r="AF485" s="87"/>
      <c r="AG485" s="88"/>
      <c r="AH485" s="88"/>
      <c r="AI485" s="88"/>
      <c r="AJ485" s="89"/>
      <c r="AK485" s="90"/>
      <c r="AL485" s="86"/>
      <c r="AM485" s="86"/>
      <c r="AN485" s="86"/>
      <c r="AO485" s="87"/>
      <c r="AP485" s="87"/>
      <c r="AQ485" s="87"/>
      <c r="AR485" s="87"/>
      <c r="AS485" s="87"/>
      <c r="AT485" s="88"/>
      <c r="AU485" s="88"/>
      <c r="AV485" s="88"/>
      <c r="AW485" s="89"/>
      <c r="AX485" s="90"/>
      <c r="AY485" s="86"/>
      <c r="AZ485" s="86"/>
      <c r="BA485" s="86"/>
      <c r="BB485" s="87"/>
      <c r="BC485" s="87"/>
      <c r="BD485" s="87"/>
      <c r="BE485" s="87"/>
      <c r="BF485" s="87"/>
      <c r="BG485" s="88"/>
      <c r="BH485" s="88"/>
      <c r="BI485" s="88"/>
      <c r="BJ485" s="89"/>
      <c r="BK485" s="90"/>
      <c r="BL485" s="86"/>
      <c r="BM485" s="86"/>
      <c r="BN485" s="86"/>
      <c r="BO485" s="87"/>
      <c r="BP485" s="87"/>
      <c r="BQ485" s="87"/>
      <c r="BR485" s="87"/>
      <c r="BS485" s="87"/>
      <c r="BT485" s="88"/>
      <c r="BU485" s="88"/>
      <c r="BV485" s="88"/>
      <c r="BW485" s="89"/>
      <c r="BX485" s="90"/>
      <c r="BY485" s="86"/>
      <c r="BZ485" s="86"/>
      <c r="CA485" s="86"/>
      <c r="CB485" s="87"/>
      <c r="CC485" s="87"/>
      <c r="CD485" s="87"/>
      <c r="CE485" s="87"/>
      <c r="CF485" s="87"/>
      <c r="CG485" s="88"/>
      <c r="CH485" s="88"/>
      <c r="CI485" s="88"/>
      <c r="CJ485" s="89"/>
      <c r="CK485" s="90"/>
      <c r="CL485" s="86"/>
      <c r="CM485" s="86"/>
      <c r="CN485" s="86"/>
      <c r="CO485" s="87"/>
      <c r="CP485" s="87"/>
      <c r="CQ485" s="87"/>
      <c r="CR485" s="87"/>
      <c r="CS485" s="87"/>
      <c r="CT485" s="88"/>
      <c r="CU485" s="88"/>
      <c r="CV485" s="88"/>
      <c r="CW485" s="89"/>
      <c r="CX485" s="90"/>
      <c r="CY485" s="86"/>
      <c r="CZ485" s="86"/>
      <c r="DA485" s="86"/>
      <c r="DB485" s="87"/>
      <c r="DC485" s="87"/>
      <c r="DD485" s="87"/>
      <c r="DE485" s="87"/>
      <c r="DF485" s="87"/>
      <c r="DG485" s="88"/>
      <c r="DH485" s="88"/>
      <c r="DI485" s="88"/>
      <c r="DJ485" s="89"/>
      <c r="DK485" s="90"/>
      <c r="DL485" s="86"/>
      <c r="DM485" s="86"/>
      <c r="DN485" s="86"/>
      <c r="DO485" s="87"/>
      <c r="DP485" s="87"/>
      <c r="DQ485" s="87"/>
      <c r="DR485" s="87"/>
      <c r="DS485" s="87"/>
      <c r="DT485" s="88"/>
      <c r="DU485" s="88"/>
      <c r="DV485" s="88"/>
      <c r="DW485" s="89"/>
      <c r="DX485" s="90"/>
      <c r="DY485" s="86"/>
      <c r="DZ485" s="86"/>
      <c r="EA485" s="86"/>
      <c r="EB485" s="87"/>
      <c r="EC485" s="87"/>
      <c r="ED485" s="87"/>
      <c r="EE485" s="87"/>
      <c r="EF485" s="87"/>
      <c r="EG485" s="88"/>
      <c r="EH485" s="88"/>
      <c r="EI485" s="88"/>
      <c r="EJ485" s="89"/>
      <c r="EK485" s="90"/>
      <c r="EL485" s="86"/>
      <c r="EM485" s="86"/>
      <c r="EN485" s="86"/>
      <c r="EO485" s="87"/>
      <c r="EP485" s="87"/>
      <c r="EQ485" s="87"/>
      <c r="ER485" s="87"/>
      <c r="ES485" s="87"/>
      <c r="ET485" s="88"/>
      <c r="EU485" s="88"/>
      <c r="EV485" s="88"/>
      <c r="EW485" s="89"/>
      <c r="EX485" s="90"/>
      <c r="EY485" s="86"/>
      <c r="EZ485" s="86"/>
      <c r="FA485" s="86"/>
      <c r="FB485" s="87"/>
      <c r="FC485" s="87"/>
      <c r="FD485" s="87"/>
      <c r="FE485" s="87"/>
      <c r="FF485" s="87"/>
      <c r="FG485" s="88"/>
      <c r="FH485" s="88"/>
      <c r="FI485" s="88"/>
      <c r="FJ485" s="89"/>
      <c r="FK485" s="90"/>
      <c r="FL485" s="86"/>
      <c r="FM485" s="86"/>
      <c r="FN485" s="86"/>
      <c r="FO485" s="87"/>
      <c r="FP485" s="87"/>
      <c r="FQ485" s="87"/>
      <c r="FR485" s="87"/>
      <c r="FS485" s="87"/>
      <c r="FT485" s="88"/>
      <c r="FU485" s="88"/>
      <c r="FV485" s="88"/>
      <c r="FW485" s="89"/>
      <c r="FX485" s="90"/>
      <c r="FY485" s="86"/>
      <c r="FZ485" s="86"/>
      <c r="GA485" s="86"/>
      <c r="GB485" s="87"/>
      <c r="GC485" s="87"/>
      <c r="GD485" s="87"/>
      <c r="GE485" s="87"/>
      <c r="GF485" s="87"/>
    </row>
    <row r="486" spans="1:188" ht="15" hidden="1" customHeight="1" x14ac:dyDescent="0.25">
      <c r="A486" s="4">
        <v>3639</v>
      </c>
      <c r="B486" s="4">
        <v>5169</v>
      </c>
      <c r="C486" s="291"/>
      <c r="D486" s="47"/>
      <c r="E486" s="61">
        <v>211</v>
      </c>
      <c r="F486" s="5" t="s">
        <v>134</v>
      </c>
      <c r="G486" s="76">
        <v>121.52</v>
      </c>
      <c r="H486" s="76">
        <v>121.52</v>
      </c>
      <c r="I486" s="76">
        <v>66.09</v>
      </c>
      <c r="J486" s="428">
        <f>Tabulka54246[[#This Row],[Skutečnost v tis. Kč]]/Tabulka54246[[#This Row],[Upravený rozpočet v tis. Kč]]*100</f>
        <v>54.386109282422645</v>
      </c>
      <c r="K486" s="90"/>
      <c r="L486" s="86"/>
      <c r="M486" s="86"/>
      <c r="N486" s="86"/>
      <c r="O486" s="87"/>
      <c r="P486" s="87"/>
      <c r="Q486" s="87"/>
      <c r="R486" s="87"/>
      <c r="S486" s="87"/>
      <c r="T486" s="88"/>
      <c r="U486" s="88"/>
      <c r="V486" s="88"/>
      <c r="W486" s="89"/>
      <c r="X486" s="90"/>
      <c r="Y486" s="86"/>
      <c r="Z486" s="86"/>
      <c r="AA486" s="86"/>
      <c r="AB486" s="87"/>
      <c r="AC486" s="87"/>
      <c r="AD486" s="87"/>
      <c r="AE486" s="87"/>
      <c r="AF486" s="87"/>
      <c r="AG486" s="88"/>
      <c r="AH486" s="88"/>
      <c r="AI486" s="88"/>
      <c r="AJ486" s="89"/>
      <c r="AK486" s="90"/>
      <c r="AL486" s="86"/>
      <c r="AM486" s="86"/>
      <c r="AN486" s="86"/>
      <c r="AO486" s="87"/>
      <c r="AP486" s="87"/>
      <c r="AQ486" s="87"/>
      <c r="AR486" s="87"/>
      <c r="AS486" s="87"/>
      <c r="AT486" s="88"/>
      <c r="AU486" s="88"/>
      <c r="AV486" s="88"/>
      <c r="AW486" s="89"/>
      <c r="AX486" s="90"/>
      <c r="AY486" s="86"/>
      <c r="AZ486" s="86"/>
      <c r="BA486" s="86"/>
      <c r="BB486" s="87"/>
      <c r="BC486" s="87"/>
      <c r="BD486" s="87"/>
      <c r="BE486" s="87"/>
      <c r="BF486" s="87"/>
      <c r="BG486" s="88"/>
      <c r="BH486" s="88"/>
      <c r="BI486" s="88"/>
      <c r="BJ486" s="89"/>
      <c r="BK486" s="90"/>
      <c r="BL486" s="86"/>
      <c r="BM486" s="86"/>
      <c r="BN486" s="86"/>
      <c r="BO486" s="87"/>
      <c r="BP486" s="87"/>
      <c r="BQ486" s="87"/>
      <c r="BR486" s="87"/>
      <c r="BS486" s="87"/>
      <c r="BT486" s="88"/>
      <c r="BU486" s="88"/>
      <c r="BV486" s="88"/>
      <c r="BW486" s="89"/>
      <c r="BX486" s="90"/>
      <c r="BY486" s="86"/>
      <c r="BZ486" s="86"/>
      <c r="CA486" s="86"/>
      <c r="CB486" s="87"/>
      <c r="CC486" s="87"/>
      <c r="CD486" s="87"/>
      <c r="CE486" s="87"/>
      <c r="CF486" s="87"/>
      <c r="CG486" s="88"/>
      <c r="CH486" s="88"/>
      <c r="CI486" s="88"/>
      <c r="CJ486" s="89"/>
      <c r="CK486" s="90"/>
      <c r="CL486" s="86"/>
      <c r="CM486" s="86"/>
      <c r="CN486" s="86"/>
      <c r="CO486" s="87"/>
      <c r="CP486" s="87"/>
      <c r="CQ486" s="87"/>
      <c r="CR486" s="87"/>
      <c r="CS486" s="87"/>
      <c r="CT486" s="88"/>
      <c r="CU486" s="88"/>
      <c r="CV486" s="88"/>
      <c r="CW486" s="89"/>
      <c r="CX486" s="90"/>
      <c r="CY486" s="86"/>
      <c r="CZ486" s="86"/>
      <c r="DA486" s="86"/>
      <c r="DB486" s="87"/>
      <c r="DC486" s="87"/>
      <c r="DD486" s="87"/>
      <c r="DE486" s="87"/>
      <c r="DF486" s="87"/>
      <c r="DG486" s="88"/>
      <c r="DH486" s="88"/>
      <c r="DI486" s="88"/>
      <c r="DJ486" s="89"/>
      <c r="DK486" s="90"/>
      <c r="DL486" s="86"/>
      <c r="DM486" s="86"/>
      <c r="DN486" s="86"/>
      <c r="DO486" s="87"/>
      <c r="DP486" s="87"/>
      <c r="DQ486" s="87"/>
      <c r="DR486" s="87"/>
      <c r="DS486" s="87"/>
      <c r="DT486" s="88"/>
      <c r="DU486" s="88"/>
      <c r="DV486" s="88"/>
      <c r="DW486" s="89"/>
      <c r="DX486" s="90"/>
      <c r="DY486" s="86"/>
      <c r="DZ486" s="86"/>
      <c r="EA486" s="86"/>
      <c r="EB486" s="87"/>
      <c r="EC486" s="87"/>
      <c r="ED486" s="87"/>
      <c r="EE486" s="87"/>
      <c r="EF486" s="87"/>
      <c r="EG486" s="88"/>
      <c r="EH486" s="88"/>
      <c r="EI486" s="88"/>
      <c r="EJ486" s="89"/>
      <c r="EK486" s="90"/>
      <c r="EL486" s="86"/>
      <c r="EM486" s="86"/>
      <c r="EN486" s="86"/>
      <c r="EO486" s="87"/>
      <c r="EP486" s="87"/>
      <c r="EQ486" s="87"/>
      <c r="ER486" s="87"/>
      <c r="ES486" s="87"/>
      <c r="ET486" s="88"/>
      <c r="EU486" s="88"/>
      <c r="EV486" s="88"/>
      <c r="EW486" s="89"/>
      <c r="EX486" s="90"/>
      <c r="EY486" s="86"/>
      <c r="EZ486" s="86"/>
      <c r="FA486" s="86"/>
      <c r="FB486" s="87"/>
      <c r="FC486" s="87"/>
      <c r="FD486" s="87"/>
      <c r="FE486" s="87"/>
      <c r="FF486" s="87"/>
      <c r="FG486" s="88"/>
      <c r="FH486" s="88"/>
      <c r="FI486" s="88"/>
      <c r="FJ486" s="89"/>
      <c r="FK486" s="90"/>
      <c r="FL486" s="86"/>
      <c r="FM486" s="86"/>
      <c r="FN486" s="86"/>
      <c r="FO486" s="87"/>
      <c r="FP486" s="87"/>
      <c r="FQ486" s="87"/>
      <c r="FR486" s="87"/>
      <c r="FS486" s="87"/>
      <c r="FT486" s="88"/>
      <c r="FU486" s="88"/>
      <c r="FV486" s="88"/>
      <c r="FW486" s="89"/>
      <c r="FX486" s="90"/>
      <c r="FY486" s="86"/>
      <c r="FZ486" s="86"/>
      <c r="GA486" s="86"/>
      <c r="GB486" s="87"/>
      <c r="GC486" s="87"/>
      <c r="GD486" s="87"/>
      <c r="GE486" s="87"/>
      <c r="GF486" s="87"/>
    </row>
    <row r="487" spans="1:188" ht="15" customHeight="1" x14ac:dyDescent="0.25">
      <c r="A487" s="461">
        <v>3639</v>
      </c>
      <c r="B487" s="461">
        <v>5171</v>
      </c>
      <c r="C487" s="490"/>
      <c r="D487" s="64"/>
      <c r="E487" s="462">
        <v>211</v>
      </c>
      <c r="F487" s="459" t="s">
        <v>1067</v>
      </c>
      <c r="G487" s="254">
        <v>45</v>
      </c>
      <c r="H487" s="254">
        <v>45</v>
      </c>
      <c r="I487" s="254">
        <v>17.12</v>
      </c>
      <c r="J487" s="429">
        <f>Tabulka54246[[#This Row],[Skutečnost v tis. Kč]]/Tabulka54246[[#This Row],[Upravený rozpočet v tis. Kč]]*100</f>
        <v>38.044444444444444</v>
      </c>
      <c r="K487" s="90"/>
      <c r="L487" s="86"/>
      <c r="M487" s="86"/>
      <c r="N487" s="86"/>
      <c r="O487" s="87"/>
      <c r="P487" s="87"/>
      <c r="Q487" s="87"/>
      <c r="R487" s="87"/>
      <c r="S487" s="87"/>
      <c r="T487" s="88"/>
      <c r="U487" s="88"/>
      <c r="V487" s="88"/>
      <c r="W487" s="89"/>
      <c r="X487" s="90"/>
      <c r="Y487" s="86"/>
      <c r="Z487" s="86"/>
      <c r="AA487" s="86"/>
      <c r="AB487" s="87"/>
      <c r="AC487" s="87"/>
      <c r="AD487" s="87"/>
      <c r="AE487" s="87"/>
      <c r="AF487" s="87"/>
      <c r="AG487" s="88"/>
      <c r="AH487" s="88"/>
      <c r="AI487" s="88"/>
      <c r="AJ487" s="89"/>
      <c r="AK487" s="90"/>
      <c r="AL487" s="86"/>
      <c r="AM487" s="86"/>
      <c r="AN487" s="86"/>
      <c r="AO487" s="87"/>
      <c r="AP487" s="87"/>
      <c r="AQ487" s="87"/>
      <c r="AR487" s="87"/>
      <c r="AS487" s="87"/>
      <c r="AT487" s="88"/>
      <c r="AU487" s="88"/>
      <c r="AV487" s="88"/>
      <c r="AW487" s="89"/>
      <c r="AX487" s="90"/>
      <c r="AY487" s="86"/>
      <c r="AZ487" s="86"/>
      <c r="BA487" s="86"/>
      <c r="BB487" s="87"/>
      <c r="BC487" s="87"/>
      <c r="BD487" s="87"/>
      <c r="BE487" s="87"/>
      <c r="BF487" s="87"/>
      <c r="BG487" s="88"/>
      <c r="BH487" s="88"/>
      <c r="BI487" s="88"/>
      <c r="BJ487" s="89"/>
      <c r="BK487" s="90"/>
      <c r="BL487" s="86"/>
      <c r="BM487" s="86"/>
      <c r="BN487" s="86"/>
      <c r="BO487" s="87"/>
      <c r="BP487" s="87"/>
      <c r="BQ487" s="87"/>
      <c r="BR487" s="87"/>
      <c r="BS487" s="87"/>
      <c r="BT487" s="88"/>
      <c r="BU487" s="88"/>
      <c r="BV487" s="88"/>
      <c r="BW487" s="89"/>
      <c r="BX487" s="90"/>
      <c r="BY487" s="86"/>
      <c r="BZ487" s="86"/>
      <c r="CA487" s="86"/>
      <c r="CB487" s="87"/>
      <c r="CC487" s="87"/>
      <c r="CD487" s="87"/>
      <c r="CE487" s="87"/>
      <c r="CF487" s="87"/>
      <c r="CG487" s="88"/>
      <c r="CH487" s="88"/>
      <c r="CI487" s="88"/>
      <c r="CJ487" s="89"/>
      <c r="CK487" s="90"/>
      <c r="CL487" s="86"/>
      <c r="CM487" s="86"/>
      <c r="CN487" s="86"/>
      <c r="CO487" s="87"/>
      <c r="CP487" s="87"/>
      <c r="CQ487" s="87"/>
      <c r="CR487" s="87"/>
      <c r="CS487" s="87"/>
      <c r="CT487" s="88"/>
      <c r="CU487" s="88"/>
      <c r="CV487" s="88"/>
      <c r="CW487" s="89"/>
      <c r="CX487" s="90"/>
      <c r="CY487" s="86"/>
      <c r="CZ487" s="86"/>
      <c r="DA487" s="86"/>
      <c r="DB487" s="87"/>
      <c r="DC487" s="87"/>
      <c r="DD487" s="87"/>
      <c r="DE487" s="87"/>
      <c r="DF487" s="87"/>
      <c r="DG487" s="88"/>
      <c r="DH487" s="88"/>
      <c r="DI487" s="88"/>
      <c r="DJ487" s="89"/>
      <c r="DK487" s="90"/>
      <c r="DL487" s="86"/>
      <c r="DM487" s="86"/>
      <c r="DN487" s="86"/>
      <c r="DO487" s="87"/>
      <c r="DP487" s="87"/>
      <c r="DQ487" s="87"/>
      <c r="DR487" s="87"/>
      <c r="DS487" s="87"/>
      <c r="DT487" s="88"/>
      <c r="DU487" s="88"/>
      <c r="DV487" s="88"/>
      <c r="DW487" s="89"/>
      <c r="DX487" s="90"/>
      <c r="DY487" s="86"/>
      <c r="DZ487" s="86"/>
      <c r="EA487" s="86"/>
      <c r="EB487" s="87"/>
      <c r="EC487" s="87"/>
      <c r="ED487" s="87"/>
      <c r="EE487" s="87"/>
      <c r="EF487" s="87"/>
      <c r="EG487" s="88"/>
      <c r="EH487" s="88"/>
      <c r="EI487" s="88"/>
      <c r="EJ487" s="89"/>
      <c r="EK487" s="90"/>
      <c r="EL487" s="86"/>
      <c r="EM487" s="86"/>
      <c r="EN487" s="86"/>
      <c r="EO487" s="87"/>
      <c r="EP487" s="87"/>
      <c r="EQ487" s="87"/>
      <c r="ER487" s="87"/>
      <c r="ES487" s="87"/>
      <c r="ET487" s="88"/>
      <c r="EU487" s="88"/>
      <c r="EV487" s="88"/>
      <c r="EW487" s="89"/>
      <c r="EX487" s="90"/>
      <c r="EY487" s="86"/>
      <c r="EZ487" s="86"/>
      <c r="FA487" s="86"/>
      <c r="FB487" s="87"/>
      <c r="FC487" s="87"/>
      <c r="FD487" s="87"/>
      <c r="FE487" s="87"/>
      <c r="FF487" s="87"/>
      <c r="FG487" s="88"/>
      <c r="FH487" s="88"/>
      <c r="FI487" s="88"/>
      <c r="FJ487" s="89"/>
      <c r="FK487" s="90"/>
      <c r="FL487" s="86"/>
      <c r="FM487" s="86"/>
      <c r="FN487" s="86"/>
      <c r="FO487" s="87"/>
      <c r="FP487" s="87"/>
      <c r="FQ487" s="87"/>
      <c r="FR487" s="87"/>
      <c r="FS487" s="87"/>
      <c r="FT487" s="88"/>
      <c r="FU487" s="88"/>
      <c r="FV487" s="88"/>
      <c r="FW487" s="89"/>
      <c r="FX487" s="90"/>
      <c r="FY487" s="86"/>
      <c r="FZ487" s="86"/>
      <c r="GA487" s="86"/>
      <c r="GB487" s="87"/>
      <c r="GC487" s="87"/>
      <c r="GD487" s="87"/>
      <c r="GE487" s="87"/>
      <c r="GF487" s="87"/>
    </row>
    <row r="488" spans="1:188" ht="15" hidden="1" customHeight="1" x14ac:dyDescent="0.25">
      <c r="A488" s="461"/>
      <c r="B488" s="461"/>
      <c r="C488" s="490"/>
      <c r="D488" s="64"/>
      <c r="E488" s="61"/>
      <c r="F488" s="282" t="s">
        <v>295</v>
      </c>
      <c r="G488" s="233">
        <f>SUBTOTAL(109,G483:G487)</f>
        <v>45</v>
      </c>
      <c r="H488" s="233">
        <f>SUBTOTAL(109,H483:H487)</f>
        <v>45</v>
      </c>
      <c r="I488" s="233">
        <f>SUBTOTAL(109,I483:I487)</f>
        <v>17.12</v>
      </c>
      <c r="J488" s="564">
        <f>Tabulka54246[[#This Row],[Skutečnost v tis. Kč]]/Tabulka54246[[#This Row],[Upravený rozpočet v tis. Kč]]*100</f>
        <v>38.044444444444444</v>
      </c>
      <c r="K488" s="90"/>
      <c r="L488" s="86"/>
      <c r="M488" s="86"/>
      <c r="N488" s="86"/>
      <c r="O488" s="87"/>
      <c r="P488" s="87"/>
      <c r="Q488" s="87"/>
      <c r="R488" s="87"/>
      <c r="S488" s="87"/>
      <c r="T488" s="88"/>
      <c r="U488" s="88"/>
      <c r="V488" s="88"/>
      <c r="W488" s="89"/>
      <c r="X488" s="90"/>
      <c r="Y488" s="86"/>
      <c r="Z488" s="86"/>
      <c r="AA488" s="86"/>
      <c r="AB488" s="87"/>
      <c r="AC488" s="87"/>
      <c r="AD488" s="87"/>
      <c r="AE488" s="87"/>
      <c r="AF488" s="87"/>
      <c r="AG488" s="88"/>
      <c r="AH488" s="88"/>
      <c r="AI488" s="88"/>
      <c r="AJ488" s="89"/>
      <c r="AK488" s="90"/>
      <c r="AL488" s="86"/>
      <c r="AM488" s="86"/>
      <c r="AN488" s="86"/>
      <c r="AO488" s="87"/>
      <c r="AP488" s="87"/>
      <c r="AQ488" s="87"/>
      <c r="AR488" s="87"/>
      <c r="AS488" s="87"/>
      <c r="AT488" s="88"/>
      <c r="AU488" s="88"/>
      <c r="AV488" s="88"/>
      <c r="AW488" s="89"/>
      <c r="AX488" s="90"/>
      <c r="AY488" s="86"/>
      <c r="AZ488" s="86"/>
      <c r="BA488" s="86"/>
      <c r="BB488" s="87"/>
      <c r="BC488" s="87"/>
      <c r="BD488" s="87"/>
      <c r="BE488" s="87"/>
      <c r="BF488" s="87"/>
      <c r="BG488" s="88"/>
      <c r="BH488" s="88"/>
      <c r="BI488" s="88"/>
      <c r="BJ488" s="89"/>
      <c r="BK488" s="90"/>
      <c r="BL488" s="86"/>
      <c r="BM488" s="86"/>
      <c r="BN488" s="86"/>
      <c r="BO488" s="87"/>
      <c r="BP488" s="87"/>
      <c r="BQ488" s="87"/>
      <c r="BR488" s="87"/>
      <c r="BS488" s="87"/>
      <c r="BT488" s="88"/>
      <c r="BU488" s="88"/>
      <c r="BV488" s="88"/>
      <c r="BW488" s="89"/>
      <c r="BX488" s="90"/>
      <c r="BY488" s="86"/>
      <c r="BZ488" s="86"/>
      <c r="CA488" s="86"/>
      <c r="CB488" s="87"/>
      <c r="CC488" s="87"/>
      <c r="CD488" s="87"/>
      <c r="CE488" s="87"/>
      <c r="CF488" s="87"/>
      <c r="CG488" s="88"/>
      <c r="CH488" s="88"/>
      <c r="CI488" s="88"/>
      <c r="CJ488" s="89"/>
      <c r="CK488" s="90"/>
      <c r="CL488" s="86"/>
      <c r="CM488" s="86"/>
      <c r="CN488" s="86"/>
      <c r="CO488" s="87"/>
      <c r="CP488" s="87"/>
      <c r="CQ488" s="87"/>
      <c r="CR488" s="87"/>
      <c r="CS488" s="87"/>
      <c r="CT488" s="88"/>
      <c r="CU488" s="88"/>
      <c r="CV488" s="88"/>
      <c r="CW488" s="89"/>
      <c r="CX488" s="90"/>
      <c r="CY488" s="86"/>
      <c r="CZ488" s="86"/>
      <c r="DA488" s="86"/>
      <c r="DB488" s="87"/>
      <c r="DC488" s="87"/>
      <c r="DD488" s="87"/>
      <c r="DE488" s="87"/>
      <c r="DF488" s="87"/>
      <c r="DG488" s="88"/>
      <c r="DH488" s="88"/>
      <c r="DI488" s="88"/>
      <c r="DJ488" s="89"/>
      <c r="DK488" s="90"/>
      <c r="DL488" s="86"/>
      <c r="DM488" s="86"/>
      <c r="DN488" s="86"/>
      <c r="DO488" s="87"/>
      <c r="DP488" s="87"/>
      <c r="DQ488" s="87"/>
      <c r="DR488" s="87"/>
      <c r="DS488" s="87"/>
      <c r="DT488" s="88"/>
      <c r="DU488" s="88"/>
      <c r="DV488" s="88"/>
      <c r="DW488" s="89"/>
      <c r="DX488" s="90"/>
      <c r="DY488" s="86"/>
      <c r="DZ488" s="86"/>
      <c r="EA488" s="86"/>
      <c r="EB488" s="87"/>
      <c r="EC488" s="87"/>
      <c r="ED488" s="87"/>
      <c r="EE488" s="87"/>
      <c r="EF488" s="87"/>
      <c r="EG488" s="88"/>
      <c r="EH488" s="88"/>
      <c r="EI488" s="88"/>
      <c r="EJ488" s="89"/>
      <c r="EK488" s="90"/>
      <c r="EL488" s="86"/>
      <c r="EM488" s="86"/>
      <c r="EN488" s="86"/>
      <c r="EO488" s="87"/>
      <c r="EP488" s="87"/>
      <c r="EQ488" s="87"/>
      <c r="ER488" s="87"/>
      <c r="ES488" s="87"/>
      <c r="ET488" s="88"/>
      <c r="EU488" s="88"/>
      <c r="EV488" s="88"/>
      <c r="EW488" s="89"/>
      <c r="EX488" s="90"/>
      <c r="EY488" s="86"/>
      <c r="EZ488" s="86"/>
      <c r="FA488" s="86"/>
      <c r="FB488" s="87"/>
      <c r="FC488" s="87"/>
      <c r="FD488" s="87"/>
      <c r="FE488" s="87"/>
      <c r="FF488" s="87"/>
      <c r="FG488" s="88"/>
      <c r="FH488" s="88"/>
      <c r="FI488" s="88"/>
      <c r="FJ488" s="89"/>
      <c r="FK488" s="90"/>
      <c r="FL488" s="86"/>
      <c r="FM488" s="86"/>
      <c r="FN488" s="86"/>
      <c r="FO488" s="87"/>
      <c r="FP488" s="87"/>
      <c r="FQ488" s="87"/>
      <c r="FR488" s="87"/>
      <c r="FS488" s="87"/>
      <c r="FT488" s="88"/>
      <c r="FU488" s="88"/>
      <c r="FV488" s="88"/>
      <c r="FW488" s="89"/>
      <c r="FX488" s="90"/>
      <c r="FY488" s="86"/>
      <c r="FZ488" s="86"/>
      <c r="GA488" s="86"/>
      <c r="GB488" s="87"/>
      <c r="GC488" s="87"/>
      <c r="GD488" s="87"/>
      <c r="GE488" s="87"/>
      <c r="GF488" s="87"/>
    </row>
    <row r="489" spans="1:188" ht="15" hidden="1" customHeight="1" x14ac:dyDescent="0.25">
      <c r="A489" s="461"/>
      <c r="B489" s="461"/>
      <c r="C489" s="490"/>
      <c r="D489" s="64"/>
      <c r="E489" s="61"/>
      <c r="F489" s="459"/>
      <c r="G489" s="254"/>
      <c r="H489" s="254"/>
      <c r="I489" s="254"/>
      <c r="J489" s="428"/>
      <c r="K489" s="90"/>
      <c r="L489" s="86"/>
      <c r="M489" s="86"/>
      <c r="N489" s="86"/>
      <c r="O489" s="87"/>
      <c r="P489" s="87"/>
      <c r="Q489" s="87"/>
      <c r="R489" s="87"/>
      <c r="S489" s="87"/>
      <c r="T489" s="88"/>
      <c r="U489" s="88"/>
      <c r="V489" s="88"/>
      <c r="W489" s="89"/>
      <c r="X489" s="90"/>
      <c r="Y489" s="86"/>
      <c r="Z489" s="86"/>
      <c r="AA489" s="86"/>
      <c r="AB489" s="87"/>
      <c r="AC489" s="87"/>
      <c r="AD489" s="87"/>
      <c r="AE489" s="87"/>
      <c r="AF489" s="87"/>
      <c r="AG489" s="88"/>
      <c r="AH489" s="88"/>
      <c r="AI489" s="88"/>
      <c r="AJ489" s="89"/>
      <c r="AK489" s="90"/>
      <c r="AL489" s="86"/>
      <c r="AM489" s="86"/>
      <c r="AN489" s="86"/>
      <c r="AO489" s="87"/>
      <c r="AP489" s="87"/>
      <c r="AQ489" s="87"/>
      <c r="AR489" s="87"/>
      <c r="AS489" s="87"/>
      <c r="AT489" s="88"/>
      <c r="AU489" s="88"/>
      <c r="AV489" s="88"/>
      <c r="AW489" s="89"/>
      <c r="AX489" s="90"/>
      <c r="AY489" s="86"/>
      <c r="AZ489" s="86"/>
      <c r="BA489" s="86"/>
      <c r="BB489" s="87"/>
      <c r="BC489" s="87"/>
      <c r="BD489" s="87"/>
      <c r="BE489" s="87"/>
      <c r="BF489" s="87"/>
      <c r="BG489" s="88"/>
      <c r="BH489" s="88"/>
      <c r="BI489" s="88"/>
      <c r="BJ489" s="89"/>
      <c r="BK489" s="90"/>
      <c r="BL489" s="86"/>
      <c r="BM489" s="86"/>
      <c r="BN489" s="86"/>
      <c r="BO489" s="87"/>
      <c r="BP489" s="87"/>
      <c r="BQ489" s="87"/>
      <c r="BR489" s="87"/>
      <c r="BS489" s="87"/>
      <c r="BT489" s="88"/>
      <c r="BU489" s="88"/>
      <c r="BV489" s="88"/>
      <c r="BW489" s="89"/>
      <c r="BX489" s="90"/>
      <c r="BY489" s="86"/>
      <c r="BZ489" s="86"/>
      <c r="CA489" s="86"/>
      <c r="CB489" s="87"/>
      <c r="CC489" s="87"/>
      <c r="CD489" s="87"/>
      <c r="CE489" s="87"/>
      <c r="CF489" s="87"/>
      <c r="CG489" s="88"/>
      <c r="CH489" s="88"/>
      <c r="CI489" s="88"/>
      <c r="CJ489" s="89"/>
      <c r="CK489" s="90"/>
      <c r="CL489" s="86"/>
      <c r="CM489" s="86"/>
      <c r="CN489" s="86"/>
      <c r="CO489" s="87"/>
      <c r="CP489" s="87"/>
      <c r="CQ489" s="87"/>
      <c r="CR489" s="87"/>
      <c r="CS489" s="87"/>
      <c r="CT489" s="88"/>
      <c r="CU489" s="88"/>
      <c r="CV489" s="88"/>
      <c r="CW489" s="89"/>
      <c r="CX489" s="90"/>
      <c r="CY489" s="86"/>
      <c r="CZ489" s="86"/>
      <c r="DA489" s="86"/>
      <c r="DB489" s="87"/>
      <c r="DC489" s="87"/>
      <c r="DD489" s="87"/>
      <c r="DE489" s="87"/>
      <c r="DF489" s="87"/>
      <c r="DG489" s="88"/>
      <c r="DH489" s="88"/>
      <c r="DI489" s="88"/>
      <c r="DJ489" s="89"/>
      <c r="DK489" s="90"/>
      <c r="DL489" s="86"/>
      <c r="DM489" s="86"/>
      <c r="DN489" s="86"/>
      <c r="DO489" s="87"/>
      <c r="DP489" s="87"/>
      <c r="DQ489" s="87"/>
      <c r="DR489" s="87"/>
      <c r="DS489" s="87"/>
      <c r="DT489" s="88"/>
      <c r="DU489" s="88"/>
      <c r="DV489" s="88"/>
      <c r="DW489" s="89"/>
      <c r="DX489" s="90"/>
      <c r="DY489" s="86"/>
      <c r="DZ489" s="86"/>
      <c r="EA489" s="86"/>
      <c r="EB489" s="87"/>
      <c r="EC489" s="87"/>
      <c r="ED489" s="87"/>
      <c r="EE489" s="87"/>
      <c r="EF489" s="87"/>
      <c r="EG489" s="88"/>
      <c r="EH489" s="88"/>
      <c r="EI489" s="88"/>
      <c r="EJ489" s="89"/>
      <c r="EK489" s="90"/>
      <c r="EL489" s="86"/>
      <c r="EM489" s="86"/>
      <c r="EN489" s="86"/>
      <c r="EO489" s="87"/>
      <c r="EP489" s="87"/>
      <c r="EQ489" s="87"/>
      <c r="ER489" s="87"/>
      <c r="ES489" s="87"/>
      <c r="ET489" s="88"/>
      <c r="EU489" s="88"/>
      <c r="EV489" s="88"/>
      <c r="EW489" s="89"/>
      <c r="EX489" s="90"/>
      <c r="EY489" s="86"/>
      <c r="EZ489" s="86"/>
      <c r="FA489" s="86"/>
      <c r="FB489" s="87"/>
      <c r="FC489" s="87"/>
      <c r="FD489" s="87"/>
      <c r="FE489" s="87"/>
      <c r="FF489" s="87"/>
      <c r="FG489" s="88"/>
      <c r="FH489" s="88"/>
      <c r="FI489" s="88"/>
      <c r="FJ489" s="89"/>
      <c r="FK489" s="90"/>
      <c r="FL489" s="86"/>
      <c r="FM489" s="86"/>
      <c r="FN489" s="86"/>
      <c r="FO489" s="87"/>
      <c r="FP489" s="87"/>
      <c r="FQ489" s="87"/>
      <c r="FR489" s="87"/>
      <c r="FS489" s="87"/>
      <c r="FT489" s="88"/>
      <c r="FU489" s="88"/>
      <c r="FV489" s="88"/>
      <c r="FW489" s="89"/>
      <c r="FX489" s="90"/>
      <c r="FY489" s="86"/>
      <c r="FZ489" s="86"/>
      <c r="GA489" s="86"/>
      <c r="GB489" s="87"/>
      <c r="GC489" s="87"/>
      <c r="GD489" s="87"/>
      <c r="GE489" s="87"/>
      <c r="GF489" s="87"/>
    </row>
    <row r="490" spans="1:188" ht="15" hidden="1" customHeight="1" x14ac:dyDescent="0.25">
      <c r="A490" s="461"/>
      <c r="B490" s="461"/>
      <c r="C490" s="490"/>
      <c r="D490" s="64"/>
      <c r="E490" s="61"/>
      <c r="F490" s="459"/>
      <c r="G490" s="254"/>
      <c r="H490" s="254"/>
      <c r="I490" s="254"/>
      <c r="J490" s="428"/>
      <c r="K490" s="90"/>
      <c r="L490" s="86"/>
      <c r="M490" s="86"/>
      <c r="N490" s="86"/>
      <c r="O490" s="87"/>
      <c r="P490" s="87"/>
      <c r="Q490" s="87"/>
      <c r="R490" s="87"/>
      <c r="S490" s="87"/>
      <c r="T490" s="88"/>
      <c r="U490" s="88"/>
      <c r="V490" s="88"/>
      <c r="W490" s="89"/>
      <c r="X490" s="90"/>
      <c r="Y490" s="86"/>
      <c r="Z490" s="86"/>
      <c r="AA490" s="86"/>
      <c r="AB490" s="87"/>
      <c r="AC490" s="87"/>
      <c r="AD490" s="87"/>
      <c r="AE490" s="87"/>
      <c r="AF490" s="87"/>
      <c r="AG490" s="88"/>
      <c r="AH490" s="88"/>
      <c r="AI490" s="88"/>
      <c r="AJ490" s="89"/>
      <c r="AK490" s="90"/>
      <c r="AL490" s="86"/>
      <c r="AM490" s="86"/>
      <c r="AN490" s="86"/>
      <c r="AO490" s="87"/>
      <c r="AP490" s="87"/>
      <c r="AQ490" s="87"/>
      <c r="AR490" s="87"/>
      <c r="AS490" s="87"/>
      <c r="AT490" s="88"/>
      <c r="AU490" s="88"/>
      <c r="AV490" s="88"/>
      <c r="AW490" s="89"/>
      <c r="AX490" s="90"/>
      <c r="AY490" s="86"/>
      <c r="AZ490" s="86"/>
      <c r="BA490" s="86"/>
      <c r="BB490" s="87"/>
      <c r="BC490" s="87"/>
      <c r="BD490" s="87"/>
      <c r="BE490" s="87"/>
      <c r="BF490" s="87"/>
      <c r="BG490" s="88"/>
      <c r="BH490" s="88"/>
      <c r="BI490" s="88"/>
      <c r="BJ490" s="89"/>
      <c r="BK490" s="90"/>
      <c r="BL490" s="86"/>
      <c r="BM490" s="86"/>
      <c r="BN490" s="86"/>
      <c r="BO490" s="87"/>
      <c r="BP490" s="87"/>
      <c r="BQ490" s="87"/>
      <c r="BR490" s="87"/>
      <c r="BS490" s="87"/>
      <c r="BT490" s="88"/>
      <c r="BU490" s="88"/>
      <c r="BV490" s="88"/>
      <c r="BW490" s="89"/>
      <c r="BX490" s="90"/>
      <c r="BY490" s="86"/>
      <c r="BZ490" s="86"/>
      <c r="CA490" s="86"/>
      <c r="CB490" s="87"/>
      <c r="CC490" s="87"/>
      <c r="CD490" s="87"/>
      <c r="CE490" s="87"/>
      <c r="CF490" s="87"/>
      <c r="CG490" s="88"/>
      <c r="CH490" s="88"/>
      <c r="CI490" s="88"/>
      <c r="CJ490" s="89"/>
      <c r="CK490" s="90"/>
      <c r="CL490" s="86"/>
      <c r="CM490" s="86"/>
      <c r="CN490" s="86"/>
      <c r="CO490" s="87"/>
      <c r="CP490" s="87"/>
      <c r="CQ490" s="87"/>
      <c r="CR490" s="87"/>
      <c r="CS490" s="87"/>
      <c r="CT490" s="88"/>
      <c r="CU490" s="88"/>
      <c r="CV490" s="88"/>
      <c r="CW490" s="89"/>
      <c r="CX490" s="90"/>
      <c r="CY490" s="86"/>
      <c r="CZ490" s="86"/>
      <c r="DA490" s="86"/>
      <c r="DB490" s="87"/>
      <c r="DC490" s="87"/>
      <c r="DD490" s="87"/>
      <c r="DE490" s="87"/>
      <c r="DF490" s="87"/>
      <c r="DG490" s="88"/>
      <c r="DH490" s="88"/>
      <c r="DI490" s="88"/>
      <c r="DJ490" s="89"/>
      <c r="DK490" s="90"/>
      <c r="DL490" s="86"/>
      <c r="DM490" s="86"/>
      <c r="DN490" s="86"/>
      <c r="DO490" s="87"/>
      <c r="DP490" s="87"/>
      <c r="DQ490" s="87"/>
      <c r="DR490" s="87"/>
      <c r="DS490" s="87"/>
      <c r="DT490" s="88"/>
      <c r="DU490" s="88"/>
      <c r="DV490" s="88"/>
      <c r="DW490" s="89"/>
      <c r="DX490" s="90"/>
      <c r="DY490" s="86"/>
      <c r="DZ490" s="86"/>
      <c r="EA490" s="86"/>
      <c r="EB490" s="87"/>
      <c r="EC490" s="87"/>
      <c r="ED490" s="87"/>
      <c r="EE490" s="87"/>
      <c r="EF490" s="87"/>
      <c r="EG490" s="88"/>
      <c r="EH490" s="88"/>
      <c r="EI490" s="88"/>
      <c r="EJ490" s="89"/>
      <c r="EK490" s="90"/>
      <c r="EL490" s="86"/>
      <c r="EM490" s="86"/>
      <c r="EN490" s="86"/>
      <c r="EO490" s="87"/>
      <c r="EP490" s="87"/>
      <c r="EQ490" s="87"/>
      <c r="ER490" s="87"/>
      <c r="ES490" s="87"/>
      <c r="ET490" s="88"/>
      <c r="EU490" s="88"/>
      <c r="EV490" s="88"/>
      <c r="EW490" s="89"/>
      <c r="EX490" s="90"/>
      <c r="EY490" s="86"/>
      <c r="EZ490" s="86"/>
      <c r="FA490" s="86"/>
      <c r="FB490" s="87"/>
      <c r="FC490" s="87"/>
      <c r="FD490" s="87"/>
      <c r="FE490" s="87"/>
      <c r="FF490" s="87"/>
      <c r="FG490" s="88"/>
      <c r="FH490" s="88"/>
      <c r="FI490" s="88"/>
      <c r="FJ490" s="89"/>
      <c r="FK490" s="90"/>
      <c r="FL490" s="86"/>
      <c r="FM490" s="86"/>
      <c r="FN490" s="86"/>
      <c r="FO490" s="87"/>
      <c r="FP490" s="87"/>
      <c r="FQ490" s="87"/>
      <c r="FR490" s="87"/>
      <c r="FS490" s="87"/>
      <c r="FT490" s="88"/>
      <c r="FU490" s="88"/>
      <c r="FV490" s="88"/>
      <c r="FW490" s="89"/>
      <c r="FX490" s="90"/>
      <c r="FY490" s="86"/>
      <c r="FZ490" s="86"/>
      <c r="GA490" s="86"/>
      <c r="GB490" s="87"/>
      <c r="GC490" s="87"/>
      <c r="GD490" s="87"/>
      <c r="GE490" s="87"/>
      <c r="GF490" s="87"/>
    </row>
    <row r="491" spans="1:188" ht="18" hidden="1" customHeight="1" x14ac:dyDescent="0.25">
      <c r="A491" s="461"/>
      <c r="B491" s="461"/>
      <c r="C491" s="490"/>
      <c r="D491" s="64"/>
      <c r="E491" s="61"/>
      <c r="F491" s="282" t="s">
        <v>291</v>
      </c>
      <c r="G491" s="254"/>
      <c r="H491" s="254"/>
      <c r="I491" s="254"/>
      <c r="J491" s="428"/>
      <c r="K491" s="90"/>
      <c r="L491" s="86"/>
      <c r="M491" s="86"/>
      <c r="N491" s="86"/>
      <c r="O491" s="87"/>
      <c r="P491" s="87"/>
      <c r="Q491" s="87"/>
      <c r="R491" s="87"/>
      <c r="S491" s="87"/>
      <c r="T491" s="88"/>
      <c r="U491" s="88"/>
      <c r="V491" s="88"/>
      <c r="W491" s="89"/>
      <c r="X491" s="90"/>
      <c r="Y491" s="86"/>
      <c r="Z491" s="86"/>
      <c r="AA491" s="86"/>
      <c r="AB491" s="87"/>
      <c r="AC491" s="87"/>
      <c r="AD491" s="87"/>
      <c r="AE491" s="87"/>
      <c r="AF491" s="87"/>
      <c r="AG491" s="88"/>
      <c r="AH491" s="88"/>
      <c r="AI491" s="88"/>
      <c r="AJ491" s="89"/>
      <c r="AK491" s="90"/>
      <c r="AL491" s="86"/>
      <c r="AM491" s="86"/>
      <c r="AN491" s="86"/>
      <c r="AO491" s="87"/>
      <c r="AP491" s="87"/>
      <c r="AQ491" s="87"/>
      <c r="AR491" s="87"/>
      <c r="AS491" s="87"/>
      <c r="AT491" s="88"/>
      <c r="AU491" s="88"/>
      <c r="AV491" s="88"/>
      <c r="AW491" s="89"/>
      <c r="AX491" s="90"/>
      <c r="AY491" s="86"/>
      <c r="AZ491" s="86"/>
      <c r="BA491" s="86"/>
      <c r="BB491" s="87"/>
      <c r="BC491" s="87"/>
      <c r="BD491" s="87"/>
      <c r="BE491" s="87"/>
      <c r="BF491" s="87"/>
      <c r="BG491" s="88"/>
      <c r="BH491" s="88"/>
      <c r="BI491" s="88"/>
      <c r="BJ491" s="89"/>
      <c r="BK491" s="90"/>
      <c r="BL491" s="86"/>
      <c r="BM491" s="86"/>
      <c r="BN491" s="86"/>
      <c r="BO491" s="87"/>
      <c r="BP491" s="87"/>
      <c r="BQ491" s="87"/>
      <c r="BR491" s="87"/>
      <c r="BS491" s="87"/>
      <c r="BT491" s="88"/>
      <c r="BU491" s="88"/>
      <c r="BV491" s="88"/>
      <c r="BW491" s="89"/>
      <c r="BX491" s="90"/>
      <c r="BY491" s="86"/>
      <c r="BZ491" s="86"/>
      <c r="CA491" s="86"/>
      <c r="CB491" s="87"/>
      <c r="CC491" s="87"/>
      <c r="CD491" s="87"/>
      <c r="CE491" s="87"/>
      <c r="CF491" s="87"/>
      <c r="CG491" s="88"/>
      <c r="CH491" s="88"/>
      <c r="CI491" s="88"/>
      <c r="CJ491" s="89"/>
      <c r="CK491" s="90"/>
      <c r="CL491" s="86"/>
      <c r="CM491" s="86"/>
      <c r="CN491" s="86"/>
      <c r="CO491" s="87"/>
      <c r="CP491" s="87"/>
      <c r="CQ491" s="87"/>
      <c r="CR491" s="87"/>
      <c r="CS491" s="87"/>
      <c r="CT491" s="88"/>
      <c r="CU491" s="88"/>
      <c r="CV491" s="88"/>
      <c r="CW491" s="89"/>
      <c r="CX491" s="90"/>
      <c r="CY491" s="86"/>
      <c r="CZ491" s="86"/>
      <c r="DA491" s="86"/>
      <c r="DB491" s="87"/>
      <c r="DC491" s="87"/>
      <c r="DD491" s="87"/>
      <c r="DE491" s="87"/>
      <c r="DF491" s="87"/>
      <c r="DG491" s="88"/>
      <c r="DH491" s="88"/>
      <c r="DI491" s="88"/>
      <c r="DJ491" s="89"/>
      <c r="DK491" s="90"/>
      <c r="DL491" s="86"/>
      <c r="DM491" s="86"/>
      <c r="DN491" s="86"/>
      <c r="DO491" s="87"/>
      <c r="DP491" s="87"/>
      <c r="DQ491" s="87"/>
      <c r="DR491" s="87"/>
      <c r="DS491" s="87"/>
      <c r="DT491" s="88"/>
      <c r="DU491" s="88"/>
      <c r="DV491" s="88"/>
      <c r="DW491" s="89"/>
      <c r="DX491" s="90"/>
      <c r="DY491" s="86"/>
      <c r="DZ491" s="86"/>
      <c r="EA491" s="86"/>
      <c r="EB491" s="87"/>
      <c r="EC491" s="87"/>
      <c r="ED491" s="87"/>
      <c r="EE491" s="87"/>
      <c r="EF491" s="87"/>
      <c r="EG491" s="88"/>
      <c r="EH491" s="88"/>
      <c r="EI491" s="88"/>
      <c r="EJ491" s="89"/>
      <c r="EK491" s="90"/>
      <c r="EL491" s="86"/>
      <c r="EM491" s="86"/>
      <c r="EN491" s="86"/>
      <c r="EO491" s="87"/>
      <c r="EP491" s="87"/>
      <c r="EQ491" s="87"/>
      <c r="ER491" s="87"/>
      <c r="ES491" s="87"/>
      <c r="ET491" s="88"/>
      <c r="EU491" s="88"/>
      <c r="EV491" s="88"/>
      <c r="EW491" s="89"/>
      <c r="EX491" s="90"/>
      <c r="EY491" s="86"/>
      <c r="EZ491" s="86"/>
      <c r="FA491" s="86"/>
      <c r="FB491" s="87"/>
      <c r="FC491" s="87"/>
      <c r="FD491" s="87"/>
      <c r="FE491" s="87"/>
      <c r="FF491" s="87"/>
      <c r="FG491" s="88"/>
      <c r="FH491" s="88"/>
      <c r="FI491" s="88"/>
      <c r="FJ491" s="89"/>
      <c r="FK491" s="90"/>
      <c r="FL491" s="86"/>
      <c r="FM491" s="86"/>
      <c r="FN491" s="86"/>
      <c r="FO491" s="87"/>
      <c r="FP491" s="87"/>
      <c r="FQ491" s="87"/>
      <c r="FR491" s="87"/>
      <c r="FS491" s="87"/>
      <c r="FT491" s="88"/>
      <c r="FU491" s="88"/>
      <c r="FV491" s="88"/>
      <c r="FW491" s="89"/>
      <c r="FX491" s="90"/>
      <c r="FY491" s="86"/>
      <c r="FZ491" s="86"/>
      <c r="GA491" s="86"/>
      <c r="GB491" s="87"/>
      <c r="GC491" s="87"/>
      <c r="GD491" s="87"/>
      <c r="GE491" s="87"/>
      <c r="GF491" s="87"/>
    </row>
    <row r="492" spans="1:188" ht="15" hidden="1" customHeight="1" x14ac:dyDescent="0.25">
      <c r="A492" s="4">
        <v>3639</v>
      </c>
      <c r="B492" s="4">
        <v>5151</v>
      </c>
      <c r="C492" s="291"/>
      <c r="D492" s="47"/>
      <c r="E492" s="61">
        <v>212</v>
      </c>
      <c r="F492" s="5" t="s">
        <v>401</v>
      </c>
      <c r="G492" s="76">
        <v>9</v>
      </c>
      <c r="H492" s="76">
        <v>9</v>
      </c>
      <c r="I492" s="76">
        <v>3.06</v>
      </c>
      <c r="J492" s="428">
        <f>Tabulka54246[[#This Row],[Skutečnost v tis. Kč]]/Tabulka54246[[#This Row],[Upravený rozpočet v tis. Kč]]*100</f>
        <v>34</v>
      </c>
      <c r="K492" s="90"/>
      <c r="L492" s="86"/>
      <c r="M492" s="86"/>
      <c r="N492" s="86"/>
      <c r="O492" s="87"/>
      <c r="P492" s="87"/>
      <c r="Q492" s="87"/>
      <c r="R492" s="87"/>
      <c r="S492" s="87"/>
      <c r="T492" s="88"/>
      <c r="U492" s="88"/>
      <c r="V492" s="88"/>
      <c r="W492" s="89"/>
      <c r="X492" s="90"/>
      <c r="Y492" s="86"/>
      <c r="Z492" s="86"/>
      <c r="AA492" s="86"/>
      <c r="AB492" s="87"/>
      <c r="AC492" s="87"/>
      <c r="AD492" s="87"/>
      <c r="AE492" s="87"/>
      <c r="AF492" s="87"/>
      <c r="AG492" s="88"/>
      <c r="AH492" s="88"/>
      <c r="AI492" s="88"/>
      <c r="AJ492" s="89"/>
      <c r="AK492" s="90"/>
      <c r="AL492" s="86"/>
      <c r="AM492" s="86"/>
      <c r="AN492" s="86"/>
      <c r="AO492" s="87"/>
      <c r="AP492" s="87"/>
      <c r="AQ492" s="87"/>
      <c r="AR492" s="87"/>
      <c r="AS492" s="87"/>
      <c r="AT492" s="88"/>
      <c r="AU492" s="88"/>
      <c r="AV492" s="88"/>
      <c r="AW492" s="89"/>
      <c r="AX492" s="90"/>
      <c r="AY492" s="86"/>
      <c r="AZ492" s="86"/>
      <c r="BA492" s="86"/>
      <c r="BB492" s="87"/>
      <c r="BC492" s="87"/>
      <c r="BD492" s="87"/>
      <c r="BE492" s="87"/>
      <c r="BF492" s="87"/>
      <c r="BG492" s="88"/>
      <c r="BH492" s="88"/>
      <c r="BI492" s="88"/>
      <c r="BJ492" s="89"/>
      <c r="BK492" s="90"/>
      <c r="BL492" s="86"/>
      <c r="BM492" s="86"/>
      <c r="BN492" s="86"/>
      <c r="BO492" s="87"/>
      <c r="BP492" s="87"/>
      <c r="BQ492" s="87"/>
      <c r="BR492" s="87"/>
      <c r="BS492" s="87"/>
      <c r="BT492" s="88"/>
      <c r="BU492" s="88"/>
      <c r="BV492" s="88"/>
      <c r="BW492" s="89"/>
      <c r="BX492" s="90"/>
      <c r="BY492" s="86"/>
      <c r="BZ492" s="86"/>
      <c r="CA492" s="86"/>
      <c r="CB492" s="87"/>
      <c r="CC492" s="87"/>
      <c r="CD492" s="87"/>
      <c r="CE492" s="87"/>
      <c r="CF492" s="87"/>
      <c r="CG492" s="88"/>
      <c r="CH492" s="88"/>
      <c r="CI492" s="88"/>
      <c r="CJ492" s="89"/>
      <c r="CK492" s="90"/>
      <c r="CL492" s="86"/>
      <c r="CM492" s="86"/>
      <c r="CN492" s="86"/>
      <c r="CO492" s="87"/>
      <c r="CP492" s="87"/>
      <c r="CQ492" s="87"/>
      <c r="CR492" s="87"/>
      <c r="CS492" s="87"/>
      <c r="CT492" s="88"/>
      <c r="CU492" s="88"/>
      <c r="CV492" s="88"/>
      <c r="CW492" s="89"/>
      <c r="CX492" s="90"/>
      <c r="CY492" s="86"/>
      <c r="CZ492" s="86"/>
      <c r="DA492" s="86"/>
      <c r="DB492" s="87"/>
      <c r="DC492" s="87"/>
      <c r="DD492" s="87"/>
      <c r="DE492" s="87"/>
      <c r="DF492" s="87"/>
      <c r="DG492" s="88"/>
      <c r="DH492" s="88"/>
      <c r="DI492" s="88"/>
      <c r="DJ492" s="89"/>
      <c r="DK492" s="90"/>
      <c r="DL492" s="86"/>
      <c r="DM492" s="86"/>
      <c r="DN492" s="86"/>
      <c r="DO492" s="87"/>
      <c r="DP492" s="87"/>
      <c r="DQ492" s="87"/>
      <c r="DR492" s="87"/>
      <c r="DS492" s="87"/>
      <c r="DT492" s="88"/>
      <c r="DU492" s="88"/>
      <c r="DV492" s="88"/>
      <c r="DW492" s="89"/>
      <c r="DX492" s="90"/>
      <c r="DY492" s="86"/>
      <c r="DZ492" s="86"/>
      <c r="EA492" s="86"/>
      <c r="EB492" s="87"/>
      <c r="EC492" s="87"/>
      <c r="ED492" s="87"/>
      <c r="EE492" s="87"/>
      <c r="EF492" s="87"/>
      <c r="EG492" s="88"/>
      <c r="EH492" s="88"/>
      <c r="EI492" s="88"/>
      <c r="EJ492" s="89"/>
      <c r="EK492" s="90"/>
      <c r="EL492" s="86"/>
      <c r="EM492" s="86"/>
      <c r="EN492" s="86"/>
      <c r="EO492" s="87"/>
      <c r="EP492" s="87"/>
      <c r="EQ492" s="87"/>
      <c r="ER492" s="87"/>
      <c r="ES492" s="87"/>
      <c r="ET492" s="88"/>
      <c r="EU492" s="88"/>
      <c r="EV492" s="88"/>
      <c r="EW492" s="89"/>
      <c r="EX492" s="90"/>
      <c r="EY492" s="86"/>
      <c r="EZ492" s="86"/>
      <c r="FA492" s="86"/>
      <c r="FB492" s="87"/>
      <c r="FC492" s="87"/>
      <c r="FD492" s="87"/>
      <c r="FE492" s="87"/>
      <c r="FF492" s="87"/>
      <c r="FG492" s="88"/>
      <c r="FH492" s="88"/>
      <c r="FI492" s="88"/>
      <c r="FJ492" s="89"/>
      <c r="FK492" s="90"/>
      <c r="FL492" s="86"/>
      <c r="FM492" s="86"/>
      <c r="FN492" s="86"/>
      <c r="FO492" s="87"/>
      <c r="FP492" s="87"/>
      <c r="FQ492" s="87"/>
      <c r="FR492" s="87"/>
      <c r="FS492" s="87"/>
      <c r="FT492" s="88"/>
      <c r="FU492" s="88"/>
      <c r="FV492" s="88"/>
      <c r="FW492" s="89"/>
      <c r="FX492" s="90"/>
      <c r="FY492" s="86"/>
      <c r="FZ492" s="86"/>
      <c r="GA492" s="86"/>
      <c r="GB492" s="87"/>
      <c r="GC492" s="87"/>
      <c r="GD492" s="87"/>
      <c r="GE492" s="87"/>
      <c r="GF492" s="87"/>
    </row>
    <row r="493" spans="1:188" ht="15" hidden="1" customHeight="1" x14ac:dyDescent="0.25">
      <c r="A493" s="4">
        <v>3639</v>
      </c>
      <c r="B493" s="4">
        <v>5154</v>
      </c>
      <c r="C493" s="291"/>
      <c r="D493" s="47"/>
      <c r="E493" s="61">
        <v>212</v>
      </c>
      <c r="F493" s="5" t="s">
        <v>149</v>
      </c>
      <c r="G493" s="76">
        <v>15</v>
      </c>
      <c r="H493" s="76">
        <v>15</v>
      </c>
      <c r="I493" s="76">
        <v>8.33</v>
      </c>
      <c r="J493" s="428">
        <f>Tabulka54246[[#This Row],[Skutečnost v tis. Kč]]/Tabulka54246[[#This Row],[Upravený rozpočet v tis. Kč]]*100</f>
        <v>55.533333333333331</v>
      </c>
      <c r="K493" s="90"/>
      <c r="L493" s="86"/>
      <c r="M493" s="86"/>
      <c r="N493" s="86"/>
      <c r="O493" s="87"/>
      <c r="P493" s="87"/>
      <c r="Q493" s="87"/>
      <c r="R493" s="87"/>
      <c r="S493" s="87"/>
      <c r="T493" s="88"/>
      <c r="U493" s="88"/>
      <c r="V493" s="88"/>
      <c r="W493" s="89"/>
      <c r="X493" s="90"/>
      <c r="Y493" s="86"/>
      <c r="Z493" s="86"/>
      <c r="AA493" s="86"/>
      <c r="AB493" s="87"/>
      <c r="AC493" s="87"/>
      <c r="AD493" s="87"/>
      <c r="AE493" s="87"/>
      <c r="AF493" s="87"/>
      <c r="AG493" s="88"/>
      <c r="AH493" s="88"/>
      <c r="AI493" s="88"/>
      <c r="AJ493" s="89"/>
      <c r="AK493" s="90"/>
      <c r="AL493" s="86"/>
      <c r="AM493" s="86"/>
      <c r="AN493" s="86"/>
      <c r="AO493" s="87"/>
      <c r="AP493" s="87"/>
      <c r="AQ493" s="87"/>
      <c r="AR493" s="87"/>
      <c r="AS493" s="87"/>
      <c r="AT493" s="88"/>
      <c r="AU493" s="88"/>
      <c r="AV493" s="88"/>
      <c r="AW493" s="89"/>
      <c r="AX493" s="90"/>
      <c r="AY493" s="86"/>
      <c r="AZ493" s="86"/>
      <c r="BA493" s="86"/>
      <c r="BB493" s="87"/>
      <c r="BC493" s="87"/>
      <c r="BD493" s="87"/>
      <c r="BE493" s="87"/>
      <c r="BF493" s="87"/>
      <c r="BG493" s="88"/>
      <c r="BH493" s="88"/>
      <c r="BI493" s="88"/>
      <c r="BJ493" s="89"/>
      <c r="BK493" s="90"/>
      <c r="BL493" s="86"/>
      <c r="BM493" s="86"/>
      <c r="BN493" s="86"/>
      <c r="BO493" s="87"/>
      <c r="BP493" s="87"/>
      <c r="BQ493" s="87"/>
      <c r="BR493" s="87"/>
      <c r="BS493" s="87"/>
      <c r="BT493" s="88"/>
      <c r="BU493" s="88"/>
      <c r="BV493" s="88"/>
      <c r="BW493" s="89"/>
      <c r="BX493" s="90"/>
      <c r="BY493" s="86"/>
      <c r="BZ493" s="86"/>
      <c r="CA493" s="86"/>
      <c r="CB493" s="87"/>
      <c r="CC493" s="87"/>
      <c r="CD493" s="87"/>
      <c r="CE493" s="87"/>
      <c r="CF493" s="87"/>
      <c r="CG493" s="88"/>
      <c r="CH493" s="88"/>
      <c r="CI493" s="88"/>
      <c r="CJ493" s="89"/>
      <c r="CK493" s="90"/>
      <c r="CL493" s="86"/>
      <c r="CM493" s="86"/>
      <c r="CN493" s="86"/>
      <c r="CO493" s="87"/>
      <c r="CP493" s="87"/>
      <c r="CQ493" s="87"/>
      <c r="CR493" s="87"/>
      <c r="CS493" s="87"/>
      <c r="CT493" s="88"/>
      <c r="CU493" s="88"/>
      <c r="CV493" s="88"/>
      <c r="CW493" s="89"/>
      <c r="CX493" s="90"/>
      <c r="CY493" s="86"/>
      <c r="CZ493" s="86"/>
      <c r="DA493" s="86"/>
      <c r="DB493" s="87"/>
      <c r="DC493" s="87"/>
      <c r="DD493" s="87"/>
      <c r="DE493" s="87"/>
      <c r="DF493" s="87"/>
      <c r="DG493" s="88"/>
      <c r="DH493" s="88"/>
      <c r="DI493" s="88"/>
      <c r="DJ493" s="89"/>
      <c r="DK493" s="90"/>
      <c r="DL493" s="86"/>
      <c r="DM493" s="86"/>
      <c r="DN493" s="86"/>
      <c r="DO493" s="87"/>
      <c r="DP493" s="87"/>
      <c r="DQ493" s="87"/>
      <c r="DR493" s="87"/>
      <c r="DS493" s="87"/>
      <c r="DT493" s="88"/>
      <c r="DU493" s="88"/>
      <c r="DV493" s="88"/>
      <c r="DW493" s="89"/>
      <c r="DX493" s="90"/>
      <c r="DY493" s="86"/>
      <c r="DZ493" s="86"/>
      <c r="EA493" s="86"/>
      <c r="EB493" s="87"/>
      <c r="EC493" s="87"/>
      <c r="ED493" s="87"/>
      <c r="EE493" s="87"/>
      <c r="EF493" s="87"/>
      <c r="EG493" s="88"/>
      <c r="EH493" s="88"/>
      <c r="EI493" s="88"/>
      <c r="EJ493" s="89"/>
      <c r="EK493" s="90"/>
      <c r="EL493" s="86"/>
      <c r="EM493" s="86"/>
      <c r="EN493" s="86"/>
      <c r="EO493" s="87"/>
      <c r="EP493" s="87"/>
      <c r="EQ493" s="87"/>
      <c r="ER493" s="87"/>
      <c r="ES493" s="87"/>
      <c r="ET493" s="88"/>
      <c r="EU493" s="88"/>
      <c r="EV493" s="88"/>
      <c r="EW493" s="89"/>
      <c r="EX493" s="90"/>
      <c r="EY493" s="86"/>
      <c r="EZ493" s="86"/>
      <c r="FA493" s="86"/>
      <c r="FB493" s="87"/>
      <c r="FC493" s="87"/>
      <c r="FD493" s="87"/>
      <c r="FE493" s="87"/>
      <c r="FF493" s="87"/>
      <c r="FG493" s="88"/>
      <c r="FH493" s="88"/>
      <c r="FI493" s="88"/>
      <c r="FJ493" s="89"/>
      <c r="FK493" s="90"/>
      <c r="FL493" s="86"/>
      <c r="FM493" s="86"/>
      <c r="FN493" s="86"/>
      <c r="FO493" s="87"/>
      <c r="FP493" s="87"/>
      <c r="FQ493" s="87"/>
      <c r="FR493" s="87"/>
      <c r="FS493" s="87"/>
      <c r="FT493" s="88"/>
      <c r="FU493" s="88"/>
      <c r="FV493" s="88"/>
      <c r="FW493" s="89"/>
      <c r="FX493" s="90"/>
      <c r="FY493" s="86"/>
      <c r="FZ493" s="86"/>
      <c r="GA493" s="86"/>
      <c r="GB493" s="87"/>
      <c r="GC493" s="87"/>
      <c r="GD493" s="87"/>
      <c r="GE493" s="87"/>
      <c r="GF493" s="87"/>
    </row>
    <row r="494" spans="1:188" ht="15" hidden="1" customHeight="1" x14ac:dyDescent="0.25">
      <c r="A494" s="4">
        <v>3639</v>
      </c>
      <c r="B494" s="4">
        <v>5169</v>
      </c>
      <c r="C494" s="291"/>
      <c r="D494" s="47"/>
      <c r="E494" s="61">
        <v>212</v>
      </c>
      <c r="F494" s="5" t="s">
        <v>134</v>
      </c>
      <c r="G494" s="76">
        <v>123.87</v>
      </c>
      <c r="H494" s="76">
        <v>123.87</v>
      </c>
      <c r="I494" s="76">
        <v>93.02</v>
      </c>
      <c r="J494" s="428">
        <f>Tabulka54246[[#This Row],[Skutečnost v tis. Kč]]/Tabulka54246[[#This Row],[Upravený rozpočet v tis. Kč]]*100</f>
        <v>75.094857511907648</v>
      </c>
      <c r="K494" s="90"/>
      <c r="L494" s="86"/>
      <c r="M494" s="86"/>
      <c r="N494" s="86"/>
      <c r="O494" s="87"/>
      <c r="P494" s="87"/>
      <c r="Q494" s="87"/>
      <c r="R494" s="87"/>
      <c r="S494" s="87"/>
      <c r="T494" s="88"/>
      <c r="U494" s="88"/>
      <c r="V494" s="88"/>
      <c r="W494" s="89"/>
      <c r="X494" s="90"/>
      <c r="Y494" s="86"/>
      <c r="Z494" s="86"/>
      <c r="AA494" s="86"/>
      <c r="AB494" s="87"/>
      <c r="AC494" s="87"/>
      <c r="AD494" s="87"/>
      <c r="AE494" s="87"/>
      <c r="AF494" s="87"/>
      <c r="AG494" s="88"/>
      <c r="AH494" s="88"/>
      <c r="AI494" s="88"/>
      <c r="AJ494" s="89"/>
      <c r="AK494" s="90"/>
      <c r="AL494" s="86"/>
      <c r="AM494" s="86"/>
      <c r="AN494" s="86"/>
      <c r="AO494" s="87"/>
      <c r="AP494" s="87"/>
      <c r="AQ494" s="87"/>
      <c r="AR494" s="87"/>
      <c r="AS494" s="87"/>
      <c r="AT494" s="88"/>
      <c r="AU494" s="88"/>
      <c r="AV494" s="88"/>
      <c r="AW494" s="89"/>
      <c r="AX494" s="90"/>
      <c r="AY494" s="86"/>
      <c r="AZ494" s="86"/>
      <c r="BA494" s="86"/>
      <c r="BB494" s="87"/>
      <c r="BC494" s="87"/>
      <c r="BD494" s="87"/>
      <c r="BE494" s="87"/>
      <c r="BF494" s="87"/>
      <c r="BG494" s="88"/>
      <c r="BH494" s="88"/>
      <c r="BI494" s="88"/>
      <c r="BJ494" s="89"/>
      <c r="BK494" s="90"/>
      <c r="BL494" s="86"/>
      <c r="BM494" s="86"/>
      <c r="BN494" s="86"/>
      <c r="BO494" s="87"/>
      <c r="BP494" s="87"/>
      <c r="BQ494" s="87"/>
      <c r="BR494" s="87"/>
      <c r="BS494" s="87"/>
      <c r="BT494" s="88"/>
      <c r="BU494" s="88"/>
      <c r="BV494" s="88"/>
      <c r="BW494" s="89"/>
      <c r="BX494" s="90"/>
      <c r="BY494" s="86"/>
      <c r="BZ494" s="86"/>
      <c r="CA494" s="86"/>
      <c r="CB494" s="87"/>
      <c r="CC494" s="87"/>
      <c r="CD494" s="87"/>
      <c r="CE494" s="87"/>
      <c r="CF494" s="87"/>
      <c r="CG494" s="88"/>
      <c r="CH494" s="88"/>
      <c r="CI494" s="88"/>
      <c r="CJ494" s="89"/>
      <c r="CK494" s="90"/>
      <c r="CL494" s="86"/>
      <c r="CM494" s="86"/>
      <c r="CN494" s="86"/>
      <c r="CO494" s="87"/>
      <c r="CP494" s="87"/>
      <c r="CQ494" s="87"/>
      <c r="CR494" s="87"/>
      <c r="CS494" s="87"/>
      <c r="CT494" s="88"/>
      <c r="CU494" s="88"/>
      <c r="CV494" s="88"/>
      <c r="CW494" s="89"/>
      <c r="CX494" s="90"/>
      <c r="CY494" s="86"/>
      <c r="CZ494" s="86"/>
      <c r="DA494" s="86"/>
      <c r="DB494" s="87"/>
      <c r="DC494" s="87"/>
      <c r="DD494" s="87"/>
      <c r="DE494" s="87"/>
      <c r="DF494" s="87"/>
      <c r="DG494" s="88"/>
      <c r="DH494" s="88"/>
      <c r="DI494" s="88"/>
      <c r="DJ494" s="89"/>
      <c r="DK494" s="90"/>
      <c r="DL494" s="86"/>
      <c r="DM494" s="86"/>
      <c r="DN494" s="86"/>
      <c r="DO494" s="87"/>
      <c r="DP494" s="87"/>
      <c r="DQ494" s="87"/>
      <c r="DR494" s="87"/>
      <c r="DS494" s="87"/>
      <c r="DT494" s="88"/>
      <c r="DU494" s="88"/>
      <c r="DV494" s="88"/>
      <c r="DW494" s="89"/>
      <c r="DX494" s="90"/>
      <c r="DY494" s="86"/>
      <c r="DZ494" s="86"/>
      <c r="EA494" s="86"/>
      <c r="EB494" s="87"/>
      <c r="EC494" s="87"/>
      <c r="ED494" s="87"/>
      <c r="EE494" s="87"/>
      <c r="EF494" s="87"/>
      <c r="EG494" s="88"/>
      <c r="EH494" s="88"/>
      <c r="EI494" s="88"/>
      <c r="EJ494" s="89"/>
      <c r="EK494" s="90"/>
      <c r="EL494" s="86"/>
      <c r="EM494" s="86"/>
      <c r="EN494" s="86"/>
      <c r="EO494" s="87"/>
      <c r="EP494" s="87"/>
      <c r="EQ494" s="87"/>
      <c r="ER494" s="87"/>
      <c r="ES494" s="87"/>
      <c r="ET494" s="88"/>
      <c r="EU494" s="88"/>
      <c r="EV494" s="88"/>
      <c r="EW494" s="89"/>
      <c r="EX494" s="90"/>
      <c r="EY494" s="86"/>
      <c r="EZ494" s="86"/>
      <c r="FA494" s="86"/>
      <c r="FB494" s="87"/>
      <c r="FC494" s="87"/>
      <c r="FD494" s="87"/>
      <c r="FE494" s="87"/>
      <c r="FF494" s="87"/>
      <c r="FG494" s="88"/>
      <c r="FH494" s="88"/>
      <c r="FI494" s="88"/>
      <c r="FJ494" s="89"/>
      <c r="FK494" s="90"/>
      <c r="FL494" s="86"/>
      <c r="FM494" s="86"/>
      <c r="FN494" s="86"/>
      <c r="FO494" s="87"/>
      <c r="FP494" s="87"/>
      <c r="FQ494" s="87"/>
      <c r="FR494" s="87"/>
      <c r="FS494" s="87"/>
      <c r="FT494" s="88"/>
      <c r="FU494" s="88"/>
      <c r="FV494" s="88"/>
      <c r="FW494" s="89"/>
      <c r="FX494" s="90"/>
      <c r="FY494" s="86"/>
      <c r="FZ494" s="86"/>
      <c r="GA494" s="86"/>
      <c r="GB494" s="87"/>
      <c r="GC494" s="87"/>
      <c r="GD494" s="87"/>
      <c r="GE494" s="87"/>
      <c r="GF494" s="87"/>
    </row>
    <row r="495" spans="1:188" ht="15" customHeight="1" x14ac:dyDescent="0.25">
      <c r="A495" s="461">
        <v>3639</v>
      </c>
      <c r="B495" s="461">
        <v>5171</v>
      </c>
      <c r="C495" s="490"/>
      <c r="D495" s="64"/>
      <c r="E495" s="462">
        <v>212</v>
      </c>
      <c r="F495" s="459" t="s">
        <v>1068</v>
      </c>
      <c r="G495" s="254">
        <v>10</v>
      </c>
      <c r="H495" s="254">
        <v>10</v>
      </c>
      <c r="I495" s="254">
        <v>5.59</v>
      </c>
      <c r="J495" s="429">
        <f>Tabulka54246[[#This Row],[Skutečnost v tis. Kč]]/Tabulka54246[[#This Row],[Upravený rozpočet v tis. Kč]]*100</f>
        <v>55.899999999999991</v>
      </c>
      <c r="K495" s="90"/>
      <c r="L495" s="86"/>
      <c r="M495" s="86"/>
      <c r="N495" s="86"/>
      <c r="O495" s="87"/>
      <c r="P495" s="87"/>
      <c r="Q495" s="87"/>
      <c r="R495" s="87"/>
      <c r="S495" s="87"/>
      <c r="T495" s="88"/>
      <c r="U495" s="88"/>
      <c r="V495" s="88"/>
      <c r="W495" s="89"/>
      <c r="X495" s="90"/>
      <c r="Y495" s="86"/>
      <c r="Z495" s="86"/>
      <c r="AA495" s="86"/>
      <c r="AB495" s="87"/>
      <c r="AC495" s="87"/>
      <c r="AD495" s="87"/>
      <c r="AE495" s="87"/>
      <c r="AF495" s="87"/>
      <c r="AG495" s="88"/>
      <c r="AH495" s="88"/>
      <c r="AI495" s="88"/>
      <c r="AJ495" s="89"/>
      <c r="AK495" s="90"/>
      <c r="AL495" s="86"/>
      <c r="AM495" s="86"/>
      <c r="AN495" s="86"/>
      <c r="AO495" s="87"/>
      <c r="AP495" s="87"/>
      <c r="AQ495" s="87"/>
      <c r="AR495" s="87"/>
      <c r="AS495" s="87"/>
      <c r="AT495" s="88"/>
      <c r="AU495" s="88"/>
      <c r="AV495" s="88"/>
      <c r="AW495" s="89"/>
      <c r="AX495" s="90"/>
      <c r="AY495" s="86"/>
      <c r="AZ495" s="86"/>
      <c r="BA495" s="86"/>
      <c r="BB495" s="87"/>
      <c r="BC495" s="87"/>
      <c r="BD495" s="87"/>
      <c r="BE495" s="87"/>
      <c r="BF495" s="87"/>
      <c r="BG495" s="88"/>
      <c r="BH495" s="88"/>
      <c r="BI495" s="88"/>
      <c r="BJ495" s="89"/>
      <c r="BK495" s="90"/>
      <c r="BL495" s="86"/>
      <c r="BM495" s="86"/>
      <c r="BN495" s="86"/>
      <c r="BO495" s="87"/>
      <c r="BP495" s="87"/>
      <c r="BQ495" s="87"/>
      <c r="BR495" s="87"/>
      <c r="BS495" s="87"/>
      <c r="BT495" s="88"/>
      <c r="BU495" s="88"/>
      <c r="BV495" s="88"/>
      <c r="BW495" s="89"/>
      <c r="BX495" s="90"/>
      <c r="BY495" s="86"/>
      <c r="BZ495" s="86"/>
      <c r="CA495" s="86"/>
      <c r="CB495" s="87"/>
      <c r="CC495" s="87"/>
      <c r="CD495" s="87"/>
      <c r="CE495" s="87"/>
      <c r="CF495" s="87"/>
      <c r="CG495" s="88"/>
      <c r="CH495" s="88"/>
      <c r="CI495" s="88"/>
      <c r="CJ495" s="89"/>
      <c r="CK495" s="90"/>
      <c r="CL495" s="86"/>
      <c r="CM495" s="86"/>
      <c r="CN495" s="86"/>
      <c r="CO495" s="87"/>
      <c r="CP495" s="87"/>
      <c r="CQ495" s="87"/>
      <c r="CR495" s="87"/>
      <c r="CS495" s="87"/>
      <c r="CT495" s="88"/>
      <c r="CU495" s="88"/>
      <c r="CV495" s="88"/>
      <c r="CW495" s="89"/>
      <c r="CX495" s="90"/>
      <c r="CY495" s="86"/>
      <c r="CZ495" s="86"/>
      <c r="DA495" s="86"/>
      <c r="DB495" s="87"/>
      <c r="DC495" s="87"/>
      <c r="DD495" s="87"/>
      <c r="DE495" s="87"/>
      <c r="DF495" s="87"/>
      <c r="DG495" s="88"/>
      <c r="DH495" s="88"/>
      <c r="DI495" s="88"/>
      <c r="DJ495" s="89"/>
      <c r="DK495" s="90"/>
      <c r="DL495" s="86"/>
      <c r="DM495" s="86"/>
      <c r="DN495" s="86"/>
      <c r="DO495" s="87"/>
      <c r="DP495" s="87"/>
      <c r="DQ495" s="87"/>
      <c r="DR495" s="87"/>
      <c r="DS495" s="87"/>
      <c r="DT495" s="88"/>
      <c r="DU495" s="88"/>
      <c r="DV495" s="88"/>
      <c r="DW495" s="89"/>
      <c r="DX495" s="90"/>
      <c r="DY495" s="86"/>
      <c r="DZ495" s="86"/>
      <c r="EA495" s="86"/>
      <c r="EB495" s="87"/>
      <c r="EC495" s="87"/>
      <c r="ED495" s="87"/>
      <c r="EE495" s="87"/>
      <c r="EF495" s="87"/>
      <c r="EG495" s="88"/>
      <c r="EH495" s="88"/>
      <c r="EI495" s="88"/>
      <c r="EJ495" s="89"/>
      <c r="EK495" s="90"/>
      <c r="EL495" s="86"/>
      <c r="EM495" s="86"/>
      <c r="EN495" s="86"/>
      <c r="EO495" s="87"/>
      <c r="EP495" s="87"/>
      <c r="EQ495" s="87"/>
      <c r="ER495" s="87"/>
      <c r="ES495" s="87"/>
      <c r="ET495" s="88"/>
      <c r="EU495" s="88"/>
      <c r="EV495" s="88"/>
      <c r="EW495" s="89"/>
      <c r="EX495" s="90"/>
      <c r="EY495" s="86"/>
      <c r="EZ495" s="86"/>
      <c r="FA495" s="86"/>
      <c r="FB495" s="87"/>
      <c r="FC495" s="87"/>
      <c r="FD495" s="87"/>
      <c r="FE495" s="87"/>
      <c r="FF495" s="87"/>
      <c r="FG495" s="88"/>
      <c r="FH495" s="88"/>
      <c r="FI495" s="88"/>
      <c r="FJ495" s="89"/>
      <c r="FK495" s="90"/>
      <c r="FL495" s="86"/>
      <c r="FM495" s="86"/>
      <c r="FN495" s="86"/>
      <c r="FO495" s="87"/>
      <c r="FP495" s="87"/>
      <c r="FQ495" s="87"/>
      <c r="FR495" s="87"/>
      <c r="FS495" s="87"/>
      <c r="FT495" s="88"/>
      <c r="FU495" s="88"/>
      <c r="FV495" s="88"/>
      <c r="FW495" s="89"/>
      <c r="FX495" s="90"/>
      <c r="FY495" s="86"/>
      <c r="FZ495" s="86"/>
      <c r="GA495" s="86"/>
      <c r="GB495" s="87"/>
      <c r="GC495" s="87"/>
      <c r="GD495" s="87"/>
      <c r="GE495" s="87"/>
      <c r="GF495" s="87"/>
    </row>
    <row r="496" spans="1:188" ht="15" hidden="1" customHeight="1" x14ac:dyDescent="0.25">
      <c r="A496" s="461"/>
      <c r="B496" s="461"/>
      <c r="C496" s="490"/>
      <c r="D496" s="64"/>
      <c r="E496" s="61"/>
      <c r="F496" s="282" t="s">
        <v>294</v>
      </c>
      <c r="G496" s="233">
        <f>SUBTOTAL(109,G492:G495)</f>
        <v>10</v>
      </c>
      <c r="H496" s="233">
        <f>SUBTOTAL(109,H492:H495)</f>
        <v>10</v>
      </c>
      <c r="I496" s="233">
        <f>SUBTOTAL(109,I492:I495)</f>
        <v>5.59</v>
      </c>
      <c r="J496" s="547">
        <f>Tabulka54246[[#This Row],[Skutečnost v tis. Kč]]/Tabulka54246[[#This Row],[Upravený rozpočet v tis. Kč]]*100</f>
        <v>55.899999999999991</v>
      </c>
      <c r="K496" s="90"/>
      <c r="L496" s="86"/>
      <c r="M496" s="86"/>
      <c r="N496" s="86"/>
      <c r="O496" s="87"/>
      <c r="P496" s="87"/>
      <c r="Q496" s="87"/>
      <c r="R496" s="87"/>
      <c r="S496" s="87"/>
      <c r="T496" s="88"/>
      <c r="U496" s="88"/>
      <c r="V496" s="88"/>
      <c r="W496" s="89"/>
      <c r="X496" s="90"/>
      <c r="Y496" s="86"/>
      <c r="Z496" s="86"/>
      <c r="AA496" s="86"/>
      <c r="AB496" s="87"/>
      <c r="AC496" s="87"/>
      <c r="AD496" s="87"/>
      <c r="AE496" s="87"/>
      <c r="AF496" s="87"/>
      <c r="AG496" s="88"/>
      <c r="AH496" s="88"/>
      <c r="AI496" s="88"/>
      <c r="AJ496" s="89"/>
      <c r="AK496" s="90"/>
      <c r="AL496" s="86"/>
      <c r="AM496" s="86"/>
      <c r="AN496" s="86"/>
      <c r="AO496" s="87"/>
      <c r="AP496" s="87"/>
      <c r="AQ496" s="87"/>
      <c r="AR496" s="87"/>
      <c r="AS496" s="87"/>
      <c r="AT496" s="88"/>
      <c r="AU496" s="88"/>
      <c r="AV496" s="88"/>
      <c r="AW496" s="89"/>
      <c r="AX496" s="90"/>
      <c r="AY496" s="86"/>
      <c r="AZ496" s="86"/>
      <c r="BA496" s="86"/>
      <c r="BB496" s="87"/>
      <c r="BC496" s="87"/>
      <c r="BD496" s="87"/>
      <c r="BE496" s="87"/>
      <c r="BF496" s="87"/>
      <c r="BG496" s="88"/>
      <c r="BH496" s="88"/>
      <c r="BI496" s="88"/>
      <c r="BJ496" s="89"/>
      <c r="BK496" s="90"/>
      <c r="BL496" s="86"/>
      <c r="BM496" s="86"/>
      <c r="BN496" s="86"/>
      <c r="BO496" s="87"/>
      <c r="BP496" s="87"/>
      <c r="BQ496" s="87"/>
      <c r="BR496" s="87"/>
      <c r="BS496" s="87"/>
      <c r="BT496" s="88"/>
      <c r="BU496" s="88"/>
      <c r="BV496" s="88"/>
      <c r="BW496" s="89"/>
      <c r="BX496" s="90"/>
      <c r="BY496" s="86"/>
      <c r="BZ496" s="86"/>
      <c r="CA496" s="86"/>
      <c r="CB496" s="87"/>
      <c r="CC496" s="87"/>
      <c r="CD496" s="87"/>
      <c r="CE496" s="87"/>
      <c r="CF496" s="87"/>
      <c r="CG496" s="88"/>
      <c r="CH496" s="88"/>
      <c r="CI496" s="88"/>
      <c r="CJ496" s="89"/>
      <c r="CK496" s="90"/>
      <c r="CL496" s="86"/>
      <c r="CM496" s="86"/>
      <c r="CN496" s="86"/>
      <c r="CO496" s="87"/>
      <c r="CP496" s="87"/>
      <c r="CQ496" s="87"/>
      <c r="CR496" s="87"/>
      <c r="CS496" s="87"/>
      <c r="CT496" s="88"/>
      <c r="CU496" s="88"/>
      <c r="CV496" s="88"/>
      <c r="CW496" s="89"/>
      <c r="CX496" s="90"/>
      <c r="CY496" s="86"/>
      <c r="CZ496" s="86"/>
      <c r="DA496" s="86"/>
      <c r="DB496" s="87"/>
      <c r="DC496" s="87"/>
      <c r="DD496" s="87"/>
      <c r="DE496" s="87"/>
      <c r="DF496" s="87"/>
      <c r="DG496" s="88"/>
      <c r="DH496" s="88"/>
      <c r="DI496" s="88"/>
      <c r="DJ496" s="89"/>
      <c r="DK496" s="90"/>
      <c r="DL496" s="86"/>
      <c r="DM496" s="86"/>
      <c r="DN496" s="86"/>
      <c r="DO496" s="87"/>
      <c r="DP496" s="87"/>
      <c r="DQ496" s="87"/>
      <c r="DR496" s="87"/>
      <c r="DS496" s="87"/>
      <c r="DT496" s="88"/>
      <c r="DU496" s="88"/>
      <c r="DV496" s="88"/>
      <c r="DW496" s="89"/>
      <c r="DX496" s="90"/>
      <c r="DY496" s="86"/>
      <c r="DZ496" s="86"/>
      <c r="EA496" s="86"/>
      <c r="EB496" s="87"/>
      <c r="EC496" s="87"/>
      <c r="ED496" s="87"/>
      <c r="EE496" s="87"/>
      <c r="EF496" s="87"/>
      <c r="EG496" s="88"/>
      <c r="EH496" s="88"/>
      <c r="EI496" s="88"/>
      <c r="EJ496" s="89"/>
      <c r="EK496" s="90"/>
      <c r="EL496" s="86"/>
      <c r="EM496" s="86"/>
      <c r="EN496" s="86"/>
      <c r="EO496" s="87"/>
      <c r="EP496" s="87"/>
      <c r="EQ496" s="87"/>
      <c r="ER496" s="87"/>
      <c r="ES496" s="87"/>
      <c r="ET496" s="88"/>
      <c r="EU496" s="88"/>
      <c r="EV496" s="88"/>
      <c r="EW496" s="89"/>
      <c r="EX496" s="90"/>
      <c r="EY496" s="86"/>
      <c r="EZ496" s="86"/>
      <c r="FA496" s="86"/>
      <c r="FB496" s="87"/>
      <c r="FC496" s="87"/>
      <c r="FD496" s="87"/>
      <c r="FE496" s="87"/>
      <c r="FF496" s="87"/>
      <c r="FG496" s="88"/>
      <c r="FH496" s="88"/>
      <c r="FI496" s="88"/>
      <c r="FJ496" s="89"/>
      <c r="FK496" s="90"/>
      <c r="FL496" s="86"/>
      <c r="FM496" s="86"/>
      <c r="FN496" s="86"/>
      <c r="FO496" s="87"/>
      <c r="FP496" s="87"/>
      <c r="FQ496" s="87"/>
      <c r="FR496" s="87"/>
      <c r="FS496" s="87"/>
      <c r="FT496" s="88"/>
      <c r="FU496" s="88"/>
      <c r="FV496" s="88"/>
      <c r="FW496" s="89"/>
      <c r="FX496" s="90"/>
      <c r="FY496" s="86"/>
      <c r="FZ496" s="86"/>
      <c r="GA496" s="86"/>
      <c r="GB496" s="87"/>
      <c r="GC496" s="87"/>
      <c r="GD496" s="87"/>
      <c r="GE496" s="87"/>
      <c r="GF496" s="87"/>
    </row>
    <row r="497" spans="1:188" ht="15" hidden="1" customHeight="1" x14ac:dyDescent="0.25">
      <c r="A497" s="461"/>
      <c r="B497" s="461"/>
      <c r="C497" s="490"/>
      <c r="D497" s="64"/>
      <c r="E497" s="61"/>
      <c r="F497" s="459"/>
      <c r="G497" s="254"/>
      <c r="H497" s="254"/>
      <c r="I497" s="254"/>
      <c r="J497" s="428"/>
      <c r="K497" s="90"/>
      <c r="L497" s="86"/>
      <c r="M497" s="86"/>
      <c r="N497" s="86"/>
      <c r="O497" s="87"/>
      <c r="P497" s="87"/>
      <c r="Q497" s="87"/>
      <c r="R497" s="87"/>
      <c r="S497" s="87"/>
      <c r="T497" s="88"/>
      <c r="U497" s="88"/>
      <c r="V497" s="88"/>
      <c r="W497" s="89"/>
      <c r="X497" s="90"/>
      <c r="Y497" s="86"/>
      <c r="Z497" s="86"/>
      <c r="AA497" s="86"/>
      <c r="AB497" s="87"/>
      <c r="AC497" s="87"/>
      <c r="AD497" s="87"/>
      <c r="AE497" s="87"/>
      <c r="AF497" s="87"/>
      <c r="AG497" s="88"/>
      <c r="AH497" s="88"/>
      <c r="AI497" s="88"/>
      <c r="AJ497" s="89"/>
      <c r="AK497" s="90"/>
      <c r="AL497" s="86"/>
      <c r="AM497" s="86"/>
      <c r="AN497" s="86"/>
      <c r="AO497" s="87"/>
      <c r="AP497" s="87"/>
      <c r="AQ497" s="87"/>
      <c r="AR497" s="87"/>
      <c r="AS497" s="87"/>
      <c r="AT497" s="88"/>
      <c r="AU497" s="88"/>
      <c r="AV497" s="88"/>
      <c r="AW497" s="89"/>
      <c r="AX497" s="90"/>
      <c r="AY497" s="86"/>
      <c r="AZ497" s="86"/>
      <c r="BA497" s="86"/>
      <c r="BB497" s="87"/>
      <c r="BC497" s="87"/>
      <c r="BD497" s="87"/>
      <c r="BE497" s="87"/>
      <c r="BF497" s="87"/>
      <c r="BG497" s="88"/>
      <c r="BH497" s="88"/>
      <c r="BI497" s="88"/>
      <c r="BJ497" s="89"/>
      <c r="BK497" s="90"/>
      <c r="BL497" s="86"/>
      <c r="BM497" s="86"/>
      <c r="BN497" s="86"/>
      <c r="BO497" s="87"/>
      <c r="BP497" s="87"/>
      <c r="BQ497" s="87"/>
      <c r="BR497" s="87"/>
      <c r="BS497" s="87"/>
      <c r="BT497" s="88"/>
      <c r="BU497" s="88"/>
      <c r="BV497" s="88"/>
      <c r="BW497" s="89"/>
      <c r="BX497" s="90"/>
      <c r="BY497" s="86"/>
      <c r="BZ497" s="86"/>
      <c r="CA497" s="86"/>
      <c r="CB497" s="87"/>
      <c r="CC497" s="87"/>
      <c r="CD497" s="87"/>
      <c r="CE497" s="87"/>
      <c r="CF497" s="87"/>
      <c r="CG497" s="88"/>
      <c r="CH497" s="88"/>
      <c r="CI497" s="88"/>
      <c r="CJ497" s="89"/>
      <c r="CK497" s="90"/>
      <c r="CL497" s="86"/>
      <c r="CM497" s="86"/>
      <c r="CN497" s="86"/>
      <c r="CO497" s="87"/>
      <c r="CP497" s="87"/>
      <c r="CQ497" s="87"/>
      <c r="CR497" s="87"/>
      <c r="CS497" s="87"/>
      <c r="CT497" s="88"/>
      <c r="CU497" s="88"/>
      <c r="CV497" s="88"/>
      <c r="CW497" s="89"/>
      <c r="CX497" s="90"/>
      <c r="CY497" s="86"/>
      <c r="CZ497" s="86"/>
      <c r="DA497" s="86"/>
      <c r="DB497" s="87"/>
      <c r="DC497" s="87"/>
      <c r="DD497" s="87"/>
      <c r="DE497" s="87"/>
      <c r="DF497" s="87"/>
      <c r="DG497" s="88"/>
      <c r="DH497" s="88"/>
      <c r="DI497" s="88"/>
      <c r="DJ497" s="89"/>
      <c r="DK497" s="90"/>
      <c r="DL497" s="86"/>
      <c r="DM497" s="86"/>
      <c r="DN497" s="86"/>
      <c r="DO497" s="87"/>
      <c r="DP497" s="87"/>
      <c r="DQ497" s="87"/>
      <c r="DR497" s="87"/>
      <c r="DS497" s="87"/>
      <c r="DT497" s="88"/>
      <c r="DU497" s="88"/>
      <c r="DV497" s="88"/>
      <c r="DW497" s="89"/>
      <c r="DX497" s="90"/>
      <c r="DY497" s="86"/>
      <c r="DZ497" s="86"/>
      <c r="EA497" s="86"/>
      <c r="EB497" s="87"/>
      <c r="EC497" s="87"/>
      <c r="ED497" s="87"/>
      <c r="EE497" s="87"/>
      <c r="EF497" s="87"/>
      <c r="EG497" s="88"/>
      <c r="EH497" s="88"/>
      <c r="EI497" s="88"/>
      <c r="EJ497" s="89"/>
      <c r="EK497" s="90"/>
      <c r="EL497" s="86"/>
      <c r="EM497" s="86"/>
      <c r="EN497" s="86"/>
      <c r="EO497" s="87"/>
      <c r="EP497" s="87"/>
      <c r="EQ497" s="87"/>
      <c r="ER497" s="87"/>
      <c r="ES497" s="87"/>
      <c r="ET497" s="88"/>
      <c r="EU497" s="88"/>
      <c r="EV497" s="88"/>
      <c r="EW497" s="89"/>
      <c r="EX497" s="90"/>
      <c r="EY497" s="86"/>
      <c r="EZ497" s="86"/>
      <c r="FA497" s="86"/>
      <c r="FB497" s="87"/>
      <c r="FC497" s="87"/>
      <c r="FD497" s="87"/>
      <c r="FE497" s="87"/>
      <c r="FF497" s="87"/>
      <c r="FG497" s="88"/>
      <c r="FH497" s="88"/>
      <c r="FI497" s="88"/>
      <c r="FJ497" s="89"/>
      <c r="FK497" s="90"/>
      <c r="FL497" s="86"/>
      <c r="FM497" s="86"/>
      <c r="FN497" s="86"/>
      <c r="FO497" s="87"/>
      <c r="FP497" s="87"/>
      <c r="FQ497" s="87"/>
      <c r="FR497" s="87"/>
      <c r="FS497" s="87"/>
      <c r="FT497" s="88"/>
      <c r="FU497" s="88"/>
      <c r="FV497" s="88"/>
      <c r="FW497" s="89"/>
      <c r="FX497" s="90"/>
      <c r="FY497" s="86"/>
      <c r="FZ497" s="86"/>
      <c r="GA497" s="86"/>
      <c r="GB497" s="87"/>
      <c r="GC497" s="87"/>
      <c r="GD497" s="87"/>
      <c r="GE497" s="87"/>
      <c r="GF497" s="87"/>
    </row>
    <row r="498" spans="1:188" ht="15" hidden="1" customHeight="1" x14ac:dyDescent="0.25">
      <c r="A498" s="461"/>
      <c r="B498" s="461"/>
      <c r="C498" s="490"/>
      <c r="D498" s="64"/>
      <c r="E498" s="61"/>
      <c r="F498" s="282" t="s">
        <v>292</v>
      </c>
      <c r="G498" s="254"/>
      <c r="H498" s="254"/>
      <c r="I498" s="254"/>
      <c r="J498" s="428"/>
      <c r="K498" s="90"/>
      <c r="L498" s="86"/>
      <c r="M498" s="86"/>
      <c r="N498" s="86"/>
      <c r="O498" s="87"/>
      <c r="P498" s="87"/>
      <c r="Q498" s="87"/>
      <c r="R498" s="87"/>
      <c r="S498" s="87"/>
      <c r="T498" s="88"/>
      <c r="U498" s="88"/>
      <c r="V498" s="88"/>
      <c r="W498" s="89"/>
      <c r="X498" s="90"/>
      <c r="Y498" s="86"/>
      <c r="Z498" s="86"/>
      <c r="AA498" s="86"/>
      <c r="AB498" s="87"/>
      <c r="AC498" s="87"/>
      <c r="AD498" s="87"/>
      <c r="AE498" s="87"/>
      <c r="AF498" s="87"/>
      <c r="AG498" s="88"/>
      <c r="AH498" s="88"/>
      <c r="AI498" s="88"/>
      <c r="AJ498" s="89"/>
      <c r="AK498" s="90"/>
      <c r="AL498" s="86"/>
      <c r="AM498" s="86"/>
      <c r="AN498" s="86"/>
      <c r="AO498" s="87"/>
      <c r="AP498" s="87"/>
      <c r="AQ498" s="87"/>
      <c r="AR498" s="87"/>
      <c r="AS498" s="87"/>
      <c r="AT498" s="88"/>
      <c r="AU498" s="88"/>
      <c r="AV498" s="88"/>
      <c r="AW498" s="89"/>
      <c r="AX498" s="90"/>
      <c r="AY498" s="86"/>
      <c r="AZ498" s="86"/>
      <c r="BA498" s="86"/>
      <c r="BB498" s="87"/>
      <c r="BC498" s="87"/>
      <c r="BD498" s="87"/>
      <c r="BE498" s="87"/>
      <c r="BF498" s="87"/>
      <c r="BG498" s="88"/>
      <c r="BH498" s="88"/>
      <c r="BI498" s="88"/>
      <c r="BJ498" s="89"/>
      <c r="BK498" s="90"/>
      <c r="BL498" s="86"/>
      <c r="BM498" s="86"/>
      <c r="BN498" s="86"/>
      <c r="BO498" s="87"/>
      <c r="BP498" s="87"/>
      <c r="BQ498" s="87"/>
      <c r="BR498" s="87"/>
      <c r="BS498" s="87"/>
      <c r="BT498" s="88"/>
      <c r="BU498" s="88"/>
      <c r="BV498" s="88"/>
      <c r="BW498" s="89"/>
      <c r="BX498" s="90"/>
      <c r="BY498" s="86"/>
      <c r="BZ498" s="86"/>
      <c r="CA498" s="86"/>
      <c r="CB498" s="87"/>
      <c r="CC498" s="87"/>
      <c r="CD498" s="87"/>
      <c r="CE498" s="87"/>
      <c r="CF498" s="87"/>
      <c r="CG498" s="88"/>
      <c r="CH498" s="88"/>
      <c r="CI498" s="88"/>
      <c r="CJ498" s="89"/>
      <c r="CK498" s="90"/>
      <c r="CL498" s="86"/>
      <c r="CM498" s="86"/>
      <c r="CN498" s="86"/>
      <c r="CO498" s="87"/>
      <c r="CP498" s="87"/>
      <c r="CQ498" s="87"/>
      <c r="CR498" s="87"/>
      <c r="CS498" s="87"/>
      <c r="CT498" s="88"/>
      <c r="CU498" s="88"/>
      <c r="CV498" s="88"/>
      <c r="CW498" s="89"/>
      <c r="CX498" s="90"/>
      <c r="CY498" s="86"/>
      <c r="CZ498" s="86"/>
      <c r="DA498" s="86"/>
      <c r="DB498" s="87"/>
      <c r="DC498" s="87"/>
      <c r="DD498" s="87"/>
      <c r="DE498" s="87"/>
      <c r="DF498" s="87"/>
      <c r="DG498" s="88"/>
      <c r="DH498" s="88"/>
      <c r="DI498" s="88"/>
      <c r="DJ498" s="89"/>
      <c r="DK498" s="90"/>
      <c r="DL498" s="86"/>
      <c r="DM498" s="86"/>
      <c r="DN498" s="86"/>
      <c r="DO498" s="87"/>
      <c r="DP498" s="87"/>
      <c r="DQ498" s="87"/>
      <c r="DR498" s="87"/>
      <c r="DS498" s="87"/>
      <c r="DT498" s="88"/>
      <c r="DU498" s="88"/>
      <c r="DV498" s="88"/>
      <c r="DW498" s="89"/>
      <c r="DX498" s="90"/>
      <c r="DY498" s="86"/>
      <c r="DZ498" s="86"/>
      <c r="EA498" s="86"/>
      <c r="EB498" s="87"/>
      <c r="EC498" s="87"/>
      <c r="ED498" s="87"/>
      <c r="EE498" s="87"/>
      <c r="EF498" s="87"/>
      <c r="EG498" s="88"/>
      <c r="EH498" s="88"/>
      <c r="EI498" s="88"/>
      <c r="EJ498" s="89"/>
      <c r="EK498" s="90"/>
      <c r="EL498" s="86"/>
      <c r="EM498" s="86"/>
      <c r="EN498" s="86"/>
      <c r="EO498" s="87"/>
      <c r="EP498" s="87"/>
      <c r="EQ498" s="87"/>
      <c r="ER498" s="87"/>
      <c r="ES498" s="87"/>
      <c r="ET498" s="88"/>
      <c r="EU498" s="88"/>
      <c r="EV498" s="88"/>
      <c r="EW498" s="89"/>
      <c r="EX498" s="90"/>
      <c r="EY498" s="86"/>
      <c r="EZ498" s="86"/>
      <c r="FA498" s="86"/>
      <c r="FB498" s="87"/>
      <c r="FC498" s="87"/>
      <c r="FD498" s="87"/>
      <c r="FE498" s="87"/>
      <c r="FF498" s="87"/>
      <c r="FG498" s="88"/>
      <c r="FH498" s="88"/>
      <c r="FI498" s="88"/>
      <c r="FJ498" s="89"/>
      <c r="FK498" s="90"/>
      <c r="FL498" s="86"/>
      <c r="FM498" s="86"/>
      <c r="FN498" s="86"/>
      <c r="FO498" s="87"/>
      <c r="FP498" s="87"/>
      <c r="FQ498" s="87"/>
      <c r="FR498" s="87"/>
      <c r="FS498" s="87"/>
      <c r="FT498" s="88"/>
      <c r="FU498" s="88"/>
      <c r="FV498" s="88"/>
      <c r="FW498" s="89"/>
      <c r="FX498" s="90"/>
      <c r="FY498" s="86"/>
      <c r="FZ498" s="86"/>
      <c r="GA498" s="86"/>
      <c r="GB498" s="87"/>
      <c r="GC498" s="87"/>
      <c r="GD498" s="87"/>
      <c r="GE498" s="87"/>
      <c r="GF498" s="87"/>
    </row>
    <row r="499" spans="1:188" ht="15" hidden="1" customHeight="1" x14ac:dyDescent="0.25">
      <c r="A499" s="4">
        <v>3639</v>
      </c>
      <c r="B499" s="4">
        <v>5151</v>
      </c>
      <c r="C499" s="291"/>
      <c r="D499" s="47"/>
      <c r="E499" s="61">
        <v>213</v>
      </c>
      <c r="F499" s="5" t="s">
        <v>165</v>
      </c>
      <c r="G499" s="76">
        <v>3</v>
      </c>
      <c r="H499" s="76">
        <v>3</v>
      </c>
      <c r="I499" s="76">
        <v>0</v>
      </c>
      <c r="J499" s="428">
        <f>Tabulka54246[[#This Row],[Skutečnost v tis. Kč]]/Tabulka54246[[#This Row],[Upravený rozpočet v tis. Kč]]*100</f>
        <v>0</v>
      </c>
      <c r="K499" s="90"/>
      <c r="L499" s="86"/>
      <c r="M499" s="86"/>
      <c r="N499" s="86"/>
      <c r="O499" s="87"/>
      <c r="P499" s="87"/>
      <c r="Q499" s="87"/>
      <c r="R499" s="87"/>
      <c r="S499" s="87"/>
      <c r="T499" s="88"/>
      <c r="U499" s="88"/>
      <c r="V499" s="88"/>
      <c r="W499" s="89"/>
      <c r="X499" s="90"/>
      <c r="Y499" s="86"/>
      <c r="Z499" s="86"/>
      <c r="AA499" s="86"/>
      <c r="AB499" s="87"/>
      <c r="AC499" s="87"/>
      <c r="AD499" s="87"/>
      <c r="AE499" s="87"/>
      <c r="AF499" s="87"/>
      <c r="AG499" s="88"/>
      <c r="AH499" s="88"/>
      <c r="AI499" s="88"/>
      <c r="AJ499" s="89"/>
      <c r="AK499" s="90"/>
      <c r="AL499" s="86"/>
      <c r="AM499" s="86"/>
      <c r="AN499" s="86"/>
      <c r="AO499" s="87"/>
      <c r="AP499" s="87"/>
      <c r="AQ499" s="87"/>
      <c r="AR499" s="87"/>
      <c r="AS499" s="87"/>
      <c r="AT499" s="88"/>
      <c r="AU499" s="88"/>
      <c r="AV499" s="88"/>
      <c r="AW499" s="89"/>
      <c r="AX499" s="90"/>
      <c r="AY499" s="86"/>
      <c r="AZ499" s="86"/>
      <c r="BA499" s="86"/>
      <c r="BB499" s="87"/>
      <c r="BC499" s="87"/>
      <c r="BD499" s="87"/>
      <c r="BE499" s="87"/>
      <c r="BF499" s="87"/>
      <c r="BG499" s="88"/>
      <c r="BH499" s="88"/>
      <c r="BI499" s="88"/>
      <c r="BJ499" s="89"/>
      <c r="BK499" s="90"/>
      <c r="BL499" s="86"/>
      <c r="BM499" s="86"/>
      <c r="BN499" s="86"/>
      <c r="BO499" s="87"/>
      <c r="BP499" s="87"/>
      <c r="BQ499" s="87"/>
      <c r="BR499" s="87"/>
      <c r="BS499" s="87"/>
      <c r="BT499" s="88"/>
      <c r="BU499" s="88"/>
      <c r="BV499" s="88"/>
      <c r="BW499" s="89"/>
      <c r="BX499" s="90"/>
      <c r="BY499" s="86"/>
      <c r="BZ499" s="86"/>
      <c r="CA499" s="86"/>
      <c r="CB499" s="87"/>
      <c r="CC499" s="87"/>
      <c r="CD499" s="87"/>
      <c r="CE499" s="87"/>
      <c r="CF499" s="87"/>
      <c r="CG499" s="88"/>
      <c r="CH499" s="88"/>
      <c r="CI499" s="88"/>
      <c r="CJ499" s="89"/>
      <c r="CK499" s="90"/>
      <c r="CL499" s="86"/>
      <c r="CM499" s="86"/>
      <c r="CN499" s="86"/>
      <c r="CO499" s="87"/>
      <c r="CP499" s="87"/>
      <c r="CQ499" s="87"/>
      <c r="CR499" s="87"/>
      <c r="CS499" s="87"/>
      <c r="CT499" s="88"/>
      <c r="CU499" s="88"/>
      <c r="CV499" s="88"/>
      <c r="CW499" s="89"/>
      <c r="CX499" s="90"/>
      <c r="CY499" s="86"/>
      <c r="CZ499" s="86"/>
      <c r="DA499" s="86"/>
      <c r="DB499" s="87"/>
      <c r="DC499" s="87"/>
      <c r="DD499" s="87"/>
      <c r="DE499" s="87"/>
      <c r="DF499" s="87"/>
      <c r="DG499" s="88"/>
      <c r="DH499" s="88"/>
      <c r="DI499" s="88"/>
      <c r="DJ499" s="89"/>
      <c r="DK499" s="90"/>
      <c r="DL499" s="86"/>
      <c r="DM499" s="86"/>
      <c r="DN499" s="86"/>
      <c r="DO499" s="87"/>
      <c r="DP499" s="87"/>
      <c r="DQ499" s="87"/>
      <c r="DR499" s="87"/>
      <c r="DS499" s="87"/>
      <c r="DT499" s="88"/>
      <c r="DU499" s="88"/>
      <c r="DV499" s="88"/>
      <c r="DW499" s="89"/>
      <c r="DX499" s="90"/>
      <c r="DY499" s="86"/>
      <c r="DZ499" s="86"/>
      <c r="EA499" s="86"/>
      <c r="EB499" s="87"/>
      <c r="EC499" s="87"/>
      <c r="ED499" s="87"/>
      <c r="EE499" s="87"/>
      <c r="EF499" s="87"/>
      <c r="EG499" s="88"/>
      <c r="EH499" s="88"/>
      <c r="EI499" s="88"/>
      <c r="EJ499" s="89"/>
      <c r="EK499" s="90"/>
      <c r="EL499" s="86"/>
      <c r="EM499" s="86"/>
      <c r="EN499" s="86"/>
      <c r="EO499" s="87"/>
      <c r="EP499" s="87"/>
      <c r="EQ499" s="87"/>
      <c r="ER499" s="87"/>
      <c r="ES499" s="87"/>
      <c r="ET499" s="88"/>
      <c r="EU499" s="88"/>
      <c r="EV499" s="88"/>
      <c r="EW499" s="89"/>
      <c r="EX499" s="90"/>
      <c r="EY499" s="86"/>
      <c r="EZ499" s="86"/>
      <c r="FA499" s="86"/>
      <c r="FB499" s="87"/>
      <c r="FC499" s="87"/>
      <c r="FD499" s="87"/>
      <c r="FE499" s="87"/>
      <c r="FF499" s="87"/>
      <c r="FG499" s="88"/>
      <c r="FH499" s="88"/>
      <c r="FI499" s="88"/>
      <c r="FJ499" s="89"/>
      <c r="FK499" s="90"/>
      <c r="FL499" s="86"/>
      <c r="FM499" s="86"/>
      <c r="FN499" s="86"/>
      <c r="FO499" s="87"/>
      <c r="FP499" s="87"/>
      <c r="FQ499" s="87"/>
      <c r="FR499" s="87"/>
      <c r="FS499" s="87"/>
      <c r="FT499" s="88"/>
      <c r="FU499" s="88"/>
      <c r="FV499" s="88"/>
      <c r="FW499" s="89"/>
      <c r="FX499" s="90"/>
      <c r="FY499" s="86"/>
      <c r="FZ499" s="86"/>
      <c r="GA499" s="86"/>
      <c r="GB499" s="87"/>
      <c r="GC499" s="87"/>
      <c r="GD499" s="87"/>
      <c r="GE499" s="87"/>
      <c r="GF499" s="87"/>
    </row>
    <row r="500" spans="1:188" ht="15" hidden="1" customHeight="1" x14ac:dyDescent="0.25">
      <c r="A500" s="4">
        <v>3639</v>
      </c>
      <c r="B500" s="4">
        <v>5154</v>
      </c>
      <c r="C500" s="291"/>
      <c r="D500" s="47"/>
      <c r="E500" s="61">
        <v>213</v>
      </c>
      <c r="F500" s="5" t="s">
        <v>149</v>
      </c>
      <c r="G500" s="76">
        <v>40</v>
      </c>
      <c r="H500" s="76">
        <v>40</v>
      </c>
      <c r="I500" s="76">
        <v>30.93</v>
      </c>
      <c r="J500" s="428">
        <f>Tabulka54246[[#This Row],[Skutečnost v tis. Kč]]/Tabulka54246[[#This Row],[Upravený rozpočet v tis. Kč]]*100</f>
        <v>77.325000000000003</v>
      </c>
      <c r="K500" s="654"/>
      <c r="L500" s="655"/>
      <c r="M500" s="86"/>
      <c r="N500" s="86"/>
      <c r="O500" s="87"/>
      <c r="P500" s="87"/>
      <c r="Q500" s="87"/>
      <c r="R500" s="87"/>
      <c r="S500" s="87"/>
      <c r="T500" s="88"/>
      <c r="U500" s="88"/>
      <c r="V500" s="88"/>
      <c r="W500" s="89"/>
      <c r="X500" s="90"/>
      <c r="Y500" s="86"/>
      <c r="Z500" s="86"/>
      <c r="AA500" s="86"/>
      <c r="AB500" s="87"/>
      <c r="AC500" s="87"/>
      <c r="AD500" s="87"/>
      <c r="AE500" s="87"/>
      <c r="AF500" s="87"/>
      <c r="AG500" s="88"/>
      <c r="AH500" s="88"/>
      <c r="AI500" s="88"/>
      <c r="AJ500" s="89"/>
      <c r="AK500" s="90"/>
      <c r="AL500" s="86"/>
      <c r="AM500" s="86"/>
      <c r="AN500" s="86"/>
      <c r="AO500" s="87"/>
      <c r="AP500" s="87"/>
      <c r="AQ500" s="87"/>
      <c r="AR500" s="87"/>
      <c r="AS500" s="87"/>
      <c r="AT500" s="88"/>
      <c r="AU500" s="88"/>
      <c r="AV500" s="88"/>
      <c r="AW500" s="89"/>
      <c r="AX500" s="90"/>
      <c r="AY500" s="86"/>
      <c r="AZ500" s="86"/>
      <c r="BA500" s="86"/>
      <c r="BB500" s="87"/>
      <c r="BC500" s="87"/>
      <c r="BD500" s="87"/>
      <c r="BE500" s="87"/>
      <c r="BF500" s="87"/>
      <c r="BG500" s="88"/>
      <c r="BH500" s="88"/>
      <c r="BI500" s="88"/>
      <c r="BJ500" s="89"/>
      <c r="BK500" s="90"/>
      <c r="BL500" s="86"/>
      <c r="BM500" s="86"/>
      <c r="BN500" s="86"/>
      <c r="BO500" s="87"/>
      <c r="BP500" s="87"/>
      <c r="BQ500" s="87"/>
      <c r="BR500" s="87"/>
      <c r="BS500" s="87"/>
      <c r="BT500" s="88"/>
      <c r="BU500" s="88"/>
      <c r="BV500" s="88"/>
      <c r="BW500" s="89"/>
      <c r="BX500" s="90"/>
      <c r="BY500" s="86"/>
      <c r="BZ500" s="86"/>
      <c r="CA500" s="86"/>
      <c r="CB500" s="87"/>
      <c r="CC500" s="87"/>
      <c r="CD500" s="87"/>
      <c r="CE500" s="87"/>
      <c r="CF500" s="87"/>
      <c r="CG500" s="88"/>
      <c r="CH500" s="88"/>
      <c r="CI500" s="88"/>
      <c r="CJ500" s="89"/>
      <c r="CK500" s="90"/>
      <c r="CL500" s="86"/>
      <c r="CM500" s="86"/>
      <c r="CN500" s="86"/>
      <c r="CO500" s="87"/>
      <c r="CP500" s="87"/>
      <c r="CQ500" s="87"/>
      <c r="CR500" s="87"/>
      <c r="CS500" s="87"/>
      <c r="CT500" s="88"/>
      <c r="CU500" s="88"/>
      <c r="CV500" s="88"/>
      <c r="CW500" s="89"/>
      <c r="CX500" s="90"/>
      <c r="CY500" s="86"/>
      <c r="CZ500" s="86"/>
      <c r="DA500" s="86"/>
      <c r="DB500" s="87"/>
      <c r="DC500" s="87"/>
      <c r="DD500" s="87"/>
      <c r="DE500" s="87"/>
      <c r="DF500" s="87"/>
      <c r="DG500" s="88"/>
      <c r="DH500" s="88"/>
      <c r="DI500" s="88"/>
      <c r="DJ500" s="89"/>
      <c r="DK500" s="90"/>
      <c r="DL500" s="86"/>
      <c r="DM500" s="86"/>
      <c r="DN500" s="86"/>
      <c r="DO500" s="87"/>
      <c r="DP500" s="87"/>
      <c r="DQ500" s="87"/>
      <c r="DR500" s="87"/>
      <c r="DS500" s="87"/>
      <c r="DT500" s="88"/>
      <c r="DU500" s="88"/>
      <c r="DV500" s="88"/>
      <c r="DW500" s="89"/>
      <c r="DX500" s="90"/>
      <c r="DY500" s="86"/>
      <c r="DZ500" s="86"/>
      <c r="EA500" s="86"/>
      <c r="EB500" s="87"/>
      <c r="EC500" s="87"/>
      <c r="ED500" s="87"/>
      <c r="EE500" s="87"/>
      <c r="EF500" s="87"/>
      <c r="EG500" s="88"/>
      <c r="EH500" s="88"/>
      <c r="EI500" s="88"/>
      <c r="EJ500" s="89"/>
      <c r="EK500" s="90"/>
      <c r="EL500" s="86"/>
      <c r="EM500" s="86"/>
      <c r="EN500" s="86"/>
      <c r="EO500" s="87"/>
      <c r="EP500" s="87"/>
      <c r="EQ500" s="87"/>
      <c r="ER500" s="87"/>
      <c r="ES500" s="87"/>
      <c r="ET500" s="88"/>
      <c r="EU500" s="88"/>
      <c r="EV500" s="88"/>
      <c r="EW500" s="89"/>
      <c r="EX500" s="90"/>
      <c r="EY500" s="86"/>
      <c r="EZ500" s="86"/>
      <c r="FA500" s="86"/>
      <c r="FB500" s="87"/>
      <c r="FC500" s="87"/>
      <c r="FD500" s="87"/>
      <c r="FE500" s="87"/>
      <c r="FF500" s="87"/>
      <c r="FG500" s="88"/>
      <c r="FH500" s="88"/>
      <c r="FI500" s="88"/>
      <c r="FJ500" s="89"/>
      <c r="FK500" s="90"/>
      <c r="FL500" s="86"/>
      <c r="FM500" s="86"/>
      <c r="FN500" s="86"/>
      <c r="FO500" s="87"/>
      <c r="FP500" s="87"/>
      <c r="FQ500" s="87"/>
      <c r="FR500" s="87"/>
      <c r="FS500" s="87"/>
      <c r="FT500" s="88"/>
      <c r="FU500" s="88"/>
      <c r="FV500" s="88"/>
      <c r="FW500" s="89"/>
      <c r="FX500" s="90"/>
      <c r="FY500" s="86"/>
      <c r="FZ500" s="86"/>
      <c r="GA500" s="86"/>
      <c r="GB500" s="87"/>
      <c r="GC500" s="87"/>
      <c r="GD500" s="87"/>
      <c r="GE500" s="87"/>
      <c r="GF500" s="87"/>
    </row>
    <row r="501" spans="1:188" ht="15" customHeight="1" x14ac:dyDescent="0.25">
      <c r="A501" s="461">
        <v>3639</v>
      </c>
      <c r="B501" s="461">
        <v>5171</v>
      </c>
      <c r="C501" s="490"/>
      <c r="D501" s="64"/>
      <c r="E501" s="462">
        <v>213</v>
      </c>
      <c r="F501" s="459" t="s">
        <v>537</v>
      </c>
      <c r="G501" s="254">
        <v>45</v>
      </c>
      <c r="H501" s="254">
        <v>46.39</v>
      </c>
      <c r="I501" s="254">
        <v>46.39</v>
      </c>
      <c r="J501" s="429">
        <f>Tabulka54246[[#This Row],[Skutečnost v tis. Kč]]/Tabulka54246[[#This Row],[Upravený rozpočet v tis. Kč]]*100</f>
        <v>100</v>
      </c>
      <c r="K501" s="654"/>
      <c r="L501" s="655"/>
      <c r="M501" s="86"/>
      <c r="N501" s="86"/>
      <c r="O501" s="87"/>
      <c r="P501" s="87"/>
      <c r="Q501" s="87"/>
      <c r="R501" s="87"/>
      <c r="S501" s="87"/>
      <c r="T501" s="88"/>
      <c r="U501" s="88"/>
      <c r="V501" s="88"/>
      <c r="W501" s="89"/>
      <c r="X501" s="90"/>
      <c r="Y501" s="86"/>
      <c r="Z501" s="86"/>
      <c r="AA501" s="86"/>
      <c r="AB501" s="87"/>
      <c r="AC501" s="87"/>
      <c r="AD501" s="87"/>
      <c r="AE501" s="87"/>
      <c r="AF501" s="87"/>
      <c r="AG501" s="88"/>
      <c r="AH501" s="88"/>
      <c r="AI501" s="88"/>
      <c r="AJ501" s="89"/>
      <c r="AK501" s="90"/>
      <c r="AL501" s="86"/>
      <c r="AM501" s="86"/>
      <c r="AN501" s="86"/>
      <c r="AO501" s="87"/>
      <c r="AP501" s="87"/>
      <c r="AQ501" s="87"/>
      <c r="AR501" s="87"/>
      <c r="AS501" s="87"/>
      <c r="AT501" s="88"/>
      <c r="AU501" s="88"/>
      <c r="AV501" s="88"/>
      <c r="AW501" s="89"/>
      <c r="AX501" s="90"/>
      <c r="AY501" s="86"/>
      <c r="AZ501" s="86"/>
      <c r="BA501" s="86"/>
      <c r="BB501" s="87"/>
      <c r="BC501" s="87"/>
      <c r="BD501" s="87"/>
      <c r="BE501" s="87"/>
      <c r="BF501" s="87"/>
      <c r="BG501" s="88"/>
      <c r="BH501" s="88"/>
      <c r="BI501" s="88"/>
      <c r="BJ501" s="89"/>
      <c r="BK501" s="90"/>
      <c r="BL501" s="86"/>
      <c r="BM501" s="86"/>
      <c r="BN501" s="86"/>
      <c r="BO501" s="87"/>
      <c r="BP501" s="87"/>
      <c r="BQ501" s="87"/>
      <c r="BR501" s="87"/>
      <c r="BS501" s="87"/>
      <c r="BT501" s="88"/>
      <c r="BU501" s="88"/>
      <c r="BV501" s="88"/>
      <c r="BW501" s="89"/>
      <c r="BX501" s="90"/>
      <c r="BY501" s="86"/>
      <c r="BZ501" s="86"/>
      <c r="CA501" s="86"/>
      <c r="CB501" s="87"/>
      <c r="CC501" s="87"/>
      <c r="CD501" s="87"/>
      <c r="CE501" s="87"/>
      <c r="CF501" s="87"/>
      <c r="CG501" s="88"/>
      <c r="CH501" s="88"/>
      <c r="CI501" s="88"/>
      <c r="CJ501" s="89"/>
      <c r="CK501" s="90"/>
      <c r="CL501" s="86"/>
      <c r="CM501" s="86"/>
      <c r="CN501" s="86"/>
      <c r="CO501" s="87"/>
      <c r="CP501" s="87"/>
      <c r="CQ501" s="87"/>
      <c r="CR501" s="87"/>
      <c r="CS501" s="87"/>
      <c r="CT501" s="88"/>
      <c r="CU501" s="88"/>
      <c r="CV501" s="88"/>
      <c r="CW501" s="89"/>
      <c r="CX501" s="90"/>
      <c r="CY501" s="86"/>
      <c r="CZ501" s="86"/>
      <c r="DA501" s="86"/>
      <c r="DB501" s="87"/>
      <c r="DC501" s="87"/>
      <c r="DD501" s="87"/>
      <c r="DE501" s="87"/>
      <c r="DF501" s="87"/>
      <c r="DG501" s="88"/>
      <c r="DH501" s="88"/>
      <c r="DI501" s="88"/>
      <c r="DJ501" s="89"/>
      <c r="DK501" s="90"/>
      <c r="DL501" s="86"/>
      <c r="DM501" s="86"/>
      <c r="DN501" s="86"/>
      <c r="DO501" s="87"/>
      <c r="DP501" s="87"/>
      <c r="DQ501" s="87"/>
      <c r="DR501" s="87"/>
      <c r="DS501" s="87"/>
      <c r="DT501" s="88"/>
      <c r="DU501" s="88"/>
      <c r="DV501" s="88"/>
      <c r="DW501" s="89"/>
      <c r="DX501" s="90"/>
      <c r="DY501" s="86"/>
      <c r="DZ501" s="86"/>
      <c r="EA501" s="86"/>
      <c r="EB501" s="87"/>
      <c r="EC501" s="87"/>
      <c r="ED501" s="87"/>
      <c r="EE501" s="87"/>
      <c r="EF501" s="87"/>
      <c r="EG501" s="88"/>
      <c r="EH501" s="88"/>
      <c r="EI501" s="88"/>
      <c r="EJ501" s="89"/>
      <c r="EK501" s="90"/>
      <c r="EL501" s="86"/>
      <c r="EM501" s="86"/>
      <c r="EN501" s="86"/>
      <c r="EO501" s="87"/>
      <c r="EP501" s="87"/>
      <c r="EQ501" s="87"/>
      <c r="ER501" s="87"/>
      <c r="ES501" s="87"/>
      <c r="ET501" s="88"/>
      <c r="EU501" s="88"/>
      <c r="EV501" s="88"/>
      <c r="EW501" s="89"/>
      <c r="EX501" s="90"/>
      <c r="EY501" s="86"/>
      <c r="EZ501" s="86"/>
      <c r="FA501" s="86"/>
      <c r="FB501" s="87"/>
      <c r="FC501" s="87"/>
      <c r="FD501" s="87"/>
      <c r="FE501" s="87"/>
      <c r="FF501" s="87"/>
      <c r="FG501" s="88"/>
      <c r="FH501" s="88"/>
      <c r="FI501" s="88"/>
      <c r="FJ501" s="89"/>
      <c r="FK501" s="90"/>
      <c r="FL501" s="86"/>
      <c r="FM501" s="86"/>
      <c r="FN501" s="86"/>
      <c r="FO501" s="87"/>
      <c r="FP501" s="87"/>
      <c r="FQ501" s="87"/>
      <c r="FR501" s="87"/>
      <c r="FS501" s="87"/>
      <c r="FT501" s="88"/>
      <c r="FU501" s="88"/>
      <c r="FV501" s="88"/>
      <c r="FW501" s="89"/>
      <c r="FX501" s="90"/>
      <c r="FY501" s="86"/>
      <c r="FZ501" s="86"/>
      <c r="GA501" s="86"/>
      <c r="GB501" s="87"/>
      <c r="GC501" s="87"/>
      <c r="GD501" s="87"/>
      <c r="GE501" s="87"/>
      <c r="GF501" s="87"/>
    </row>
    <row r="502" spans="1:188" ht="15" hidden="1" customHeight="1" x14ac:dyDescent="0.25">
      <c r="A502" s="4">
        <v>3639</v>
      </c>
      <c r="B502" s="4">
        <v>5123</v>
      </c>
      <c r="C502" s="291"/>
      <c r="D502" s="47"/>
      <c r="E502" s="61">
        <v>213</v>
      </c>
      <c r="F502" s="5" t="s">
        <v>546</v>
      </c>
      <c r="G502" s="76">
        <v>5</v>
      </c>
      <c r="H502" s="76">
        <v>5</v>
      </c>
      <c r="I502" s="76">
        <v>0</v>
      </c>
      <c r="J502" s="428">
        <f>Tabulka54246[[#This Row],[Skutečnost v tis. Kč]]/Tabulka54246[[#This Row],[Upravený rozpočet v tis. Kč]]*100</f>
        <v>0</v>
      </c>
      <c r="K502" s="90"/>
      <c r="L502" s="86"/>
      <c r="M502" s="86"/>
      <c r="N502" s="86"/>
      <c r="O502" s="87"/>
      <c r="P502" s="87"/>
      <c r="Q502" s="87"/>
      <c r="R502" s="87"/>
      <c r="S502" s="87"/>
      <c r="T502" s="88"/>
      <c r="U502" s="88"/>
      <c r="V502" s="88"/>
      <c r="W502" s="89"/>
      <c r="X502" s="90"/>
      <c r="Y502" s="86"/>
      <c r="Z502" s="86"/>
      <c r="AA502" s="86"/>
      <c r="AB502" s="87"/>
      <c r="AC502" s="87"/>
      <c r="AD502" s="87"/>
      <c r="AE502" s="87"/>
      <c r="AF502" s="87"/>
      <c r="AG502" s="88"/>
      <c r="AH502" s="88"/>
      <c r="AI502" s="88"/>
      <c r="AJ502" s="89"/>
      <c r="AK502" s="90"/>
      <c r="AL502" s="86"/>
      <c r="AM502" s="86"/>
      <c r="AN502" s="86"/>
      <c r="AO502" s="87"/>
      <c r="AP502" s="87"/>
      <c r="AQ502" s="87"/>
      <c r="AR502" s="87"/>
      <c r="AS502" s="87"/>
      <c r="AT502" s="88"/>
      <c r="AU502" s="88"/>
      <c r="AV502" s="88"/>
      <c r="AW502" s="89"/>
      <c r="AX502" s="90"/>
      <c r="AY502" s="86"/>
      <c r="AZ502" s="86"/>
      <c r="BA502" s="86"/>
      <c r="BB502" s="87"/>
      <c r="BC502" s="87"/>
      <c r="BD502" s="87"/>
      <c r="BE502" s="87"/>
      <c r="BF502" s="87"/>
      <c r="BG502" s="88"/>
      <c r="BH502" s="88"/>
      <c r="BI502" s="88"/>
      <c r="BJ502" s="89"/>
      <c r="BK502" s="90"/>
      <c r="BL502" s="86"/>
      <c r="BM502" s="86"/>
      <c r="BN502" s="86"/>
      <c r="BO502" s="87"/>
      <c r="BP502" s="87"/>
      <c r="BQ502" s="87"/>
      <c r="BR502" s="87"/>
      <c r="BS502" s="87"/>
      <c r="BT502" s="88"/>
      <c r="BU502" s="88"/>
      <c r="BV502" s="88"/>
      <c r="BW502" s="89"/>
      <c r="BX502" s="90"/>
      <c r="BY502" s="86"/>
      <c r="BZ502" s="86"/>
      <c r="CA502" s="86"/>
      <c r="CB502" s="87"/>
      <c r="CC502" s="87"/>
      <c r="CD502" s="87"/>
      <c r="CE502" s="87"/>
      <c r="CF502" s="87"/>
      <c r="CG502" s="88"/>
      <c r="CH502" s="88"/>
      <c r="CI502" s="88"/>
      <c r="CJ502" s="89"/>
      <c r="CK502" s="90"/>
      <c r="CL502" s="86"/>
      <c r="CM502" s="86"/>
      <c r="CN502" s="86"/>
      <c r="CO502" s="87"/>
      <c r="CP502" s="87"/>
      <c r="CQ502" s="87"/>
      <c r="CR502" s="87"/>
      <c r="CS502" s="87"/>
      <c r="CT502" s="88"/>
      <c r="CU502" s="88"/>
      <c r="CV502" s="88"/>
      <c r="CW502" s="89"/>
      <c r="CX502" s="90"/>
      <c r="CY502" s="86"/>
      <c r="CZ502" s="86"/>
      <c r="DA502" s="86"/>
      <c r="DB502" s="87"/>
      <c r="DC502" s="87"/>
      <c r="DD502" s="87"/>
      <c r="DE502" s="87"/>
      <c r="DF502" s="87"/>
      <c r="DG502" s="88"/>
      <c r="DH502" s="88"/>
      <c r="DI502" s="88"/>
      <c r="DJ502" s="89"/>
      <c r="DK502" s="90"/>
      <c r="DL502" s="86"/>
      <c r="DM502" s="86"/>
      <c r="DN502" s="86"/>
      <c r="DO502" s="87"/>
      <c r="DP502" s="87"/>
      <c r="DQ502" s="87"/>
      <c r="DR502" s="87"/>
      <c r="DS502" s="87"/>
      <c r="DT502" s="88"/>
      <c r="DU502" s="88"/>
      <c r="DV502" s="88"/>
      <c r="DW502" s="89"/>
      <c r="DX502" s="90"/>
      <c r="DY502" s="86"/>
      <c r="DZ502" s="86"/>
      <c r="EA502" s="86"/>
      <c r="EB502" s="87"/>
      <c r="EC502" s="87"/>
      <c r="ED502" s="87"/>
      <c r="EE502" s="87"/>
      <c r="EF502" s="87"/>
      <c r="EG502" s="88"/>
      <c r="EH502" s="88"/>
      <c r="EI502" s="88"/>
      <c r="EJ502" s="89"/>
      <c r="EK502" s="90"/>
      <c r="EL502" s="86"/>
      <c r="EM502" s="86"/>
      <c r="EN502" s="86"/>
      <c r="EO502" s="87"/>
      <c r="EP502" s="87"/>
      <c r="EQ502" s="87"/>
      <c r="ER502" s="87"/>
      <c r="ES502" s="87"/>
      <c r="ET502" s="88"/>
      <c r="EU502" s="88"/>
      <c r="EV502" s="88"/>
      <c r="EW502" s="89"/>
      <c r="EX502" s="90"/>
      <c r="EY502" s="86"/>
      <c r="EZ502" s="86"/>
      <c r="FA502" s="86"/>
      <c r="FB502" s="87"/>
      <c r="FC502" s="87"/>
      <c r="FD502" s="87"/>
      <c r="FE502" s="87"/>
      <c r="FF502" s="87"/>
      <c r="FG502" s="88"/>
      <c r="FH502" s="88"/>
      <c r="FI502" s="88"/>
      <c r="FJ502" s="89"/>
      <c r="FK502" s="90"/>
      <c r="FL502" s="86"/>
      <c r="FM502" s="86"/>
      <c r="FN502" s="86"/>
      <c r="FO502" s="87"/>
      <c r="FP502" s="87"/>
      <c r="FQ502" s="87"/>
      <c r="FR502" s="87"/>
      <c r="FS502" s="87"/>
      <c r="FT502" s="88"/>
      <c r="FU502" s="88"/>
      <c r="FV502" s="88"/>
      <c r="FW502" s="89"/>
      <c r="FX502" s="90"/>
      <c r="FY502" s="86"/>
      <c r="FZ502" s="86"/>
      <c r="GA502" s="86"/>
      <c r="GB502" s="87"/>
      <c r="GC502" s="87"/>
      <c r="GD502" s="87"/>
      <c r="GE502" s="87"/>
      <c r="GF502" s="87"/>
    </row>
    <row r="503" spans="1:188" ht="15" customHeight="1" x14ac:dyDescent="0.25">
      <c r="A503" s="461">
        <v>3639</v>
      </c>
      <c r="B503" s="461">
        <v>5171</v>
      </c>
      <c r="C503" s="490"/>
      <c r="D503" s="64"/>
      <c r="E503" s="462">
        <v>213</v>
      </c>
      <c r="F503" s="459" t="s">
        <v>538</v>
      </c>
      <c r="G503" s="254">
        <v>5</v>
      </c>
      <c r="H503" s="254">
        <v>3.61</v>
      </c>
      <c r="I503" s="254">
        <v>0</v>
      </c>
      <c r="J503" s="429">
        <f>Tabulka54246[[#This Row],[Skutečnost v tis. Kč]]/Tabulka54246[[#This Row],[Upravený rozpočet v tis. Kč]]*100</f>
        <v>0</v>
      </c>
      <c r="K503" s="90"/>
      <c r="L503" s="655"/>
      <c r="M503" s="86"/>
      <c r="N503" s="86"/>
      <c r="O503" s="87"/>
      <c r="P503" s="87"/>
      <c r="Q503" s="87"/>
      <c r="R503" s="87"/>
      <c r="S503" s="87"/>
      <c r="T503" s="88"/>
      <c r="U503" s="88"/>
      <c r="V503" s="88"/>
      <c r="W503" s="89"/>
      <c r="X503" s="90"/>
      <c r="Y503" s="86"/>
      <c r="Z503" s="86"/>
      <c r="AA503" s="86"/>
      <c r="AB503" s="87"/>
      <c r="AC503" s="87"/>
      <c r="AD503" s="87"/>
      <c r="AE503" s="87"/>
      <c r="AF503" s="87"/>
      <c r="AG503" s="88"/>
      <c r="AH503" s="88"/>
      <c r="AI503" s="88"/>
      <c r="AJ503" s="89"/>
      <c r="AK503" s="90"/>
      <c r="AL503" s="86"/>
      <c r="AM503" s="86"/>
      <c r="AN503" s="86"/>
      <c r="AO503" s="87"/>
      <c r="AP503" s="87"/>
      <c r="AQ503" s="87"/>
      <c r="AR503" s="87"/>
      <c r="AS503" s="87"/>
      <c r="AT503" s="88"/>
      <c r="AU503" s="88"/>
      <c r="AV503" s="88"/>
      <c r="AW503" s="89"/>
      <c r="AX503" s="90"/>
      <c r="AY503" s="86"/>
      <c r="AZ503" s="86"/>
      <c r="BA503" s="86"/>
      <c r="BB503" s="87"/>
      <c r="BC503" s="87"/>
      <c r="BD503" s="87"/>
      <c r="BE503" s="87"/>
      <c r="BF503" s="87"/>
      <c r="BG503" s="88"/>
      <c r="BH503" s="88"/>
      <c r="BI503" s="88"/>
      <c r="BJ503" s="89"/>
      <c r="BK503" s="90"/>
      <c r="BL503" s="86"/>
      <c r="BM503" s="86"/>
      <c r="BN503" s="86"/>
      <c r="BO503" s="87"/>
      <c r="BP503" s="87"/>
      <c r="BQ503" s="87"/>
      <c r="BR503" s="87"/>
      <c r="BS503" s="87"/>
      <c r="BT503" s="88"/>
      <c r="BU503" s="88"/>
      <c r="BV503" s="88"/>
      <c r="BW503" s="89"/>
      <c r="BX503" s="90"/>
      <c r="BY503" s="86"/>
      <c r="BZ503" s="86"/>
      <c r="CA503" s="86"/>
      <c r="CB503" s="87"/>
      <c r="CC503" s="87"/>
      <c r="CD503" s="87"/>
      <c r="CE503" s="87"/>
      <c r="CF503" s="87"/>
      <c r="CG503" s="88"/>
      <c r="CH503" s="88"/>
      <c r="CI503" s="88"/>
      <c r="CJ503" s="89"/>
      <c r="CK503" s="90"/>
      <c r="CL503" s="86"/>
      <c r="CM503" s="86"/>
      <c r="CN503" s="86"/>
      <c r="CO503" s="87"/>
      <c r="CP503" s="87"/>
      <c r="CQ503" s="87"/>
      <c r="CR503" s="87"/>
      <c r="CS503" s="87"/>
      <c r="CT503" s="88"/>
      <c r="CU503" s="88"/>
      <c r="CV503" s="88"/>
      <c r="CW503" s="89"/>
      <c r="CX503" s="90"/>
      <c r="CY503" s="86"/>
      <c r="CZ503" s="86"/>
      <c r="DA503" s="86"/>
      <c r="DB503" s="87"/>
      <c r="DC503" s="87"/>
      <c r="DD503" s="87"/>
      <c r="DE503" s="87"/>
      <c r="DF503" s="87"/>
      <c r="DG503" s="88"/>
      <c r="DH503" s="88"/>
      <c r="DI503" s="88"/>
      <c r="DJ503" s="89"/>
      <c r="DK503" s="90"/>
      <c r="DL503" s="86"/>
      <c r="DM503" s="86"/>
      <c r="DN503" s="86"/>
      <c r="DO503" s="87"/>
      <c r="DP503" s="87"/>
      <c r="DQ503" s="87"/>
      <c r="DR503" s="87"/>
      <c r="DS503" s="87"/>
      <c r="DT503" s="88"/>
      <c r="DU503" s="88"/>
      <c r="DV503" s="88"/>
      <c r="DW503" s="89"/>
      <c r="DX503" s="90"/>
      <c r="DY503" s="86"/>
      <c r="DZ503" s="86"/>
      <c r="EA503" s="86"/>
      <c r="EB503" s="87"/>
      <c r="EC503" s="87"/>
      <c r="ED503" s="87"/>
      <c r="EE503" s="87"/>
      <c r="EF503" s="87"/>
      <c r="EG503" s="88"/>
      <c r="EH503" s="88"/>
      <c r="EI503" s="88"/>
      <c r="EJ503" s="89"/>
      <c r="EK503" s="90"/>
      <c r="EL503" s="86"/>
      <c r="EM503" s="86"/>
      <c r="EN503" s="86"/>
      <c r="EO503" s="87"/>
      <c r="EP503" s="87"/>
      <c r="EQ503" s="87"/>
      <c r="ER503" s="87"/>
      <c r="ES503" s="87"/>
      <c r="ET503" s="88"/>
      <c r="EU503" s="88"/>
      <c r="EV503" s="88"/>
      <c r="EW503" s="89"/>
      <c r="EX503" s="90"/>
      <c r="EY503" s="86"/>
      <c r="EZ503" s="86"/>
      <c r="FA503" s="86"/>
      <c r="FB503" s="87"/>
      <c r="FC503" s="87"/>
      <c r="FD503" s="87"/>
      <c r="FE503" s="87"/>
      <c r="FF503" s="87"/>
      <c r="FG503" s="88"/>
      <c r="FH503" s="88"/>
      <c r="FI503" s="88"/>
      <c r="FJ503" s="89"/>
      <c r="FK503" s="90"/>
      <c r="FL503" s="86"/>
      <c r="FM503" s="86"/>
      <c r="FN503" s="86"/>
      <c r="FO503" s="87"/>
      <c r="FP503" s="87"/>
      <c r="FQ503" s="87"/>
      <c r="FR503" s="87"/>
      <c r="FS503" s="87"/>
      <c r="FT503" s="88"/>
      <c r="FU503" s="88"/>
      <c r="FV503" s="88"/>
      <c r="FW503" s="89"/>
      <c r="FX503" s="90"/>
      <c r="FY503" s="86"/>
      <c r="FZ503" s="86"/>
      <c r="GA503" s="86"/>
      <c r="GB503" s="87"/>
      <c r="GC503" s="87"/>
      <c r="GD503" s="87"/>
      <c r="GE503" s="87"/>
      <c r="GF503" s="87"/>
    </row>
    <row r="504" spans="1:188" ht="15" hidden="1" customHeight="1" x14ac:dyDescent="0.25">
      <c r="A504" s="4">
        <v>3639</v>
      </c>
      <c r="B504" s="4">
        <v>5123</v>
      </c>
      <c r="C504" s="291"/>
      <c r="D504" s="47"/>
      <c r="E504" s="61">
        <v>213</v>
      </c>
      <c r="F504" s="5" t="s">
        <v>547</v>
      </c>
      <c r="G504" s="76">
        <v>3.6</v>
      </c>
      <c r="H504" s="76">
        <v>3.6</v>
      </c>
      <c r="I504" s="76">
        <v>0</v>
      </c>
      <c r="J504" s="428">
        <f>Tabulka54246[[#This Row],[Skutečnost v tis. Kč]]/Tabulka54246[[#This Row],[Upravený rozpočet v tis. Kč]]*100</f>
        <v>0</v>
      </c>
      <c r="K504" s="90"/>
      <c r="L504" s="86"/>
      <c r="M504" s="86"/>
      <c r="N504" s="86"/>
      <c r="O504" s="87"/>
      <c r="P504" s="87"/>
      <c r="Q504" s="87"/>
      <c r="R504" s="87"/>
      <c r="S504" s="87"/>
      <c r="T504" s="88"/>
      <c r="U504" s="88"/>
      <c r="V504" s="88"/>
      <c r="W504" s="89"/>
      <c r="X504" s="90"/>
      <c r="Y504" s="86"/>
      <c r="Z504" s="86"/>
      <c r="AA504" s="86"/>
      <c r="AB504" s="87"/>
      <c r="AC504" s="87"/>
      <c r="AD504" s="87"/>
      <c r="AE504" s="87"/>
      <c r="AF504" s="87"/>
      <c r="AG504" s="88"/>
      <c r="AH504" s="88"/>
      <c r="AI504" s="88"/>
      <c r="AJ504" s="89"/>
      <c r="AK504" s="90"/>
      <c r="AL504" s="86"/>
      <c r="AM504" s="86"/>
      <c r="AN504" s="86"/>
      <c r="AO504" s="87"/>
      <c r="AP504" s="87"/>
      <c r="AQ504" s="87"/>
      <c r="AR504" s="87"/>
      <c r="AS504" s="87"/>
      <c r="AT504" s="88"/>
      <c r="AU504" s="88"/>
      <c r="AV504" s="88"/>
      <c r="AW504" s="89"/>
      <c r="AX504" s="90"/>
      <c r="AY504" s="86"/>
      <c r="AZ504" s="86"/>
      <c r="BA504" s="86"/>
      <c r="BB504" s="87"/>
      <c r="BC504" s="87"/>
      <c r="BD504" s="87"/>
      <c r="BE504" s="87"/>
      <c r="BF504" s="87"/>
      <c r="BG504" s="88"/>
      <c r="BH504" s="88"/>
      <c r="BI504" s="88"/>
      <c r="BJ504" s="89"/>
      <c r="BK504" s="90"/>
      <c r="BL504" s="86"/>
      <c r="BM504" s="86"/>
      <c r="BN504" s="86"/>
      <c r="BO504" s="87"/>
      <c r="BP504" s="87"/>
      <c r="BQ504" s="87"/>
      <c r="BR504" s="87"/>
      <c r="BS504" s="87"/>
      <c r="BT504" s="88"/>
      <c r="BU504" s="88"/>
      <c r="BV504" s="88"/>
      <c r="BW504" s="89"/>
      <c r="BX504" s="90"/>
      <c r="BY504" s="86"/>
      <c r="BZ504" s="86"/>
      <c r="CA504" s="86"/>
      <c r="CB504" s="87"/>
      <c r="CC504" s="87"/>
      <c r="CD504" s="87"/>
      <c r="CE504" s="87"/>
      <c r="CF504" s="87"/>
      <c r="CG504" s="88"/>
      <c r="CH504" s="88"/>
      <c r="CI504" s="88"/>
      <c r="CJ504" s="89"/>
      <c r="CK504" s="90"/>
      <c r="CL504" s="86"/>
      <c r="CM504" s="86"/>
      <c r="CN504" s="86"/>
      <c r="CO504" s="87"/>
      <c r="CP504" s="87"/>
      <c r="CQ504" s="87"/>
      <c r="CR504" s="87"/>
      <c r="CS504" s="87"/>
      <c r="CT504" s="88"/>
      <c r="CU504" s="88"/>
      <c r="CV504" s="88"/>
      <c r="CW504" s="89"/>
      <c r="CX504" s="90"/>
      <c r="CY504" s="86"/>
      <c r="CZ504" s="86"/>
      <c r="DA504" s="86"/>
      <c r="DB504" s="87"/>
      <c r="DC504" s="87"/>
      <c r="DD504" s="87"/>
      <c r="DE504" s="87"/>
      <c r="DF504" s="87"/>
      <c r="DG504" s="88"/>
      <c r="DH504" s="88"/>
      <c r="DI504" s="88"/>
      <c r="DJ504" s="89"/>
      <c r="DK504" s="90"/>
      <c r="DL504" s="86"/>
      <c r="DM504" s="86"/>
      <c r="DN504" s="86"/>
      <c r="DO504" s="87"/>
      <c r="DP504" s="87"/>
      <c r="DQ504" s="87"/>
      <c r="DR504" s="87"/>
      <c r="DS504" s="87"/>
      <c r="DT504" s="88"/>
      <c r="DU504" s="88"/>
      <c r="DV504" s="88"/>
      <c r="DW504" s="89"/>
      <c r="DX504" s="90"/>
      <c r="DY504" s="86"/>
      <c r="DZ504" s="86"/>
      <c r="EA504" s="86"/>
      <c r="EB504" s="87"/>
      <c r="EC504" s="87"/>
      <c r="ED504" s="87"/>
      <c r="EE504" s="87"/>
      <c r="EF504" s="87"/>
      <c r="EG504" s="88"/>
      <c r="EH504" s="88"/>
      <c r="EI504" s="88"/>
      <c r="EJ504" s="89"/>
      <c r="EK504" s="90"/>
      <c r="EL504" s="86"/>
      <c r="EM504" s="86"/>
      <c r="EN504" s="86"/>
      <c r="EO504" s="87"/>
      <c r="EP504" s="87"/>
      <c r="EQ504" s="87"/>
      <c r="ER504" s="87"/>
      <c r="ES504" s="87"/>
      <c r="ET504" s="88"/>
      <c r="EU504" s="88"/>
      <c r="EV504" s="88"/>
      <c r="EW504" s="89"/>
      <c r="EX504" s="90"/>
      <c r="EY504" s="86"/>
      <c r="EZ504" s="86"/>
      <c r="FA504" s="86"/>
      <c r="FB504" s="87"/>
      <c r="FC504" s="87"/>
      <c r="FD504" s="87"/>
      <c r="FE504" s="87"/>
      <c r="FF504" s="87"/>
      <c r="FG504" s="88"/>
      <c r="FH504" s="88"/>
      <c r="FI504" s="88"/>
      <c r="FJ504" s="89"/>
      <c r="FK504" s="90"/>
      <c r="FL504" s="86"/>
      <c r="FM504" s="86"/>
      <c r="FN504" s="86"/>
      <c r="FO504" s="87"/>
      <c r="FP504" s="87"/>
      <c r="FQ504" s="87"/>
      <c r="FR504" s="87"/>
      <c r="FS504" s="87"/>
      <c r="FT504" s="88"/>
      <c r="FU504" s="88"/>
      <c r="FV504" s="88"/>
      <c r="FW504" s="89"/>
      <c r="FX504" s="90"/>
      <c r="FY504" s="86"/>
      <c r="FZ504" s="86"/>
      <c r="GA504" s="86"/>
      <c r="GB504" s="87"/>
      <c r="GC504" s="87"/>
      <c r="GD504" s="87"/>
      <c r="GE504" s="87"/>
      <c r="GF504" s="87"/>
    </row>
    <row r="505" spans="1:188" ht="15" customHeight="1" x14ac:dyDescent="0.25">
      <c r="A505" s="461">
        <v>3639</v>
      </c>
      <c r="B505" s="461">
        <v>5171</v>
      </c>
      <c r="C505" s="490"/>
      <c r="D505" s="64"/>
      <c r="E505" s="462">
        <v>213</v>
      </c>
      <c r="F505" s="459" t="s">
        <v>539</v>
      </c>
      <c r="G505" s="254">
        <v>10</v>
      </c>
      <c r="H505" s="254">
        <v>9.83</v>
      </c>
      <c r="I505" s="254">
        <v>0</v>
      </c>
      <c r="J505" s="429">
        <f>Tabulka54246[[#This Row],[Skutečnost v tis. Kč]]/Tabulka54246[[#This Row],[Upravený rozpočet v tis. Kč]]*100</f>
        <v>0</v>
      </c>
      <c r="K505" s="654"/>
      <c r="L505" s="654"/>
      <c r="M505" s="86"/>
      <c r="N505" s="86"/>
      <c r="O505" s="87"/>
      <c r="P505" s="87"/>
      <c r="Q505" s="87"/>
      <c r="R505" s="87"/>
      <c r="S505" s="87"/>
      <c r="T505" s="88"/>
      <c r="U505" s="88"/>
      <c r="V505" s="88"/>
      <c r="W505" s="89"/>
      <c r="X505" s="90"/>
      <c r="Y505" s="86"/>
      <c r="Z505" s="86"/>
      <c r="AA505" s="86"/>
      <c r="AB505" s="87"/>
      <c r="AC505" s="87"/>
      <c r="AD505" s="87"/>
      <c r="AE505" s="87"/>
      <c r="AF505" s="87"/>
      <c r="AG505" s="88"/>
      <c r="AH505" s="88"/>
      <c r="AI505" s="88"/>
      <c r="AJ505" s="89"/>
      <c r="AK505" s="90"/>
      <c r="AL505" s="86"/>
      <c r="AM505" s="86"/>
      <c r="AN505" s="86"/>
      <c r="AO505" s="87"/>
      <c r="AP505" s="87"/>
      <c r="AQ505" s="87"/>
      <c r="AR505" s="87"/>
      <c r="AS505" s="87"/>
      <c r="AT505" s="88"/>
      <c r="AU505" s="88"/>
      <c r="AV505" s="88"/>
      <c r="AW505" s="89"/>
      <c r="AX505" s="90"/>
      <c r="AY505" s="86"/>
      <c r="AZ505" s="86"/>
      <c r="BA505" s="86"/>
      <c r="BB505" s="87"/>
      <c r="BC505" s="87"/>
      <c r="BD505" s="87"/>
      <c r="BE505" s="87"/>
      <c r="BF505" s="87"/>
      <c r="BG505" s="88"/>
      <c r="BH505" s="88"/>
      <c r="BI505" s="88"/>
      <c r="BJ505" s="89"/>
      <c r="BK505" s="90"/>
      <c r="BL505" s="86"/>
      <c r="BM505" s="86"/>
      <c r="BN505" s="86"/>
      <c r="BO505" s="87"/>
      <c r="BP505" s="87"/>
      <c r="BQ505" s="87"/>
      <c r="BR505" s="87"/>
      <c r="BS505" s="87"/>
      <c r="BT505" s="88"/>
      <c r="BU505" s="88"/>
      <c r="BV505" s="88"/>
      <c r="BW505" s="89"/>
      <c r="BX505" s="90"/>
      <c r="BY505" s="86"/>
      <c r="BZ505" s="86"/>
      <c r="CA505" s="86"/>
      <c r="CB505" s="87"/>
      <c r="CC505" s="87"/>
      <c r="CD505" s="87"/>
      <c r="CE505" s="87"/>
      <c r="CF505" s="87"/>
      <c r="CG505" s="88"/>
      <c r="CH505" s="88"/>
      <c r="CI505" s="88"/>
      <c r="CJ505" s="89"/>
      <c r="CK505" s="90"/>
      <c r="CL505" s="86"/>
      <c r="CM505" s="86"/>
      <c r="CN505" s="86"/>
      <c r="CO505" s="87"/>
      <c r="CP505" s="87"/>
      <c r="CQ505" s="87"/>
      <c r="CR505" s="87"/>
      <c r="CS505" s="87"/>
      <c r="CT505" s="88"/>
      <c r="CU505" s="88"/>
      <c r="CV505" s="88"/>
      <c r="CW505" s="89"/>
      <c r="CX505" s="90"/>
      <c r="CY505" s="86"/>
      <c r="CZ505" s="86"/>
      <c r="DA505" s="86"/>
      <c r="DB505" s="87"/>
      <c r="DC505" s="87"/>
      <c r="DD505" s="87"/>
      <c r="DE505" s="87"/>
      <c r="DF505" s="87"/>
      <c r="DG505" s="88"/>
      <c r="DH505" s="88"/>
      <c r="DI505" s="88"/>
      <c r="DJ505" s="89"/>
      <c r="DK505" s="90"/>
      <c r="DL505" s="86"/>
      <c r="DM505" s="86"/>
      <c r="DN505" s="86"/>
      <c r="DO505" s="87"/>
      <c r="DP505" s="87"/>
      <c r="DQ505" s="87"/>
      <c r="DR505" s="87"/>
      <c r="DS505" s="87"/>
      <c r="DT505" s="88"/>
      <c r="DU505" s="88"/>
      <c r="DV505" s="88"/>
      <c r="DW505" s="89"/>
      <c r="DX505" s="90"/>
      <c r="DY505" s="86"/>
      <c r="DZ505" s="86"/>
      <c r="EA505" s="86"/>
      <c r="EB505" s="87"/>
      <c r="EC505" s="87"/>
      <c r="ED505" s="87"/>
      <c r="EE505" s="87"/>
      <c r="EF505" s="87"/>
      <c r="EG505" s="88"/>
      <c r="EH505" s="88"/>
      <c r="EI505" s="88"/>
      <c r="EJ505" s="89"/>
      <c r="EK505" s="90"/>
      <c r="EL505" s="86"/>
      <c r="EM505" s="86"/>
      <c r="EN505" s="86"/>
      <c r="EO505" s="87"/>
      <c r="EP505" s="87"/>
      <c r="EQ505" s="87"/>
      <c r="ER505" s="87"/>
      <c r="ES505" s="87"/>
      <c r="ET505" s="88"/>
      <c r="EU505" s="88"/>
      <c r="EV505" s="88"/>
      <c r="EW505" s="89"/>
      <c r="EX505" s="90"/>
      <c r="EY505" s="86"/>
      <c r="EZ505" s="86"/>
      <c r="FA505" s="86"/>
      <c r="FB505" s="87"/>
      <c r="FC505" s="87"/>
      <c r="FD505" s="87"/>
      <c r="FE505" s="87"/>
      <c r="FF505" s="87"/>
      <c r="FG505" s="88"/>
      <c r="FH505" s="88"/>
      <c r="FI505" s="88"/>
      <c r="FJ505" s="89"/>
      <c r="FK505" s="90"/>
      <c r="FL505" s="86"/>
      <c r="FM505" s="86"/>
      <c r="FN505" s="86"/>
      <c r="FO505" s="87"/>
      <c r="FP505" s="87"/>
      <c r="FQ505" s="87"/>
      <c r="FR505" s="87"/>
      <c r="FS505" s="87"/>
      <c r="FT505" s="88"/>
      <c r="FU505" s="88"/>
      <c r="FV505" s="88"/>
      <c r="FW505" s="89"/>
      <c r="FX505" s="90"/>
      <c r="FY505" s="86"/>
      <c r="FZ505" s="86"/>
      <c r="GA505" s="86"/>
      <c r="GB505" s="87"/>
      <c r="GC505" s="87"/>
      <c r="GD505" s="87"/>
      <c r="GE505" s="87"/>
      <c r="GF505" s="87"/>
    </row>
    <row r="506" spans="1:188" ht="15" hidden="1" customHeight="1" x14ac:dyDescent="0.25">
      <c r="A506" s="4">
        <v>3639</v>
      </c>
      <c r="B506" s="4">
        <v>5123</v>
      </c>
      <c r="C506" s="291"/>
      <c r="D506" s="47"/>
      <c r="E506" s="61">
        <v>213</v>
      </c>
      <c r="F506" s="5" t="s">
        <v>548</v>
      </c>
      <c r="G506" s="76">
        <v>3.6</v>
      </c>
      <c r="H506" s="76">
        <v>3.6</v>
      </c>
      <c r="I506" s="76">
        <v>0</v>
      </c>
      <c r="J506" s="428">
        <f>Tabulka54246[[#This Row],[Skutečnost v tis. Kč]]/Tabulka54246[[#This Row],[Upravený rozpočet v tis. Kč]]*100</f>
        <v>0</v>
      </c>
      <c r="K506" s="90"/>
      <c r="L506" s="86"/>
      <c r="M506" s="86"/>
      <c r="N506" s="86"/>
      <c r="O506" s="87"/>
      <c r="P506" s="87"/>
      <c r="Q506" s="87"/>
      <c r="R506" s="87"/>
      <c r="S506" s="87"/>
      <c r="T506" s="88"/>
      <c r="U506" s="88"/>
      <c r="V506" s="88"/>
      <c r="W506" s="89"/>
      <c r="X506" s="90"/>
      <c r="Y506" s="86"/>
      <c r="Z506" s="86"/>
      <c r="AA506" s="86"/>
      <c r="AB506" s="87"/>
      <c r="AC506" s="87"/>
      <c r="AD506" s="87"/>
      <c r="AE506" s="87"/>
      <c r="AF506" s="87"/>
      <c r="AG506" s="88"/>
      <c r="AH506" s="88"/>
      <c r="AI506" s="88"/>
      <c r="AJ506" s="89"/>
      <c r="AK506" s="90"/>
      <c r="AL506" s="86"/>
      <c r="AM506" s="86"/>
      <c r="AN506" s="86"/>
      <c r="AO506" s="87"/>
      <c r="AP506" s="87"/>
      <c r="AQ506" s="87"/>
      <c r="AR506" s="87"/>
      <c r="AS506" s="87"/>
      <c r="AT506" s="88"/>
      <c r="AU506" s="88"/>
      <c r="AV506" s="88"/>
      <c r="AW506" s="89"/>
      <c r="AX506" s="90"/>
      <c r="AY506" s="86"/>
      <c r="AZ506" s="86"/>
      <c r="BA506" s="86"/>
      <c r="BB506" s="87"/>
      <c r="BC506" s="87"/>
      <c r="BD506" s="87"/>
      <c r="BE506" s="87"/>
      <c r="BF506" s="87"/>
      <c r="BG506" s="88"/>
      <c r="BH506" s="88"/>
      <c r="BI506" s="88"/>
      <c r="BJ506" s="89"/>
      <c r="BK506" s="90"/>
      <c r="BL506" s="86"/>
      <c r="BM506" s="86"/>
      <c r="BN506" s="86"/>
      <c r="BO506" s="87"/>
      <c r="BP506" s="87"/>
      <c r="BQ506" s="87"/>
      <c r="BR506" s="87"/>
      <c r="BS506" s="87"/>
      <c r="BT506" s="88"/>
      <c r="BU506" s="88"/>
      <c r="BV506" s="88"/>
      <c r="BW506" s="89"/>
      <c r="BX506" s="90"/>
      <c r="BY506" s="86"/>
      <c r="BZ506" s="86"/>
      <c r="CA506" s="86"/>
      <c r="CB506" s="87"/>
      <c r="CC506" s="87"/>
      <c r="CD506" s="87"/>
      <c r="CE506" s="87"/>
      <c r="CF506" s="87"/>
      <c r="CG506" s="88"/>
      <c r="CH506" s="88"/>
      <c r="CI506" s="88"/>
      <c r="CJ506" s="89"/>
      <c r="CK506" s="90"/>
      <c r="CL506" s="86"/>
      <c r="CM506" s="86"/>
      <c r="CN506" s="86"/>
      <c r="CO506" s="87"/>
      <c r="CP506" s="87"/>
      <c r="CQ506" s="87"/>
      <c r="CR506" s="87"/>
      <c r="CS506" s="87"/>
      <c r="CT506" s="88"/>
      <c r="CU506" s="88"/>
      <c r="CV506" s="88"/>
      <c r="CW506" s="89"/>
      <c r="CX506" s="90"/>
      <c r="CY506" s="86"/>
      <c r="CZ506" s="86"/>
      <c r="DA506" s="86"/>
      <c r="DB506" s="87"/>
      <c r="DC506" s="87"/>
      <c r="DD506" s="87"/>
      <c r="DE506" s="87"/>
      <c r="DF506" s="87"/>
      <c r="DG506" s="88"/>
      <c r="DH506" s="88"/>
      <c r="DI506" s="88"/>
      <c r="DJ506" s="89"/>
      <c r="DK506" s="90"/>
      <c r="DL506" s="86"/>
      <c r="DM506" s="86"/>
      <c r="DN506" s="86"/>
      <c r="DO506" s="87"/>
      <c r="DP506" s="87"/>
      <c r="DQ506" s="87"/>
      <c r="DR506" s="87"/>
      <c r="DS506" s="87"/>
      <c r="DT506" s="88"/>
      <c r="DU506" s="88"/>
      <c r="DV506" s="88"/>
      <c r="DW506" s="89"/>
      <c r="DX506" s="90"/>
      <c r="DY506" s="86"/>
      <c r="DZ506" s="86"/>
      <c r="EA506" s="86"/>
      <c r="EB506" s="87"/>
      <c r="EC506" s="87"/>
      <c r="ED506" s="87"/>
      <c r="EE506" s="87"/>
      <c r="EF506" s="87"/>
      <c r="EG506" s="88"/>
      <c r="EH506" s="88"/>
      <c r="EI506" s="88"/>
      <c r="EJ506" s="89"/>
      <c r="EK506" s="90"/>
      <c r="EL506" s="86"/>
      <c r="EM506" s="86"/>
      <c r="EN506" s="86"/>
      <c r="EO506" s="87"/>
      <c r="EP506" s="87"/>
      <c r="EQ506" s="87"/>
      <c r="ER506" s="87"/>
      <c r="ES506" s="87"/>
      <c r="ET506" s="88"/>
      <c r="EU506" s="88"/>
      <c r="EV506" s="88"/>
      <c r="EW506" s="89"/>
      <c r="EX506" s="90"/>
      <c r="EY506" s="86"/>
      <c r="EZ506" s="86"/>
      <c r="FA506" s="86"/>
      <c r="FB506" s="87"/>
      <c r="FC506" s="87"/>
      <c r="FD506" s="87"/>
      <c r="FE506" s="87"/>
      <c r="FF506" s="87"/>
      <c r="FG506" s="88"/>
      <c r="FH506" s="88"/>
      <c r="FI506" s="88"/>
      <c r="FJ506" s="89"/>
      <c r="FK506" s="90"/>
      <c r="FL506" s="86"/>
      <c r="FM506" s="86"/>
      <c r="FN506" s="86"/>
      <c r="FO506" s="87"/>
      <c r="FP506" s="87"/>
      <c r="FQ506" s="87"/>
      <c r="FR506" s="87"/>
      <c r="FS506" s="87"/>
      <c r="FT506" s="88"/>
      <c r="FU506" s="88"/>
      <c r="FV506" s="88"/>
      <c r="FW506" s="89"/>
      <c r="FX506" s="90"/>
      <c r="FY506" s="86"/>
      <c r="FZ506" s="86"/>
      <c r="GA506" s="86"/>
      <c r="GB506" s="87"/>
      <c r="GC506" s="87"/>
      <c r="GD506" s="87"/>
      <c r="GE506" s="87"/>
      <c r="GF506" s="87"/>
    </row>
    <row r="507" spans="1:188" ht="15" hidden="1" customHeight="1" x14ac:dyDescent="0.25">
      <c r="A507" s="4">
        <v>3639</v>
      </c>
      <c r="B507" s="4">
        <v>5123</v>
      </c>
      <c r="C507" s="291"/>
      <c r="D507" s="47"/>
      <c r="E507" s="61">
        <v>213</v>
      </c>
      <c r="F507" s="5" t="s">
        <v>549</v>
      </c>
      <c r="G507" s="76">
        <v>22</v>
      </c>
      <c r="H507" s="76">
        <v>22</v>
      </c>
      <c r="I507" s="76">
        <v>0</v>
      </c>
      <c r="J507" s="428">
        <f>Tabulka54246[[#This Row],[Skutečnost v tis. Kč]]/Tabulka54246[[#This Row],[Upravený rozpočet v tis. Kč]]*100</f>
        <v>0</v>
      </c>
      <c r="K507" s="90"/>
      <c r="L507" s="86"/>
      <c r="M507" s="86"/>
      <c r="N507" s="86"/>
      <c r="O507" s="87"/>
      <c r="P507" s="87"/>
      <c r="Q507" s="87"/>
      <c r="R507" s="87"/>
      <c r="S507" s="87"/>
      <c r="T507" s="88"/>
      <c r="U507" s="88"/>
      <c r="V507" s="88"/>
      <c r="W507" s="89"/>
      <c r="X507" s="90"/>
      <c r="Y507" s="86"/>
      <c r="Z507" s="86"/>
      <c r="AA507" s="86"/>
      <c r="AB507" s="87"/>
      <c r="AC507" s="87"/>
      <c r="AD507" s="87"/>
      <c r="AE507" s="87"/>
      <c r="AF507" s="87"/>
      <c r="AG507" s="88"/>
      <c r="AH507" s="88"/>
      <c r="AI507" s="88"/>
      <c r="AJ507" s="89"/>
      <c r="AK507" s="90"/>
      <c r="AL507" s="86"/>
      <c r="AM507" s="86"/>
      <c r="AN507" s="86"/>
      <c r="AO507" s="87"/>
      <c r="AP507" s="87"/>
      <c r="AQ507" s="87"/>
      <c r="AR507" s="87"/>
      <c r="AS507" s="87"/>
      <c r="AT507" s="88"/>
      <c r="AU507" s="88"/>
      <c r="AV507" s="88"/>
      <c r="AW507" s="89"/>
      <c r="AX507" s="90"/>
      <c r="AY507" s="86"/>
      <c r="AZ507" s="86"/>
      <c r="BA507" s="86"/>
      <c r="BB507" s="87"/>
      <c r="BC507" s="87"/>
      <c r="BD507" s="87"/>
      <c r="BE507" s="87"/>
      <c r="BF507" s="87"/>
      <c r="BG507" s="88"/>
      <c r="BH507" s="88"/>
      <c r="BI507" s="88"/>
      <c r="BJ507" s="89"/>
      <c r="BK507" s="90"/>
      <c r="BL507" s="86"/>
      <c r="BM507" s="86"/>
      <c r="BN507" s="86"/>
      <c r="BO507" s="87"/>
      <c r="BP507" s="87"/>
      <c r="BQ507" s="87"/>
      <c r="BR507" s="87"/>
      <c r="BS507" s="87"/>
      <c r="BT507" s="88"/>
      <c r="BU507" s="88"/>
      <c r="BV507" s="88"/>
      <c r="BW507" s="89"/>
      <c r="BX507" s="90"/>
      <c r="BY507" s="86"/>
      <c r="BZ507" s="86"/>
      <c r="CA507" s="86"/>
      <c r="CB507" s="87"/>
      <c r="CC507" s="87"/>
      <c r="CD507" s="87"/>
      <c r="CE507" s="87"/>
      <c r="CF507" s="87"/>
      <c r="CG507" s="88"/>
      <c r="CH507" s="88"/>
      <c r="CI507" s="88"/>
      <c r="CJ507" s="89"/>
      <c r="CK507" s="90"/>
      <c r="CL507" s="86"/>
      <c r="CM507" s="86"/>
      <c r="CN507" s="86"/>
      <c r="CO507" s="87"/>
      <c r="CP507" s="87"/>
      <c r="CQ507" s="87"/>
      <c r="CR507" s="87"/>
      <c r="CS507" s="87"/>
      <c r="CT507" s="88"/>
      <c r="CU507" s="88"/>
      <c r="CV507" s="88"/>
      <c r="CW507" s="89"/>
      <c r="CX507" s="90"/>
      <c r="CY507" s="86"/>
      <c r="CZ507" s="86"/>
      <c r="DA507" s="86"/>
      <c r="DB507" s="87"/>
      <c r="DC507" s="87"/>
      <c r="DD507" s="87"/>
      <c r="DE507" s="87"/>
      <c r="DF507" s="87"/>
      <c r="DG507" s="88"/>
      <c r="DH507" s="88"/>
      <c r="DI507" s="88"/>
      <c r="DJ507" s="89"/>
      <c r="DK507" s="90"/>
      <c r="DL507" s="86"/>
      <c r="DM507" s="86"/>
      <c r="DN507" s="86"/>
      <c r="DO507" s="87"/>
      <c r="DP507" s="87"/>
      <c r="DQ507" s="87"/>
      <c r="DR507" s="87"/>
      <c r="DS507" s="87"/>
      <c r="DT507" s="88"/>
      <c r="DU507" s="88"/>
      <c r="DV507" s="88"/>
      <c r="DW507" s="89"/>
      <c r="DX507" s="90"/>
      <c r="DY507" s="86"/>
      <c r="DZ507" s="86"/>
      <c r="EA507" s="86"/>
      <c r="EB507" s="87"/>
      <c r="EC507" s="87"/>
      <c r="ED507" s="87"/>
      <c r="EE507" s="87"/>
      <c r="EF507" s="87"/>
      <c r="EG507" s="88"/>
      <c r="EH507" s="88"/>
      <c r="EI507" s="88"/>
      <c r="EJ507" s="89"/>
      <c r="EK507" s="90"/>
      <c r="EL507" s="86"/>
      <c r="EM507" s="86"/>
      <c r="EN507" s="86"/>
      <c r="EO507" s="87"/>
      <c r="EP507" s="87"/>
      <c r="EQ507" s="87"/>
      <c r="ER507" s="87"/>
      <c r="ES507" s="87"/>
      <c r="ET507" s="88"/>
      <c r="EU507" s="88"/>
      <c r="EV507" s="88"/>
      <c r="EW507" s="89"/>
      <c r="EX507" s="90"/>
      <c r="EY507" s="86"/>
      <c r="EZ507" s="86"/>
      <c r="FA507" s="86"/>
      <c r="FB507" s="87"/>
      <c r="FC507" s="87"/>
      <c r="FD507" s="87"/>
      <c r="FE507" s="87"/>
      <c r="FF507" s="87"/>
      <c r="FG507" s="88"/>
      <c r="FH507" s="88"/>
      <c r="FI507" s="88"/>
      <c r="FJ507" s="89"/>
      <c r="FK507" s="90"/>
      <c r="FL507" s="86"/>
      <c r="FM507" s="86"/>
      <c r="FN507" s="86"/>
      <c r="FO507" s="87"/>
      <c r="FP507" s="87"/>
      <c r="FQ507" s="87"/>
      <c r="FR507" s="87"/>
      <c r="FS507" s="87"/>
      <c r="FT507" s="88"/>
      <c r="FU507" s="88"/>
      <c r="FV507" s="88"/>
      <c r="FW507" s="89"/>
      <c r="FX507" s="90"/>
      <c r="FY507" s="86"/>
      <c r="FZ507" s="86"/>
      <c r="GA507" s="86"/>
      <c r="GB507" s="87"/>
      <c r="GC507" s="87"/>
      <c r="GD507" s="87"/>
      <c r="GE507" s="87"/>
      <c r="GF507" s="87"/>
    </row>
    <row r="508" spans="1:188" ht="15" customHeight="1" x14ac:dyDescent="0.25">
      <c r="A508" s="461">
        <v>3639</v>
      </c>
      <c r="B508" s="461">
        <v>5171</v>
      </c>
      <c r="C508" s="490"/>
      <c r="D508" s="64"/>
      <c r="E508" s="462">
        <v>213</v>
      </c>
      <c r="F508" s="459" t="s">
        <v>540</v>
      </c>
      <c r="G508" s="254">
        <v>95</v>
      </c>
      <c r="H508" s="254">
        <v>95.17</v>
      </c>
      <c r="I508" s="254">
        <v>95.17</v>
      </c>
      <c r="J508" s="429">
        <f>Tabulka54246[[#This Row],[Skutečnost v tis. Kč]]/Tabulka54246[[#This Row],[Upravený rozpočet v tis. Kč]]*100</f>
        <v>100</v>
      </c>
      <c r="K508" s="654"/>
      <c r="L508" s="86"/>
      <c r="M508" s="86"/>
      <c r="N508" s="86"/>
      <c r="O508" s="87"/>
      <c r="P508" s="87"/>
      <c r="Q508" s="87"/>
      <c r="R508" s="87"/>
      <c r="S508" s="87"/>
      <c r="T508" s="88"/>
      <c r="U508" s="88"/>
      <c r="V508" s="88"/>
      <c r="W508" s="89"/>
      <c r="X508" s="90"/>
      <c r="Y508" s="86"/>
      <c r="Z508" s="86"/>
      <c r="AA508" s="86"/>
      <c r="AB508" s="87"/>
      <c r="AC508" s="87"/>
      <c r="AD508" s="87"/>
      <c r="AE508" s="87"/>
      <c r="AF508" s="87"/>
      <c r="AG508" s="88"/>
      <c r="AH508" s="88"/>
      <c r="AI508" s="88"/>
      <c r="AJ508" s="89"/>
      <c r="AK508" s="90"/>
      <c r="AL508" s="86"/>
      <c r="AM508" s="86"/>
      <c r="AN508" s="86"/>
      <c r="AO508" s="87"/>
      <c r="AP508" s="87"/>
      <c r="AQ508" s="87"/>
      <c r="AR508" s="87"/>
      <c r="AS508" s="87"/>
      <c r="AT508" s="88"/>
      <c r="AU508" s="88"/>
      <c r="AV508" s="88"/>
      <c r="AW508" s="89"/>
      <c r="AX508" s="90"/>
      <c r="AY508" s="86"/>
      <c r="AZ508" s="86"/>
      <c r="BA508" s="86"/>
      <c r="BB508" s="87"/>
      <c r="BC508" s="87"/>
      <c r="BD508" s="87"/>
      <c r="BE508" s="87"/>
      <c r="BF508" s="87"/>
      <c r="BG508" s="88"/>
      <c r="BH508" s="88"/>
      <c r="BI508" s="88"/>
      <c r="BJ508" s="89"/>
      <c r="BK508" s="90"/>
      <c r="BL508" s="86"/>
      <c r="BM508" s="86"/>
      <c r="BN508" s="86"/>
      <c r="BO508" s="87"/>
      <c r="BP508" s="87"/>
      <c r="BQ508" s="87"/>
      <c r="BR508" s="87"/>
      <c r="BS508" s="87"/>
      <c r="BT508" s="88"/>
      <c r="BU508" s="88"/>
      <c r="BV508" s="88"/>
      <c r="BW508" s="89"/>
      <c r="BX508" s="90"/>
      <c r="BY508" s="86"/>
      <c r="BZ508" s="86"/>
      <c r="CA508" s="86"/>
      <c r="CB508" s="87"/>
      <c r="CC508" s="87"/>
      <c r="CD508" s="87"/>
      <c r="CE508" s="87"/>
      <c r="CF508" s="87"/>
      <c r="CG508" s="88"/>
      <c r="CH508" s="88"/>
      <c r="CI508" s="88"/>
      <c r="CJ508" s="89"/>
      <c r="CK508" s="90"/>
      <c r="CL508" s="86"/>
      <c r="CM508" s="86"/>
      <c r="CN508" s="86"/>
      <c r="CO508" s="87"/>
      <c r="CP508" s="87"/>
      <c r="CQ508" s="87"/>
      <c r="CR508" s="87"/>
      <c r="CS508" s="87"/>
      <c r="CT508" s="88"/>
      <c r="CU508" s="88"/>
      <c r="CV508" s="88"/>
      <c r="CW508" s="89"/>
      <c r="CX508" s="90"/>
      <c r="CY508" s="86"/>
      <c r="CZ508" s="86"/>
      <c r="DA508" s="86"/>
      <c r="DB508" s="87"/>
      <c r="DC508" s="87"/>
      <c r="DD508" s="87"/>
      <c r="DE508" s="87"/>
      <c r="DF508" s="87"/>
      <c r="DG508" s="88"/>
      <c r="DH508" s="88"/>
      <c r="DI508" s="88"/>
      <c r="DJ508" s="89"/>
      <c r="DK508" s="90"/>
      <c r="DL508" s="86"/>
      <c r="DM508" s="86"/>
      <c r="DN508" s="86"/>
      <c r="DO508" s="87"/>
      <c r="DP508" s="87"/>
      <c r="DQ508" s="87"/>
      <c r="DR508" s="87"/>
      <c r="DS508" s="87"/>
      <c r="DT508" s="88"/>
      <c r="DU508" s="88"/>
      <c r="DV508" s="88"/>
      <c r="DW508" s="89"/>
      <c r="DX508" s="90"/>
      <c r="DY508" s="86"/>
      <c r="DZ508" s="86"/>
      <c r="EA508" s="86"/>
      <c r="EB508" s="87"/>
      <c r="EC508" s="87"/>
      <c r="ED508" s="87"/>
      <c r="EE508" s="87"/>
      <c r="EF508" s="87"/>
      <c r="EG508" s="88"/>
      <c r="EH508" s="88"/>
      <c r="EI508" s="88"/>
      <c r="EJ508" s="89"/>
      <c r="EK508" s="90"/>
      <c r="EL508" s="86"/>
      <c r="EM508" s="86"/>
      <c r="EN508" s="86"/>
      <c r="EO508" s="87"/>
      <c r="EP508" s="87"/>
      <c r="EQ508" s="87"/>
      <c r="ER508" s="87"/>
      <c r="ES508" s="87"/>
      <c r="ET508" s="88"/>
      <c r="EU508" s="88"/>
      <c r="EV508" s="88"/>
      <c r="EW508" s="89"/>
      <c r="EX508" s="90"/>
      <c r="EY508" s="86"/>
      <c r="EZ508" s="86"/>
      <c r="FA508" s="86"/>
      <c r="FB508" s="87"/>
      <c r="FC508" s="87"/>
      <c r="FD508" s="87"/>
      <c r="FE508" s="87"/>
      <c r="FF508" s="87"/>
      <c r="FG508" s="88"/>
      <c r="FH508" s="88"/>
      <c r="FI508" s="88"/>
      <c r="FJ508" s="89"/>
      <c r="FK508" s="90"/>
      <c r="FL508" s="86"/>
      <c r="FM508" s="86"/>
      <c r="FN508" s="86"/>
      <c r="FO508" s="87"/>
      <c r="FP508" s="87"/>
      <c r="FQ508" s="87"/>
      <c r="FR508" s="87"/>
      <c r="FS508" s="87"/>
      <c r="FT508" s="88"/>
      <c r="FU508" s="88"/>
      <c r="FV508" s="88"/>
      <c r="FW508" s="89"/>
      <c r="FX508" s="90"/>
      <c r="FY508" s="86"/>
      <c r="FZ508" s="86"/>
      <c r="GA508" s="86"/>
      <c r="GB508" s="87"/>
      <c r="GC508" s="87"/>
      <c r="GD508" s="87"/>
      <c r="GE508" s="87"/>
      <c r="GF508" s="87"/>
    </row>
    <row r="509" spans="1:188" ht="15" hidden="1" customHeight="1" x14ac:dyDescent="0.25">
      <c r="A509" s="4">
        <v>3639</v>
      </c>
      <c r="B509" s="4">
        <v>5123</v>
      </c>
      <c r="C509" s="291"/>
      <c r="D509" s="47"/>
      <c r="E509" s="61">
        <v>213</v>
      </c>
      <c r="F509" s="5" t="s">
        <v>550</v>
      </c>
      <c r="G509" s="76">
        <v>3.7</v>
      </c>
      <c r="H509" s="76">
        <v>3.7</v>
      </c>
      <c r="I509" s="76">
        <v>0</v>
      </c>
      <c r="J509" s="428">
        <f>Tabulka54246[[#This Row],[Skutečnost v tis. Kč]]/Tabulka54246[[#This Row],[Upravený rozpočet v tis. Kč]]*100</f>
        <v>0</v>
      </c>
      <c r="K509" s="90"/>
      <c r="L509" s="86"/>
      <c r="M509" s="86"/>
      <c r="N509" s="86"/>
      <c r="O509" s="87"/>
      <c r="P509" s="87"/>
      <c r="Q509" s="87"/>
      <c r="R509" s="87"/>
      <c r="S509" s="87"/>
      <c r="T509" s="88"/>
      <c r="U509" s="88"/>
      <c r="V509" s="88"/>
      <c r="W509" s="89"/>
      <c r="X509" s="90"/>
      <c r="Y509" s="86"/>
      <c r="Z509" s="86"/>
      <c r="AA509" s="86"/>
      <c r="AB509" s="87"/>
      <c r="AC509" s="87"/>
      <c r="AD509" s="87"/>
      <c r="AE509" s="87"/>
      <c r="AF509" s="87"/>
      <c r="AG509" s="88"/>
      <c r="AH509" s="88"/>
      <c r="AI509" s="88"/>
      <c r="AJ509" s="89"/>
      <c r="AK509" s="90"/>
      <c r="AL509" s="86"/>
      <c r="AM509" s="86"/>
      <c r="AN509" s="86"/>
      <c r="AO509" s="87"/>
      <c r="AP509" s="87"/>
      <c r="AQ509" s="87"/>
      <c r="AR509" s="87"/>
      <c r="AS509" s="87"/>
      <c r="AT509" s="88"/>
      <c r="AU509" s="88"/>
      <c r="AV509" s="88"/>
      <c r="AW509" s="89"/>
      <c r="AX509" s="90"/>
      <c r="AY509" s="86"/>
      <c r="AZ509" s="86"/>
      <c r="BA509" s="86"/>
      <c r="BB509" s="87"/>
      <c r="BC509" s="87"/>
      <c r="BD509" s="87"/>
      <c r="BE509" s="87"/>
      <c r="BF509" s="87"/>
      <c r="BG509" s="88"/>
      <c r="BH509" s="88"/>
      <c r="BI509" s="88"/>
      <c r="BJ509" s="89"/>
      <c r="BK509" s="90"/>
      <c r="BL509" s="86"/>
      <c r="BM509" s="86"/>
      <c r="BN509" s="86"/>
      <c r="BO509" s="87"/>
      <c r="BP509" s="87"/>
      <c r="BQ509" s="87"/>
      <c r="BR509" s="87"/>
      <c r="BS509" s="87"/>
      <c r="BT509" s="88"/>
      <c r="BU509" s="88"/>
      <c r="BV509" s="88"/>
      <c r="BW509" s="89"/>
      <c r="BX509" s="90"/>
      <c r="BY509" s="86"/>
      <c r="BZ509" s="86"/>
      <c r="CA509" s="86"/>
      <c r="CB509" s="87"/>
      <c r="CC509" s="87"/>
      <c r="CD509" s="87"/>
      <c r="CE509" s="87"/>
      <c r="CF509" s="87"/>
      <c r="CG509" s="88"/>
      <c r="CH509" s="88"/>
      <c r="CI509" s="88"/>
      <c r="CJ509" s="89"/>
      <c r="CK509" s="90"/>
      <c r="CL509" s="86"/>
      <c r="CM509" s="86"/>
      <c r="CN509" s="86"/>
      <c r="CO509" s="87"/>
      <c r="CP509" s="87"/>
      <c r="CQ509" s="87"/>
      <c r="CR509" s="87"/>
      <c r="CS509" s="87"/>
      <c r="CT509" s="88"/>
      <c r="CU509" s="88"/>
      <c r="CV509" s="88"/>
      <c r="CW509" s="89"/>
      <c r="CX509" s="90"/>
      <c r="CY509" s="86"/>
      <c r="CZ509" s="86"/>
      <c r="DA509" s="86"/>
      <c r="DB509" s="87"/>
      <c r="DC509" s="87"/>
      <c r="DD509" s="87"/>
      <c r="DE509" s="87"/>
      <c r="DF509" s="87"/>
      <c r="DG509" s="88"/>
      <c r="DH509" s="88"/>
      <c r="DI509" s="88"/>
      <c r="DJ509" s="89"/>
      <c r="DK509" s="90"/>
      <c r="DL509" s="86"/>
      <c r="DM509" s="86"/>
      <c r="DN509" s="86"/>
      <c r="DO509" s="87"/>
      <c r="DP509" s="87"/>
      <c r="DQ509" s="87"/>
      <c r="DR509" s="87"/>
      <c r="DS509" s="87"/>
      <c r="DT509" s="88"/>
      <c r="DU509" s="88"/>
      <c r="DV509" s="88"/>
      <c r="DW509" s="89"/>
      <c r="DX509" s="90"/>
      <c r="DY509" s="86"/>
      <c r="DZ509" s="86"/>
      <c r="EA509" s="86"/>
      <c r="EB509" s="87"/>
      <c r="EC509" s="87"/>
      <c r="ED509" s="87"/>
      <c r="EE509" s="87"/>
      <c r="EF509" s="87"/>
      <c r="EG509" s="88"/>
      <c r="EH509" s="88"/>
      <c r="EI509" s="88"/>
      <c r="EJ509" s="89"/>
      <c r="EK509" s="90"/>
      <c r="EL509" s="86"/>
      <c r="EM509" s="86"/>
      <c r="EN509" s="86"/>
      <c r="EO509" s="87"/>
      <c r="EP509" s="87"/>
      <c r="EQ509" s="87"/>
      <c r="ER509" s="87"/>
      <c r="ES509" s="87"/>
      <c r="ET509" s="88"/>
      <c r="EU509" s="88"/>
      <c r="EV509" s="88"/>
      <c r="EW509" s="89"/>
      <c r="EX509" s="90"/>
      <c r="EY509" s="86"/>
      <c r="EZ509" s="86"/>
      <c r="FA509" s="86"/>
      <c r="FB509" s="87"/>
      <c r="FC509" s="87"/>
      <c r="FD509" s="87"/>
      <c r="FE509" s="87"/>
      <c r="FF509" s="87"/>
      <c r="FG509" s="88"/>
      <c r="FH509" s="88"/>
      <c r="FI509" s="88"/>
      <c r="FJ509" s="89"/>
      <c r="FK509" s="90"/>
      <c r="FL509" s="86"/>
      <c r="FM509" s="86"/>
      <c r="FN509" s="86"/>
      <c r="FO509" s="87"/>
      <c r="FP509" s="87"/>
      <c r="FQ509" s="87"/>
      <c r="FR509" s="87"/>
      <c r="FS509" s="87"/>
      <c r="FT509" s="88"/>
      <c r="FU509" s="88"/>
      <c r="FV509" s="88"/>
      <c r="FW509" s="89"/>
      <c r="FX509" s="90"/>
      <c r="FY509" s="86"/>
      <c r="FZ509" s="86"/>
      <c r="GA509" s="86"/>
      <c r="GB509" s="87"/>
      <c r="GC509" s="87"/>
      <c r="GD509" s="87"/>
      <c r="GE509" s="87"/>
      <c r="GF509" s="87"/>
    </row>
    <row r="510" spans="1:188" ht="15" hidden="1" customHeight="1" x14ac:dyDescent="0.25">
      <c r="A510" s="4">
        <v>3639</v>
      </c>
      <c r="B510" s="4">
        <v>5123</v>
      </c>
      <c r="C510" s="291"/>
      <c r="D510" s="47"/>
      <c r="E510" s="61">
        <v>213</v>
      </c>
      <c r="F510" s="5" t="s">
        <v>551</v>
      </c>
      <c r="G510" s="76">
        <v>20.6</v>
      </c>
      <c r="H510" s="76">
        <v>20.6</v>
      </c>
      <c r="I510" s="76">
        <v>0</v>
      </c>
      <c r="J510" s="428">
        <f>Tabulka54246[[#This Row],[Skutečnost v tis. Kč]]/Tabulka54246[[#This Row],[Upravený rozpočet v tis. Kč]]*100</f>
        <v>0</v>
      </c>
      <c r="K510" s="90"/>
      <c r="L510" s="86"/>
      <c r="M510" s="86"/>
      <c r="N510" s="86"/>
      <c r="O510" s="87"/>
      <c r="P510" s="87"/>
      <c r="Q510" s="87"/>
      <c r="R510" s="87"/>
      <c r="S510" s="87"/>
      <c r="T510" s="88"/>
      <c r="U510" s="88"/>
      <c r="V510" s="88"/>
      <c r="W510" s="89"/>
      <c r="X510" s="90"/>
      <c r="Y510" s="86"/>
      <c r="Z510" s="86"/>
      <c r="AA510" s="86"/>
      <c r="AB510" s="87"/>
      <c r="AC510" s="87"/>
      <c r="AD510" s="87"/>
      <c r="AE510" s="87"/>
      <c r="AF510" s="87"/>
      <c r="AG510" s="88"/>
      <c r="AH510" s="88"/>
      <c r="AI510" s="88"/>
      <c r="AJ510" s="89"/>
      <c r="AK510" s="90"/>
      <c r="AL510" s="86"/>
      <c r="AM510" s="86"/>
      <c r="AN510" s="86"/>
      <c r="AO510" s="87"/>
      <c r="AP510" s="87"/>
      <c r="AQ510" s="87"/>
      <c r="AR510" s="87"/>
      <c r="AS510" s="87"/>
      <c r="AT510" s="88"/>
      <c r="AU510" s="88"/>
      <c r="AV510" s="88"/>
      <c r="AW510" s="89"/>
      <c r="AX510" s="90"/>
      <c r="AY510" s="86"/>
      <c r="AZ510" s="86"/>
      <c r="BA510" s="86"/>
      <c r="BB510" s="87"/>
      <c r="BC510" s="87"/>
      <c r="BD510" s="87"/>
      <c r="BE510" s="87"/>
      <c r="BF510" s="87"/>
      <c r="BG510" s="88"/>
      <c r="BH510" s="88"/>
      <c r="BI510" s="88"/>
      <c r="BJ510" s="89"/>
      <c r="BK510" s="90"/>
      <c r="BL510" s="86"/>
      <c r="BM510" s="86"/>
      <c r="BN510" s="86"/>
      <c r="BO510" s="87"/>
      <c r="BP510" s="87"/>
      <c r="BQ510" s="87"/>
      <c r="BR510" s="87"/>
      <c r="BS510" s="87"/>
      <c r="BT510" s="88"/>
      <c r="BU510" s="88"/>
      <c r="BV510" s="88"/>
      <c r="BW510" s="89"/>
      <c r="BX510" s="90"/>
      <c r="BY510" s="86"/>
      <c r="BZ510" s="86"/>
      <c r="CA510" s="86"/>
      <c r="CB510" s="87"/>
      <c r="CC510" s="87"/>
      <c r="CD510" s="87"/>
      <c r="CE510" s="87"/>
      <c r="CF510" s="87"/>
      <c r="CG510" s="88"/>
      <c r="CH510" s="88"/>
      <c r="CI510" s="88"/>
      <c r="CJ510" s="89"/>
      <c r="CK510" s="90"/>
      <c r="CL510" s="86"/>
      <c r="CM510" s="86"/>
      <c r="CN510" s="86"/>
      <c r="CO510" s="87"/>
      <c r="CP510" s="87"/>
      <c r="CQ510" s="87"/>
      <c r="CR510" s="87"/>
      <c r="CS510" s="87"/>
      <c r="CT510" s="88"/>
      <c r="CU510" s="88"/>
      <c r="CV510" s="88"/>
      <c r="CW510" s="89"/>
      <c r="CX510" s="90"/>
      <c r="CY510" s="86"/>
      <c r="CZ510" s="86"/>
      <c r="DA510" s="86"/>
      <c r="DB510" s="87"/>
      <c r="DC510" s="87"/>
      <c r="DD510" s="87"/>
      <c r="DE510" s="87"/>
      <c r="DF510" s="87"/>
      <c r="DG510" s="88"/>
      <c r="DH510" s="88"/>
      <c r="DI510" s="88"/>
      <c r="DJ510" s="89"/>
      <c r="DK510" s="90"/>
      <c r="DL510" s="86"/>
      <c r="DM510" s="86"/>
      <c r="DN510" s="86"/>
      <c r="DO510" s="87"/>
      <c r="DP510" s="87"/>
      <c r="DQ510" s="87"/>
      <c r="DR510" s="87"/>
      <c r="DS510" s="87"/>
      <c r="DT510" s="88"/>
      <c r="DU510" s="88"/>
      <c r="DV510" s="88"/>
      <c r="DW510" s="89"/>
      <c r="DX510" s="90"/>
      <c r="DY510" s="86"/>
      <c r="DZ510" s="86"/>
      <c r="EA510" s="86"/>
      <c r="EB510" s="87"/>
      <c r="EC510" s="87"/>
      <c r="ED510" s="87"/>
      <c r="EE510" s="87"/>
      <c r="EF510" s="87"/>
      <c r="EG510" s="88"/>
      <c r="EH510" s="88"/>
      <c r="EI510" s="88"/>
      <c r="EJ510" s="89"/>
      <c r="EK510" s="90"/>
      <c r="EL510" s="86"/>
      <c r="EM510" s="86"/>
      <c r="EN510" s="86"/>
      <c r="EO510" s="87"/>
      <c r="EP510" s="87"/>
      <c r="EQ510" s="87"/>
      <c r="ER510" s="87"/>
      <c r="ES510" s="87"/>
      <c r="ET510" s="88"/>
      <c r="EU510" s="88"/>
      <c r="EV510" s="88"/>
      <c r="EW510" s="89"/>
      <c r="EX510" s="90"/>
      <c r="EY510" s="86"/>
      <c r="EZ510" s="86"/>
      <c r="FA510" s="86"/>
      <c r="FB510" s="87"/>
      <c r="FC510" s="87"/>
      <c r="FD510" s="87"/>
      <c r="FE510" s="87"/>
      <c r="FF510" s="87"/>
      <c r="FG510" s="88"/>
      <c r="FH510" s="88"/>
      <c r="FI510" s="88"/>
      <c r="FJ510" s="89"/>
      <c r="FK510" s="90"/>
      <c r="FL510" s="86"/>
      <c r="FM510" s="86"/>
      <c r="FN510" s="86"/>
      <c r="FO510" s="87"/>
      <c r="FP510" s="87"/>
      <c r="FQ510" s="87"/>
      <c r="FR510" s="87"/>
      <c r="FS510" s="87"/>
      <c r="FT510" s="88"/>
      <c r="FU510" s="88"/>
      <c r="FV510" s="88"/>
      <c r="FW510" s="89"/>
      <c r="FX510" s="90"/>
      <c r="FY510" s="86"/>
      <c r="FZ510" s="86"/>
      <c r="GA510" s="86"/>
      <c r="GB510" s="87"/>
      <c r="GC510" s="87"/>
      <c r="GD510" s="87"/>
      <c r="GE510" s="87"/>
      <c r="GF510" s="87"/>
    </row>
    <row r="511" spans="1:188" ht="15" hidden="1" customHeight="1" x14ac:dyDescent="0.25">
      <c r="A511" s="4">
        <v>3639</v>
      </c>
      <c r="B511" s="4">
        <v>5901</v>
      </c>
      <c r="C511" s="291"/>
      <c r="D511" s="47"/>
      <c r="E511" s="61">
        <v>213</v>
      </c>
      <c r="F511" s="5" t="s">
        <v>556</v>
      </c>
      <c r="G511" s="76">
        <v>640</v>
      </c>
      <c r="H511" s="76">
        <v>100</v>
      </c>
      <c r="I511" s="76">
        <v>0</v>
      </c>
      <c r="J511" s="428">
        <v>0</v>
      </c>
      <c r="K511" s="90"/>
      <c r="L511" s="86"/>
      <c r="M511" s="86"/>
      <c r="N511" s="86"/>
      <c r="O511" s="87"/>
      <c r="P511" s="87"/>
      <c r="Q511" s="87"/>
      <c r="R511" s="87"/>
      <c r="S511" s="87"/>
      <c r="T511" s="88"/>
      <c r="U511" s="88"/>
      <c r="V511" s="88"/>
      <c r="W511" s="89"/>
      <c r="X511" s="90"/>
      <c r="Y511" s="86"/>
      <c r="Z511" s="86"/>
      <c r="AA511" s="86"/>
      <c r="AB511" s="87"/>
      <c r="AC511" s="87"/>
      <c r="AD511" s="87"/>
      <c r="AE511" s="87"/>
      <c r="AF511" s="87"/>
      <c r="AG511" s="88"/>
      <c r="AH511" s="88"/>
      <c r="AI511" s="88"/>
      <c r="AJ511" s="89"/>
      <c r="AK511" s="90"/>
      <c r="AL511" s="86"/>
      <c r="AM511" s="86"/>
      <c r="AN511" s="86"/>
      <c r="AO511" s="87"/>
      <c r="AP511" s="87"/>
      <c r="AQ511" s="87"/>
      <c r="AR511" s="87"/>
      <c r="AS511" s="87"/>
      <c r="AT511" s="88"/>
      <c r="AU511" s="88"/>
      <c r="AV511" s="88"/>
      <c r="AW511" s="89"/>
      <c r="AX511" s="90"/>
      <c r="AY511" s="86"/>
      <c r="AZ511" s="86"/>
      <c r="BA511" s="86"/>
      <c r="BB511" s="87"/>
      <c r="BC511" s="87"/>
      <c r="BD511" s="87"/>
      <c r="BE511" s="87"/>
      <c r="BF511" s="87"/>
      <c r="BG511" s="88"/>
      <c r="BH511" s="88"/>
      <c r="BI511" s="88"/>
      <c r="BJ511" s="89"/>
      <c r="BK511" s="90"/>
      <c r="BL511" s="86"/>
      <c r="BM511" s="86"/>
      <c r="BN511" s="86"/>
      <c r="BO511" s="87"/>
      <c r="BP511" s="87"/>
      <c r="BQ511" s="87"/>
      <c r="BR511" s="87"/>
      <c r="BS511" s="87"/>
      <c r="BT511" s="88"/>
      <c r="BU511" s="88"/>
      <c r="BV511" s="88"/>
      <c r="BW511" s="89"/>
      <c r="BX511" s="90"/>
      <c r="BY511" s="86"/>
      <c r="BZ511" s="86"/>
      <c r="CA511" s="86"/>
      <c r="CB511" s="87"/>
      <c r="CC511" s="87"/>
      <c r="CD511" s="87"/>
      <c r="CE511" s="87"/>
      <c r="CF511" s="87"/>
      <c r="CG511" s="88"/>
      <c r="CH511" s="88"/>
      <c r="CI511" s="88"/>
      <c r="CJ511" s="89"/>
      <c r="CK511" s="90"/>
      <c r="CL511" s="86"/>
      <c r="CM511" s="86"/>
      <c r="CN511" s="86"/>
      <c r="CO511" s="87"/>
      <c r="CP511" s="87"/>
      <c r="CQ511" s="87"/>
      <c r="CR511" s="87"/>
      <c r="CS511" s="87"/>
      <c r="CT511" s="88"/>
      <c r="CU511" s="88"/>
      <c r="CV511" s="88"/>
      <c r="CW511" s="89"/>
      <c r="CX511" s="90"/>
      <c r="CY511" s="86"/>
      <c r="CZ511" s="86"/>
      <c r="DA511" s="86"/>
      <c r="DB511" s="87"/>
      <c r="DC511" s="87"/>
      <c r="DD511" s="87"/>
      <c r="DE511" s="87"/>
      <c r="DF511" s="87"/>
      <c r="DG511" s="88"/>
      <c r="DH511" s="88"/>
      <c r="DI511" s="88"/>
      <c r="DJ511" s="89"/>
      <c r="DK511" s="90"/>
      <c r="DL511" s="86"/>
      <c r="DM511" s="86"/>
      <c r="DN511" s="86"/>
      <c r="DO511" s="87"/>
      <c r="DP511" s="87"/>
      <c r="DQ511" s="87"/>
      <c r="DR511" s="87"/>
      <c r="DS511" s="87"/>
      <c r="DT511" s="88"/>
      <c r="DU511" s="88"/>
      <c r="DV511" s="88"/>
      <c r="DW511" s="89"/>
      <c r="DX511" s="90"/>
      <c r="DY511" s="86"/>
      <c r="DZ511" s="86"/>
      <c r="EA511" s="86"/>
      <c r="EB511" s="87"/>
      <c r="EC511" s="87"/>
      <c r="ED511" s="87"/>
      <c r="EE511" s="87"/>
      <c r="EF511" s="87"/>
      <c r="EG511" s="88"/>
      <c r="EH511" s="88"/>
      <c r="EI511" s="88"/>
      <c r="EJ511" s="89"/>
      <c r="EK511" s="90"/>
      <c r="EL511" s="86"/>
      <c r="EM511" s="86"/>
      <c r="EN511" s="86"/>
      <c r="EO511" s="87"/>
      <c r="EP511" s="87"/>
      <c r="EQ511" s="87"/>
      <c r="ER511" s="87"/>
      <c r="ES511" s="87"/>
      <c r="ET511" s="88"/>
      <c r="EU511" s="88"/>
      <c r="EV511" s="88"/>
      <c r="EW511" s="89"/>
      <c r="EX511" s="90"/>
      <c r="EY511" s="86"/>
      <c r="EZ511" s="86"/>
      <c r="FA511" s="86"/>
      <c r="FB511" s="87"/>
      <c r="FC511" s="87"/>
      <c r="FD511" s="87"/>
      <c r="FE511" s="87"/>
      <c r="FF511" s="87"/>
      <c r="FG511" s="88"/>
      <c r="FH511" s="88"/>
      <c r="FI511" s="88"/>
      <c r="FJ511" s="89"/>
      <c r="FK511" s="90"/>
      <c r="FL511" s="86"/>
      <c r="FM511" s="86"/>
      <c r="FN511" s="86"/>
      <c r="FO511" s="87"/>
      <c r="FP511" s="87"/>
      <c r="FQ511" s="87"/>
      <c r="FR511" s="87"/>
      <c r="FS511" s="87"/>
      <c r="FT511" s="88"/>
      <c r="FU511" s="88"/>
      <c r="FV511" s="88"/>
      <c r="FW511" s="89"/>
      <c r="FX511" s="90"/>
      <c r="FY511" s="86"/>
      <c r="FZ511" s="86"/>
      <c r="GA511" s="86"/>
      <c r="GB511" s="87"/>
      <c r="GC511" s="87"/>
      <c r="GD511" s="87"/>
      <c r="GE511" s="87"/>
      <c r="GF511" s="87"/>
    </row>
    <row r="512" spans="1:188" ht="15" hidden="1" customHeight="1" x14ac:dyDescent="0.25">
      <c r="A512" s="461"/>
      <c r="B512" s="461"/>
      <c r="C512" s="490"/>
      <c r="D512" s="64"/>
      <c r="E512" s="61"/>
      <c r="F512" s="282" t="s">
        <v>300</v>
      </c>
      <c r="G512" s="233">
        <f>SUBTOTAL(109,G499:G511)</f>
        <v>155</v>
      </c>
      <c r="H512" s="233">
        <f>SUBTOTAL(109,H499:H511)</f>
        <v>155</v>
      </c>
      <c r="I512" s="233">
        <f>SUBTOTAL(109,I499:I511)</f>
        <v>141.56</v>
      </c>
      <c r="J512" s="564">
        <f>Tabulka54246[[#This Row],[Skutečnost v tis. Kč]]/Tabulka54246[[#This Row],[Upravený rozpočet v tis. Kč]]*100</f>
        <v>91.329032258064515</v>
      </c>
      <c r="K512" s="90"/>
      <c r="L512" s="86"/>
      <c r="M512" s="86"/>
      <c r="N512" s="86"/>
      <c r="O512" s="87"/>
      <c r="P512" s="87"/>
      <c r="Q512" s="87"/>
      <c r="R512" s="87"/>
      <c r="S512" s="87"/>
      <c r="T512" s="88"/>
      <c r="U512" s="88"/>
      <c r="V512" s="88"/>
      <c r="W512" s="89"/>
      <c r="X512" s="90"/>
      <c r="Y512" s="86"/>
      <c r="Z512" s="86"/>
      <c r="AA512" s="86"/>
      <c r="AB512" s="87"/>
      <c r="AC512" s="87"/>
      <c r="AD512" s="87"/>
      <c r="AE512" s="87"/>
      <c r="AF512" s="87"/>
      <c r="AG512" s="88"/>
      <c r="AH512" s="88"/>
      <c r="AI512" s="88"/>
      <c r="AJ512" s="89"/>
      <c r="AK512" s="90"/>
      <c r="AL512" s="86"/>
      <c r="AM512" s="86"/>
      <c r="AN512" s="86"/>
      <c r="AO512" s="87"/>
      <c r="AP512" s="87"/>
      <c r="AQ512" s="87"/>
      <c r="AR512" s="87"/>
      <c r="AS512" s="87"/>
      <c r="AT512" s="88"/>
      <c r="AU512" s="88"/>
      <c r="AV512" s="88"/>
      <c r="AW512" s="89"/>
      <c r="AX512" s="90"/>
      <c r="AY512" s="86"/>
      <c r="AZ512" s="86"/>
      <c r="BA512" s="86"/>
      <c r="BB512" s="87"/>
      <c r="BC512" s="87"/>
      <c r="BD512" s="87"/>
      <c r="BE512" s="87"/>
      <c r="BF512" s="87"/>
      <c r="BG512" s="88"/>
      <c r="BH512" s="88"/>
      <c r="BI512" s="88"/>
      <c r="BJ512" s="89"/>
      <c r="BK512" s="90"/>
      <c r="BL512" s="86"/>
      <c r="BM512" s="86"/>
      <c r="BN512" s="86"/>
      <c r="BO512" s="87"/>
      <c r="BP512" s="87"/>
      <c r="BQ512" s="87"/>
      <c r="BR512" s="87"/>
      <c r="BS512" s="87"/>
      <c r="BT512" s="88"/>
      <c r="BU512" s="88"/>
      <c r="BV512" s="88"/>
      <c r="BW512" s="89"/>
      <c r="BX512" s="90"/>
      <c r="BY512" s="86"/>
      <c r="BZ512" s="86"/>
      <c r="CA512" s="86"/>
      <c r="CB512" s="87"/>
      <c r="CC512" s="87"/>
      <c r="CD512" s="87"/>
      <c r="CE512" s="87"/>
      <c r="CF512" s="87"/>
      <c r="CG512" s="88"/>
      <c r="CH512" s="88"/>
      <c r="CI512" s="88"/>
      <c r="CJ512" s="89"/>
      <c r="CK512" s="90"/>
      <c r="CL512" s="86"/>
      <c r="CM512" s="86"/>
      <c r="CN512" s="86"/>
      <c r="CO512" s="87"/>
      <c r="CP512" s="87"/>
      <c r="CQ512" s="87"/>
      <c r="CR512" s="87"/>
      <c r="CS512" s="87"/>
      <c r="CT512" s="88"/>
      <c r="CU512" s="88"/>
      <c r="CV512" s="88"/>
      <c r="CW512" s="89"/>
      <c r="CX512" s="90"/>
      <c r="CY512" s="86"/>
      <c r="CZ512" s="86"/>
      <c r="DA512" s="86"/>
      <c r="DB512" s="87"/>
      <c r="DC512" s="87"/>
      <c r="DD512" s="87"/>
      <c r="DE512" s="87"/>
      <c r="DF512" s="87"/>
      <c r="DG512" s="88"/>
      <c r="DH512" s="88"/>
      <c r="DI512" s="88"/>
      <c r="DJ512" s="89"/>
      <c r="DK512" s="90"/>
      <c r="DL512" s="86"/>
      <c r="DM512" s="86"/>
      <c r="DN512" s="86"/>
      <c r="DO512" s="87"/>
      <c r="DP512" s="87"/>
      <c r="DQ512" s="87"/>
      <c r="DR512" s="87"/>
      <c r="DS512" s="87"/>
      <c r="DT512" s="88"/>
      <c r="DU512" s="88"/>
      <c r="DV512" s="88"/>
      <c r="DW512" s="89"/>
      <c r="DX512" s="90"/>
      <c r="DY512" s="86"/>
      <c r="DZ512" s="86"/>
      <c r="EA512" s="86"/>
      <c r="EB512" s="87"/>
      <c r="EC512" s="87"/>
      <c r="ED512" s="87"/>
      <c r="EE512" s="87"/>
      <c r="EF512" s="87"/>
      <c r="EG512" s="88"/>
      <c r="EH512" s="88"/>
      <c r="EI512" s="88"/>
      <c r="EJ512" s="89"/>
      <c r="EK512" s="90"/>
      <c r="EL512" s="86"/>
      <c r="EM512" s="86"/>
      <c r="EN512" s="86"/>
      <c r="EO512" s="87"/>
      <c r="EP512" s="87"/>
      <c r="EQ512" s="87"/>
      <c r="ER512" s="87"/>
      <c r="ES512" s="87"/>
      <c r="ET512" s="88"/>
      <c r="EU512" s="88"/>
      <c r="EV512" s="88"/>
      <c r="EW512" s="89"/>
      <c r="EX512" s="90"/>
      <c r="EY512" s="86"/>
      <c r="EZ512" s="86"/>
      <c r="FA512" s="86"/>
      <c r="FB512" s="87"/>
      <c r="FC512" s="87"/>
      <c r="FD512" s="87"/>
      <c r="FE512" s="87"/>
      <c r="FF512" s="87"/>
      <c r="FG512" s="88"/>
      <c r="FH512" s="88"/>
      <c r="FI512" s="88"/>
      <c r="FJ512" s="89"/>
      <c r="FK512" s="90"/>
      <c r="FL512" s="86"/>
      <c r="FM512" s="86"/>
      <c r="FN512" s="86"/>
      <c r="FO512" s="87"/>
      <c r="FP512" s="87"/>
      <c r="FQ512" s="87"/>
      <c r="FR512" s="87"/>
      <c r="FS512" s="87"/>
      <c r="FT512" s="88"/>
      <c r="FU512" s="88"/>
      <c r="FV512" s="88"/>
      <c r="FW512" s="89"/>
      <c r="FX512" s="90"/>
      <c r="FY512" s="86"/>
      <c r="FZ512" s="86"/>
      <c r="GA512" s="86"/>
      <c r="GB512" s="87"/>
      <c r="GC512" s="87"/>
      <c r="GD512" s="87"/>
      <c r="GE512" s="87"/>
      <c r="GF512" s="87"/>
    </row>
    <row r="513" spans="1:188" ht="15" hidden="1" customHeight="1" x14ac:dyDescent="0.25">
      <c r="A513" s="461"/>
      <c r="B513" s="461"/>
      <c r="C513" s="490"/>
      <c r="D513" s="64"/>
      <c r="E513" s="61"/>
      <c r="F513" s="459"/>
      <c r="G513" s="254"/>
      <c r="H513" s="254"/>
      <c r="I513" s="254"/>
      <c r="J513" s="428"/>
      <c r="K513" s="90"/>
      <c r="L513" s="86"/>
      <c r="M513" s="86"/>
      <c r="N513" s="86"/>
      <c r="O513" s="87"/>
      <c r="P513" s="87"/>
      <c r="Q513" s="87"/>
      <c r="R513" s="87"/>
      <c r="S513" s="87"/>
      <c r="T513" s="88"/>
      <c r="U513" s="88"/>
      <c r="V513" s="88"/>
      <c r="W513" s="89"/>
      <c r="X513" s="90"/>
      <c r="Y513" s="86"/>
      <c r="Z513" s="86"/>
      <c r="AA513" s="86"/>
      <c r="AB513" s="87"/>
      <c r="AC513" s="87"/>
      <c r="AD513" s="87"/>
      <c r="AE513" s="87"/>
      <c r="AF513" s="87"/>
      <c r="AG513" s="88"/>
      <c r="AH513" s="88"/>
      <c r="AI513" s="88"/>
      <c r="AJ513" s="89"/>
      <c r="AK513" s="90"/>
      <c r="AL513" s="86"/>
      <c r="AM513" s="86"/>
      <c r="AN513" s="86"/>
      <c r="AO513" s="87"/>
      <c r="AP513" s="87"/>
      <c r="AQ513" s="87"/>
      <c r="AR513" s="87"/>
      <c r="AS513" s="87"/>
      <c r="AT513" s="88"/>
      <c r="AU513" s="88"/>
      <c r="AV513" s="88"/>
      <c r="AW513" s="89"/>
      <c r="AX513" s="90"/>
      <c r="AY513" s="86"/>
      <c r="AZ513" s="86"/>
      <c r="BA513" s="86"/>
      <c r="BB513" s="87"/>
      <c r="BC513" s="87"/>
      <c r="BD513" s="87"/>
      <c r="BE513" s="87"/>
      <c r="BF513" s="87"/>
      <c r="BG513" s="88"/>
      <c r="BH513" s="88"/>
      <c r="BI513" s="88"/>
      <c r="BJ513" s="89"/>
      <c r="BK513" s="90"/>
      <c r="BL513" s="86"/>
      <c r="BM513" s="86"/>
      <c r="BN513" s="86"/>
      <c r="BO513" s="87"/>
      <c r="BP513" s="87"/>
      <c r="BQ513" s="87"/>
      <c r="BR513" s="87"/>
      <c r="BS513" s="87"/>
      <c r="BT513" s="88"/>
      <c r="BU513" s="88"/>
      <c r="BV513" s="88"/>
      <c r="BW513" s="89"/>
      <c r="BX513" s="90"/>
      <c r="BY513" s="86"/>
      <c r="BZ513" s="86"/>
      <c r="CA513" s="86"/>
      <c r="CB513" s="87"/>
      <c r="CC513" s="87"/>
      <c r="CD513" s="87"/>
      <c r="CE513" s="87"/>
      <c r="CF513" s="87"/>
      <c r="CG513" s="88"/>
      <c r="CH513" s="88"/>
      <c r="CI513" s="88"/>
      <c r="CJ513" s="89"/>
      <c r="CK513" s="90"/>
      <c r="CL513" s="86"/>
      <c r="CM513" s="86"/>
      <c r="CN513" s="86"/>
      <c r="CO513" s="87"/>
      <c r="CP513" s="87"/>
      <c r="CQ513" s="87"/>
      <c r="CR513" s="87"/>
      <c r="CS513" s="87"/>
      <c r="CT513" s="88"/>
      <c r="CU513" s="88"/>
      <c r="CV513" s="88"/>
      <c r="CW513" s="89"/>
      <c r="CX513" s="90"/>
      <c r="CY513" s="86"/>
      <c r="CZ513" s="86"/>
      <c r="DA513" s="86"/>
      <c r="DB513" s="87"/>
      <c r="DC513" s="87"/>
      <c r="DD513" s="87"/>
      <c r="DE513" s="87"/>
      <c r="DF513" s="87"/>
      <c r="DG513" s="88"/>
      <c r="DH513" s="88"/>
      <c r="DI513" s="88"/>
      <c r="DJ513" s="89"/>
      <c r="DK513" s="90"/>
      <c r="DL513" s="86"/>
      <c r="DM513" s="86"/>
      <c r="DN513" s="86"/>
      <c r="DO513" s="87"/>
      <c r="DP513" s="87"/>
      <c r="DQ513" s="87"/>
      <c r="DR513" s="87"/>
      <c r="DS513" s="87"/>
      <c r="DT513" s="88"/>
      <c r="DU513" s="88"/>
      <c r="DV513" s="88"/>
      <c r="DW513" s="89"/>
      <c r="DX513" s="90"/>
      <c r="DY513" s="86"/>
      <c r="DZ513" s="86"/>
      <c r="EA513" s="86"/>
      <c r="EB513" s="87"/>
      <c r="EC513" s="87"/>
      <c r="ED513" s="87"/>
      <c r="EE513" s="87"/>
      <c r="EF513" s="87"/>
      <c r="EG513" s="88"/>
      <c r="EH513" s="88"/>
      <c r="EI513" s="88"/>
      <c r="EJ513" s="89"/>
      <c r="EK513" s="90"/>
      <c r="EL513" s="86"/>
      <c r="EM513" s="86"/>
      <c r="EN513" s="86"/>
      <c r="EO513" s="87"/>
      <c r="EP513" s="87"/>
      <c r="EQ513" s="87"/>
      <c r="ER513" s="87"/>
      <c r="ES513" s="87"/>
      <c r="ET513" s="88"/>
      <c r="EU513" s="88"/>
      <c r="EV513" s="88"/>
      <c r="EW513" s="89"/>
      <c r="EX513" s="90"/>
      <c r="EY513" s="86"/>
      <c r="EZ513" s="86"/>
      <c r="FA513" s="86"/>
      <c r="FB513" s="87"/>
      <c r="FC513" s="87"/>
      <c r="FD513" s="87"/>
      <c r="FE513" s="87"/>
      <c r="FF513" s="87"/>
      <c r="FG513" s="88"/>
      <c r="FH513" s="88"/>
      <c r="FI513" s="88"/>
      <c r="FJ513" s="89"/>
      <c r="FK513" s="90"/>
      <c r="FL513" s="86"/>
      <c r="FM513" s="86"/>
      <c r="FN513" s="86"/>
      <c r="FO513" s="87"/>
      <c r="FP513" s="87"/>
      <c r="FQ513" s="87"/>
      <c r="FR513" s="87"/>
      <c r="FS513" s="87"/>
      <c r="FT513" s="88"/>
      <c r="FU513" s="88"/>
      <c r="FV513" s="88"/>
      <c r="FW513" s="89"/>
      <c r="FX513" s="90"/>
      <c r="FY513" s="86"/>
      <c r="FZ513" s="86"/>
      <c r="GA513" s="86"/>
      <c r="GB513" s="87"/>
      <c r="GC513" s="87"/>
      <c r="GD513" s="87"/>
      <c r="GE513" s="87"/>
      <c r="GF513" s="87"/>
    </row>
    <row r="514" spans="1:188" ht="15" hidden="1" customHeight="1" x14ac:dyDescent="0.25">
      <c r="A514" s="461"/>
      <c r="B514" s="461"/>
      <c r="C514" s="490"/>
      <c r="D514" s="64"/>
      <c r="E514" s="61"/>
      <c r="F514" s="282" t="s">
        <v>302</v>
      </c>
      <c r="G514" s="254"/>
      <c r="H514" s="254"/>
      <c r="I514" s="254"/>
      <c r="J514" s="428"/>
      <c r="K514" s="90"/>
      <c r="L514" s="86"/>
      <c r="M514" s="86"/>
      <c r="N514" s="86"/>
      <c r="O514" s="87"/>
      <c r="P514" s="87"/>
      <c r="Q514" s="87"/>
      <c r="R514" s="87"/>
      <c r="S514" s="87"/>
      <c r="T514" s="88"/>
      <c r="U514" s="88"/>
      <c r="V514" s="88"/>
      <c r="W514" s="89"/>
      <c r="X514" s="90"/>
      <c r="Y514" s="86"/>
      <c r="Z514" s="86"/>
      <c r="AA514" s="86"/>
      <c r="AB514" s="87"/>
      <c r="AC514" s="87"/>
      <c r="AD514" s="87"/>
      <c r="AE514" s="87"/>
      <c r="AF514" s="87"/>
      <c r="AG514" s="88"/>
      <c r="AH514" s="88"/>
      <c r="AI514" s="88"/>
      <c r="AJ514" s="89"/>
      <c r="AK514" s="90"/>
      <c r="AL514" s="86"/>
      <c r="AM514" s="86"/>
      <c r="AN514" s="86"/>
      <c r="AO514" s="87"/>
      <c r="AP514" s="87"/>
      <c r="AQ514" s="87"/>
      <c r="AR514" s="87"/>
      <c r="AS514" s="87"/>
      <c r="AT514" s="88"/>
      <c r="AU514" s="88"/>
      <c r="AV514" s="88"/>
      <c r="AW514" s="89"/>
      <c r="AX514" s="90"/>
      <c r="AY514" s="86"/>
      <c r="AZ514" s="86"/>
      <c r="BA514" s="86"/>
      <c r="BB514" s="87"/>
      <c r="BC514" s="87"/>
      <c r="BD514" s="87"/>
      <c r="BE514" s="87"/>
      <c r="BF514" s="87"/>
      <c r="BG514" s="88"/>
      <c r="BH514" s="88"/>
      <c r="BI514" s="88"/>
      <c r="BJ514" s="89"/>
      <c r="BK514" s="90"/>
      <c r="BL514" s="86"/>
      <c r="BM514" s="86"/>
      <c r="BN514" s="86"/>
      <c r="BO514" s="87"/>
      <c r="BP514" s="87"/>
      <c r="BQ514" s="87"/>
      <c r="BR514" s="87"/>
      <c r="BS514" s="87"/>
      <c r="BT514" s="88"/>
      <c r="BU514" s="88"/>
      <c r="BV514" s="88"/>
      <c r="BW514" s="89"/>
      <c r="BX514" s="90"/>
      <c r="BY514" s="86"/>
      <c r="BZ514" s="86"/>
      <c r="CA514" s="86"/>
      <c r="CB514" s="87"/>
      <c r="CC514" s="87"/>
      <c r="CD514" s="87"/>
      <c r="CE514" s="87"/>
      <c r="CF514" s="87"/>
      <c r="CG514" s="88"/>
      <c r="CH514" s="88"/>
      <c r="CI514" s="88"/>
      <c r="CJ514" s="89"/>
      <c r="CK514" s="90"/>
      <c r="CL514" s="86"/>
      <c r="CM514" s="86"/>
      <c r="CN514" s="86"/>
      <c r="CO514" s="87"/>
      <c r="CP514" s="87"/>
      <c r="CQ514" s="87"/>
      <c r="CR514" s="87"/>
      <c r="CS514" s="87"/>
      <c r="CT514" s="88"/>
      <c r="CU514" s="88"/>
      <c r="CV514" s="88"/>
      <c r="CW514" s="89"/>
      <c r="CX514" s="90"/>
      <c r="CY514" s="86"/>
      <c r="CZ514" s="86"/>
      <c r="DA514" s="86"/>
      <c r="DB514" s="87"/>
      <c r="DC514" s="87"/>
      <c r="DD514" s="87"/>
      <c r="DE514" s="87"/>
      <c r="DF514" s="87"/>
      <c r="DG514" s="88"/>
      <c r="DH514" s="88"/>
      <c r="DI514" s="88"/>
      <c r="DJ514" s="89"/>
      <c r="DK514" s="90"/>
      <c r="DL514" s="86"/>
      <c r="DM514" s="86"/>
      <c r="DN514" s="86"/>
      <c r="DO514" s="87"/>
      <c r="DP514" s="87"/>
      <c r="DQ514" s="87"/>
      <c r="DR514" s="87"/>
      <c r="DS514" s="87"/>
      <c r="DT514" s="88"/>
      <c r="DU514" s="88"/>
      <c r="DV514" s="88"/>
      <c r="DW514" s="89"/>
      <c r="DX514" s="90"/>
      <c r="DY514" s="86"/>
      <c r="DZ514" s="86"/>
      <c r="EA514" s="86"/>
      <c r="EB514" s="87"/>
      <c r="EC514" s="87"/>
      <c r="ED514" s="87"/>
      <c r="EE514" s="87"/>
      <c r="EF514" s="87"/>
      <c r="EG514" s="88"/>
      <c r="EH514" s="88"/>
      <c r="EI514" s="88"/>
      <c r="EJ514" s="89"/>
      <c r="EK514" s="90"/>
      <c r="EL514" s="86"/>
      <c r="EM514" s="86"/>
      <c r="EN514" s="86"/>
      <c r="EO514" s="87"/>
      <c r="EP514" s="87"/>
      <c r="EQ514" s="87"/>
      <c r="ER514" s="87"/>
      <c r="ES514" s="87"/>
      <c r="ET514" s="88"/>
      <c r="EU514" s="88"/>
      <c r="EV514" s="88"/>
      <c r="EW514" s="89"/>
      <c r="EX514" s="90"/>
      <c r="EY514" s="86"/>
      <c r="EZ514" s="86"/>
      <c r="FA514" s="86"/>
      <c r="FB514" s="87"/>
      <c r="FC514" s="87"/>
      <c r="FD514" s="87"/>
      <c r="FE514" s="87"/>
      <c r="FF514" s="87"/>
      <c r="FG514" s="88"/>
      <c r="FH514" s="88"/>
      <c r="FI514" s="88"/>
      <c r="FJ514" s="89"/>
      <c r="FK514" s="90"/>
      <c r="FL514" s="86"/>
      <c r="FM514" s="86"/>
      <c r="FN514" s="86"/>
      <c r="FO514" s="87"/>
      <c r="FP514" s="87"/>
      <c r="FQ514" s="87"/>
      <c r="FR514" s="87"/>
      <c r="FS514" s="87"/>
      <c r="FT514" s="88"/>
      <c r="FU514" s="88"/>
      <c r="FV514" s="88"/>
      <c r="FW514" s="89"/>
      <c r="FX514" s="90"/>
      <c r="FY514" s="86"/>
      <c r="FZ514" s="86"/>
      <c r="GA514" s="86"/>
      <c r="GB514" s="87"/>
      <c r="GC514" s="87"/>
      <c r="GD514" s="87"/>
      <c r="GE514" s="87"/>
      <c r="GF514" s="87"/>
    </row>
    <row r="515" spans="1:188" ht="15" hidden="1" customHeight="1" x14ac:dyDescent="0.25">
      <c r="A515" s="4">
        <v>3639</v>
      </c>
      <c r="B515" s="4">
        <v>5138</v>
      </c>
      <c r="C515" s="291"/>
      <c r="D515" s="47"/>
      <c r="E515" s="61">
        <v>55</v>
      </c>
      <c r="F515" s="5" t="s">
        <v>167</v>
      </c>
      <c r="G515" s="76">
        <v>30</v>
      </c>
      <c r="H515" s="76">
        <v>30</v>
      </c>
      <c r="I515" s="76">
        <v>0</v>
      </c>
      <c r="J515" s="428">
        <f>Tabulka54246[[#This Row],[Skutečnost v tis. Kč]]/Tabulka54246[[#This Row],[Upravený rozpočet v tis. Kč]]*100</f>
        <v>0</v>
      </c>
      <c r="K515" s="90"/>
      <c r="L515" s="86"/>
      <c r="M515" s="86"/>
      <c r="N515" s="86"/>
      <c r="O515" s="87"/>
      <c r="P515" s="87"/>
      <c r="Q515" s="87"/>
      <c r="R515" s="87"/>
      <c r="S515" s="87"/>
      <c r="T515" s="88"/>
      <c r="U515" s="88"/>
      <c r="V515" s="88"/>
      <c r="W515" s="89"/>
      <c r="X515" s="90"/>
      <c r="Y515" s="86"/>
      <c r="Z515" s="86"/>
      <c r="AA515" s="86"/>
      <c r="AB515" s="87"/>
      <c r="AC515" s="87"/>
      <c r="AD515" s="87"/>
      <c r="AE515" s="87"/>
      <c r="AF515" s="87"/>
      <c r="AG515" s="88"/>
      <c r="AH515" s="88"/>
      <c r="AI515" s="88"/>
      <c r="AJ515" s="89"/>
      <c r="AK515" s="90"/>
      <c r="AL515" s="86"/>
      <c r="AM515" s="86"/>
      <c r="AN515" s="86"/>
      <c r="AO515" s="87"/>
      <c r="AP515" s="87"/>
      <c r="AQ515" s="87"/>
      <c r="AR515" s="87"/>
      <c r="AS515" s="87"/>
      <c r="AT515" s="88"/>
      <c r="AU515" s="88"/>
      <c r="AV515" s="88"/>
      <c r="AW515" s="89"/>
      <c r="AX515" s="90"/>
      <c r="AY515" s="86"/>
      <c r="AZ515" s="86"/>
      <c r="BA515" s="86"/>
      <c r="BB515" s="87"/>
      <c r="BC515" s="87"/>
      <c r="BD515" s="87"/>
      <c r="BE515" s="87"/>
      <c r="BF515" s="87"/>
      <c r="BG515" s="88"/>
      <c r="BH515" s="88"/>
      <c r="BI515" s="88"/>
      <c r="BJ515" s="89"/>
      <c r="BK515" s="90"/>
      <c r="BL515" s="86"/>
      <c r="BM515" s="86"/>
      <c r="BN515" s="86"/>
      <c r="BO515" s="87"/>
      <c r="BP515" s="87"/>
      <c r="BQ515" s="87"/>
      <c r="BR515" s="87"/>
      <c r="BS515" s="87"/>
      <c r="BT515" s="88"/>
      <c r="BU515" s="88"/>
      <c r="BV515" s="88"/>
      <c r="BW515" s="89"/>
      <c r="BX515" s="90"/>
      <c r="BY515" s="86"/>
      <c r="BZ515" s="86"/>
      <c r="CA515" s="86"/>
      <c r="CB515" s="87"/>
      <c r="CC515" s="87"/>
      <c r="CD515" s="87"/>
      <c r="CE515" s="87"/>
      <c r="CF515" s="87"/>
      <c r="CG515" s="88"/>
      <c r="CH515" s="88"/>
      <c r="CI515" s="88"/>
      <c r="CJ515" s="89"/>
      <c r="CK515" s="90"/>
      <c r="CL515" s="86"/>
      <c r="CM515" s="86"/>
      <c r="CN515" s="86"/>
      <c r="CO515" s="87"/>
      <c r="CP515" s="87"/>
      <c r="CQ515" s="87"/>
      <c r="CR515" s="87"/>
      <c r="CS515" s="87"/>
      <c r="CT515" s="88"/>
      <c r="CU515" s="88"/>
      <c r="CV515" s="88"/>
      <c r="CW515" s="89"/>
      <c r="CX515" s="90"/>
      <c r="CY515" s="86"/>
      <c r="CZ515" s="86"/>
      <c r="DA515" s="86"/>
      <c r="DB515" s="87"/>
      <c r="DC515" s="87"/>
      <c r="DD515" s="87"/>
      <c r="DE515" s="87"/>
      <c r="DF515" s="87"/>
      <c r="DG515" s="88"/>
      <c r="DH515" s="88"/>
      <c r="DI515" s="88"/>
      <c r="DJ515" s="89"/>
      <c r="DK515" s="90"/>
      <c r="DL515" s="86"/>
      <c r="DM515" s="86"/>
      <c r="DN515" s="86"/>
      <c r="DO515" s="87"/>
      <c r="DP515" s="87"/>
      <c r="DQ515" s="87"/>
      <c r="DR515" s="87"/>
      <c r="DS515" s="87"/>
      <c r="DT515" s="88"/>
      <c r="DU515" s="88"/>
      <c r="DV515" s="88"/>
      <c r="DW515" s="89"/>
      <c r="DX515" s="90"/>
      <c r="DY515" s="86"/>
      <c r="DZ515" s="86"/>
      <c r="EA515" s="86"/>
      <c r="EB515" s="87"/>
      <c r="EC515" s="87"/>
      <c r="ED515" s="87"/>
      <c r="EE515" s="87"/>
      <c r="EF515" s="87"/>
      <c r="EG515" s="88"/>
      <c r="EH515" s="88"/>
      <c r="EI515" s="88"/>
      <c r="EJ515" s="89"/>
      <c r="EK515" s="90"/>
      <c r="EL515" s="86"/>
      <c r="EM515" s="86"/>
      <c r="EN515" s="86"/>
      <c r="EO515" s="87"/>
      <c r="EP515" s="87"/>
      <c r="EQ515" s="87"/>
      <c r="ER515" s="87"/>
      <c r="ES515" s="87"/>
      <c r="ET515" s="88"/>
      <c r="EU515" s="88"/>
      <c r="EV515" s="88"/>
      <c r="EW515" s="89"/>
      <c r="EX515" s="90"/>
      <c r="EY515" s="86"/>
      <c r="EZ515" s="86"/>
      <c r="FA515" s="86"/>
      <c r="FB515" s="87"/>
      <c r="FC515" s="87"/>
      <c r="FD515" s="87"/>
      <c r="FE515" s="87"/>
      <c r="FF515" s="87"/>
      <c r="FG515" s="88"/>
      <c r="FH515" s="88"/>
      <c r="FI515" s="88"/>
      <c r="FJ515" s="89"/>
      <c r="FK515" s="90"/>
      <c r="FL515" s="86"/>
      <c r="FM515" s="86"/>
      <c r="FN515" s="86"/>
      <c r="FO515" s="87"/>
      <c r="FP515" s="87"/>
      <c r="FQ515" s="87"/>
      <c r="FR515" s="87"/>
      <c r="FS515" s="87"/>
      <c r="FT515" s="88"/>
      <c r="FU515" s="88"/>
      <c r="FV515" s="88"/>
      <c r="FW515" s="89"/>
      <c r="FX515" s="90"/>
      <c r="FY515" s="86"/>
      <c r="FZ515" s="86"/>
      <c r="GA515" s="86"/>
      <c r="GB515" s="87"/>
      <c r="GC515" s="87"/>
      <c r="GD515" s="87"/>
      <c r="GE515" s="87"/>
      <c r="GF515" s="87"/>
    </row>
    <row r="516" spans="1:188" ht="15" hidden="1" customHeight="1" x14ac:dyDescent="0.25">
      <c r="A516" s="4">
        <v>3639</v>
      </c>
      <c r="B516" s="4">
        <v>5139</v>
      </c>
      <c r="C516" s="291"/>
      <c r="D516" s="47"/>
      <c r="E516" s="61">
        <v>55</v>
      </c>
      <c r="F516" s="5" t="s">
        <v>274</v>
      </c>
      <c r="G516" s="76">
        <v>5</v>
      </c>
      <c r="H516" s="76">
        <v>5</v>
      </c>
      <c r="I516" s="76">
        <v>0</v>
      </c>
      <c r="J516" s="428">
        <f>Tabulka54246[[#This Row],[Skutečnost v tis. Kč]]/Tabulka54246[[#This Row],[Upravený rozpočet v tis. Kč]]*100</f>
        <v>0</v>
      </c>
      <c r="K516" s="90"/>
      <c r="L516" s="86"/>
      <c r="M516" s="86"/>
      <c r="N516" s="86"/>
      <c r="O516" s="87"/>
      <c r="P516" s="87"/>
      <c r="Q516" s="87"/>
      <c r="R516" s="87"/>
      <c r="S516" s="87"/>
      <c r="T516" s="88"/>
      <c r="U516" s="88"/>
      <c r="V516" s="88"/>
      <c r="W516" s="89"/>
      <c r="X516" s="90"/>
      <c r="Y516" s="86"/>
      <c r="Z516" s="86"/>
      <c r="AA516" s="86"/>
      <c r="AB516" s="87"/>
      <c r="AC516" s="87"/>
      <c r="AD516" s="87"/>
      <c r="AE516" s="87"/>
      <c r="AF516" s="87"/>
      <c r="AG516" s="88"/>
      <c r="AH516" s="88"/>
      <c r="AI516" s="88"/>
      <c r="AJ516" s="89"/>
      <c r="AK516" s="90"/>
      <c r="AL516" s="86"/>
      <c r="AM516" s="86"/>
      <c r="AN516" s="86"/>
      <c r="AO516" s="87"/>
      <c r="AP516" s="87"/>
      <c r="AQ516" s="87"/>
      <c r="AR516" s="87"/>
      <c r="AS516" s="87"/>
      <c r="AT516" s="88"/>
      <c r="AU516" s="88"/>
      <c r="AV516" s="88"/>
      <c r="AW516" s="89"/>
      <c r="AX516" s="90"/>
      <c r="AY516" s="86"/>
      <c r="AZ516" s="86"/>
      <c r="BA516" s="86"/>
      <c r="BB516" s="87"/>
      <c r="BC516" s="87"/>
      <c r="BD516" s="87"/>
      <c r="BE516" s="87"/>
      <c r="BF516" s="87"/>
      <c r="BG516" s="88"/>
      <c r="BH516" s="88"/>
      <c r="BI516" s="88"/>
      <c r="BJ516" s="89"/>
      <c r="BK516" s="90"/>
      <c r="BL516" s="86"/>
      <c r="BM516" s="86"/>
      <c r="BN516" s="86"/>
      <c r="BO516" s="87"/>
      <c r="BP516" s="87"/>
      <c r="BQ516" s="87"/>
      <c r="BR516" s="87"/>
      <c r="BS516" s="87"/>
      <c r="BT516" s="88"/>
      <c r="BU516" s="88"/>
      <c r="BV516" s="88"/>
      <c r="BW516" s="89"/>
      <c r="BX516" s="90"/>
      <c r="BY516" s="86"/>
      <c r="BZ516" s="86"/>
      <c r="CA516" s="86"/>
      <c r="CB516" s="87"/>
      <c r="CC516" s="87"/>
      <c r="CD516" s="87"/>
      <c r="CE516" s="87"/>
      <c r="CF516" s="87"/>
      <c r="CG516" s="88"/>
      <c r="CH516" s="88"/>
      <c r="CI516" s="88"/>
      <c r="CJ516" s="89"/>
      <c r="CK516" s="90"/>
      <c r="CL516" s="86"/>
      <c r="CM516" s="86"/>
      <c r="CN516" s="86"/>
      <c r="CO516" s="87"/>
      <c r="CP516" s="87"/>
      <c r="CQ516" s="87"/>
      <c r="CR516" s="87"/>
      <c r="CS516" s="87"/>
      <c r="CT516" s="88"/>
      <c r="CU516" s="88"/>
      <c r="CV516" s="88"/>
      <c r="CW516" s="89"/>
      <c r="CX516" s="90"/>
      <c r="CY516" s="86"/>
      <c r="CZ516" s="86"/>
      <c r="DA516" s="86"/>
      <c r="DB516" s="87"/>
      <c r="DC516" s="87"/>
      <c r="DD516" s="87"/>
      <c r="DE516" s="87"/>
      <c r="DF516" s="87"/>
      <c r="DG516" s="88"/>
      <c r="DH516" s="88"/>
      <c r="DI516" s="88"/>
      <c r="DJ516" s="89"/>
      <c r="DK516" s="90"/>
      <c r="DL516" s="86"/>
      <c r="DM516" s="86"/>
      <c r="DN516" s="86"/>
      <c r="DO516" s="87"/>
      <c r="DP516" s="87"/>
      <c r="DQ516" s="87"/>
      <c r="DR516" s="87"/>
      <c r="DS516" s="87"/>
      <c r="DT516" s="88"/>
      <c r="DU516" s="88"/>
      <c r="DV516" s="88"/>
      <c r="DW516" s="89"/>
      <c r="DX516" s="90"/>
      <c r="DY516" s="86"/>
      <c r="DZ516" s="86"/>
      <c r="EA516" s="86"/>
      <c r="EB516" s="87"/>
      <c r="EC516" s="87"/>
      <c r="ED516" s="87"/>
      <c r="EE516" s="87"/>
      <c r="EF516" s="87"/>
      <c r="EG516" s="88"/>
      <c r="EH516" s="88"/>
      <c r="EI516" s="88"/>
      <c r="EJ516" s="89"/>
      <c r="EK516" s="90"/>
      <c r="EL516" s="86"/>
      <c r="EM516" s="86"/>
      <c r="EN516" s="86"/>
      <c r="EO516" s="87"/>
      <c r="EP516" s="87"/>
      <c r="EQ516" s="87"/>
      <c r="ER516" s="87"/>
      <c r="ES516" s="87"/>
      <c r="ET516" s="88"/>
      <c r="EU516" s="88"/>
      <c r="EV516" s="88"/>
      <c r="EW516" s="89"/>
      <c r="EX516" s="90"/>
      <c r="EY516" s="86"/>
      <c r="EZ516" s="86"/>
      <c r="FA516" s="86"/>
      <c r="FB516" s="87"/>
      <c r="FC516" s="87"/>
      <c r="FD516" s="87"/>
      <c r="FE516" s="87"/>
      <c r="FF516" s="87"/>
      <c r="FG516" s="88"/>
      <c r="FH516" s="88"/>
      <c r="FI516" s="88"/>
      <c r="FJ516" s="89"/>
      <c r="FK516" s="90"/>
      <c r="FL516" s="86"/>
      <c r="FM516" s="86"/>
      <c r="FN516" s="86"/>
      <c r="FO516" s="87"/>
      <c r="FP516" s="87"/>
      <c r="FQ516" s="87"/>
      <c r="FR516" s="87"/>
      <c r="FS516" s="87"/>
      <c r="FT516" s="88"/>
      <c r="FU516" s="88"/>
      <c r="FV516" s="88"/>
      <c r="FW516" s="89"/>
      <c r="FX516" s="90"/>
      <c r="FY516" s="86"/>
      <c r="FZ516" s="86"/>
      <c r="GA516" s="86"/>
      <c r="GB516" s="87"/>
      <c r="GC516" s="87"/>
      <c r="GD516" s="87"/>
      <c r="GE516" s="87"/>
      <c r="GF516" s="87"/>
    </row>
    <row r="517" spans="1:188" ht="15" hidden="1" customHeight="1" x14ac:dyDescent="0.25">
      <c r="A517" s="4">
        <v>3639</v>
      </c>
      <c r="B517" s="4">
        <v>5169</v>
      </c>
      <c r="C517" s="291"/>
      <c r="D517" s="47"/>
      <c r="E517" s="61">
        <v>55</v>
      </c>
      <c r="F517" s="5" t="s">
        <v>400</v>
      </c>
      <c r="G517" s="76">
        <v>5</v>
      </c>
      <c r="H517" s="76">
        <v>5</v>
      </c>
      <c r="I517" s="76">
        <v>0</v>
      </c>
      <c r="J517" s="428">
        <f>Tabulka54246[[#This Row],[Skutečnost v tis. Kč]]/Tabulka54246[[#This Row],[Upravený rozpočet v tis. Kč]]*100</f>
        <v>0</v>
      </c>
      <c r="K517" s="90"/>
      <c r="L517" s="86"/>
      <c r="M517" s="86"/>
      <c r="N517" s="86"/>
      <c r="O517" s="87"/>
      <c r="P517" s="87"/>
      <c r="Q517" s="87"/>
      <c r="R517" s="87"/>
      <c r="S517" s="87"/>
      <c r="T517" s="88"/>
      <c r="U517" s="88"/>
      <c r="V517" s="88"/>
      <c r="W517" s="89"/>
      <c r="X517" s="90"/>
      <c r="Y517" s="86"/>
      <c r="Z517" s="86"/>
      <c r="AA517" s="86"/>
      <c r="AB517" s="87"/>
      <c r="AC517" s="87"/>
      <c r="AD517" s="87"/>
      <c r="AE517" s="87"/>
      <c r="AF517" s="87"/>
      <c r="AG517" s="88"/>
      <c r="AH517" s="88"/>
      <c r="AI517" s="88"/>
      <c r="AJ517" s="89"/>
      <c r="AK517" s="90"/>
      <c r="AL517" s="86"/>
      <c r="AM517" s="86"/>
      <c r="AN517" s="86"/>
      <c r="AO517" s="87"/>
      <c r="AP517" s="87"/>
      <c r="AQ517" s="87"/>
      <c r="AR517" s="87"/>
      <c r="AS517" s="87"/>
      <c r="AT517" s="88"/>
      <c r="AU517" s="88"/>
      <c r="AV517" s="88"/>
      <c r="AW517" s="89"/>
      <c r="AX517" s="90"/>
      <c r="AY517" s="86"/>
      <c r="AZ517" s="86"/>
      <c r="BA517" s="86"/>
      <c r="BB517" s="87"/>
      <c r="BC517" s="87"/>
      <c r="BD517" s="87"/>
      <c r="BE517" s="87"/>
      <c r="BF517" s="87"/>
      <c r="BG517" s="88"/>
      <c r="BH517" s="88"/>
      <c r="BI517" s="88"/>
      <c r="BJ517" s="89"/>
      <c r="BK517" s="90"/>
      <c r="BL517" s="86"/>
      <c r="BM517" s="86"/>
      <c r="BN517" s="86"/>
      <c r="BO517" s="87"/>
      <c r="BP517" s="87"/>
      <c r="BQ517" s="87"/>
      <c r="BR517" s="87"/>
      <c r="BS517" s="87"/>
      <c r="BT517" s="88"/>
      <c r="BU517" s="88"/>
      <c r="BV517" s="88"/>
      <c r="BW517" s="89"/>
      <c r="BX517" s="90"/>
      <c r="BY517" s="86"/>
      <c r="BZ517" s="86"/>
      <c r="CA517" s="86"/>
      <c r="CB517" s="87"/>
      <c r="CC517" s="87"/>
      <c r="CD517" s="87"/>
      <c r="CE517" s="87"/>
      <c r="CF517" s="87"/>
      <c r="CG517" s="88"/>
      <c r="CH517" s="88"/>
      <c r="CI517" s="88"/>
      <c r="CJ517" s="89"/>
      <c r="CK517" s="90"/>
      <c r="CL517" s="86"/>
      <c r="CM517" s="86"/>
      <c r="CN517" s="86"/>
      <c r="CO517" s="87"/>
      <c r="CP517" s="87"/>
      <c r="CQ517" s="87"/>
      <c r="CR517" s="87"/>
      <c r="CS517" s="87"/>
      <c r="CT517" s="88"/>
      <c r="CU517" s="88"/>
      <c r="CV517" s="88"/>
      <c r="CW517" s="89"/>
      <c r="CX517" s="90"/>
      <c r="CY517" s="86"/>
      <c r="CZ517" s="86"/>
      <c r="DA517" s="86"/>
      <c r="DB517" s="87"/>
      <c r="DC517" s="87"/>
      <c r="DD517" s="87"/>
      <c r="DE517" s="87"/>
      <c r="DF517" s="87"/>
      <c r="DG517" s="88"/>
      <c r="DH517" s="88"/>
      <c r="DI517" s="88"/>
      <c r="DJ517" s="89"/>
      <c r="DK517" s="90"/>
      <c r="DL517" s="86"/>
      <c r="DM517" s="86"/>
      <c r="DN517" s="86"/>
      <c r="DO517" s="87"/>
      <c r="DP517" s="87"/>
      <c r="DQ517" s="87"/>
      <c r="DR517" s="87"/>
      <c r="DS517" s="87"/>
      <c r="DT517" s="88"/>
      <c r="DU517" s="88"/>
      <c r="DV517" s="88"/>
      <c r="DW517" s="89"/>
      <c r="DX517" s="90"/>
      <c r="DY517" s="86"/>
      <c r="DZ517" s="86"/>
      <c r="EA517" s="86"/>
      <c r="EB517" s="87"/>
      <c r="EC517" s="87"/>
      <c r="ED517" s="87"/>
      <c r="EE517" s="87"/>
      <c r="EF517" s="87"/>
      <c r="EG517" s="88"/>
      <c r="EH517" s="88"/>
      <c r="EI517" s="88"/>
      <c r="EJ517" s="89"/>
      <c r="EK517" s="90"/>
      <c r="EL517" s="86"/>
      <c r="EM517" s="86"/>
      <c r="EN517" s="86"/>
      <c r="EO517" s="87"/>
      <c r="EP517" s="87"/>
      <c r="EQ517" s="87"/>
      <c r="ER517" s="87"/>
      <c r="ES517" s="87"/>
      <c r="ET517" s="88"/>
      <c r="EU517" s="88"/>
      <c r="EV517" s="88"/>
      <c r="EW517" s="89"/>
      <c r="EX517" s="90"/>
      <c r="EY517" s="86"/>
      <c r="EZ517" s="86"/>
      <c r="FA517" s="86"/>
      <c r="FB517" s="87"/>
      <c r="FC517" s="87"/>
      <c r="FD517" s="87"/>
      <c r="FE517" s="87"/>
      <c r="FF517" s="87"/>
      <c r="FG517" s="88"/>
      <c r="FH517" s="88"/>
      <c r="FI517" s="88"/>
      <c r="FJ517" s="89"/>
      <c r="FK517" s="90"/>
      <c r="FL517" s="86"/>
      <c r="FM517" s="86"/>
      <c r="FN517" s="86"/>
      <c r="FO517" s="87"/>
      <c r="FP517" s="87"/>
      <c r="FQ517" s="87"/>
      <c r="FR517" s="87"/>
      <c r="FS517" s="87"/>
      <c r="FT517" s="88"/>
      <c r="FU517" s="88"/>
      <c r="FV517" s="88"/>
      <c r="FW517" s="89"/>
      <c r="FX517" s="90"/>
      <c r="FY517" s="86"/>
      <c r="FZ517" s="86"/>
      <c r="GA517" s="86"/>
      <c r="GB517" s="87"/>
      <c r="GC517" s="87"/>
      <c r="GD517" s="87"/>
      <c r="GE517" s="87"/>
      <c r="GF517" s="87"/>
    </row>
    <row r="518" spans="1:188" ht="15" hidden="1" customHeight="1" x14ac:dyDescent="0.25">
      <c r="A518" s="461"/>
      <c r="B518" s="461"/>
      <c r="C518" s="490"/>
      <c r="D518" s="64"/>
      <c r="E518" s="61"/>
      <c r="F518" s="282" t="s">
        <v>301</v>
      </c>
      <c r="G518" s="233">
        <f>SUBTOTAL(109,G515:G517)</f>
        <v>0</v>
      </c>
      <c r="H518" s="233">
        <f>SUBTOTAL(109,H515:H517)</f>
        <v>0</v>
      </c>
      <c r="I518" s="233">
        <f>SUBTOTAL(109,I515:I517)</f>
        <v>0</v>
      </c>
      <c r="J518" s="551" t="e">
        <f>Tabulka54246[[#This Row],[Skutečnost v tis. Kč]]/Tabulka54246[[#This Row],[Upravený rozpočet v tis. Kč]]*100</f>
        <v>#DIV/0!</v>
      </c>
      <c r="K518" s="90"/>
      <c r="L518" s="86"/>
      <c r="M518" s="86"/>
      <c r="N518" s="86"/>
      <c r="O518" s="87"/>
      <c r="P518" s="87"/>
      <c r="Q518" s="87"/>
      <c r="R518" s="87"/>
      <c r="S518" s="87"/>
      <c r="T518" s="88"/>
      <c r="U518" s="88"/>
      <c r="V518" s="88"/>
      <c r="W518" s="89"/>
      <c r="X518" s="90"/>
      <c r="Y518" s="86"/>
      <c r="Z518" s="86"/>
      <c r="AA518" s="86"/>
      <c r="AB518" s="87"/>
      <c r="AC518" s="87"/>
      <c r="AD518" s="87"/>
      <c r="AE518" s="87"/>
      <c r="AF518" s="87"/>
      <c r="AG518" s="88"/>
      <c r="AH518" s="88"/>
      <c r="AI518" s="88"/>
      <c r="AJ518" s="89"/>
      <c r="AK518" s="90"/>
      <c r="AL518" s="86"/>
      <c r="AM518" s="86"/>
      <c r="AN518" s="86"/>
      <c r="AO518" s="87"/>
      <c r="AP518" s="87"/>
      <c r="AQ518" s="87"/>
      <c r="AR518" s="87"/>
      <c r="AS518" s="87"/>
      <c r="AT518" s="88"/>
      <c r="AU518" s="88"/>
      <c r="AV518" s="88"/>
      <c r="AW518" s="89"/>
      <c r="AX518" s="90"/>
      <c r="AY518" s="86"/>
      <c r="AZ518" s="86"/>
      <c r="BA518" s="86"/>
      <c r="BB518" s="87"/>
      <c r="BC518" s="87"/>
      <c r="BD518" s="87"/>
      <c r="BE518" s="87"/>
      <c r="BF518" s="87"/>
      <c r="BG518" s="88"/>
      <c r="BH518" s="88"/>
      <c r="BI518" s="88"/>
      <c r="BJ518" s="89"/>
      <c r="BK518" s="90"/>
      <c r="BL518" s="86"/>
      <c r="BM518" s="86"/>
      <c r="BN518" s="86"/>
      <c r="BO518" s="87"/>
      <c r="BP518" s="87"/>
      <c r="BQ518" s="87"/>
      <c r="BR518" s="87"/>
      <c r="BS518" s="87"/>
      <c r="BT518" s="88"/>
      <c r="BU518" s="88"/>
      <c r="BV518" s="88"/>
      <c r="BW518" s="89"/>
      <c r="BX518" s="90"/>
      <c r="BY518" s="86"/>
      <c r="BZ518" s="86"/>
      <c r="CA518" s="86"/>
      <c r="CB518" s="87"/>
      <c r="CC518" s="87"/>
      <c r="CD518" s="87"/>
      <c r="CE518" s="87"/>
      <c r="CF518" s="87"/>
      <c r="CG518" s="88"/>
      <c r="CH518" s="88"/>
      <c r="CI518" s="88"/>
      <c r="CJ518" s="89"/>
      <c r="CK518" s="90"/>
      <c r="CL518" s="86"/>
      <c r="CM518" s="86"/>
      <c r="CN518" s="86"/>
      <c r="CO518" s="87"/>
      <c r="CP518" s="87"/>
      <c r="CQ518" s="87"/>
      <c r="CR518" s="87"/>
      <c r="CS518" s="87"/>
      <c r="CT518" s="88"/>
      <c r="CU518" s="88"/>
      <c r="CV518" s="88"/>
      <c r="CW518" s="89"/>
      <c r="CX518" s="90"/>
      <c r="CY518" s="86"/>
      <c r="CZ518" s="86"/>
      <c r="DA518" s="86"/>
      <c r="DB518" s="87"/>
      <c r="DC518" s="87"/>
      <c r="DD518" s="87"/>
      <c r="DE518" s="87"/>
      <c r="DF518" s="87"/>
      <c r="DG518" s="88"/>
      <c r="DH518" s="88"/>
      <c r="DI518" s="88"/>
      <c r="DJ518" s="89"/>
      <c r="DK518" s="90"/>
      <c r="DL518" s="86"/>
      <c r="DM518" s="86"/>
      <c r="DN518" s="86"/>
      <c r="DO518" s="87"/>
      <c r="DP518" s="87"/>
      <c r="DQ518" s="87"/>
      <c r="DR518" s="87"/>
      <c r="DS518" s="87"/>
      <c r="DT518" s="88"/>
      <c r="DU518" s="88"/>
      <c r="DV518" s="88"/>
      <c r="DW518" s="89"/>
      <c r="DX518" s="90"/>
      <c r="DY518" s="86"/>
      <c r="DZ518" s="86"/>
      <c r="EA518" s="86"/>
      <c r="EB518" s="87"/>
      <c r="EC518" s="87"/>
      <c r="ED518" s="87"/>
      <c r="EE518" s="87"/>
      <c r="EF518" s="87"/>
      <c r="EG518" s="88"/>
      <c r="EH518" s="88"/>
      <c r="EI518" s="88"/>
      <c r="EJ518" s="89"/>
      <c r="EK518" s="90"/>
      <c r="EL518" s="86"/>
      <c r="EM518" s="86"/>
      <c r="EN518" s="86"/>
      <c r="EO518" s="87"/>
      <c r="EP518" s="87"/>
      <c r="EQ518" s="87"/>
      <c r="ER518" s="87"/>
      <c r="ES518" s="87"/>
      <c r="ET518" s="88"/>
      <c r="EU518" s="88"/>
      <c r="EV518" s="88"/>
      <c r="EW518" s="89"/>
      <c r="EX518" s="90"/>
      <c r="EY518" s="86"/>
      <c r="EZ518" s="86"/>
      <c r="FA518" s="86"/>
      <c r="FB518" s="87"/>
      <c r="FC518" s="87"/>
      <c r="FD518" s="87"/>
      <c r="FE518" s="87"/>
      <c r="FF518" s="87"/>
      <c r="FG518" s="88"/>
      <c r="FH518" s="88"/>
      <c r="FI518" s="88"/>
      <c r="FJ518" s="89"/>
      <c r="FK518" s="90"/>
      <c r="FL518" s="86"/>
      <c r="FM518" s="86"/>
      <c r="FN518" s="86"/>
      <c r="FO518" s="87"/>
      <c r="FP518" s="87"/>
      <c r="FQ518" s="87"/>
      <c r="FR518" s="87"/>
      <c r="FS518" s="87"/>
      <c r="FT518" s="88"/>
      <c r="FU518" s="88"/>
      <c r="FV518" s="88"/>
      <c r="FW518" s="89"/>
      <c r="FX518" s="90"/>
      <c r="FY518" s="86"/>
      <c r="FZ518" s="86"/>
      <c r="GA518" s="86"/>
      <c r="GB518" s="87"/>
      <c r="GC518" s="87"/>
      <c r="GD518" s="87"/>
      <c r="GE518" s="87"/>
      <c r="GF518" s="87"/>
    </row>
    <row r="519" spans="1:188" ht="15" hidden="1" customHeight="1" x14ac:dyDescent="0.25">
      <c r="A519" s="335">
        <v>3639</v>
      </c>
      <c r="B519" s="335"/>
      <c r="C519" s="519"/>
      <c r="D519" s="45"/>
      <c r="E519" s="61"/>
      <c r="F519" s="110" t="s">
        <v>55</v>
      </c>
      <c r="G519" s="72">
        <f>G452+G462+G480+G488+G496+G512+G518</f>
        <v>782</v>
      </c>
      <c r="H519" s="72">
        <f>H452+H462+H480+H488+H496+H512+H518</f>
        <v>1097.5</v>
      </c>
      <c r="I519" s="72">
        <f>I452+I462+I480+I488+I496+I512+I518</f>
        <v>515.9</v>
      </c>
      <c r="J519" s="547">
        <f>Tabulka54246[[#This Row],[Skutečnost v tis. Kč]]/Tabulka54246[[#This Row],[Upravený rozpočet v tis. Kč]]*100</f>
        <v>47.006833712984054</v>
      </c>
      <c r="K519" s="90"/>
      <c r="L519" s="86"/>
      <c r="M519" s="86"/>
      <c r="N519" s="86"/>
      <c r="O519" s="87"/>
      <c r="P519" s="87"/>
      <c r="Q519" s="87"/>
      <c r="R519" s="87"/>
      <c r="S519" s="87"/>
      <c r="T519" s="88"/>
      <c r="U519" s="88"/>
      <c r="V519" s="88"/>
      <c r="W519" s="89"/>
      <c r="X519" s="90"/>
      <c r="Y519" s="86"/>
      <c r="Z519" s="86"/>
      <c r="AA519" s="86"/>
      <c r="AB519" s="87"/>
      <c r="AC519" s="87"/>
      <c r="AD519" s="87"/>
      <c r="AE519" s="87"/>
      <c r="AF519" s="87"/>
      <c r="AG519" s="88"/>
      <c r="AH519" s="88"/>
      <c r="AI519" s="88"/>
      <c r="AJ519" s="89"/>
      <c r="AK519" s="90"/>
      <c r="AL519" s="86"/>
      <c r="AM519" s="86"/>
      <c r="AN519" s="86"/>
      <c r="AO519" s="87"/>
      <c r="AP519" s="87"/>
      <c r="AQ519" s="87"/>
      <c r="AR519" s="87"/>
      <c r="AS519" s="87"/>
      <c r="AT519" s="88"/>
      <c r="AU519" s="88"/>
      <c r="AV519" s="88"/>
      <c r="AW519" s="89"/>
      <c r="AX519" s="90"/>
      <c r="AY519" s="86"/>
      <c r="AZ519" s="86"/>
      <c r="BA519" s="86"/>
      <c r="BB519" s="87"/>
      <c r="BC519" s="87"/>
      <c r="BD519" s="87"/>
      <c r="BE519" s="87"/>
      <c r="BF519" s="87"/>
      <c r="BG519" s="88"/>
      <c r="BH519" s="88"/>
      <c r="BI519" s="88"/>
      <c r="BJ519" s="89"/>
      <c r="BK519" s="90"/>
      <c r="BL519" s="86"/>
      <c r="BM519" s="86"/>
      <c r="BN519" s="86"/>
      <c r="BO519" s="87"/>
      <c r="BP519" s="87"/>
      <c r="BQ519" s="87"/>
      <c r="BR519" s="87"/>
      <c r="BS519" s="87"/>
      <c r="BT519" s="88"/>
      <c r="BU519" s="88"/>
      <c r="BV519" s="88"/>
      <c r="BW519" s="89"/>
      <c r="BX519" s="90"/>
      <c r="BY519" s="86"/>
      <c r="BZ519" s="86"/>
      <c r="CA519" s="86"/>
      <c r="CB519" s="87"/>
      <c r="CC519" s="87"/>
      <c r="CD519" s="87"/>
      <c r="CE519" s="87"/>
      <c r="CF519" s="87"/>
      <c r="CG519" s="88"/>
      <c r="CH519" s="88"/>
      <c r="CI519" s="88"/>
      <c r="CJ519" s="89"/>
      <c r="CK519" s="90"/>
      <c r="CL519" s="86"/>
      <c r="CM519" s="86"/>
      <c r="CN519" s="86"/>
      <c r="CO519" s="87"/>
      <c r="CP519" s="87"/>
      <c r="CQ519" s="87"/>
      <c r="CR519" s="87"/>
      <c r="CS519" s="87"/>
      <c r="CT519" s="88"/>
      <c r="CU519" s="88"/>
      <c r="CV519" s="88"/>
      <c r="CW519" s="89"/>
      <c r="CX519" s="90"/>
      <c r="CY519" s="86"/>
      <c r="CZ519" s="86"/>
      <c r="DA519" s="86"/>
      <c r="DB519" s="87"/>
      <c r="DC519" s="87"/>
      <c r="DD519" s="87"/>
      <c r="DE519" s="87"/>
      <c r="DF519" s="87"/>
      <c r="DG519" s="88"/>
      <c r="DH519" s="88"/>
      <c r="DI519" s="88"/>
      <c r="DJ519" s="89"/>
      <c r="DK519" s="90"/>
      <c r="DL519" s="86"/>
      <c r="DM519" s="86"/>
      <c r="DN519" s="86"/>
      <c r="DO519" s="87"/>
      <c r="DP519" s="87"/>
      <c r="DQ519" s="87"/>
      <c r="DR519" s="87"/>
      <c r="DS519" s="87"/>
      <c r="DT519" s="88"/>
      <c r="DU519" s="88"/>
      <c r="DV519" s="88"/>
      <c r="DW519" s="89"/>
      <c r="DX519" s="90"/>
      <c r="DY519" s="86"/>
      <c r="DZ519" s="86"/>
      <c r="EA519" s="86"/>
      <c r="EB519" s="87"/>
      <c r="EC519" s="87"/>
      <c r="ED519" s="87"/>
      <c r="EE519" s="87"/>
      <c r="EF519" s="87"/>
      <c r="EG519" s="88"/>
      <c r="EH519" s="88"/>
      <c r="EI519" s="88"/>
      <c r="EJ519" s="89"/>
      <c r="EK519" s="90"/>
      <c r="EL519" s="86"/>
      <c r="EM519" s="86"/>
      <c r="EN519" s="86"/>
      <c r="EO519" s="87"/>
      <c r="EP519" s="87"/>
      <c r="EQ519" s="87"/>
      <c r="ER519" s="87"/>
      <c r="ES519" s="87"/>
      <c r="ET519" s="88"/>
      <c r="EU519" s="88"/>
      <c r="EV519" s="88"/>
      <c r="EW519" s="89"/>
      <c r="EX519" s="90"/>
      <c r="EY519" s="86"/>
      <c r="EZ519" s="86"/>
      <c r="FA519" s="86"/>
      <c r="FB519" s="87"/>
      <c r="FC519" s="87"/>
      <c r="FD519" s="87"/>
      <c r="FE519" s="87"/>
      <c r="FF519" s="87"/>
      <c r="FG519" s="88"/>
      <c r="FH519" s="88"/>
      <c r="FI519" s="88"/>
      <c r="FJ519" s="89"/>
      <c r="FK519" s="90"/>
      <c r="FL519" s="86"/>
      <c r="FM519" s="86"/>
      <c r="FN519" s="86"/>
      <c r="FO519" s="87"/>
      <c r="FP519" s="87"/>
      <c r="FQ519" s="87"/>
      <c r="FR519" s="87"/>
      <c r="FS519" s="87"/>
      <c r="FT519" s="88"/>
      <c r="FU519" s="88"/>
      <c r="FV519" s="88"/>
      <c r="FW519" s="89"/>
      <c r="FX519" s="90"/>
      <c r="FY519" s="86"/>
      <c r="FZ519" s="86"/>
      <c r="GA519" s="86"/>
      <c r="GB519" s="87"/>
      <c r="GC519" s="87"/>
      <c r="GD519" s="87"/>
      <c r="GE519" s="87"/>
      <c r="GF519" s="87"/>
    </row>
    <row r="520" spans="1:188" ht="15" hidden="1" customHeight="1" x14ac:dyDescent="0.25">
      <c r="A520" s="461"/>
      <c r="B520" s="461"/>
      <c r="C520" s="490"/>
      <c r="D520" s="64"/>
      <c r="E520" s="61"/>
      <c r="F520" s="129" t="s">
        <v>168</v>
      </c>
      <c r="G520" s="517">
        <f>G519+G440+G431+G427+G421+G408</f>
        <v>1982</v>
      </c>
      <c r="H520" s="517">
        <f>H519+H440+H431+H427+H421+H408</f>
        <v>2337.5</v>
      </c>
      <c r="I520" s="517">
        <f>I519+I440+I431+I427+I421+I408</f>
        <v>1305.9099999999999</v>
      </c>
      <c r="J520" s="561">
        <f>Tabulka54246[[#This Row],[Skutečnost v tis. Kč]]/Tabulka54246[[#This Row],[Upravený rozpočet v tis. Kč]]*100</f>
        <v>55.867807486631008</v>
      </c>
      <c r="K520" s="90"/>
      <c r="L520" s="86"/>
      <c r="M520" s="86"/>
      <c r="N520" s="86"/>
      <c r="O520" s="87"/>
      <c r="P520" s="87"/>
      <c r="Q520" s="87"/>
      <c r="R520" s="87"/>
      <c r="S520" s="87"/>
      <c r="T520" s="88"/>
      <c r="U520" s="88"/>
      <c r="V520" s="88"/>
      <c r="W520" s="89"/>
      <c r="X520" s="90"/>
      <c r="Y520" s="86"/>
      <c r="Z520" s="86"/>
      <c r="AA520" s="86"/>
      <c r="AB520" s="87"/>
      <c r="AC520" s="87"/>
      <c r="AD520" s="87"/>
      <c r="AE520" s="87"/>
      <c r="AF520" s="87"/>
      <c r="AG520" s="88"/>
      <c r="AH520" s="88"/>
      <c r="AI520" s="88"/>
      <c r="AJ520" s="89"/>
      <c r="AK520" s="90"/>
      <c r="AL520" s="86"/>
      <c r="AM520" s="86"/>
      <c r="AN520" s="86"/>
      <c r="AO520" s="87"/>
      <c r="AP520" s="87"/>
      <c r="AQ520" s="87"/>
      <c r="AR520" s="87"/>
      <c r="AS520" s="87"/>
      <c r="AT520" s="88"/>
      <c r="AU520" s="88"/>
      <c r="AV520" s="88"/>
      <c r="AW520" s="89"/>
      <c r="AX520" s="90"/>
      <c r="AY520" s="86"/>
      <c r="AZ520" s="86"/>
      <c r="BA520" s="86"/>
      <c r="BB520" s="87"/>
      <c r="BC520" s="87"/>
      <c r="BD520" s="87"/>
      <c r="BE520" s="87"/>
      <c r="BF520" s="87"/>
      <c r="BG520" s="88"/>
      <c r="BH520" s="88"/>
      <c r="BI520" s="88"/>
      <c r="BJ520" s="89"/>
      <c r="BK520" s="90"/>
      <c r="BL520" s="86"/>
      <c r="BM520" s="86"/>
      <c r="BN520" s="86"/>
      <c r="BO520" s="87"/>
      <c r="BP520" s="87"/>
      <c r="BQ520" s="87"/>
      <c r="BR520" s="87"/>
      <c r="BS520" s="87"/>
      <c r="BT520" s="88"/>
      <c r="BU520" s="88"/>
      <c r="BV520" s="88"/>
      <c r="BW520" s="89"/>
      <c r="BX520" s="90"/>
      <c r="BY520" s="86"/>
      <c r="BZ520" s="86"/>
      <c r="CA520" s="86"/>
      <c r="CB520" s="87"/>
      <c r="CC520" s="87"/>
      <c r="CD520" s="87"/>
      <c r="CE520" s="87"/>
      <c r="CF520" s="87"/>
      <c r="CG520" s="88"/>
      <c r="CH520" s="88"/>
      <c r="CI520" s="88"/>
      <c r="CJ520" s="89"/>
      <c r="CK520" s="90"/>
      <c r="CL520" s="86"/>
      <c r="CM520" s="86"/>
      <c r="CN520" s="86"/>
      <c r="CO520" s="87"/>
      <c r="CP520" s="87"/>
      <c r="CQ520" s="87"/>
      <c r="CR520" s="87"/>
      <c r="CS520" s="87"/>
      <c r="CT520" s="88"/>
      <c r="CU520" s="88"/>
      <c r="CV520" s="88"/>
      <c r="CW520" s="89"/>
      <c r="CX520" s="90"/>
      <c r="CY520" s="86"/>
      <c r="CZ520" s="86"/>
      <c r="DA520" s="86"/>
      <c r="DB520" s="87"/>
      <c r="DC520" s="87"/>
      <c r="DD520" s="87"/>
      <c r="DE520" s="87"/>
      <c r="DF520" s="87"/>
      <c r="DG520" s="88"/>
      <c r="DH520" s="88"/>
      <c r="DI520" s="88"/>
      <c r="DJ520" s="89"/>
      <c r="DK520" s="90"/>
      <c r="DL520" s="86"/>
      <c r="DM520" s="86"/>
      <c r="DN520" s="86"/>
      <c r="DO520" s="87"/>
      <c r="DP520" s="87"/>
      <c r="DQ520" s="87"/>
      <c r="DR520" s="87"/>
      <c r="DS520" s="87"/>
      <c r="DT520" s="88"/>
      <c r="DU520" s="88"/>
      <c r="DV520" s="88"/>
      <c r="DW520" s="89"/>
      <c r="DX520" s="90"/>
      <c r="DY520" s="86"/>
      <c r="DZ520" s="86"/>
      <c r="EA520" s="86"/>
      <c r="EB520" s="87"/>
      <c r="EC520" s="87"/>
      <c r="ED520" s="87"/>
      <c r="EE520" s="87"/>
      <c r="EF520" s="87"/>
      <c r="EG520" s="88"/>
      <c r="EH520" s="88"/>
      <c r="EI520" s="88"/>
      <c r="EJ520" s="89"/>
      <c r="EK520" s="90"/>
      <c r="EL520" s="86"/>
      <c r="EM520" s="86"/>
      <c r="EN520" s="86"/>
      <c r="EO520" s="87"/>
      <c r="EP520" s="87"/>
      <c r="EQ520" s="87"/>
      <c r="ER520" s="87"/>
      <c r="ES520" s="87"/>
      <c r="ET520" s="88"/>
      <c r="EU520" s="88"/>
      <c r="EV520" s="88"/>
      <c r="EW520" s="89"/>
      <c r="EX520" s="90"/>
      <c r="EY520" s="86"/>
      <c r="EZ520" s="86"/>
      <c r="FA520" s="86"/>
      <c r="FB520" s="87"/>
      <c r="FC520" s="87"/>
      <c r="FD520" s="87"/>
      <c r="FE520" s="87"/>
      <c r="FF520" s="87"/>
      <c r="FG520" s="88"/>
      <c r="FH520" s="88"/>
      <c r="FI520" s="88"/>
      <c r="FJ520" s="89"/>
      <c r="FK520" s="90"/>
      <c r="FL520" s="86"/>
      <c r="FM520" s="86"/>
      <c r="FN520" s="86"/>
      <c r="FO520" s="87"/>
      <c r="FP520" s="87"/>
      <c r="FQ520" s="87"/>
      <c r="FR520" s="87"/>
      <c r="FS520" s="87"/>
      <c r="FT520" s="88"/>
      <c r="FU520" s="88"/>
      <c r="FV520" s="88"/>
      <c r="FW520" s="89"/>
      <c r="FX520" s="90"/>
      <c r="FY520" s="86"/>
      <c r="FZ520" s="86"/>
      <c r="GA520" s="86"/>
      <c r="GB520" s="87"/>
      <c r="GC520" s="87"/>
      <c r="GD520" s="87"/>
      <c r="GE520" s="87"/>
      <c r="GF520" s="87"/>
    </row>
    <row r="521" spans="1:188" ht="15" hidden="1" customHeight="1" x14ac:dyDescent="0.25">
      <c r="A521" s="461"/>
      <c r="B521" s="461"/>
      <c r="C521" s="490"/>
      <c r="D521" s="64"/>
      <c r="E521" s="61"/>
      <c r="F521" s="129"/>
      <c r="G521" s="254"/>
      <c r="H521" s="254"/>
      <c r="I521" s="254"/>
      <c r="J521" s="428"/>
      <c r="K521" s="90"/>
      <c r="L521" s="86"/>
      <c r="M521" s="86"/>
      <c r="N521" s="86"/>
      <c r="O521" s="87"/>
      <c r="P521" s="87"/>
      <c r="Q521" s="87"/>
      <c r="R521" s="87"/>
      <c r="S521" s="87"/>
      <c r="T521" s="88"/>
      <c r="U521" s="88"/>
      <c r="V521" s="88"/>
      <c r="W521" s="89"/>
      <c r="X521" s="90"/>
      <c r="Y521" s="86"/>
      <c r="Z521" s="86"/>
      <c r="AA521" s="86"/>
      <c r="AB521" s="87"/>
      <c r="AC521" s="87"/>
      <c r="AD521" s="87"/>
      <c r="AE521" s="87"/>
      <c r="AF521" s="87"/>
      <c r="AG521" s="88"/>
      <c r="AH521" s="88"/>
      <c r="AI521" s="88"/>
      <c r="AJ521" s="89"/>
      <c r="AK521" s="90"/>
      <c r="AL521" s="86"/>
      <c r="AM521" s="86"/>
      <c r="AN521" s="86"/>
      <c r="AO521" s="87"/>
      <c r="AP521" s="87"/>
      <c r="AQ521" s="87"/>
      <c r="AR521" s="87"/>
      <c r="AS521" s="87"/>
      <c r="AT521" s="88"/>
      <c r="AU521" s="88"/>
      <c r="AV521" s="88"/>
      <c r="AW521" s="89"/>
      <c r="AX521" s="90"/>
      <c r="AY521" s="86"/>
      <c r="AZ521" s="86"/>
      <c r="BA521" s="86"/>
      <c r="BB521" s="87"/>
      <c r="BC521" s="87"/>
      <c r="BD521" s="87"/>
      <c r="BE521" s="87"/>
      <c r="BF521" s="87"/>
      <c r="BG521" s="88"/>
      <c r="BH521" s="88"/>
      <c r="BI521" s="88"/>
      <c r="BJ521" s="89"/>
      <c r="BK521" s="90"/>
      <c r="BL521" s="86"/>
      <c r="BM521" s="86"/>
      <c r="BN521" s="86"/>
      <c r="BO521" s="87"/>
      <c r="BP521" s="87"/>
      <c r="BQ521" s="87"/>
      <c r="BR521" s="87"/>
      <c r="BS521" s="87"/>
      <c r="BT521" s="88"/>
      <c r="BU521" s="88"/>
      <c r="BV521" s="88"/>
      <c r="BW521" s="89"/>
      <c r="BX521" s="90"/>
      <c r="BY521" s="86"/>
      <c r="BZ521" s="86"/>
      <c r="CA521" s="86"/>
      <c r="CB521" s="87"/>
      <c r="CC521" s="87"/>
      <c r="CD521" s="87"/>
      <c r="CE521" s="87"/>
      <c r="CF521" s="87"/>
      <c r="CG521" s="88"/>
      <c r="CH521" s="88"/>
      <c r="CI521" s="88"/>
      <c r="CJ521" s="89"/>
      <c r="CK521" s="90"/>
      <c r="CL521" s="86"/>
      <c r="CM521" s="86"/>
      <c r="CN521" s="86"/>
      <c r="CO521" s="87"/>
      <c r="CP521" s="87"/>
      <c r="CQ521" s="87"/>
      <c r="CR521" s="87"/>
      <c r="CS521" s="87"/>
      <c r="CT521" s="88"/>
      <c r="CU521" s="88"/>
      <c r="CV521" s="88"/>
      <c r="CW521" s="89"/>
      <c r="CX521" s="90"/>
      <c r="CY521" s="86"/>
      <c r="CZ521" s="86"/>
      <c r="DA521" s="86"/>
      <c r="DB521" s="87"/>
      <c r="DC521" s="87"/>
      <c r="DD521" s="87"/>
      <c r="DE521" s="87"/>
      <c r="DF521" s="87"/>
      <c r="DG521" s="88"/>
      <c r="DH521" s="88"/>
      <c r="DI521" s="88"/>
      <c r="DJ521" s="89"/>
      <c r="DK521" s="90"/>
      <c r="DL521" s="86"/>
      <c r="DM521" s="86"/>
      <c r="DN521" s="86"/>
      <c r="DO521" s="87"/>
      <c r="DP521" s="87"/>
      <c r="DQ521" s="87"/>
      <c r="DR521" s="87"/>
      <c r="DS521" s="87"/>
      <c r="DT521" s="88"/>
      <c r="DU521" s="88"/>
      <c r="DV521" s="88"/>
      <c r="DW521" s="89"/>
      <c r="DX521" s="90"/>
      <c r="DY521" s="86"/>
      <c r="DZ521" s="86"/>
      <c r="EA521" s="86"/>
      <c r="EB521" s="87"/>
      <c r="EC521" s="87"/>
      <c r="ED521" s="87"/>
      <c r="EE521" s="87"/>
      <c r="EF521" s="87"/>
      <c r="EG521" s="88"/>
      <c r="EH521" s="88"/>
      <c r="EI521" s="88"/>
      <c r="EJ521" s="89"/>
      <c r="EK521" s="90"/>
      <c r="EL521" s="86"/>
      <c r="EM521" s="86"/>
      <c r="EN521" s="86"/>
      <c r="EO521" s="87"/>
      <c r="EP521" s="87"/>
      <c r="EQ521" s="87"/>
      <c r="ER521" s="87"/>
      <c r="ES521" s="87"/>
      <c r="ET521" s="88"/>
      <c r="EU521" s="88"/>
      <c r="EV521" s="88"/>
      <c r="EW521" s="89"/>
      <c r="EX521" s="90"/>
      <c r="EY521" s="86"/>
      <c r="EZ521" s="86"/>
      <c r="FA521" s="86"/>
      <c r="FB521" s="87"/>
      <c r="FC521" s="87"/>
      <c r="FD521" s="87"/>
      <c r="FE521" s="87"/>
      <c r="FF521" s="87"/>
      <c r="FG521" s="88"/>
      <c r="FH521" s="88"/>
      <c r="FI521" s="88"/>
      <c r="FJ521" s="89"/>
      <c r="FK521" s="90"/>
      <c r="FL521" s="86"/>
      <c r="FM521" s="86"/>
      <c r="FN521" s="86"/>
      <c r="FO521" s="87"/>
      <c r="FP521" s="87"/>
      <c r="FQ521" s="87"/>
      <c r="FR521" s="87"/>
      <c r="FS521" s="87"/>
      <c r="FT521" s="88"/>
      <c r="FU521" s="88"/>
      <c r="FV521" s="88"/>
      <c r="FW521" s="89"/>
      <c r="FX521" s="90"/>
      <c r="FY521" s="86"/>
      <c r="FZ521" s="86"/>
      <c r="GA521" s="86"/>
      <c r="GB521" s="87"/>
      <c r="GC521" s="87"/>
      <c r="GD521" s="87"/>
      <c r="GE521" s="87"/>
      <c r="GF521" s="87"/>
    </row>
    <row r="522" spans="1:188" ht="15" hidden="1" customHeight="1" x14ac:dyDescent="0.25">
      <c r="A522" s="461"/>
      <c r="B522" s="461"/>
      <c r="C522" s="490"/>
      <c r="D522" s="64"/>
      <c r="E522" s="61"/>
      <c r="F522" s="129" t="s">
        <v>169</v>
      </c>
      <c r="G522" s="254"/>
      <c r="H522" s="254"/>
      <c r="I522" s="254"/>
      <c r="J522" s="428"/>
      <c r="K522" s="90"/>
      <c r="L522" s="86"/>
      <c r="M522" s="86"/>
      <c r="N522" s="86"/>
      <c r="O522" s="87"/>
      <c r="P522" s="87"/>
      <c r="Q522" s="87"/>
      <c r="R522" s="87"/>
      <c r="S522" s="87"/>
      <c r="T522" s="88"/>
      <c r="U522" s="88"/>
      <c r="V522" s="88"/>
      <c r="W522" s="89"/>
      <c r="X522" s="90"/>
      <c r="Y522" s="86"/>
      <c r="Z522" s="86"/>
      <c r="AA522" s="86"/>
      <c r="AB522" s="87"/>
      <c r="AC522" s="87"/>
      <c r="AD522" s="87"/>
      <c r="AE522" s="87"/>
      <c r="AF522" s="87"/>
      <c r="AG522" s="88"/>
      <c r="AH522" s="88"/>
      <c r="AI522" s="88"/>
      <c r="AJ522" s="89"/>
      <c r="AK522" s="90"/>
      <c r="AL522" s="86"/>
      <c r="AM522" s="86"/>
      <c r="AN522" s="86"/>
      <c r="AO522" s="87"/>
      <c r="AP522" s="87"/>
      <c r="AQ522" s="87"/>
      <c r="AR522" s="87"/>
      <c r="AS522" s="87"/>
      <c r="AT522" s="88"/>
      <c r="AU522" s="88"/>
      <c r="AV522" s="88"/>
      <c r="AW522" s="89"/>
      <c r="AX522" s="90"/>
      <c r="AY522" s="86"/>
      <c r="AZ522" s="86"/>
      <c r="BA522" s="86"/>
      <c r="BB522" s="87"/>
      <c r="BC522" s="87"/>
      <c r="BD522" s="87"/>
      <c r="BE522" s="87"/>
      <c r="BF522" s="87"/>
      <c r="BG522" s="88"/>
      <c r="BH522" s="88"/>
      <c r="BI522" s="88"/>
      <c r="BJ522" s="89"/>
      <c r="BK522" s="90"/>
      <c r="BL522" s="86"/>
      <c r="BM522" s="86"/>
      <c r="BN522" s="86"/>
      <c r="BO522" s="87"/>
      <c r="BP522" s="87"/>
      <c r="BQ522" s="87"/>
      <c r="BR522" s="87"/>
      <c r="BS522" s="87"/>
      <c r="BT522" s="88"/>
      <c r="BU522" s="88"/>
      <c r="BV522" s="88"/>
      <c r="BW522" s="89"/>
      <c r="BX522" s="90"/>
      <c r="BY522" s="86"/>
      <c r="BZ522" s="86"/>
      <c r="CA522" s="86"/>
      <c r="CB522" s="87"/>
      <c r="CC522" s="87"/>
      <c r="CD522" s="87"/>
      <c r="CE522" s="87"/>
      <c r="CF522" s="87"/>
      <c r="CG522" s="88"/>
      <c r="CH522" s="88"/>
      <c r="CI522" s="88"/>
      <c r="CJ522" s="89"/>
      <c r="CK522" s="90"/>
      <c r="CL522" s="86"/>
      <c r="CM522" s="86"/>
      <c r="CN522" s="86"/>
      <c r="CO522" s="87"/>
      <c r="CP522" s="87"/>
      <c r="CQ522" s="87"/>
      <c r="CR522" s="87"/>
      <c r="CS522" s="87"/>
      <c r="CT522" s="88"/>
      <c r="CU522" s="88"/>
      <c r="CV522" s="88"/>
      <c r="CW522" s="89"/>
      <c r="CX522" s="90"/>
      <c r="CY522" s="86"/>
      <c r="CZ522" s="86"/>
      <c r="DA522" s="86"/>
      <c r="DB522" s="87"/>
      <c r="DC522" s="87"/>
      <c r="DD522" s="87"/>
      <c r="DE522" s="87"/>
      <c r="DF522" s="87"/>
      <c r="DG522" s="88"/>
      <c r="DH522" s="88"/>
      <c r="DI522" s="88"/>
      <c r="DJ522" s="89"/>
      <c r="DK522" s="90"/>
      <c r="DL522" s="86"/>
      <c r="DM522" s="86"/>
      <c r="DN522" s="86"/>
      <c r="DO522" s="87"/>
      <c r="DP522" s="87"/>
      <c r="DQ522" s="87"/>
      <c r="DR522" s="87"/>
      <c r="DS522" s="87"/>
      <c r="DT522" s="88"/>
      <c r="DU522" s="88"/>
      <c r="DV522" s="88"/>
      <c r="DW522" s="89"/>
      <c r="DX522" s="90"/>
      <c r="DY522" s="86"/>
      <c r="DZ522" s="86"/>
      <c r="EA522" s="86"/>
      <c r="EB522" s="87"/>
      <c r="EC522" s="87"/>
      <c r="ED522" s="87"/>
      <c r="EE522" s="87"/>
      <c r="EF522" s="87"/>
      <c r="EG522" s="88"/>
      <c r="EH522" s="88"/>
      <c r="EI522" s="88"/>
      <c r="EJ522" s="89"/>
      <c r="EK522" s="90"/>
      <c r="EL522" s="86"/>
      <c r="EM522" s="86"/>
      <c r="EN522" s="86"/>
      <c r="EO522" s="87"/>
      <c r="EP522" s="87"/>
      <c r="EQ522" s="87"/>
      <c r="ER522" s="87"/>
      <c r="ES522" s="87"/>
      <c r="ET522" s="88"/>
      <c r="EU522" s="88"/>
      <c r="EV522" s="88"/>
      <c r="EW522" s="89"/>
      <c r="EX522" s="90"/>
      <c r="EY522" s="86"/>
      <c r="EZ522" s="86"/>
      <c r="FA522" s="86"/>
      <c r="FB522" s="87"/>
      <c r="FC522" s="87"/>
      <c r="FD522" s="87"/>
      <c r="FE522" s="87"/>
      <c r="FF522" s="87"/>
      <c r="FG522" s="88"/>
      <c r="FH522" s="88"/>
      <c r="FI522" s="88"/>
      <c r="FJ522" s="89"/>
      <c r="FK522" s="90"/>
      <c r="FL522" s="86"/>
      <c r="FM522" s="86"/>
      <c r="FN522" s="86"/>
      <c r="FO522" s="87"/>
      <c r="FP522" s="87"/>
      <c r="FQ522" s="87"/>
      <c r="FR522" s="87"/>
      <c r="FS522" s="87"/>
      <c r="FT522" s="88"/>
      <c r="FU522" s="88"/>
      <c r="FV522" s="88"/>
      <c r="FW522" s="89"/>
      <c r="FX522" s="90"/>
      <c r="FY522" s="86"/>
      <c r="FZ522" s="86"/>
      <c r="GA522" s="86"/>
      <c r="GB522" s="87"/>
      <c r="GC522" s="87"/>
      <c r="GD522" s="87"/>
      <c r="GE522" s="87"/>
      <c r="GF522" s="87"/>
    </row>
    <row r="523" spans="1:188" ht="15" hidden="1" customHeight="1" x14ac:dyDescent="0.25">
      <c r="A523" s="4">
        <v>3721</v>
      </c>
      <c r="B523" s="4">
        <v>5169</v>
      </c>
      <c r="C523" s="291"/>
      <c r="D523" s="47"/>
      <c r="E523" s="61"/>
      <c r="F523" s="5" t="s">
        <v>170</v>
      </c>
      <c r="G523" s="76">
        <v>75</v>
      </c>
      <c r="H523" s="76">
        <v>75</v>
      </c>
      <c r="I523" s="76">
        <v>12.46</v>
      </c>
      <c r="J523" s="428">
        <f>Tabulka54246[[#This Row],[Skutečnost v tis. Kč]]/Tabulka54246[[#This Row],[Upravený rozpočet v tis. Kč]]*100</f>
        <v>16.613333333333337</v>
      </c>
      <c r="K523" s="90"/>
      <c r="L523" s="86"/>
      <c r="M523" s="86"/>
      <c r="N523" s="86"/>
      <c r="O523" s="87"/>
      <c r="P523" s="87"/>
      <c r="Q523" s="87"/>
      <c r="R523" s="87"/>
      <c r="S523" s="87"/>
      <c r="T523" s="88"/>
      <c r="U523" s="88"/>
      <c r="V523" s="88"/>
      <c r="W523" s="89"/>
      <c r="X523" s="90"/>
      <c r="Y523" s="86"/>
      <c r="Z523" s="86"/>
      <c r="AA523" s="86"/>
      <c r="AB523" s="87"/>
      <c r="AC523" s="87"/>
      <c r="AD523" s="87"/>
      <c r="AE523" s="87"/>
      <c r="AF523" s="87"/>
      <c r="AG523" s="88"/>
      <c r="AH523" s="88"/>
      <c r="AI523" s="88"/>
      <c r="AJ523" s="89"/>
      <c r="AK523" s="90"/>
      <c r="AL523" s="86"/>
      <c r="AM523" s="86"/>
      <c r="AN523" s="86"/>
      <c r="AO523" s="87"/>
      <c r="AP523" s="87"/>
      <c r="AQ523" s="87"/>
      <c r="AR523" s="87"/>
      <c r="AS523" s="87"/>
      <c r="AT523" s="88"/>
      <c r="AU523" s="88"/>
      <c r="AV523" s="88"/>
      <c r="AW523" s="89"/>
      <c r="AX523" s="90"/>
      <c r="AY523" s="86"/>
      <c r="AZ523" s="86"/>
      <c r="BA523" s="86"/>
      <c r="BB523" s="87"/>
      <c r="BC523" s="87"/>
      <c r="BD523" s="87"/>
      <c r="BE523" s="87"/>
      <c r="BF523" s="87"/>
      <c r="BG523" s="88"/>
      <c r="BH523" s="88"/>
      <c r="BI523" s="88"/>
      <c r="BJ523" s="89"/>
      <c r="BK523" s="90"/>
      <c r="BL523" s="86"/>
      <c r="BM523" s="86"/>
      <c r="BN523" s="86"/>
      <c r="BO523" s="87"/>
      <c r="BP523" s="87"/>
      <c r="BQ523" s="87"/>
      <c r="BR523" s="87"/>
      <c r="BS523" s="87"/>
      <c r="BT523" s="88"/>
      <c r="BU523" s="88"/>
      <c r="BV523" s="88"/>
      <c r="BW523" s="89"/>
      <c r="BX523" s="90"/>
      <c r="BY523" s="86"/>
      <c r="BZ523" s="86"/>
      <c r="CA523" s="86"/>
      <c r="CB523" s="87"/>
      <c r="CC523" s="87"/>
      <c r="CD523" s="87"/>
      <c r="CE523" s="87"/>
      <c r="CF523" s="87"/>
      <c r="CG523" s="88"/>
      <c r="CH523" s="88"/>
      <c r="CI523" s="88"/>
      <c r="CJ523" s="89"/>
      <c r="CK523" s="90"/>
      <c r="CL523" s="86"/>
      <c r="CM523" s="86"/>
      <c r="CN523" s="86"/>
      <c r="CO523" s="87"/>
      <c r="CP523" s="87"/>
      <c r="CQ523" s="87"/>
      <c r="CR523" s="87"/>
      <c r="CS523" s="87"/>
      <c r="CT523" s="88"/>
      <c r="CU523" s="88"/>
      <c r="CV523" s="88"/>
      <c r="CW523" s="89"/>
      <c r="CX523" s="90"/>
      <c r="CY523" s="86"/>
      <c r="CZ523" s="86"/>
      <c r="DA523" s="86"/>
      <c r="DB523" s="87"/>
      <c r="DC523" s="87"/>
      <c r="DD523" s="87"/>
      <c r="DE523" s="87"/>
      <c r="DF523" s="87"/>
      <c r="DG523" s="88"/>
      <c r="DH523" s="88"/>
      <c r="DI523" s="88"/>
      <c r="DJ523" s="89"/>
      <c r="DK523" s="90"/>
      <c r="DL523" s="86"/>
      <c r="DM523" s="86"/>
      <c r="DN523" s="86"/>
      <c r="DO523" s="87"/>
      <c r="DP523" s="87"/>
      <c r="DQ523" s="87"/>
      <c r="DR523" s="87"/>
      <c r="DS523" s="87"/>
      <c r="DT523" s="88"/>
      <c r="DU523" s="88"/>
      <c r="DV523" s="88"/>
      <c r="DW523" s="89"/>
      <c r="DX523" s="90"/>
      <c r="DY523" s="86"/>
      <c r="DZ523" s="86"/>
      <c r="EA523" s="86"/>
      <c r="EB523" s="87"/>
      <c r="EC523" s="87"/>
      <c r="ED523" s="87"/>
      <c r="EE523" s="87"/>
      <c r="EF523" s="87"/>
      <c r="EG523" s="88"/>
      <c r="EH523" s="88"/>
      <c r="EI523" s="88"/>
      <c r="EJ523" s="89"/>
      <c r="EK523" s="90"/>
      <c r="EL523" s="86"/>
      <c r="EM523" s="86"/>
      <c r="EN523" s="86"/>
      <c r="EO523" s="87"/>
      <c r="EP523" s="87"/>
      <c r="EQ523" s="87"/>
      <c r="ER523" s="87"/>
      <c r="ES523" s="87"/>
      <c r="ET523" s="88"/>
      <c r="EU523" s="88"/>
      <c r="EV523" s="88"/>
      <c r="EW523" s="89"/>
      <c r="EX523" s="90"/>
      <c r="EY523" s="86"/>
      <c r="EZ523" s="86"/>
      <c r="FA523" s="86"/>
      <c r="FB523" s="87"/>
      <c r="FC523" s="87"/>
      <c r="FD523" s="87"/>
      <c r="FE523" s="87"/>
      <c r="FF523" s="87"/>
      <c r="FG523" s="88"/>
      <c r="FH523" s="88"/>
      <c r="FI523" s="88"/>
      <c r="FJ523" s="89"/>
      <c r="FK523" s="90"/>
      <c r="FL523" s="86"/>
      <c r="FM523" s="86"/>
      <c r="FN523" s="86"/>
      <c r="FO523" s="87"/>
      <c r="FP523" s="87"/>
      <c r="FQ523" s="87"/>
      <c r="FR523" s="87"/>
      <c r="FS523" s="87"/>
      <c r="FT523" s="88"/>
      <c r="FU523" s="88"/>
      <c r="FV523" s="88"/>
      <c r="FW523" s="89"/>
      <c r="FX523" s="90"/>
      <c r="FY523" s="86"/>
      <c r="FZ523" s="86"/>
      <c r="GA523" s="86"/>
      <c r="GB523" s="87"/>
      <c r="GC523" s="87"/>
      <c r="GD523" s="87"/>
      <c r="GE523" s="87"/>
      <c r="GF523" s="87"/>
    </row>
    <row r="524" spans="1:188" ht="15" hidden="1" customHeight="1" x14ac:dyDescent="0.25">
      <c r="A524" s="335">
        <v>3721</v>
      </c>
      <c r="B524" s="335"/>
      <c r="C524" s="519"/>
      <c r="D524" s="45"/>
      <c r="E524" s="61"/>
      <c r="F524" s="110" t="s">
        <v>730</v>
      </c>
      <c r="G524" s="72">
        <f>SUBTOTAL(109,G523:G523)</f>
        <v>0</v>
      </c>
      <c r="H524" s="72">
        <f>SUBTOTAL(109,H523:H523)</f>
        <v>0</v>
      </c>
      <c r="I524" s="72">
        <f>SUBTOTAL(109,I523:I523)</f>
        <v>0</v>
      </c>
      <c r="J524" s="502" t="e">
        <f>Tabulka54246[[#This Row],[Skutečnost v tis. Kč]]/Tabulka54246[[#This Row],[Upravený rozpočet v tis. Kč]]*100</f>
        <v>#DIV/0!</v>
      </c>
      <c r="K524" s="90"/>
      <c r="L524" s="86"/>
      <c r="M524" s="86"/>
      <c r="N524" s="86"/>
      <c r="O524" s="87"/>
      <c r="P524" s="87"/>
      <c r="Q524" s="87"/>
      <c r="R524" s="87"/>
      <c r="S524" s="87"/>
      <c r="T524" s="88"/>
      <c r="U524" s="88"/>
      <c r="V524" s="88"/>
      <c r="W524" s="89"/>
      <c r="X524" s="90"/>
      <c r="Y524" s="86"/>
      <c r="Z524" s="86"/>
      <c r="AA524" s="86"/>
      <c r="AB524" s="87"/>
      <c r="AC524" s="87"/>
      <c r="AD524" s="87"/>
      <c r="AE524" s="87"/>
      <c r="AF524" s="87"/>
      <c r="AG524" s="88"/>
      <c r="AH524" s="88"/>
      <c r="AI524" s="88"/>
      <c r="AJ524" s="89"/>
      <c r="AK524" s="90"/>
      <c r="AL524" s="86"/>
      <c r="AM524" s="86"/>
      <c r="AN524" s="86"/>
      <c r="AO524" s="87"/>
      <c r="AP524" s="87"/>
      <c r="AQ524" s="87"/>
      <c r="AR524" s="87"/>
      <c r="AS524" s="87"/>
      <c r="AT524" s="88"/>
      <c r="AU524" s="88"/>
      <c r="AV524" s="88"/>
      <c r="AW524" s="89"/>
      <c r="AX524" s="90"/>
      <c r="AY524" s="86"/>
      <c r="AZ524" s="86"/>
      <c r="BA524" s="86"/>
      <c r="BB524" s="87"/>
      <c r="BC524" s="87"/>
      <c r="BD524" s="87"/>
      <c r="BE524" s="87"/>
      <c r="BF524" s="87"/>
      <c r="BG524" s="88"/>
      <c r="BH524" s="88"/>
      <c r="BI524" s="88"/>
      <c r="BJ524" s="89"/>
      <c r="BK524" s="90"/>
      <c r="BL524" s="86"/>
      <c r="BM524" s="86"/>
      <c r="BN524" s="86"/>
      <c r="BO524" s="87"/>
      <c r="BP524" s="87"/>
      <c r="BQ524" s="87"/>
      <c r="BR524" s="87"/>
      <c r="BS524" s="87"/>
      <c r="BT524" s="88"/>
      <c r="BU524" s="88"/>
      <c r="BV524" s="88"/>
      <c r="BW524" s="89"/>
      <c r="BX524" s="90"/>
      <c r="BY524" s="86"/>
      <c r="BZ524" s="86"/>
      <c r="CA524" s="86"/>
      <c r="CB524" s="87"/>
      <c r="CC524" s="87"/>
      <c r="CD524" s="87"/>
      <c r="CE524" s="87"/>
      <c r="CF524" s="87"/>
      <c r="CG524" s="88"/>
      <c r="CH524" s="88"/>
      <c r="CI524" s="88"/>
      <c r="CJ524" s="89"/>
      <c r="CK524" s="90"/>
      <c r="CL524" s="86"/>
      <c r="CM524" s="86"/>
      <c r="CN524" s="86"/>
      <c r="CO524" s="87"/>
      <c r="CP524" s="87"/>
      <c r="CQ524" s="87"/>
      <c r="CR524" s="87"/>
      <c r="CS524" s="87"/>
      <c r="CT524" s="88"/>
      <c r="CU524" s="88"/>
      <c r="CV524" s="88"/>
      <c r="CW524" s="89"/>
      <c r="CX524" s="90"/>
      <c r="CY524" s="86"/>
      <c r="CZ524" s="86"/>
      <c r="DA524" s="86"/>
      <c r="DB524" s="87"/>
      <c r="DC524" s="87"/>
      <c r="DD524" s="87"/>
      <c r="DE524" s="87"/>
      <c r="DF524" s="87"/>
      <c r="DG524" s="88"/>
      <c r="DH524" s="88"/>
      <c r="DI524" s="88"/>
      <c r="DJ524" s="89"/>
      <c r="DK524" s="90"/>
      <c r="DL524" s="86"/>
      <c r="DM524" s="86"/>
      <c r="DN524" s="86"/>
      <c r="DO524" s="87"/>
      <c r="DP524" s="87"/>
      <c r="DQ524" s="87"/>
      <c r="DR524" s="87"/>
      <c r="DS524" s="87"/>
      <c r="DT524" s="88"/>
      <c r="DU524" s="88"/>
      <c r="DV524" s="88"/>
      <c r="DW524" s="89"/>
      <c r="DX524" s="90"/>
      <c r="DY524" s="86"/>
      <c r="DZ524" s="86"/>
      <c r="EA524" s="86"/>
      <c r="EB524" s="87"/>
      <c r="EC524" s="87"/>
      <c r="ED524" s="87"/>
      <c r="EE524" s="87"/>
      <c r="EF524" s="87"/>
      <c r="EG524" s="88"/>
      <c r="EH524" s="88"/>
      <c r="EI524" s="88"/>
      <c r="EJ524" s="89"/>
      <c r="EK524" s="90"/>
      <c r="EL524" s="86"/>
      <c r="EM524" s="86"/>
      <c r="EN524" s="86"/>
      <c r="EO524" s="87"/>
      <c r="EP524" s="87"/>
      <c r="EQ524" s="87"/>
      <c r="ER524" s="87"/>
      <c r="ES524" s="87"/>
      <c r="ET524" s="88"/>
      <c r="EU524" s="88"/>
      <c r="EV524" s="88"/>
      <c r="EW524" s="89"/>
      <c r="EX524" s="90"/>
      <c r="EY524" s="86"/>
      <c r="EZ524" s="86"/>
      <c r="FA524" s="86"/>
      <c r="FB524" s="87"/>
      <c r="FC524" s="87"/>
      <c r="FD524" s="87"/>
      <c r="FE524" s="87"/>
      <c r="FF524" s="87"/>
      <c r="FG524" s="88"/>
      <c r="FH524" s="88"/>
      <c r="FI524" s="88"/>
      <c r="FJ524" s="89"/>
      <c r="FK524" s="90"/>
      <c r="FL524" s="86"/>
      <c r="FM524" s="86"/>
      <c r="FN524" s="86"/>
      <c r="FO524" s="87"/>
      <c r="FP524" s="87"/>
      <c r="FQ524" s="87"/>
      <c r="FR524" s="87"/>
      <c r="FS524" s="87"/>
      <c r="FT524" s="88"/>
      <c r="FU524" s="88"/>
      <c r="FV524" s="88"/>
      <c r="FW524" s="89"/>
      <c r="FX524" s="90"/>
      <c r="FY524" s="86"/>
      <c r="FZ524" s="86"/>
      <c r="GA524" s="86"/>
      <c r="GB524" s="87"/>
      <c r="GC524" s="87"/>
      <c r="GD524" s="87"/>
      <c r="GE524" s="87"/>
      <c r="GF524" s="87"/>
    </row>
    <row r="525" spans="1:188" ht="15" hidden="1" customHeight="1" x14ac:dyDescent="0.25">
      <c r="A525" s="4"/>
      <c r="B525" s="4"/>
      <c r="C525" s="291"/>
      <c r="D525" s="47"/>
      <c r="E525" s="61"/>
      <c r="F525" s="5"/>
      <c r="G525" s="72"/>
      <c r="H525" s="72"/>
      <c r="I525" s="72"/>
      <c r="J525" s="428"/>
      <c r="K525" s="90"/>
      <c r="L525" s="86"/>
      <c r="M525" s="86"/>
      <c r="N525" s="86"/>
      <c r="O525" s="87"/>
      <c r="P525" s="87"/>
      <c r="Q525" s="87"/>
      <c r="R525" s="87"/>
      <c r="S525" s="87"/>
      <c r="T525" s="88"/>
      <c r="U525" s="88"/>
      <c r="V525" s="88"/>
      <c r="W525" s="89"/>
      <c r="X525" s="90"/>
      <c r="Y525" s="86"/>
      <c r="Z525" s="86"/>
      <c r="AA525" s="86"/>
      <c r="AB525" s="87"/>
      <c r="AC525" s="87"/>
      <c r="AD525" s="87"/>
      <c r="AE525" s="87"/>
      <c r="AF525" s="87"/>
      <c r="AG525" s="88"/>
      <c r="AH525" s="88"/>
      <c r="AI525" s="88"/>
      <c r="AJ525" s="89"/>
      <c r="AK525" s="90"/>
      <c r="AL525" s="86"/>
      <c r="AM525" s="86"/>
      <c r="AN525" s="86"/>
      <c r="AO525" s="87"/>
      <c r="AP525" s="87"/>
      <c r="AQ525" s="87"/>
      <c r="AR525" s="87"/>
      <c r="AS525" s="87"/>
      <c r="AT525" s="88"/>
      <c r="AU525" s="88"/>
      <c r="AV525" s="88"/>
      <c r="AW525" s="89"/>
      <c r="AX525" s="90"/>
      <c r="AY525" s="86"/>
      <c r="AZ525" s="86"/>
      <c r="BA525" s="86"/>
      <c r="BB525" s="87"/>
      <c r="BC525" s="87"/>
      <c r="BD525" s="87"/>
      <c r="BE525" s="87"/>
      <c r="BF525" s="87"/>
      <c r="BG525" s="88"/>
      <c r="BH525" s="88"/>
      <c r="BI525" s="88"/>
      <c r="BJ525" s="89"/>
      <c r="BK525" s="90"/>
      <c r="BL525" s="86"/>
      <c r="BM525" s="86"/>
      <c r="BN525" s="86"/>
      <c r="BO525" s="87"/>
      <c r="BP525" s="87"/>
      <c r="BQ525" s="87"/>
      <c r="BR525" s="87"/>
      <c r="BS525" s="87"/>
      <c r="BT525" s="88"/>
      <c r="BU525" s="88"/>
      <c r="BV525" s="88"/>
      <c r="BW525" s="89"/>
      <c r="BX525" s="90"/>
      <c r="BY525" s="86"/>
      <c r="BZ525" s="86"/>
      <c r="CA525" s="86"/>
      <c r="CB525" s="87"/>
      <c r="CC525" s="87"/>
      <c r="CD525" s="87"/>
      <c r="CE525" s="87"/>
      <c r="CF525" s="87"/>
      <c r="CG525" s="88"/>
      <c r="CH525" s="88"/>
      <c r="CI525" s="88"/>
      <c r="CJ525" s="89"/>
      <c r="CK525" s="90"/>
      <c r="CL525" s="86"/>
      <c r="CM525" s="86"/>
      <c r="CN525" s="86"/>
      <c r="CO525" s="87"/>
      <c r="CP525" s="87"/>
      <c r="CQ525" s="87"/>
      <c r="CR525" s="87"/>
      <c r="CS525" s="87"/>
      <c r="CT525" s="88"/>
      <c r="CU525" s="88"/>
      <c r="CV525" s="88"/>
      <c r="CW525" s="89"/>
      <c r="CX525" s="90"/>
      <c r="CY525" s="86"/>
      <c r="CZ525" s="86"/>
      <c r="DA525" s="86"/>
      <c r="DB525" s="87"/>
      <c r="DC525" s="87"/>
      <c r="DD525" s="87"/>
      <c r="DE525" s="87"/>
      <c r="DF525" s="87"/>
      <c r="DG525" s="88"/>
      <c r="DH525" s="88"/>
      <c r="DI525" s="88"/>
      <c r="DJ525" s="89"/>
      <c r="DK525" s="90"/>
      <c r="DL525" s="86"/>
      <c r="DM525" s="86"/>
      <c r="DN525" s="86"/>
      <c r="DO525" s="87"/>
      <c r="DP525" s="87"/>
      <c r="DQ525" s="87"/>
      <c r="DR525" s="87"/>
      <c r="DS525" s="87"/>
      <c r="DT525" s="88"/>
      <c r="DU525" s="88"/>
      <c r="DV525" s="88"/>
      <c r="DW525" s="89"/>
      <c r="DX525" s="90"/>
      <c r="DY525" s="86"/>
      <c r="DZ525" s="86"/>
      <c r="EA525" s="86"/>
      <c r="EB525" s="87"/>
      <c r="EC525" s="87"/>
      <c r="ED525" s="87"/>
      <c r="EE525" s="87"/>
      <c r="EF525" s="87"/>
      <c r="EG525" s="88"/>
      <c r="EH525" s="88"/>
      <c r="EI525" s="88"/>
      <c r="EJ525" s="89"/>
      <c r="EK525" s="90"/>
      <c r="EL525" s="86"/>
      <c r="EM525" s="86"/>
      <c r="EN525" s="86"/>
      <c r="EO525" s="87"/>
      <c r="EP525" s="87"/>
      <c r="EQ525" s="87"/>
      <c r="ER525" s="87"/>
      <c r="ES525" s="87"/>
      <c r="ET525" s="88"/>
      <c r="EU525" s="88"/>
      <c r="EV525" s="88"/>
      <c r="EW525" s="89"/>
      <c r="EX525" s="90"/>
      <c r="EY525" s="86"/>
      <c r="EZ525" s="86"/>
      <c r="FA525" s="86"/>
      <c r="FB525" s="87"/>
      <c r="FC525" s="87"/>
      <c r="FD525" s="87"/>
      <c r="FE525" s="87"/>
      <c r="FF525" s="87"/>
      <c r="FG525" s="88"/>
      <c r="FH525" s="88"/>
      <c r="FI525" s="88"/>
      <c r="FJ525" s="89"/>
      <c r="FK525" s="90"/>
      <c r="FL525" s="86"/>
      <c r="FM525" s="86"/>
      <c r="FN525" s="86"/>
      <c r="FO525" s="87"/>
      <c r="FP525" s="87"/>
      <c r="FQ525" s="87"/>
      <c r="FR525" s="87"/>
      <c r="FS525" s="87"/>
      <c r="FT525" s="88"/>
      <c r="FU525" s="88"/>
      <c r="FV525" s="88"/>
      <c r="FW525" s="89"/>
      <c r="FX525" s="90"/>
      <c r="FY525" s="86"/>
      <c r="FZ525" s="86"/>
      <c r="GA525" s="86"/>
      <c r="GB525" s="87"/>
      <c r="GC525" s="87"/>
      <c r="GD525" s="87"/>
      <c r="GE525" s="87"/>
      <c r="GF525" s="87"/>
    </row>
    <row r="526" spans="1:188" ht="15" hidden="1" customHeight="1" x14ac:dyDescent="0.25">
      <c r="A526" s="4">
        <v>3722</v>
      </c>
      <c r="B526" s="4">
        <v>5137</v>
      </c>
      <c r="C526" s="291"/>
      <c r="D526" s="47"/>
      <c r="E526" s="61"/>
      <c r="F526" s="5" t="s">
        <v>172</v>
      </c>
      <c r="G526" s="76">
        <v>80</v>
      </c>
      <c r="H526" s="76">
        <v>80</v>
      </c>
      <c r="I526" s="76">
        <v>39.93</v>
      </c>
      <c r="J526" s="428">
        <f>Tabulka54246[[#This Row],[Skutečnost v tis. Kč]]/Tabulka54246[[#This Row],[Upravený rozpočet v tis. Kč]]*100</f>
        <v>49.912500000000001</v>
      </c>
      <c r="K526" s="90"/>
      <c r="L526" s="86"/>
      <c r="M526" s="86"/>
      <c r="N526" s="86"/>
      <c r="O526" s="87"/>
      <c r="P526" s="87"/>
      <c r="Q526" s="87"/>
      <c r="R526" s="87"/>
      <c r="S526" s="87"/>
      <c r="T526" s="88"/>
      <c r="U526" s="88"/>
      <c r="V526" s="88"/>
      <c r="W526" s="89"/>
      <c r="X526" s="90"/>
      <c r="Y526" s="86"/>
      <c r="Z526" s="86"/>
      <c r="AA526" s="86"/>
      <c r="AB526" s="87"/>
      <c r="AC526" s="87"/>
      <c r="AD526" s="87"/>
      <c r="AE526" s="87"/>
      <c r="AF526" s="87"/>
      <c r="AG526" s="88"/>
      <c r="AH526" s="88"/>
      <c r="AI526" s="88"/>
      <c r="AJ526" s="89"/>
      <c r="AK526" s="90"/>
      <c r="AL526" s="86"/>
      <c r="AM526" s="86"/>
      <c r="AN526" s="86"/>
      <c r="AO526" s="87"/>
      <c r="AP526" s="87"/>
      <c r="AQ526" s="87"/>
      <c r="AR526" s="87"/>
      <c r="AS526" s="87"/>
      <c r="AT526" s="88"/>
      <c r="AU526" s="88"/>
      <c r="AV526" s="88"/>
      <c r="AW526" s="89"/>
      <c r="AX526" s="90"/>
      <c r="AY526" s="86"/>
      <c r="AZ526" s="86"/>
      <c r="BA526" s="86"/>
      <c r="BB526" s="87"/>
      <c r="BC526" s="87"/>
      <c r="BD526" s="87"/>
      <c r="BE526" s="87"/>
      <c r="BF526" s="87"/>
      <c r="BG526" s="88"/>
      <c r="BH526" s="88"/>
      <c r="BI526" s="88"/>
      <c r="BJ526" s="89"/>
      <c r="BK526" s="90"/>
      <c r="BL526" s="86"/>
      <c r="BM526" s="86"/>
      <c r="BN526" s="86"/>
      <c r="BO526" s="87"/>
      <c r="BP526" s="87"/>
      <c r="BQ526" s="87"/>
      <c r="BR526" s="87"/>
      <c r="BS526" s="87"/>
      <c r="BT526" s="88"/>
      <c r="BU526" s="88"/>
      <c r="BV526" s="88"/>
      <c r="BW526" s="89"/>
      <c r="BX526" s="90"/>
      <c r="BY526" s="86"/>
      <c r="BZ526" s="86"/>
      <c r="CA526" s="86"/>
      <c r="CB526" s="87"/>
      <c r="CC526" s="87"/>
      <c r="CD526" s="87"/>
      <c r="CE526" s="87"/>
      <c r="CF526" s="87"/>
      <c r="CG526" s="88"/>
      <c r="CH526" s="88"/>
      <c r="CI526" s="88"/>
      <c r="CJ526" s="89"/>
      <c r="CK526" s="90"/>
      <c r="CL526" s="86"/>
      <c r="CM526" s="86"/>
      <c r="CN526" s="86"/>
      <c r="CO526" s="87"/>
      <c r="CP526" s="87"/>
      <c r="CQ526" s="87"/>
      <c r="CR526" s="87"/>
      <c r="CS526" s="87"/>
      <c r="CT526" s="88"/>
      <c r="CU526" s="88"/>
      <c r="CV526" s="88"/>
      <c r="CW526" s="89"/>
      <c r="CX526" s="90"/>
      <c r="CY526" s="86"/>
      <c r="CZ526" s="86"/>
      <c r="DA526" s="86"/>
      <c r="DB526" s="87"/>
      <c r="DC526" s="87"/>
      <c r="DD526" s="87"/>
      <c r="DE526" s="87"/>
      <c r="DF526" s="87"/>
      <c r="DG526" s="88"/>
      <c r="DH526" s="88"/>
      <c r="DI526" s="88"/>
      <c r="DJ526" s="89"/>
      <c r="DK526" s="90"/>
      <c r="DL526" s="86"/>
      <c r="DM526" s="86"/>
      <c r="DN526" s="86"/>
      <c r="DO526" s="87"/>
      <c r="DP526" s="87"/>
      <c r="DQ526" s="87"/>
      <c r="DR526" s="87"/>
      <c r="DS526" s="87"/>
      <c r="DT526" s="88"/>
      <c r="DU526" s="88"/>
      <c r="DV526" s="88"/>
      <c r="DW526" s="89"/>
      <c r="DX526" s="90"/>
      <c r="DY526" s="86"/>
      <c r="DZ526" s="86"/>
      <c r="EA526" s="86"/>
      <c r="EB526" s="87"/>
      <c r="EC526" s="87"/>
      <c r="ED526" s="87"/>
      <c r="EE526" s="87"/>
      <c r="EF526" s="87"/>
      <c r="EG526" s="88"/>
      <c r="EH526" s="88"/>
      <c r="EI526" s="88"/>
      <c r="EJ526" s="89"/>
      <c r="EK526" s="90"/>
      <c r="EL526" s="86"/>
      <c r="EM526" s="86"/>
      <c r="EN526" s="86"/>
      <c r="EO526" s="87"/>
      <c r="EP526" s="87"/>
      <c r="EQ526" s="87"/>
      <c r="ER526" s="87"/>
      <c r="ES526" s="87"/>
      <c r="ET526" s="88"/>
      <c r="EU526" s="88"/>
      <c r="EV526" s="88"/>
      <c r="EW526" s="89"/>
      <c r="EX526" s="90"/>
      <c r="EY526" s="86"/>
      <c r="EZ526" s="86"/>
      <c r="FA526" s="86"/>
      <c r="FB526" s="87"/>
      <c r="FC526" s="87"/>
      <c r="FD526" s="87"/>
      <c r="FE526" s="87"/>
      <c r="FF526" s="87"/>
      <c r="FG526" s="88"/>
      <c r="FH526" s="88"/>
      <c r="FI526" s="88"/>
      <c r="FJ526" s="89"/>
      <c r="FK526" s="90"/>
      <c r="FL526" s="86"/>
      <c r="FM526" s="86"/>
      <c r="FN526" s="86"/>
      <c r="FO526" s="87"/>
      <c r="FP526" s="87"/>
      <c r="FQ526" s="87"/>
      <c r="FR526" s="87"/>
      <c r="FS526" s="87"/>
      <c r="FT526" s="88"/>
      <c r="FU526" s="88"/>
      <c r="FV526" s="88"/>
      <c r="FW526" s="89"/>
      <c r="FX526" s="90"/>
      <c r="FY526" s="86"/>
      <c r="FZ526" s="86"/>
      <c r="GA526" s="86"/>
      <c r="GB526" s="87"/>
      <c r="GC526" s="87"/>
      <c r="GD526" s="87"/>
      <c r="GE526" s="87"/>
      <c r="GF526" s="87"/>
    </row>
    <row r="527" spans="1:188" ht="15" hidden="1" customHeight="1" x14ac:dyDescent="0.25">
      <c r="A527" s="4">
        <v>3722</v>
      </c>
      <c r="B527" s="4">
        <v>5169</v>
      </c>
      <c r="C527" s="291"/>
      <c r="D527" s="47"/>
      <c r="E527" s="61"/>
      <c r="F527" s="5" t="s">
        <v>171</v>
      </c>
      <c r="G527" s="76">
        <v>6795</v>
      </c>
      <c r="H527" s="76">
        <v>6789.32</v>
      </c>
      <c r="I527" s="76">
        <v>4123.59</v>
      </c>
      <c r="J527" s="428">
        <f>Tabulka54246[[#This Row],[Skutečnost v tis. Kč]]/Tabulka54246[[#This Row],[Upravený rozpočet v tis. Kč]]*100</f>
        <v>60.736421320544622</v>
      </c>
      <c r="K527" s="90"/>
      <c r="L527" s="86"/>
      <c r="M527" s="86"/>
      <c r="N527" s="86"/>
      <c r="O527" s="87"/>
      <c r="P527" s="87"/>
      <c r="Q527" s="87"/>
      <c r="R527" s="87"/>
      <c r="S527" s="87"/>
      <c r="T527" s="88"/>
      <c r="U527" s="88"/>
      <c r="V527" s="88"/>
      <c r="W527" s="89"/>
      <c r="X527" s="90"/>
      <c r="Y527" s="86"/>
      <c r="Z527" s="86"/>
      <c r="AA527" s="86"/>
      <c r="AB527" s="87"/>
      <c r="AC527" s="87"/>
      <c r="AD527" s="87"/>
      <c r="AE527" s="87"/>
      <c r="AF527" s="87"/>
      <c r="AG527" s="88"/>
      <c r="AH527" s="88"/>
      <c r="AI527" s="88"/>
      <c r="AJ527" s="89"/>
      <c r="AK527" s="90"/>
      <c r="AL527" s="86"/>
      <c r="AM527" s="86"/>
      <c r="AN527" s="86"/>
      <c r="AO527" s="87"/>
      <c r="AP527" s="87"/>
      <c r="AQ527" s="87"/>
      <c r="AR527" s="87"/>
      <c r="AS527" s="87"/>
      <c r="AT527" s="88"/>
      <c r="AU527" s="88"/>
      <c r="AV527" s="88"/>
      <c r="AW527" s="89"/>
      <c r="AX527" s="90"/>
      <c r="AY527" s="86"/>
      <c r="AZ527" s="86"/>
      <c r="BA527" s="86"/>
      <c r="BB527" s="87"/>
      <c r="BC527" s="87"/>
      <c r="BD527" s="87"/>
      <c r="BE527" s="87"/>
      <c r="BF527" s="87"/>
      <c r="BG527" s="88"/>
      <c r="BH527" s="88"/>
      <c r="BI527" s="88"/>
      <c r="BJ527" s="89"/>
      <c r="BK527" s="90"/>
      <c r="BL527" s="86"/>
      <c r="BM527" s="86"/>
      <c r="BN527" s="86"/>
      <c r="BO527" s="87"/>
      <c r="BP527" s="87"/>
      <c r="BQ527" s="87"/>
      <c r="BR527" s="87"/>
      <c r="BS527" s="87"/>
      <c r="BT527" s="88"/>
      <c r="BU527" s="88"/>
      <c r="BV527" s="88"/>
      <c r="BW527" s="89"/>
      <c r="BX527" s="90"/>
      <c r="BY527" s="86"/>
      <c r="BZ527" s="86"/>
      <c r="CA527" s="86"/>
      <c r="CB527" s="87"/>
      <c r="CC527" s="87"/>
      <c r="CD527" s="87"/>
      <c r="CE527" s="87"/>
      <c r="CF527" s="87"/>
      <c r="CG527" s="88"/>
      <c r="CH527" s="88"/>
      <c r="CI527" s="88"/>
      <c r="CJ527" s="89"/>
      <c r="CK527" s="90"/>
      <c r="CL527" s="86"/>
      <c r="CM527" s="86"/>
      <c r="CN527" s="86"/>
      <c r="CO527" s="87"/>
      <c r="CP527" s="87"/>
      <c r="CQ527" s="87"/>
      <c r="CR527" s="87"/>
      <c r="CS527" s="87"/>
      <c r="CT527" s="88"/>
      <c r="CU527" s="88"/>
      <c r="CV527" s="88"/>
      <c r="CW527" s="89"/>
      <c r="CX527" s="90"/>
      <c r="CY527" s="86"/>
      <c r="CZ527" s="86"/>
      <c r="DA527" s="86"/>
      <c r="DB527" s="87"/>
      <c r="DC527" s="87"/>
      <c r="DD527" s="87"/>
      <c r="DE527" s="87"/>
      <c r="DF527" s="87"/>
      <c r="DG527" s="88"/>
      <c r="DH527" s="88"/>
      <c r="DI527" s="88"/>
      <c r="DJ527" s="89"/>
      <c r="DK527" s="90"/>
      <c r="DL527" s="86"/>
      <c r="DM527" s="86"/>
      <c r="DN527" s="86"/>
      <c r="DO527" s="87"/>
      <c r="DP527" s="87"/>
      <c r="DQ527" s="87"/>
      <c r="DR527" s="87"/>
      <c r="DS527" s="87"/>
      <c r="DT527" s="88"/>
      <c r="DU527" s="88"/>
      <c r="DV527" s="88"/>
      <c r="DW527" s="89"/>
      <c r="DX527" s="90"/>
      <c r="DY527" s="86"/>
      <c r="DZ527" s="86"/>
      <c r="EA527" s="86"/>
      <c r="EB527" s="87"/>
      <c r="EC527" s="87"/>
      <c r="ED527" s="87"/>
      <c r="EE527" s="87"/>
      <c r="EF527" s="87"/>
      <c r="EG527" s="88"/>
      <c r="EH527" s="88"/>
      <c r="EI527" s="88"/>
      <c r="EJ527" s="89"/>
      <c r="EK527" s="90"/>
      <c r="EL527" s="86"/>
      <c r="EM527" s="86"/>
      <c r="EN527" s="86"/>
      <c r="EO527" s="87"/>
      <c r="EP527" s="87"/>
      <c r="EQ527" s="87"/>
      <c r="ER527" s="87"/>
      <c r="ES527" s="87"/>
      <c r="ET527" s="88"/>
      <c r="EU527" s="88"/>
      <c r="EV527" s="88"/>
      <c r="EW527" s="89"/>
      <c r="EX527" s="90"/>
      <c r="EY527" s="86"/>
      <c r="EZ527" s="86"/>
      <c r="FA527" s="86"/>
      <c r="FB527" s="87"/>
      <c r="FC527" s="87"/>
      <c r="FD527" s="87"/>
      <c r="FE527" s="87"/>
      <c r="FF527" s="87"/>
      <c r="FG527" s="88"/>
      <c r="FH527" s="88"/>
      <c r="FI527" s="88"/>
      <c r="FJ527" s="89"/>
      <c r="FK527" s="90"/>
      <c r="FL527" s="86"/>
      <c r="FM527" s="86"/>
      <c r="FN527" s="86"/>
      <c r="FO527" s="87"/>
      <c r="FP527" s="87"/>
      <c r="FQ527" s="87"/>
      <c r="FR527" s="87"/>
      <c r="FS527" s="87"/>
      <c r="FT527" s="88"/>
      <c r="FU527" s="88"/>
      <c r="FV527" s="88"/>
      <c r="FW527" s="89"/>
      <c r="FX527" s="90"/>
      <c r="FY527" s="86"/>
      <c r="FZ527" s="86"/>
      <c r="GA527" s="86"/>
      <c r="GB527" s="87"/>
      <c r="GC527" s="87"/>
      <c r="GD527" s="87"/>
      <c r="GE527" s="87"/>
      <c r="GF527" s="87"/>
    </row>
    <row r="528" spans="1:188" ht="15" customHeight="1" x14ac:dyDescent="0.25">
      <c r="A528" s="461">
        <v>3722</v>
      </c>
      <c r="B528" s="461">
        <v>5171</v>
      </c>
      <c r="C528" s="490"/>
      <c r="D528" s="64"/>
      <c r="E528" s="61"/>
      <c r="F528" s="459" t="s">
        <v>1069</v>
      </c>
      <c r="G528" s="254">
        <v>0</v>
      </c>
      <c r="H528" s="254">
        <v>5.68</v>
      </c>
      <c r="I528" s="254">
        <v>5.68</v>
      </c>
      <c r="J528" s="428">
        <f>Tabulka54246[[#This Row],[Skutečnost v tis. Kč]]/Tabulka54246[[#This Row],[Upravený rozpočet v tis. Kč]]*100</f>
        <v>100</v>
      </c>
      <c r="K528" s="90"/>
      <c r="L528" s="86"/>
      <c r="M528" s="86"/>
      <c r="N528" s="86"/>
      <c r="O528" s="87"/>
      <c r="P528" s="87"/>
      <c r="Q528" s="87"/>
      <c r="R528" s="87"/>
      <c r="S528" s="87"/>
      <c r="T528" s="88"/>
      <c r="U528" s="88"/>
      <c r="V528" s="88"/>
      <c r="W528" s="89"/>
      <c r="X528" s="90"/>
      <c r="Y528" s="86"/>
      <c r="Z528" s="86"/>
      <c r="AA528" s="86"/>
      <c r="AB528" s="87"/>
      <c r="AC528" s="87"/>
      <c r="AD528" s="87"/>
      <c r="AE528" s="87"/>
      <c r="AF528" s="87"/>
      <c r="AG528" s="88"/>
      <c r="AH528" s="88"/>
      <c r="AI528" s="88"/>
      <c r="AJ528" s="89"/>
      <c r="AK528" s="90"/>
      <c r="AL528" s="86"/>
      <c r="AM528" s="86"/>
      <c r="AN528" s="86"/>
      <c r="AO528" s="87"/>
      <c r="AP528" s="87"/>
      <c r="AQ528" s="87"/>
      <c r="AR528" s="87"/>
      <c r="AS528" s="87"/>
      <c r="AT528" s="88"/>
      <c r="AU528" s="88"/>
      <c r="AV528" s="88"/>
      <c r="AW528" s="89"/>
      <c r="AX528" s="90"/>
      <c r="AY528" s="86"/>
      <c r="AZ528" s="86"/>
      <c r="BA528" s="86"/>
      <c r="BB528" s="87"/>
      <c r="BC528" s="87"/>
      <c r="BD528" s="87"/>
      <c r="BE528" s="87"/>
      <c r="BF528" s="87"/>
      <c r="BG528" s="88"/>
      <c r="BH528" s="88"/>
      <c r="BI528" s="88"/>
      <c r="BJ528" s="89"/>
      <c r="BK528" s="90"/>
      <c r="BL528" s="86"/>
      <c r="BM528" s="86"/>
      <c r="BN528" s="86"/>
      <c r="BO528" s="87"/>
      <c r="BP528" s="87"/>
      <c r="BQ528" s="87"/>
      <c r="BR528" s="87"/>
      <c r="BS528" s="87"/>
      <c r="BT528" s="88"/>
      <c r="BU528" s="88"/>
      <c r="BV528" s="88"/>
      <c r="BW528" s="89"/>
      <c r="BX528" s="90"/>
      <c r="BY528" s="86"/>
      <c r="BZ528" s="86"/>
      <c r="CA528" s="86"/>
      <c r="CB528" s="87"/>
      <c r="CC528" s="87"/>
      <c r="CD528" s="87"/>
      <c r="CE528" s="87"/>
      <c r="CF528" s="87"/>
      <c r="CG528" s="88"/>
      <c r="CH528" s="88"/>
      <c r="CI528" s="88"/>
      <c r="CJ528" s="89"/>
      <c r="CK528" s="90"/>
      <c r="CL528" s="86"/>
      <c r="CM528" s="86"/>
      <c r="CN528" s="86"/>
      <c r="CO528" s="87"/>
      <c r="CP528" s="87"/>
      <c r="CQ528" s="87"/>
      <c r="CR528" s="87"/>
      <c r="CS528" s="87"/>
      <c r="CT528" s="88"/>
      <c r="CU528" s="88"/>
      <c r="CV528" s="88"/>
      <c r="CW528" s="89"/>
      <c r="CX528" s="90"/>
      <c r="CY528" s="86"/>
      <c r="CZ528" s="86"/>
      <c r="DA528" s="86"/>
      <c r="DB528" s="87"/>
      <c r="DC528" s="87"/>
      <c r="DD528" s="87"/>
      <c r="DE528" s="87"/>
      <c r="DF528" s="87"/>
      <c r="DG528" s="88"/>
      <c r="DH528" s="88"/>
      <c r="DI528" s="88"/>
      <c r="DJ528" s="89"/>
      <c r="DK528" s="90"/>
      <c r="DL528" s="86"/>
      <c r="DM528" s="86"/>
      <c r="DN528" s="86"/>
      <c r="DO528" s="87"/>
      <c r="DP528" s="87"/>
      <c r="DQ528" s="87"/>
      <c r="DR528" s="87"/>
      <c r="DS528" s="87"/>
      <c r="DT528" s="88"/>
      <c r="DU528" s="88"/>
      <c r="DV528" s="88"/>
      <c r="DW528" s="89"/>
      <c r="DX528" s="90"/>
      <c r="DY528" s="86"/>
      <c r="DZ528" s="86"/>
      <c r="EA528" s="86"/>
      <c r="EB528" s="87"/>
      <c r="EC528" s="87"/>
      <c r="ED528" s="87"/>
      <c r="EE528" s="87"/>
      <c r="EF528" s="87"/>
      <c r="EG528" s="88"/>
      <c r="EH528" s="88"/>
      <c r="EI528" s="88"/>
      <c r="EJ528" s="89"/>
      <c r="EK528" s="90"/>
      <c r="EL528" s="86"/>
      <c r="EM528" s="86"/>
      <c r="EN528" s="86"/>
      <c r="EO528" s="87"/>
      <c r="EP528" s="87"/>
      <c r="EQ528" s="87"/>
      <c r="ER528" s="87"/>
      <c r="ES528" s="87"/>
      <c r="ET528" s="88"/>
      <c r="EU528" s="88"/>
      <c r="EV528" s="88"/>
      <c r="EW528" s="89"/>
      <c r="EX528" s="90"/>
      <c r="EY528" s="86"/>
      <c r="EZ528" s="86"/>
      <c r="FA528" s="86"/>
      <c r="FB528" s="87"/>
      <c r="FC528" s="87"/>
      <c r="FD528" s="87"/>
      <c r="FE528" s="87"/>
      <c r="FF528" s="87"/>
      <c r="FG528" s="88"/>
      <c r="FH528" s="88"/>
      <c r="FI528" s="88"/>
      <c r="FJ528" s="89"/>
      <c r="FK528" s="90"/>
      <c r="FL528" s="86"/>
      <c r="FM528" s="86"/>
      <c r="FN528" s="86"/>
      <c r="FO528" s="87"/>
      <c r="FP528" s="87"/>
      <c r="FQ528" s="87"/>
      <c r="FR528" s="87"/>
      <c r="FS528" s="87"/>
      <c r="FT528" s="88"/>
      <c r="FU528" s="88"/>
      <c r="FV528" s="88"/>
      <c r="FW528" s="89"/>
      <c r="FX528" s="90"/>
      <c r="FY528" s="86"/>
      <c r="FZ528" s="86"/>
      <c r="GA528" s="86"/>
      <c r="GB528" s="87"/>
      <c r="GC528" s="87"/>
      <c r="GD528" s="87"/>
      <c r="GE528" s="87"/>
      <c r="GF528" s="87"/>
    </row>
    <row r="529" spans="1:188" ht="15" hidden="1" customHeight="1" x14ac:dyDescent="0.25">
      <c r="A529" s="335">
        <v>3722</v>
      </c>
      <c r="B529" s="335"/>
      <c r="C529" s="519"/>
      <c r="D529" s="45"/>
      <c r="E529" s="61"/>
      <c r="F529" s="110" t="s">
        <v>728</v>
      </c>
      <c r="G529" s="72">
        <f>SUBTOTAL(109,G526:G528)</f>
        <v>0</v>
      </c>
      <c r="H529" s="72">
        <f>SUBTOTAL(109,H526:H528)</f>
        <v>5.68</v>
      </c>
      <c r="I529" s="72">
        <f>SUBTOTAL(109,I526:I528)</f>
        <v>5.68</v>
      </c>
      <c r="J529" s="502">
        <f>Tabulka54246[[#This Row],[Skutečnost v tis. Kč]]/Tabulka54246[[#This Row],[Upravený rozpočet v tis. Kč]]*100</f>
        <v>100</v>
      </c>
      <c r="K529" s="90"/>
      <c r="L529" s="86"/>
      <c r="M529" s="86"/>
      <c r="N529" s="86"/>
      <c r="O529" s="87"/>
      <c r="P529" s="87"/>
      <c r="Q529" s="87"/>
      <c r="R529" s="87"/>
      <c r="S529" s="87"/>
      <c r="T529" s="88"/>
      <c r="U529" s="88"/>
      <c r="V529" s="88"/>
      <c r="W529" s="89"/>
      <c r="X529" s="90"/>
      <c r="Y529" s="86"/>
      <c r="Z529" s="86"/>
      <c r="AA529" s="86"/>
      <c r="AB529" s="87"/>
      <c r="AC529" s="87"/>
      <c r="AD529" s="87"/>
      <c r="AE529" s="87"/>
      <c r="AF529" s="87"/>
      <c r="AG529" s="88"/>
      <c r="AH529" s="88"/>
      <c r="AI529" s="88"/>
      <c r="AJ529" s="89"/>
      <c r="AK529" s="90"/>
      <c r="AL529" s="86"/>
      <c r="AM529" s="86"/>
      <c r="AN529" s="86"/>
      <c r="AO529" s="87"/>
      <c r="AP529" s="87"/>
      <c r="AQ529" s="87"/>
      <c r="AR529" s="87"/>
      <c r="AS529" s="87"/>
      <c r="AT529" s="88"/>
      <c r="AU529" s="88"/>
      <c r="AV529" s="88"/>
      <c r="AW529" s="89"/>
      <c r="AX529" s="90"/>
      <c r="AY529" s="86"/>
      <c r="AZ529" s="86"/>
      <c r="BA529" s="86"/>
      <c r="BB529" s="87"/>
      <c r="BC529" s="87"/>
      <c r="BD529" s="87"/>
      <c r="BE529" s="87"/>
      <c r="BF529" s="87"/>
      <c r="BG529" s="88"/>
      <c r="BH529" s="88"/>
      <c r="BI529" s="88"/>
      <c r="BJ529" s="89"/>
      <c r="BK529" s="90"/>
      <c r="BL529" s="86"/>
      <c r="BM529" s="86"/>
      <c r="BN529" s="86"/>
      <c r="BO529" s="87"/>
      <c r="BP529" s="87"/>
      <c r="BQ529" s="87"/>
      <c r="BR529" s="87"/>
      <c r="BS529" s="87"/>
      <c r="BT529" s="88"/>
      <c r="BU529" s="88"/>
      <c r="BV529" s="88"/>
      <c r="BW529" s="89"/>
      <c r="BX529" s="90"/>
      <c r="BY529" s="86"/>
      <c r="BZ529" s="86"/>
      <c r="CA529" s="86"/>
      <c r="CB529" s="87"/>
      <c r="CC529" s="87"/>
      <c r="CD529" s="87"/>
      <c r="CE529" s="87"/>
      <c r="CF529" s="87"/>
      <c r="CG529" s="88"/>
      <c r="CH529" s="88"/>
      <c r="CI529" s="88"/>
      <c r="CJ529" s="89"/>
      <c r="CK529" s="90"/>
      <c r="CL529" s="86"/>
      <c r="CM529" s="86"/>
      <c r="CN529" s="86"/>
      <c r="CO529" s="87"/>
      <c r="CP529" s="87"/>
      <c r="CQ529" s="87"/>
      <c r="CR529" s="87"/>
      <c r="CS529" s="87"/>
      <c r="CT529" s="88"/>
      <c r="CU529" s="88"/>
      <c r="CV529" s="88"/>
      <c r="CW529" s="89"/>
      <c r="CX529" s="90"/>
      <c r="CY529" s="86"/>
      <c r="CZ529" s="86"/>
      <c r="DA529" s="86"/>
      <c r="DB529" s="87"/>
      <c r="DC529" s="87"/>
      <c r="DD529" s="87"/>
      <c r="DE529" s="87"/>
      <c r="DF529" s="87"/>
      <c r="DG529" s="88"/>
      <c r="DH529" s="88"/>
      <c r="DI529" s="88"/>
      <c r="DJ529" s="89"/>
      <c r="DK529" s="90"/>
      <c r="DL529" s="86"/>
      <c r="DM529" s="86"/>
      <c r="DN529" s="86"/>
      <c r="DO529" s="87"/>
      <c r="DP529" s="87"/>
      <c r="DQ529" s="87"/>
      <c r="DR529" s="87"/>
      <c r="DS529" s="87"/>
      <c r="DT529" s="88"/>
      <c r="DU529" s="88"/>
      <c r="DV529" s="88"/>
      <c r="DW529" s="89"/>
      <c r="DX529" s="90"/>
      <c r="DY529" s="86"/>
      <c r="DZ529" s="86"/>
      <c r="EA529" s="86"/>
      <c r="EB529" s="87"/>
      <c r="EC529" s="87"/>
      <c r="ED529" s="87"/>
      <c r="EE529" s="87"/>
      <c r="EF529" s="87"/>
      <c r="EG529" s="88"/>
      <c r="EH529" s="88"/>
      <c r="EI529" s="88"/>
      <c r="EJ529" s="89"/>
      <c r="EK529" s="90"/>
      <c r="EL529" s="86"/>
      <c r="EM529" s="86"/>
      <c r="EN529" s="86"/>
      <c r="EO529" s="87"/>
      <c r="EP529" s="87"/>
      <c r="EQ529" s="87"/>
      <c r="ER529" s="87"/>
      <c r="ES529" s="87"/>
      <c r="ET529" s="88"/>
      <c r="EU529" s="88"/>
      <c r="EV529" s="88"/>
      <c r="EW529" s="89"/>
      <c r="EX529" s="90"/>
      <c r="EY529" s="86"/>
      <c r="EZ529" s="86"/>
      <c r="FA529" s="86"/>
      <c r="FB529" s="87"/>
      <c r="FC529" s="87"/>
      <c r="FD529" s="87"/>
      <c r="FE529" s="87"/>
      <c r="FF529" s="87"/>
      <c r="FG529" s="88"/>
      <c r="FH529" s="88"/>
      <c r="FI529" s="88"/>
      <c r="FJ529" s="89"/>
      <c r="FK529" s="90"/>
      <c r="FL529" s="86"/>
      <c r="FM529" s="86"/>
      <c r="FN529" s="86"/>
      <c r="FO529" s="87"/>
      <c r="FP529" s="87"/>
      <c r="FQ529" s="87"/>
      <c r="FR529" s="87"/>
      <c r="FS529" s="87"/>
      <c r="FT529" s="88"/>
      <c r="FU529" s="88"/>
      <c r="FV529" s="88"/>
      <c r="FW529" s="89"/>
      <c r="FX529" s="90"/>
      <c r="FY529" s="86"/>
      <c r="FZ529" s="86"/>
      <c r="GA529" s="86"/>
      <c r="GB529" s="87"/>
      <c r="GC529" s="87"/>
      <c r="GD529" s="87"/>
      <c r="GE529" s="87"/>
      <c r="GF529" s="87"/>
    </row>
    <row r="530" spans="1:188" ht="15" hidden="1" customHeight="1" x14ac:dyDescent="0.25">
      <c r="A530" s="4"/>
      <c r="B530" s="4"/>
      <c r="C530" s="291"/>
      <c r="D530" s="47"/>
      <c r="E530" s="61"/>
      <c r="F530" s="5"/>
      <c r="G530" s="72"/>
      <c r="H530" s="72"/>
      <c r="I530" s="72"/>
      <c r="J530" s="428"/>
      <c r="K530" s="90"/>
      <c r="L530" s="86"/>
      <c r="M530" s="86"/>
      <c r="N530" s="86"/>
      <c r="O530" s="87"/>
      <c r="P530" s="87"/>
      <c r="Q530" s="87"/>
      <c r="R530" s="87"/>
      <c r="S530" s="87"/>
      <c r="T530" s="88"/>
      <c r="U530" s="88"/>
      <c r="V530" s="88"/>
      <c r="W530" s="89"/>
      <c r="X530" s="90"/>
      <c r="Y530" s="86"/>
      <c r="Z530" s="86"/>
      <c r="AA530" s="86"/>
      <c r="AB530" s="87"/>
      <c r="AC530" s="87"/>
      <c r="AD530" s="87"/>
      <c r="AE530" s="87"/>
      <c r="AF530" s="87"/>
      <c r="AG530" s="88"/>
      <c r="AH530" s="88"/>
      <c r="AI530" s="88"/>
      <c r="AJ530" s="89"/>
      <c r="AK530" s="90"/>
      <c r="AL530" s="86"/>
      <c r="AM530" s="86"/>
      <c r="AN530" s="86"/>
      <c r="AO530" s="87"/>
      <c r="AP530" s="87"/>
      <c r="AQ530" s="87"/>
      <c r="AR530" s="87"/>
      <c r="AS530" s="87"/>
      <c r="AT530" s="88"/>
      <c r="AU530" s="88"/>
      <c r="AV530" s="88"/>
      <c r="AW530" s="89"/>
      <c r="AX530" s="90"/>
      <c r="AY530" s="86"/>
      <c r="AZ530" s="86"/>
      <c r="BA530" s="86"/>
      <c r="BB530" s="87"/>
      <c r="BC530" s="87"/>
      <c r="BD530" s="87"/>
      <c r="BE530" s="87"/>
      <c r="BF530" s="87"/>
      <c r="BG530" s="88"/>
      <c r="BH530" s="88"/>
      <c r="BI530" s="88"/>
      <c r="BJ530" s="89"/>
      <c r="BK530" s="90"/>
      <c r="BL530" s="86"/>
      <c r="BM530" s="86"/>
      <c r="BN530" s="86"/>
      <c r="BO530" s="87"/>
      <c r="BP530" s="87"/>
      <c r="BQ530" s="87"/>
      <c r="BR530" s="87"/>
      <c r="BS530" s="87"/>
      <c r="BT530" s="88"/>
      <c r="BU530" s="88"/>
      <c r="BV530" s="88"/>
      <c r="BW530" s="89"/>
      <c r="BX530" s="90"/>
      <c r="BY530" s="86"/>
      <c r="BZ530" s="86"/>
      <c r="CA530" s="86"/>
      <c r="CB530" s="87"/>
      <c r="CC530" s="87"/>
      <c r="CD530" s="87"/>
      <c r="CE530" s="87"/>
      <c r="CF530" s="87"/>
      <c r="CG530" s="88"/>
      <c r="CH530" s="88"/>
      <c r="CI530" s="88"/>
      <c r="CJ530" s="89"/>
      <c r="CK530" s="90"/>
      <c r="CL530" s="86"/>
      <c r="CM530" s="86"/>
      <c r="CN530" s="86"/>
      <c r="CO530" s="87"/>
      <c r="CP530" s="87"/>
      <c r="CQ530" s="87"/>
      <c r="CR530" s="87"/>
      <c r="CS530" s="87"/>
      <c r="CT530" s="88"/>
      <c r="CU530" s="88"/>
      <c r="CV530" s="88"/>
      <c r="CW530" s="89"/>
      <c r="CX530" s="90"/>
      <c r="CY530" s="86"/>
      <c r="CZ530" s="86"/>
      <c r="DA530" s="86"/>
      <c r="DB530" s="87"/>
      <c r="DC530" s="87"/>
      <c r="DD530" s="87"/>
      <c r="DE530" s="87"/>
      <c r="DF530" s="87"/>
      <c r="DG530" s="88"/>
      <c r="DH530" s="88"/>
      <c r="DI530" s="88"/>
      <c r="DJ530" s="89"/>
      <c r="DK530" s="90"/>
      <c r="DL530" s="86"/>
      <c r="DM530" s="86"/>
      <c r="DN530" s="86"/>
      <c r="DO530" s="87"/>
      <c r="DP530" s="87"/>
      <c r="DQ530" s="87"/>
      <c r="DR530" s="87"/>
      <c r="DS530" s="87"/>
      <c r="DT530" s="88"/>
      <c r="DU530" s="88"/>
      <c r="DV530" s="88"/>
      <c r="DW530" s="89"/>
      <c r="DX530" s="90"/>
      <c r="DY530" s="86"/>
      <c r="DZ530" s="86"/>
      <c r="EA530" s="86"/>
      <c r="EB530" s="87"/>
      <c r="EC530" s="87"/>
      <c r="ED530" s="87"/>
      <c r="EE530" s="87"/>
      <c r="EF530" s="87"/>
      <c r="EG530" s="88"/>
      <c r="EH530" s="88"/>
      <c r="EI530" s="88"/>
      <c r="EJ530" s="89"/>
      <c r="EK530" s="90"/>
      <c r="EL530" s="86"/>
      <c r="EM530" s="86"/>
      <c r="EN530" s="86"/>
      <c r="EO530" s="87"/>
      <c r="EP530" s="87"/>
      <c r="EQ530" s="87"/>
      <c r="ER530" s="87"/>
      <c r="ES530" s="87"/>
      <c r="ET530" s="88"/>
      <c r="EU530" s="88"/>
      <c r="EV530" s="88"/>
      <c r="EW530" s="89"/>
      <c r="EX530" s="90"/>
      <c r="EY530" s="86"/>
      <c r="EZ530" s="86"/>
      <c r="FA530" s="86"/>
      <c r="FB530" s="87"/>
      <c r="FC530" s="87"/>
      <c r="FD530" s="87"/>
      <c r="FE530" s="87"/>
      <c r="FF530" s="87"/>
      <c r="FG530" s="88"/>
      <c r="FH530" s="88"/>
      <c r="FI530" s="88"/>
      <c r="FJ530" s="89"/>
      <c r="FK530" s="90"/>
      <c r="FL530" s="86"/>
      <c r="FM530" s="86"/>
      <c r="FN530" s="86"/>
      <c r="FO530" s="87"/>
      <c r="FP530" s="87"/>
      <c r="FQ530" s="87"/>
      <c r="FR530" s="87"/>
      <c r="FS530" s="87"/>
      <c r="FT530" s="88"/>
      <c r="FU530" s="88"/>
      <c r="FV530" s="88"/>
      <c r="FW530" s="89"/>
      <c r="FX530" s="90"/>
      <c r="FY530" s="86"/>
      <c r="FZ530" s="86"/>
      <c r="GA530" s="86"/>
      <c r="GB530" s="87"/>
      <c r="GC530" s="87"/>
      <c r="GD530" s="87"/>
      <c r="GE530" s="87"/>
      <c r="GF530" s="87"/>
    </row>
    <row r="531" spans="1:188" ht="15" hidden="1" customHeight="1" x14ac:dyDescent="0.25">
      <c r="A531" s="4">
        <v>3723</v>
      </c>
      <c r="B531" s="4">
        <v>5151</v>
      </c>
      <c r="C531" s="291"/>
      <c r="D531" s="47"/>
      <c r="E531" s="61"/>
      <c r="F531" s="5" t="s">
        <v>254</v>
      </c>
      <c r="G531" s="76">
        <v>61.87</v>
      </c>
      <c r="H531" s="76">
        <v>61.87</v>
      </c>
      <c r="I531" s="76">
        <v>61.87</v>
      </c>
      <c r="J531" s="428">
        <f>Tabulka54246[[#This Row],[Skutečnost v tis. Kč]]/Tabulka54246[[#This Row],[Upravený rozpočet v tis. Kč]]*100</f>
        <v>100</v>
      </c>
      <c r="K531" s="90"/>
      <c r="L531" s="86"/>
      <c r="M531" s="86"/>
      <c r="N531" s="86"/>
      <c r="O531" s="87"/>
      <c r="P531" s="87"/>
      <c r="Q531" s="87"/>
      <c r="R531" s="87"/>
      <c r="S531" s="87"/>
      <c r="T531" s="88"/>
      <c r="U531" s="88"/>
      <c r="V531" s="88"/>
      <c r="W531" s="89"/>
      <c r="X531" s="90"/>
      <c r="Y531" s="86"/>
      <c r="Z531" s="86"/>
      <c r="AA531" s="86"/>
      <c r="AB531" s="87"/>
      <c r="AC531" s="87"/>
      <c r="AD531" s="87"/>
      <c r="AE531" s="87"/>
      <c r="AF531" s="87"/>
      <c r="AG531" s="88"/>
      <c r="AH531" s="88"/>
      <c r="AI531" s="88"/>
      <c r="AJ531" s="89"/>
      <c r="AK531" s="90"/>
      <c r="AL531" s="86"/>
      <c r="AM531" s="86"/>
      <c r="AN531" s="86"/>
      <c r="AO531" s="87"/>
      <c r="AP531" s="87"/>
      <c r="AQ531" s="87"/>
      <c r="AR531" s="87"/>
      <c r="AS531" s="87"/>
      <c r="AT531" s="88"/>
      <c r="AU531" s="88"/>
      <c r="AV531" s="88"/>
      <c r="AW531" s="89"/>
      <c r="AX531" s="90"/>
      <c r="AY531" s="86"/>
      <c r="AZ531" s="86"/>
      <c r="BA531" s="86"/>
      <c r="BB531" s="87"/>
      <c r="BC531" s="87"/>
      <c r="BD531" s="87"/>
      <c r="BE531" s="87"/>
      <c r="BF531" s="87"/>
      <c r="BG531" s="88"/>
      <c r="BH531" s="88"/>
      <c r="BI531" s="88"/>
      <c r="BJ531" s="89"/>
      <c r="BK531" s="90"/>
      <c r="BL531" s="86"/>
      <c r="BM531" s="86"/>
      <c r="BN531" s="86"/>
      <c r="BO531" s="87"/>
      <c r="BP531" s="87"/>
      <c r="BQ531" s="87"/>
      <c r="BR531" s="87"/>
      <c r="BS531" s="87"/>
      <c r="BT531" s="88"/>
      <c r="BU531" s="88"/>
      <c r="BV531" s="88"/>
      <c r="BW531" s="89"/>
      <c r="BX531" s="90"/>
      <c r="BY531" s="86"/>
      <c r="BZ531" s="86"/>
      <c r="CA531" s="86"/>
      <c r="CB531" s="87"/>
      <c r="CC531" s="87"/>
      <c r="CD531" s="87"/>
      <c r="CE531" s="87"/>
      <c r="CF531" s="87"/>
      <c r="CG531" s="88"/>
      <c r="CH531" s="88"/>
      <c r="CI531" s="88"/>
      <c r="CJ531" s="89"/>
      <c r="CK531" s="90"/>
      <c r="CL531" s="86"/>
      <c r="CM531" s="86"/>
      <c r="CN531" s="86"/>
      <c r="CO531" s="87"/>
      <c r="CP531" s="87"/>
      <c r="CQ531" s="87"/>
      <c r="CR531" s="87"/>
      <c r="CS531" s="87"/>
      <c r="CT531" s="88"/>
      <c r="CU531" s="88"/>
      <c r="CV531" s="88"/>
      <c r="CW531" s="89"/>
      <c r="CX531" s="90"/>
      <c r="CY531" s="86"/>
      <c r="CZ531" s="86"/>
      <c r="DA531" s="86"/>
      <c r="DB531" s="87"/>
      <c r="DC531" s="87"/>
      <c r="DD531" s="87"/>
      <c r="DE531" s="87"/>
      <c r="DF531" s="87"/>
      <c r="DG531" s="88"/>
      <c r="DH531" s="88"/>
      <c r="DI531" s="88"/>
      <c r="DJ531" s="89"/>
      <c r="DK531" s="90"/>
      <c r="DL531" s="86"/>
      <c r="DM531" s="86"/>
      <c r="DN531" s="86"/>
      <c r="DO531" s="87"/>
      <c r="DP531" s="87"/>
      <c r="DQ531" s="87"/>
      <c r="DR531" s="87"/>
      <c r="DS531" s="87"/>
      <c r="DT531" s="88"/>
      <c r="DU531" s="88"/>
      <c r="DV531" s="88"/>
      <c r="DW531" s="89"/>
      <c r="DX531" s="90"/>
      <c r="DY531" s="86"/>
      <c r="DZ531" s="86"/>
      <c r="EA531" s="86"/>
      <c r="EB531" s="87"/>
      <c r="EC531" s="87"/>
      <c r="ED531" s="87"/>
      <c r="EE531" s="87"/>
      <c r="EF531" s="87"/>
      <c r="EG531" s="88"/>
      <c r="EH531" s="88"/>
      <c r="EI531" s="88"/>
      <c r="EJ531" s="89"/>
      <c r="EK531" s="90"/>
      <c r="EL531" s="86"/>
      <c r="EM531" s="86"/>
      <c r="EN531" s="86"/>
      <c r="EO531" s="87"/>
      <c r="EP531" s="87"/>
      <c r="EQ531" s="87"/>
      <c r="ER531" s="87"/>
      <c r="ES531" s="87"/>
      <c r="ET531" s="88"/>
      <c r="EU531" s="88"/>
      <c r="EV531" s="88"/>
      <c r="EW531" s="89"/>
      <c r="EX531" s="90"/>
      <c r="EY531" s="86"/>
      <c r="EZ531" s="86"/>
      <c r="FA531" s="86"/>
      <c r="FB531" s="87"/>
      <c r="FC531" s="87"/>
      <c r="FD531" s="87"/>
      <c r="FE531" s="87"/>
      <c r="FF531" s="87"/>
      <c r="FG531" s="88"/>
      <c r="FH531" s="88"/>
      <c r="FI531" s="88"/>
      <c r="FJ531" s="89"/>
      <c r="FK531" s="90"/>
      <c r="FL531" s="86"/>
      <c r="FM531" s="86"/>
      <c r="FN531" s="86"/>
      <c r="FO531" s="87"/>
      <c r="FP531" s="87"/>
      <c r="FQ531" s="87"/>
      <c r="FR531" s="87"/>
      <c r="FS531" s="87"/>
      <c r="FT531" s="88"/>
      <c r="FU531" s="88"/>
      <c r="FV531" s="88"/>
      <c r="FW531" s="89"/>
      <c r="FX531" s="90"/>
      <c r="FY531" s="86"/>
      <c r="FZ531" s="86"/>
      <c r="GA531" s="86"/>
      <c r="GB531" s="87"/>
      <c r="GC531" s="87"/>
      <c r="GD531" s="87"/>
      <c r="GE531" s="87"/>
      <c r="GF531" s="87"/>
    </row>
    <row r="532" spans="1:188" ht="15" hidden="1" customHeight="1" x14ac:dyDescent="0.25">
      <c r="A532" s="4">
        <v>3723</v>
      </c>
      <c r="B532" s="4">
        <v>5169</v>
      </c>
      <c r="C532" s="291"/>
      <c r="D532" s="47"/>
      <c r="E532" s="61"/>
      <c r="F532" s="5" t="s">
        <v>369</v>
      </c>
      <c r="G532" s="76">
        <v>2098.13</v>
      </c>
      <c r="H532" s="76">
        <v>2079.0300000000002</v>
      </c>
      <c r="I532" s="76">
        <v>1674.2</v>
      </c>
      <c r="J532" s="428">
        <f>Tabulka54246[[#This Row],[Skutečnost v tis. Kč]]/Tabulka54246[[#This Row],[Upravený rozpočet v tis. Kč]]*100</f>
        <v>80.527938509785812</v>
      </c>
      <c r="K532" s="90"/>
      <c r="L532" s="86"/>
      <c r="M532" s="86"/>
      <c r="N532" s="86"/>
      <c r="O532" s="87"/>
      <c r="P532" s="87"/>
      <c r="Q532" s="87"/>
      <c r="R532" s="87"/>
      <c r="S532" s="87"/>
      <c r="T532" s="88"/>
      <c r="U532" s="88"/>
      <c r="V532" s="88"/>
      <c r="W532" s="89"/>
      <c r="X532" s="90"/>
      <c r="Y532" s="86"/>
      <c r="Z532" s="86"/>
      <c r="AA532" s="86"/>
      <c r="AB532" s="87"/>
      <c r="AC532" s="87"/>
      <c r="AD532" s="87"/>
      <c r="AE532" s="87"/>
      <c r="AF532" s="87"/>
      <c r="AG532" s="88"/>
      <c r="AH532" s="88"/>
      <c r="AI532" s="88"/>
      <c r="AJ532" s="89"/>
      <c r="AK532" s="90"/>
      <c r="AL532" s="86"/>
      <c r="AM532" s="86"/>
      <c r="AN532" s="86"/>
      <c r="AO532" s="87"/>
      <c r="AP532" s="87"/>
      <c r="AQ532" s="87"/>
      <c r="AR532" s="87"/>
      <c r="AS532" s="87"/>
      <c r="AT532" s="88"/>
      <c r="AU532" s="88"/>
      <c r="AV532" s="88"/>
      <c r="AW532" s="89"/>
      <c r="AX532" s="90"/>
      <c r="AY532" s="86"/>
      <c r="AZ532" s="86"/>
      <c r="BA532" s="86"/>
      <c r="BB532" s="87"/>
      <c r="BC532" s="87"/>
      <c r="BD532" s="87"/>
      <c r="BE532" s="87"/>
      <c r="BF532" s="87"/>
      <c r="BG532" s="88"/>
      <c r="BH532" s="88"/>
      <c r="BI532" s="88"/>
      <c r="BJ532" s="89"/>
      <c r="BK532" s="90"/>
      <c r="BL532" s="86"/>
      <c r="BM532" s="86"/>
      <c r="BN532" s="86"/>
      <c r="BO532" s="87"/>
      <c r="BP532" s="87"/>
      <c r="BQ532" s="87"/>
      <c r="BR532" s="87"/>
      <c r="BS532" s="87"/>
      <c r="BT532" s="88"/>
      <c r="BU532" s="88"/>
      <c r="BV532" s="88"/>
      <c r="BW532" s="89"/>
      <c r="BX532" s="90"/>
      <c r="BY532" s="86"/>
      <c r="BZ532" s="86"/>
      <c r="CA532" s="86"/>
      <c r="CB532" s="87"/>
      <c r="CC532" s="87"/>
      <c r="CD532" s="87"/>
      <c r="CE532" s="87"/>
      <c r="CF532" s="87"/>
      <c r="CG532" s="88"/>
      <c r="CH532" s="88"/>
      <c r="CI532" s="88"/>
      <c r="CJ532" s="89"/>
      <c r="CK532" s="90"/>
      <c r="CL532" s="86"/>
      <c r="CM532" s="86"/>
      <c r="CN532" s="86"/>
      <c r="CO532" s="87"/>
      <c r="CP532" s="87"/>
      <c r="CQ532" s="87"/>
      <c r="CR532" s="87"/>
      <c r="CS532" s="87"/>
      <c r="CT532" s="88"/>
      <c r="CU532" s="88"/>
      <c r="CV532" s="88"/>
      <c r="CW532" s="89"/>
      <c r="CX532" s="90"/>
      <c r="CY532" s="86"/>
      <c r="CZ532" s="86"/>
      <c r="DA532" s="86"/>
      <c r="DB532" s="87"/>
      <c r="DC532" s="87"/>
      <c r="DD532" s="87"/>
      <c r="DE532" s="87"/>
      <c r="DF532" s="87"/>
      <c r="DG532" s="88"/>
      <c r="DH532" s="88"/>
      <c r="DI532" s="88"/>
      <c r="DJ532" s="89"/>
      <c r="DK532" s="90"/>
      <c r="DL532" s="86"/>
      <c r="DM532" s="86"/>
      <c r="DN532" s="86"/>
      <c r="DO532" s="87"/>
      <c r="DP532" s="87"/>
      <c r="DQ532" s="87"/>
      <c r="DR532" s="87"/>
      <c r="DS532" s="87"/>
      <c r="DT532" s="88"/>
      <c r="DU532" s="88"/>
      <c r="DV532" s="88"/>
      <c r="DW532" s="89"/>
      <c r="DX532" s="90"/>
      <c r="DY532" s="86"/>
      <c r="DZ532" s="86"/>
      <c r="EA532" s="86"/>
      <c r="EB532" s="87"/>
      <c r="EC532" s="87"/>
      <c r="ED532" s="87"/>
      <c r="EE532" s="87"/>
      <c r="EF532" s="87"/>
      <c r="EG532" s="88"/>
      <c r="EH532" s="88"/>
      <c r="EI532" s="88"/>
      <c r="EJ532" s="89"/>
      <c r="EK532" s="90"/>
      <c r="EL532" s="86"/>
      <c r="EM532" s="86"/>
      <c r="EN532" s="86"/>
      <c r="EO532" s="87"/>
      <c r="EP532" s="87"/>
      <c r="EQ532" s="87"/>
      <c r="ER532" s="87"/>
      <c r="ES532" s="87"/>
      <c r="ET532" s="88"/>
      <c r="EU532" s="88"/>
      <c r="EV532" s="88"/>
      <c r="EW532" s="89"/>
      <c r="EX532" s="90"/>
      <c r="EY532" s="86"/>
      <c r="EZ532" s="86"/>
      <c r="FA532" s="86"/>
      <c r="FB532" s="87"/>
      <c r="FC532" s="87"/>
      <c r="FD532" s="87"/>
      <c r="FE532" s="87"/>
      <c r="FF532" s="87"/>
      <c r="FG532" s="88"/>
      <c r="FH532" s="88"/>
      <c r="FI532" s="88"/>
      <c r="FJ532" s="89"/>
      <c r="FK532" s="90"/>
      <c r="FL532" s="86"/>
      <c r="FM532" s="86"/>
      <c r="FN532" s="86"/>
      <c r="FO532" s="87"/>
      <c r="FP532" s="87"/>
      <c r="FQ532" s="87"/>
      <c r="FR532" s="87"/>
      <c r="FS532" s="87"/>
      <c r="FT532" s="88"/>
      <c r="FU532" s="88"/>
      <c r="FV532" s="88"/>
      <c r="FW532" s="89"/>
      <c r="FX532" s="90"/>
      <c r="FY532" s="86"/>
      <c r="FZ532" s="86"/>
      <c r="GA532" s="86"/>
      <c r="GB532" s="87"/>
      <c r="GC532" s="87"/>
      <c r="GD532" s="87"/>
      <c r="GE532" s="87"/>
      <c r="GF532" s="87"/>
    </row>
    <row r="533" spans="1:188" ht="15" customHeight="1" x14ac:dyDescent="0.25">
      <c r="A533" s="461">
        <v>3723</v>
      </c>
      <c r="B533" s="461">
        <v>5171</v>
      </c>
      <c r="C533" s="270"/>
      <c r="D533" s="19"/>
      <c r="E533" s="61"/>
      <c r="F533" s="459" t="s">
        <v>1070</v>
      </c>
      <c r="G533" s="254">
        <v>0</v>
      </c>
      <c r="H533" s="254">
        <v>19.100000000000001</v>
      </c>
      <c r="I533" s="254">
        <v>19.100000000000001</v>
      </c>
      <c r="J533" s="428">
        <f>Tabulka54246[[#This Row],[Skutečnost v tis. Kč]]/Tabulka54246[[#This Row],[Upravený rozpočet v tis. Kč]]*100</f>
        <v>100</v>
      </c>
      <c r="K533" s="90"/>
      <c r="L533" s="86"/>
      <c r="M533" s="86"/>
      <c r="N533" s="86"/>
      <c r="O533" s="87"/>
      <c r="P533" s="87"/>
      <c r="Q533" s="87"/>
      <c r="R533" s="87"/>
      <c r="S533" s="87"/>
      <c r="T533" s="88"/>
      <c r="U533" s="88"/>
      <c r="V533" s="88"/>
      <c r="W533" s="89"/>
      <c r="X533" s="90"/>
      <c r="Y533" s="86"/>
      <c r="Z533" s="86"/>
      <c r="AA533" s="86"/>
      <c r="AB533" s="87"/>
      <c r="AC533" s="87"/>
      <c r="AD533" s="87"/>
      <c r="AE533" s="87"/>
      <c r="AF533" s="87"/>
      <c r="AG533" s="88"/>
      <c r="AH533" s="88"/>
      <c r="AI533" s="88"/>
      <c r="AJ533" s="89"/>
      <c r="AK533" s="90"/>
      <c r="AL533" s="86"/>
      <c r="AM533" s="86"/>
      <c r="AN533" s="86"/>
      <c r="AO533" s="87"/>
      <c r="AP533" s="87"/>
      <c r="AQ533" s="87"/>
      <c r="AR533" s="87"/>
      <c r="AS533" s="87"/>
      <c r="AT533" s="88"/>
      <c r="AU533" s="88"/>
      <c r="AV533" s="88"/>
      <c r="AW533" s="89"/>
      <c r="AX533" s="90"/>
      <c r="AY533" s="86"/>
      <c r="AZ533" s="86"/>
      <c r="BA533" s="86"/>
      <c r="BB533" s="87"/>
      <c r="BC533" s="87"/>
      <c r="BD533" s="87"/>
      <c r="BE533" s="87"/>
      <c r="BF533" s="87"/>
      <c r="BG533" s="88"/>
      <c r="BH533" s="88"/>
      <c r="BI533" s="88"/>
      <c r="BJ533" s="89"/>
      <c r="BK533" s="90"/>
      <c r="BL533" s="86"/>
      <c r="BM533" s="86"/>
      <c r="BN533" s="86"/>
      <c r="BO533" s="87"/>
      <c r="BP533" s="87"/>
      <c r="BQ533" s="87"/>
      <c r="BR533" s="87"/>
      <c r="BS533" s="87"/>
      <c r="BT533" s="88"/>
      <c r="BU533" s="88"/>
      <c r="BV533" s="88"/>
      <c r="BW533" s="89"/>
      <c r="BX533" s="90"/>
      <c r="BY533" s="86"/>
      <c r="BZ533" s="86"/>
      <c r="CA533" s="86"/>
      <c r="CB533" s="87"/>
      <c r="CC533" s="87"/>
      <c r="CD533" s="87"/>
      <c r="CE533" s="87"/>
      <c r="CF533" s="87"/>
      <c r="CG533" s="88"/>
      <c r="CH533" s="88"/>
      <c r="CI533" s="88"/>
      <c r="CJ533" s="89"/>
      <c r="CK533" s="90"/>
      <c r="CL533" s="86"/>
      <c r="CM533" s="86"/>
      <c r="CN533" s="86"/>
      <c r="CO533" s="87"/>
      <c r="CP533" s="87"/>
      <c r="CQ533" s="87"/>
      <c r="CR533" s="87"/>
      <c r="CS533" s="87"/>
      <c r="CT533" s="88"/>
      <c r="CU533" s="88"/>
      <c r="CV533" s="88"/>
      <c r="CW533" s="89"/>
      <c r="CX533" s="90"/>
      <c r="CY533" s="86"/>
      <c r="CZ533" s="86"/>
      <c r="DA533" s="86"/>
      <c r="DB533" s="87"/>
      <c r="DC533" s="87"/>
      <c r="DD533" s="87"/>
      <c r="DE533" s="87"/>
      <c r="DF533" s="87"/>
      <c r="DG533" s="88"/>
      <c r="DH533" s="88"/>
      <c r="DI533" s="88"/>
      <c r="DJ533" s="89"/>
      <c r="DK533" s="90"/>
      <c r="DL533" s="86"/>
      <c r="DM533" s="86"/>
      <c r="DN533" s="86"/>
      <c r="DO533" s="87"/>
      <c r="DP533" s="87"/>
      <c r="DQ533" s="87"/>
      <c r="DR533" s="87"/>
      <c r="DS533" s="87"/>
      <c r="DT533" s="88"/>
      <c r="DU533" s="88"/>
      <c r="DV533" s="88"/>
      <c r="DW533" s="89"/>
      <c r="DX533" s="90"/>
      <c r="DY533" s="86"/>
      <c r="DZ533" s="86"/>
      <c r="EA533" s="86"/>
      <c r="EB533" s="87"/>
      <c r="EC533" s="87"/>
      <c r="ED533" s="87"/>
      <c r="EE533" s="87"/>
      <c r="EF533" s="87"/>
      <c r="EG533" s="88"/>
      <c r="EH533" s="88"/>
      <c r="EI533" s="88"/>
      <c r="EJ533" s="89"/>
      <c r="EK533" s="90"/>
      <c r="EL533" s="86"/>
      <c r="EM533" s="86"/>
      <c r="EN533" s="86"/>
      <c r="EO533" s="87"/>
      <c r="EP533" s="87"/>
      <c r="EQ533" s="87"/>
      <c r="ER533" s="87"/>
      <c r="ES533" s="87"/>
      <c r="ET533" s="88"/>
      <c r="EU533" s="88"/>
      <c r="EV533" s="88"/>
      <c r="EW533" s="89"/>
      <c r="EX533" s="90"/>
      <c r="EY533" s="86"/>
      <c r="EZ533" s="86"/>
      <c r="FA533" s="86"/>
      <c r="FB533" s="87"/>
      <c r="FC533" s="87"/>
      <c r="FD533" s="87"/>
      <c r="FE533" s="87"/>
      <c r="FF533" s="87"/>
      <c r="FG533" s="88"/>
      <c r="FH533" s="88"/>
      <c r="FI533" s="88"/>
      <c r="FJ533" s="89"/>
      <c r="FK533" s="90"/>
      <c r="FL533" s="86"/>
      <c r="FM533" s="86"/>
      <c r="FN533" s="86"/>
      <c r="FO533" s="87"/>
      <c r="FP533" s="87"/>
      <c r="FQ533" s="87"/>
      <c r="FR533" s="87"/>
      <c r="FS533" s="87"/>
      <c r="FT533" s="88"/>
      <c r="FU533" s="88"/>
      <c r="FV533" s="88"/>
      <c r="FW533" s="89"/>
      <c r="FX533" s="90"/>
      <c r="FY533" s="86"/>
      <c r="FZ533" s="86"/>
      <c r="GA533" s="86"/>
      <c r="GB533" s="87"/>
      <c r="GC533" s="87"/>
      <c r="GD533" s="87"/>
      <c r="GE533" s="87"/>
      <c r="GF533" s="87"/>
    </row>
    <row r="534" spans="1:188" s="80" customFormat="1" ht="15" hidden="1" customHeight="1" x14ac:dyDescent="0.25">
      <c r="A534" s="335">
        <v>3723</v>
      </c>
      <c r="B534" s="335"/>
      <c r="C534" s="519"/>
      <c r="D534" s="45"/>
      <c r="E534" s="61"/>
      <c r="F534" s="110" t="s">
        <v>327</v>
      </c>
      <c r="G534" s="72">
        <f>SUM(G531:G533)</f>
        <v>2160</v>
      </c>
      <c r="H534" s="72">
        <f>SUM(H531:H533)</f>
        <v>2160</v>
      </c>
      <c r="I534" s="72">
        <f>SUM(I531:I533)</f>
        <v>1755.1699999999998</v>
      </c>
      <c r="J534" s="502">
        <f>Tabulka54246[[#This Row],[Skutečnost v tis. Kč]]/Tabulka54246[[#This Row],[Upravený rozpočet v tis. Kč]]*100</f>
        <v>81.25787037037037</v>
      </c>
      <c r="K534" s="95"/>
      <c r="L534" s="91"/>
      <c r="M534" s="91"/>
      <c r="N534" s="91"/>
      <c r="O534" s="92"/>
      <c r="P534" s="92"/>
      <c r="Q534" s="92"/>
      <c r="R534" s="92"/>
      <c r="S534" s="92"/>
      <c r="T534" s="93"/>
      <c r="U534" s="93"/>
      <c r="V534" s="93"/>
      <c r="W534" s="94"/>
      <c r="X534" s="95"/>
      <c r="Y534" s="91"/>
      <c r="Z534" s="91"/>
      <c r="AA534" s="91"/>
      <c r="AB534" s="92"/>
      <c r="AC534" s="92"/>
      <c r="AD534" s="92"/>
      <c r="AE534" s="92"/>
      <c r="AF534" s="92"/>
      <c r="AG534" s="93"/>
      <c r="AH534" s="93"/>
      <c r="AI534" s="93"/>
      <c r="AJ534" s="94"/>
      <c r="AK534" s="95"/>
      <c r="AL534" s="91"/>
      <c r="AM534" s="91"/>
      <c r="AN534" s="91"/>
      <c r="AO534" s="92"/>
      <c r="AP534" s="92"/>
      <c r="AQ534" s="92"/>
      <c r="AR534" s="92"/>
      <c r="AS534" s="92"/>
      <c r="AT534" s="93"/>
      <c r="AU534" s="93"/>
      <c r="AV534" s="93"/>
      <c r="AW534" s="94"/>
      <c r="AX534" s="95"/>
      <c r="AY534" s="91"/>
      <c r="AZ534" s="91"/>
      <c r="BA534" s="91"/>
      <c r="BB534" s="92"/>
      <c r="BC534" s="92"/>
      <c r="BD534" s="92"/>
      <c r="BE534" s="92"/>
      <c r="BF534" s="92"/>
      <c r="BG534" s="93"/>
      <c r="BH534" s="93"/>
      <c r="BI534" s="93"/>
      <c r="BJ534" s="94"/>
      <c r="BK534" s="95"/>
      <c r="BL534" s="91"/>
      <c r="BM534" s="91"/>
      <c r="BN534" s="91"/>
      <c r="BO534" s="92"/>
      <c r="BP534" s="92"/>
      <c r="BQ534" s="92"/>
      <c r="BR534" s="92"/>
      <c r="BS534" s="92"/>
      <c r="BT534" s="93"/>
      <c r="BU534" s="93"/>
      <c r="BV534" s="93"/>
      <c r="BW534" s="94"/>
      <c r="BX534" s="95"/>
      <c r="BY534" s="91"/>
      <c r="BZ534" s="91"/>
      <c r="CA534" s="91"/>
      <c r="CB534" s="92"/>
      <c r="CC534" s="92"/>
      <c r="CD534" s="92"/>
      <c r="CE534" s="92"/>
      <c r="CF534" s="92"/>
      <c r="CG534" s="93"/>
      <c r="CH534" s="93"/>
      <c r="CI534" s="93"/>
      <c r="CJ534" s="94"/>
      <c r="CK534" s="95"/>
      <c r="CL534" s="91"/>
      <c r="CM534" s="91"/>
      <c r="CN534" s="91"/>
      <c r="CO534" s="92"/>
      <c r="CP534" s="92"/>
      <c r="CQ534" s="92"/>
      <c r="CR534" s="92"/>
      <c r="CS534" s="92"/>
      <c r="CT534" s="93"/>
      <c r="CU534" s="93"/>
      <c r="CV534" s="93"/>
      <c r="CW534" s="94"/>
      <c r="CX534" s="95"/>
      <c r="CY534" s="91"/>
      <c r="CZ534" s="91"/>
      <c r="DA534" s="91"/>
      <c r="DB534" s="92"/>
      <c r="DC534" s="92"/>
      <c r="DD534" s="92"/>
      <c r="DE534" s="92"/>
      <c r="DF534" s="92"/>
      <c r="DG534" s="93"/>
      <c r="DH534" s="93"/>
      <c r="DI534" s="93"/>
      <c r="DJ534" s="94"/>
      <c r="DK534" s="95"/>
      <c r="DL534" s="91"/>
      <c r="DM534" s="91"/>
      <c r="DN534" s="91"/>
      <c r="DO534" s="92"/>
      <c r="DP534" s="92"/>
      <c r="DQ534" s="92"/>
      <c r="DR534" s="92"/>
      <c r="DS534" s="92"/>
      <c r="DT534" s="93"/>
      <c r="DU534" s="93"/>
      <c r="DV534" s="93"/>
      <c r="DW534" s="94"/>
      <c r="DX534" s="95"/>
      <c r="DY534" s="91"/>
      <c r="DZ534" s="91"/>
      <c r="EA534" s="91"/>
      <c r="EB534" s="92"/>
      <c r="EC534" s="92"/>
      <c r="ED534" s="92"/>
      <c r="EE534" s="92"/>
      <c r="EF534" s="92"/>
      <c r="EG534" s="93"/>
      <c r="EH534" s="93"/>
      <c r="EI534" s="93"/>
      <c r="EJ534" s="94"/>
      <c r="EK534" s="95"/>
      <c r="EL534" s="91"/>
      <c r="EM534" s="91"/>
      <c r="EN534" s="91"/>
      <c r="EO534" s="92"/>
      <c r="EP534" s="92"/>
      <c r="EQ534" s="92"/>
      <c r="ER534" s="92"/>
      <c r="ES534" s="92"/>
      <c r="ET534" s="93"/>
      <c r="EU534" s="93"/>
      <c r="EV534" s="93"/>
      <c r="EW534" s="94"/>
      <c r="EX534" s="95"/>
      <c r="EY534" s="91"/>
      <c r="EZ534" s="91"/>
      <c r="FA534" s="91"/>
      <c r="FB534" s="92"/>
      <c r="FC534" s="92"/>
      <c r="FD534" s="92"/>
      <c r="FE534" s="92"/>
      <c r="FF534" s="92"/>
      <c r="FG534" s="93"/>
      <c r="FH534" s="93"/>
      <c r="FI534" s="93"/>
      <c r="FJ534" s="94"/>
      <c r="FK534" s="95"/>
      <c r="FL534" s="91"/>
      <c r="FM534" s="91"/>
      <c r="FN534" s="91"/>
      <c r="FO534" s="92"/>
      <c r="FP534" s="92"/>
      <c r="FQ534" s="92"/>
      <c r="FR534" s="92"/>
      <c r="FS534" s="92"/>
      <c r="FT534" s="93"/>
      <c r="FU534" s="93"/>
      <c r="FV534" s="93"/>
      <c r="FW534" s="94"/>
      <c r="FX534" s="95"/>
      <c r="FY534" s="91"/>
      <c r="FZ534" s="91"/>
      <c r="GA534" s="91"/>
      <c r="GB534" s="92"/>
      <c r="GC534" s="92"/>
      <c r="GD534" s="92"/>
      <c r="GE534" s="92"/>
      <c r="GF534" s="92"/>
    </row>
    <row r="535" spans="1:188" s="80" customFormat="1" ht="15" hidden="1" customHeight="1" x14ac:dyDescent="0.25">
      <c r="A535" s="4"/>
      <c r="B535" s="4"/>
      <c r="C535" s="291"/>
      <c r="D535" s="47"/>
      <c r="E535" s="61"/>
      <c r="F535" s="5"/>
      <c r="G535" s="72"/>
      <c r="H535" s="72"/>
      <c r="I535" s="72"/>
      <c r="J535" s="428"/>
      <c r="K535" s="95"/>
      <c r="L535" s="91"/>
      <c r="M535" s="91"/>
      <c r="N535" s="91"/>
      <c r="O535" s="92"/>
      <c r="P535" s="92"/>
      <c r="Q535" s="92"/>
      <c r="R535" s="92"/>
      <c r="S535" s="92"/>
      <c r="T535" s="93"/>
      <c r="U535" s="93"/>
      <c r="V535" s="93"/>
      <c r="W535" s="94"/>
      <c r="X535" s="95"/>
      <c r="Y535" s="91"/>
      <c r="Z535" s="91"/>
      <c r="AA535" s="91"/>
      <c r="AB535" s="92"/>
      <c r="AC535" s="92"/>
      <c r="AD535" s="92"/>
      <c r="AE535" s="92"/>
      <c r="AF535" s="92"/>
      <c r="AG535" s="93"/>
      <c r="AH535" s="93"/>
      <c r="AI535" s="93"/>
      <c r="AJ535" s="94"/>
      <c r="AK535" s="95"/>
      <c r="AL535" s="91"/>
      <c r="AM535" s="91"/>
      <c r="AN535" s="91"/>
      <c r="AO535" s="92"/>
      <c r="AP535" s="92"/>
      <c r="AQ535" s="92"/>
      <c r="AR535" s="92"/>
      <c r="AS535" s="92"/>
      <c r="AT535" s="93"/>
      <c r="AU535" s="93"/>
      <c r="AV535" s="93"/>
      <c r="AW535" s="94"/>
      <c r="AX535" s="95"/>
      <c r="AY535" s="91"/>
      <c r="AZ535" s="91"/>
      <c r="BA535" s="91"/>
      <c r="BB535" s="92"/>
      <c r="BC535" s="92"/>
      <c r="BD535" s="92"/>
      <c r="BE535" s="92"/>
      <c r="BF535" s="92"/>
      <c r="BG535" s="93"/>
      <c r="BH535" s="93"/>
      <c r="BI535" s="93"/>
      <c r="BJ535" s="94"/>
      <c r="BK535" s="95"/>
      <c r="BL535" s="91"/>
      <c r="BM535" s="91"/>
      <c r="BN535" s="91"/>
      <c r="BO535" s="92"/>
      <c r="BP535" s="92"/>
      <c r="BQ535" s="92"/>
      <c r="BR535" s="92"/>
      <c r="BS535" s="92"/>
      <c r="BT535" s="93"/>
      <c r="BU535" s="93"/>
      <c r="BV535" s="93"/>
      <c r="BW535" s="94"/>
      <c r="BX535" s="95"/>
      <c r="BY535" s="91"/>
      <c r="BZ535" s="91"/>
      <c r="CA535" s="91"/>
      <c r="CB535" s="92"/>
      <c r="CC535" s="92"/>
      <c r="CD535" s="92"/>
      <c r="CE535" s="92"/>
      <c r="CF535" s="92"/>
      <c r="CG535" s="93"/>
      <c r="CH535" s="93"/>
      <c r="CI535" s="93"/>
      <c r="CJ535" s="94"/>
      <c r="CK535" s="95"/>
      <c r="CL535" s="91"/>
      <c r="CM535" s="91"/>
      <c r="CN535" s="91"/>
      <c r="CO535" s="92"/>
      <c r="CP535" s="92"/>
      <c r="CQ535" s="92"/>
      <c r="CR535" s="92"/>
      <c r="CS535" s="92"/>
      <c r="CT535" s="93"/>
      <c r="CU535" s="93"/>
      <c r="CV535" s="93"/>
      <c r="CW535" s="94"/>
      <c r="CX535" s="95"/>
      <c r="CY535" s="91"/>
      <c r="CZ535" s="91"/>
      <c r="DA535" s="91"/>
      <c r="DB535" s="92"/>
      <c r="DC535" s="92"/>
      <c r="DD535" s="92"/>
      <c r="DE535" s="92"/>
      <c r="DF535" s="92"/>
      <c r="DG535" s="93"/>
      <c r="DH535" s="93"/>
      <c r="DI535" s="93"/>
      <c r="DJ535" s="94"/>
      <c r="DK535" s="95"/>
      <c r="DL535" s="91"/>
      <c r="DM535" s="91"/>
      <c r="DN535" s="91"/>
      <c r="DO535" s="92"/>
      <c r="DP535" s="92"/>
      <c r="DQ535" s="92"/>
      <c r="DR535" s="92"/>
      <c r="DS535" s="92"/>
      <c r="DT535" s="93"/>
      <c r="DU535" s="93"/>
      <c r="DV535" s="93"/>
      <c r="DW535" s="94"/>
      <c r="DX535" s="95"/>
      <c r="DY535" s="91"/>
      <c r="DZ535" s="91"/>
      <c r="EA535" s="91"/>
      <c r="EB535" s="92"/>
      <c r="EC535" s="92"/>
      <c r="ED535" s="92"/>
      <c r="EE535" s="92"/>
      <c r="EF535" s="92"/>
      <c r="EG535" s="93"/>
      <c r="EH535" s="93"/>
      <c r="EI535" s="93"/>
      <c r="EJ535" s="94"/>
      <c r="EK535" s="95"/>
      <c r="EL535" s="91"/>
      <c r="EM535" s="91"/>
      <c r="EN535" s="91"/>
      <c r="EO535" s="92"/>
      <c r="EP535" s="92"/>
      <c r="EQ535" s="92"/>
      <c r="ER535" s="92"/>
      <c r="ES535" s="92"/>
      <c r="ET535" s="93"/>
      <c r="EU535" s="93"/>
      <c r="EV535" s="93"/>
      <c r="EW535" s="94"/>
      <c r="EX535" s="95"/>
      <c r="EY535" s="91"/>
      <c r="EZ535" s="91"/>
      <c r="FA535" s="91"/>
      <c r="FB535" s="92"/>
      <c r="FC535" s="92"/>
      <c r="FD535" s="92"/>
      <c r="FE535" s="92"/>
      <c r="FF535" s="92"/>
      <c r="FG535" s="93"/>
      <c r="FH535" s="93"/>
      <c r="FI535" s="93"/>
      <c r="FJ535" s="94"/>
      <c r="FK535" s="95"/>
      <c r="FL535" s="91"/>
      <c r="FM535" s="91"/>
      <c r="FN535" s="91"/>
      <c r="FO535" s="92"/>
      <c r="FP535" s="92"/>
      <c r="FQ535" s="92"/>
      <c r="FR535" s="92"/>
      <c r="FS535" s="92"/>
      <c r="FT535" s="93"/>
      <c r="FU535" s="93"/>
      <c r="FV535" s="93"/>
      <c r="FW535" s="94"/>
      <c r="FX535" s="95"/>
      <c r="FY535" s="91"/>
      <c r="FZ535" s="91"/>
      <c r="GA535" s="91"/>
      <c r="GB535" s="92"/>
      <c r="GC535" s="92"/>
      <c r="GD535" s="92"/>
      <c r="GE535" s="92"/>
      <c r="GF535" s="92"/>
    </row>
    <row r="536" spans="1:188" s="187" customFormat="1" ht="15" hidden="1" customHeight="1" x14ac:dyDescent="0.25">
      <c r="A536" s="4">
        <v>3725</v>
      </c>
      <c r="B536" s="4">
        <v>5139</v>
      </c>
      <c r="C536" s="291"/>
      <c r="D536" s="47"/>
      <c r="E536" s="61"/>
      <c r="F536" s="5" t="s">
        <v>173</v>
      </c>
      <c r="G536" s="76">
        <v>35</v>
      </c>
      <c r="H536" s="76">
        <v>25.72</v>
      </c>
      <c r="I536" s="76">
        <v>0</v>
      </c>
      <c r="J536" s="428">
        <f>Tabulka54246[[#This Row],[Skutečnost v tis. Kč]]/Tabulka54246[[#This Row],[Upravený rozpočet v tis. Kč]]*100</f>
        <v>0</v>
      </c>
      <c r="K536" s="191"/>
      <c r="L536" s="188"/>
      <c r="M536" s="188"/>
      <c r="N536" s="188"/>
      <c r="O536" s="189"/>
      <c r="P536" s="189"/>
      <c r="Q536" s="189"/>
      <c r="R536" s="189"/>
      <c r="S536" s="189"/>
      <c r="T536" s="190"/>
      <c r="U536" s="190"/>
      <c r="V536" s="190"/>
      <c r="W536" s="190"/>
      <c r="X536" s="191"/>
      <c r="Y536" s="188"/>
      <c r="Z536" s="188"/>
      <c r="AA536" s="188"/>
      <c r="AB536" s="189"/>
      <c r="AC536" s="189"/>
      <c r="AD536" s="189"/>
      <c r="AE536" s="189"/>
      <c r="AF536" s="189"/>
      <c r="AG536" s="190"/>
      <c r="AH536" s="190"/>
      <c r="AI536" s="190"/>
      <c r="AJ536" s="190"/>
      <c r="AK536" s="191"/>
      <c r="AL536" s="188"/>
      <c r="AM536" s="188"/>
      <c r="AN536" s="188"/>
      <c r="AO536" s="189"/>
      <c r="AP536" s="189"/>
      <c r="AQ536" s="189"/>
      <c r="AR536" s="189"/>
      <c r="AS536" s="189"/>
      <c r="AT536" s="190"/>
      <c r="AU536" s="190"/>
      <c r="AV536" s="190"/>
      <c r="AW536" s="190"/>
      <c r="AX536" s="191"/>
      <c r="AY536" s="188"/>
      <c r="AZ536" s="188"/>
      <c r="BA536" s="188"/>
      <c r="BB536" s="189"/>
      <c r="BC536" s="189"/>
      <c r="BD536" s="189"/>
      <c r="BE536" s="189"/>
      <c r="BF536" s="189"/>
      <c r="BG536" s="190"/>
      <c r="BH536" s="190"/>
      <c r="BI536" s="190"/>
      <c r="BJ536" s="190"/>
      <c r="BK536" s="191"/>
      <c r="BL536" s="188"/>
      <c r="BM536" s="188"/>
      <c r="BN536" s="188"/>
      <c r="BO536" s="189"/>
      <c r="BP536" s="189"/>
      <c r="BQ536" s="189"/>
      <c r="BR536" s="189"/>
      <c r="BS536" s="189"/>
      <c r="BT536" s="190"/>
      <c r="BU536" s="190"/>
      <c r="BV536" s="190"/>
      <c r="BW536" s="190"/>
      <c r="BX536" s="191"/>
      <c r="BY536" s="188"/>
      <c r="BZ536" s="188"/>
      <c r="CA536" s="188"/>
      <c r="CB536" s="189"/>
      <c r="CC536" s="189"/>
      <c r="CD536" s="189"/>
      <c r="CE536" s="189"/>
      <c r="CF536" s="189"/>
      <c r="CG536" s="190"/>
      <c r="CH536" s="190"/>
      <c r="CI536" s="190"/>
      <c r="CJ536" s="190"/>
      <c r="CK536" s="191"/>
      <c r="CL536" s="188"/>
      <c r="CM536" s="188"/>
      <c r="CN536" s="188"/>
      <c r="CO536" s="189"/>
      <c r="CP536" s="189"/>
      <c r="CQ536" s="189"/>
      <c r="CR536" s="189"/>
      <c r="CS536" s="189"/>
      <c r="CT536" s="190"/>
      <c r="CU536" s="190"/>
      <c r="CV536" s="190"/>
      <c r="CW536" s="190"/>
      <c r="CX536" s="191"/>
      <c r="CY536" s="188"/>
      <c r="CZ536" s="188"/>
      <c r="DA536" s="188"/>
      <c r="DB536" s="189"/>
      <c r="DC536" s="189"/>
      <c r="DD536" s="189"/>
      <c r="DE536" s="189"/>
      <c r="DF536" s="189"/>
      <c r="DG536" s="190"/>
      <c r="DH536" s="190"/>
      <c r="DI536" s="190"/>
      <c r="DJ536" s="190"/>
      <c r="DK536" s="191"/>
      <c r="DL536" s="188"/>
      <c r="DM536" s="188"/>
      <c r="DN536" s="188"/>
      <c r="DO536" s="189"/>
      <c r="DP536" s="189"/>
      <c r="DQ536" s="189"/>
      <c r="DR536" s="189"/>
      <c r="DS536" s="189"/>
      <c r="DT536" s="190"/>
      <c r="DU536" s="190"/>
      <c r="DV536" s="190"/>
      <c r="DW536" s="190"/>
      <c r="DX536" s="191"/>
      <c r="DY536" s="188"/>
      <c r="DZ536" s="188"/>
      <c r="EA536" s="188"/>
      <c r="EB536" s="189"/>
      <c r="EC536" s="189"/>
      <c r="ED536" s="189"/>
      <c r="EE536" s="189"/>
      <c r="EF536" s="189"/>
      <c r="EG536" s="190"/>
      <c r="EH536" s="190"/>
      <c r="EI536" s="190"/>
      <c r="EJ536" s="190"/>
      <c r="EK536" s="191"/>
      <c r="EL536" s="188"/>
      <c r="EM536" s="188"/>
      <c r="EN536" s="188"/>
      <c r="EO536" s="189"/>
      <c r="EP536" s="189"/>
      <c r="EQ536" s="189"/>
      <c r="ER536" s="189"/>
      <c r="ES536" s="189"/>
      <c r="ET536" s="190"/>
      <c r="EU536" s="190"/>
      <c r="EV536" s="190"/>
      <c r="EW536" s="190"/>
      <c r="EX536" s="191"/>
      <c r="EY536" s="188"/>
      <c r="EZ536" s="188"/>
      <c r="FA536" s="188"/>
      <c r="FB536" s="189"/>
      <c r="FC536" s="189"/>
      <c r="FD536" s="189"/>
      <c r="FE536" s="189"/>
      <c r="FF536" s="189"/>
      <c r="FG536" s="190"/>
      <c r="FH536" s="190"/>
      <c r="FI536" s="190"/>
      <c r="FJ536" s="190"/>
      <c r="FK536" s="191"/>
      <c r="FL536" s="188"/>
      <c r="FM536" s="188"/>
      <c r="FN536" s="188"/>
      <c r="FO536" s="189"/>
      <c r="FP536" s="189"/>
      <c r="FQ536" s="189"/>
      <c r="FR536" s="189"/>
      <c r="FS536" s="189"/>
      <c r="FT536" s="190"/>
      <c r="FU536" s="190"/>
      <c r="FV536" s="190"/>
      <c r="FW536" s="190"/>
      <c r="FX536" s="191"/>
      <c r="FY536" s="188"/>
      <c r="FZ536" s="188"/>
      <c r="GA536" s="188"/>
      <c r="GB536" s="189"/>
      <c r="GC536" s="189"/>
      <c r="GD536" s="189"/>
      <c r="GE536" s="189"/>
      <c r="GF536" s="189"/>
    </row>
    <row r="537" spans="1:188" s="187" customFormat="1" ht="15" hidden="1" customHeight="1" x14ac:dyDescent="0.25">
      <c r="A537" s="4">
        <v>3725</v>
      </c>
      <c r="B537" s="4">
        <v>5169</v>
      </c>
      <c r="C537" s="291"/>
      <c r="D537" s="47"/>
      <c r="E537" s="61"/>
      <c r="F537" s="5" t="s">
        <v>265</v>
      </c>
      <c r="G537" s="76">
        <v>1500</v>
      </c>
      <c r="H537" s="76">
        <v>1500</v>
      </c>
      <c r="I537" s="76">
        <v>818.15</v>
      </c>
      <c r="J537" s="428">
        <f>Tabulka54246[[#This Row],[Skutečnost v tis. Kč]]/Tabulka54246[[#This Row],[Upravený rozpočet v tis. Kč]]*100</f>
        <v>54.543333333333329</v>
      </c>
      <c r="K537" s="191"/>
      <c r="L537" s="188"/>
      <c r="M537" s="188"/>
      <c r="N537" s="188"/>
      <c r="O537" s="189"/>
      <c r="P537" s="189"/>
      <c r="Q537" s="189"/>
      <c r="R537" s="189"/>
      <c r="S537" s="189"/>
      <c r="T537" s="190"/>
      <c r="U537" s="190"/>
      <c r="V537" s="190"/>
      <c r="W537" s="190"/>
      <c r="X537" s="191"/>
      <c r="Y537" s="188"/>
      <c r="Z537" s="188"/>
      <c r="AA537" s="188"/>
      <c r="AB537" s="189"/>
      <c r="AC537" s="189"/>
      <c r="AD537" s="189"/>
      <c r="AE537" s="189"/>
      <c r="AF537" s="189"/>
      <c r="AG537" s="190"/>
      <c r="AH537" s="190"/>
      <c r="AI537" s="190"/>
      <c r="AJ537" s="190"/>
      <c r="AK537" s="191"/>
      <c r="AL537" s="188"/>
      <c r="AM537" s="188"/>
      <c r="AN537" s="188"/>
      <c r="AO537" s="189"/>
      <c r="AP537" s="189"/>
      <c r="AQ537" s="189"/>
      <c r="AR537" s="189"/>
      <c r="AS537" s="189"/>
      <c r="AT537" s="190"/>
      <c r="AU537" s="190"/>
      <c r="AV537" s="190"/>
      <c r="AW537" s="190"/>
      <c r="AX537" s="191"/>
      <c r="AY537" s="188"/>
      <c r="AZ537" s="188"/>
      <c r="BA537" s="188"/>
      <c r="BB537" s="189"/>
      <c r="BC537" s="189"/>
      <c r="BD537" s="189"/>
      <c r="BE537" s="189"/>
      <c r="BF537" s="189"/>
      <c r="BG537" s="190"/>
      <c r="BH537" s="190"/>
      <c r="BI537" s="190"/>
      <c r="BJ537" s="190"/>
      <c r="BK537" s="191"/>
      <c r="BL537" s="188"/>
      <c r="BM537" s="188"/>
      <c r="BN537" s="188"/>
      <c r="BO537" s="189"/>
      <c r="BP537" s="189"/>
      <c r="BQ537" s="189"/>
      <c r="BR537" s="189"/>
      <c r="BS537" s="189"/>
      <c r="BT537" s="190"/>
      <c r="BU537" s="190"/>
      <c r="BV537" s="190"/>
      <c r="BW537" s="190"/>
      <c r="BX537" s="191"/>
      <c r="BY537" s="188"/>
      <c r="BZ537" s="188"/>
      <c r="CA537" s="188"/>
      <c r="CB537" s="189"/>
      <c r="CC537" s="189"/>
      <c r="CD537" s="189"/>
      <c r="CE537" s="189"/>
      <c r="CF537" s="189"/>
      <c r="CG537" s="190"/>
      <c r="CH537" s="190"/>
      <c r="CI537" s="190"/>
      <c r="CJ537" s="190"/>
      <c r="CK537" s="191"/>
      <c r="CL537" s="188"/>
      <c r="CM537" s="188"/>
      <c r="CN537" s="188"/>
      <c r="CO537" s="189"/>
      <c r="CP537" s="189"/>
      <c r="CQ537" s="189"/>
      <c r="CR537" s="189"/>
      <c r="CS537" s="189"/>
      <c r="CT537" s="190"/>
      <c r="CU537" s="190"/>
      <c r="CV537" s="190"/>
      <c r="CW537" s="190"/>
      <c r="CX537" s="191"/>
      <c r="CY537" s="188"/>
      <c r="CZ537" s="188"/>
      <c r="DA537" s="188"/>
      <c r="DB537" s="189"/>
      <c r="DC537" s="189"/>
      <c r="DD537" s="189"/>
      <c r="DE537" s="189"/>
      <c r="DF537" s="189"/>
      <c r="DG537" s="190"/>
      <c r="DH537" s="190"/>
      <c r="DI537" s="190"/>
      <c r="DJ537" s="190"/>
      <c r="DK537" s="191"/>
      <c r="DL537" s="188"/>
      <c r="DM537" s="188"/>
      <c r="DN537" s="188"/>
      <c r="DO537" s="189"/>
      <c r="DP537" s="189"/>
      <c r="DQ537" s="189"/>
      <c r="DR537" s="189"/>
      <c r="DS537" s="189"/>
      <c r="DT537" s="190"/>
      <c r="DU537" s="190"/>
      <c r="DV537" s="190"/>
      <c r="DW537" s="190"/>
      <c r="DX537" s="191"/>
      <c r="DY537" s="188"/>
      <c r="DZ537" s="188"/>
      <c r="EA537" s="188"/>
      <c r="EB537" s="189"/>
      <c r="EC537" s="189"/>
      <c r="ED537" s="189"/>
      <c r="EE537" s="189"/>
      <c r="EF537" s="189"/>
      <c r="EG537" s="190"/>
      <c r="EH537" s="190"/>
      <c r="EI537" s="190"/>
      <c r="EJ537" s="190"/>
      <c r="EK537" s="191"/>
      <c r="EL537" s="188"/>
      <c r="EM537" s="188"/>
      <c r="EN537" s="188"/>
      <c r="EO537" s="189"/>
      <c r="EP537" s="189"/>
      <c r="EQ537" s="189"/>
      <c r="ER537" s="189"/>
      <c r="ES537" s="189"/>
      <c r="ET537" s="190"/>
      <c r="EU537" s="190"/>
      <c r="EV537" s="190"/>
      <c r="EW537" s="190"/>
      <c r="EX537" s="191"/>
      <c r="EY537" s="188"/>
      <c r="EZ537" s="188"/>
      <c r="FA537" s="188"/>
      <c r="FB537" s="189"/>
      <c r="FC537" s="189"/>
      <c r="FD537" s="189"/>
      <c r="FE537" s="189"/>
      <c r="FF537" s="189"/>
      <c r="FG537" s="190"/>
      <c r="FH537" s="190"/>
      <c r="FI537" s="190"/>
      <c r="FJ537" s="190"/>
      <c r="FK537" s="191"/>
      <c r="FL537" s="188"/>
      <c r="FM537" s="188"/>
      <c r="FN537" s="188"/>
      <c r="FO537" s="189"/>
      <c r="FP537" s="189"/>
      <c r="FQ537" s="189"/>
      <c r="FR537" s="189"/>
      <c r="FS537" s="189"/>
      <c r="FT537" s="190"/>
      <c r="FU537" s="190"/>
      <c r="FV537" s="190"/>
      <c r="FW537" s="190"/>
      <c r="FX537" s="191"/>
      <c r="FY537" s="188"/>
      <c r="FZ537" s="188"/>
      <c r="GA537" s="188"/>
      <c r="GB537" s="189"/>
      <c r="GC537" s="189"/>
      <c r="GD537" s="189"/>
      <c r="GE537" s="189"/>
      <c r="GF537" s="189"/>
    </row>
    <row r="538" spans="1:188" s="187" customFormat="1" ht="15" hidden="1" customHeight="1" x14ac:dyDescent="0.25">
      <c r="A538" s="4">
        <v>3725</v>
      </c>
      <c r="B538" s="366">
        <v>5192</v>
      </c>
      <c r="C538" s="367"/>
      <c r="D538" s="455"/>
      <c r="E538" s="61"/>
      <c r="F538" s="5" t="s">
        <v>738</v>
      </c>
      <c r="G538" s="76">
        <v>0</v>
      </c>
      <c r="H538" s="521">
        <v>9.2799999999999994</v>
      </c>
      <c r="I538" s="76">
        <v>9.2799999999999994</v>
      </c>
      <c r="J538" s="430">
        <f>Tabulka54246[[#This Row],[Skutečnost v tis. Kč]]/Tabulka54246[[#This Row],[Upravený rozpočet v tis. Kč]]*100</f>
        <v>100</v>
      </c>
      <c r="K538" s="191"/>
      <c r="L538" s="188"/>
      <c r="M538" s="188"/>
      <c r="N538" s="188"/>
      <c r="O538" s="189"/>
      <c r="P538" s="189"/>
      <c r="Q538" s="189"/>
      <c r="R538" s="189"/>
      <c r="S538" s="189"/>
      <c r="T538" s="190"/>
      <c r="U538" s="190"/>
      <c r="V538" s="190"/>
      <c r="W538" s="190"/>
      <c r="X538" s="191"/>
      <c r="Y538" s="188"/>
      <c r="Z538" s="188"/>
      <c r="AA538" s="188"/>
      <c r="AB538" s="189"/>
      <c r="AC538" s="189"/>
      <c r="AD538" s="189"/>
      <c r="AE538" s="189"/>
      <c r="AF538" s="189"/>
      <c r="AG538" s="190"/>
      <c r="AH538" s="190"/>
      <c r="AI538" s="190"/>
      <c r="AJ538" s="190"/>
      <c r="AK538" s="191"/>
      <c r="AL538" s="188"/>
      <c r="AM538" s="188"/>
      <c r="AN538" s="188"/>
      <c r="AO538" s="189"/>
      <c r="AP538" s="189"/>
      <c r="AQ538" s="189"/>
      <c r="AR538" s="189"/>
      <c r="AS538" s="189"/>
      <c r="AT538" s="190"/>
      <c r="AU538" s="190"/>
      <c r="AV538" s="190"/>
      <c r="AW538" s="190"/>
      <c r="AX538" s="191"/>
      <c r="AY538" s="188"/>
      <c r="AZ538" s="188"/>
      <c r="BA538" s="188"/>
      <c r="BB538" s="189"/>
      <c r="BC538" s="189"/>
      <c r="BD538" s="189"/>
      <c r="BE538" s="189"/>
      <c r="BF538" s="189"/>
      <c r="BG538" s="190"/>
      <c r="BH538" s="190"/>
      <c r="BI538" s="190"/>
      <c r="BJ538" s="190"/>
      <c r="BK538" s="191"/>
      <c r="BL538" s="188"/>
      <c r="BM538" s="188"/>
      <c r="BN538" s="188"/>
      <c r="BO538" s="189"/>
      <c r="BP538" s="189"/>
      <c r="BQ538" s="189"/>
      <c r="BR538" s="189"/>
      <c r="BS538" s="189"/>
      <c r="BT538" s="190"/>
      <c r="BU538" s="190"/>
      <c r="BV538" s="190"/>
      <c r="BW538" s="190"/>
      <c r="BX538" s="191"/>
      <c r="BY538" s="188"/>
      <c r="BZ538" s="188"/>
      <c r="CA538" s="188"/>
      <c r="CB538" s="189"/>
      <c r="CC538" s="189"/>
      <c r="CD538" s="189"/>
      <c r="CE538" s="189"/>
      <c r="CF538" s="189"/>
      <c r="CG538" s="190"/>
      <c r="CH538" s="190"/>
      <c r="CI538" s="190"/>
      <c r="CJ538" s="190"/>
      <c r="CK538" s="191"/>
      <c r="CL538" s="188"/>
      <c r="CM538" s="188"/>
      <c r="CN538" s="188"/>
      <c r="CO538" s="189"/>
      <c r="CP538" s="189"/>
      <c r="CQ538" s="189"/>
      <c r="CR538" s="189"/>
      <c r="CS538" s="189"/>
      <c r="CT538" s="190"/>
      <c r="CU538" s="190"/>
      <c r="CV538" s="190"/>
      <c r="CW538" s="190"/>
      <c r="CX538" s="191"/>
      <c r="CY538" s="188"/>
      <c r="CZ538" s="188"/>
      <c r="DA538" s="188"/>
      <c r="DB538" s="189"/>
      <c r="DC538" s="189"/>
      <c r="DD538" s="189"/>
      <c r="DE538" s="189"/>
      <c r="DF538" s="189"/>
      <c r="DG538" s="190"/>
      <c r="DH538" s="190"/>
      <c r="DI538" s="190"/>
      <c r="DJ538" s="190"/>
      <c r="DK538" s="191"/>
      <c r="DL538" s="188"/>
      <c r="DM538" s="188"/>
      <c r="DN538" s="188"/>
      <c r="DO538" s="189"/>
      <c r="DP538" s="189"/>
      <c r="DQ538" s="189"/>
      <c r="DR538" s="189"/>
      <c r="DS538" s="189"/>
      <c r="DT538" s="190"/>
      <c r="DU538" s="190"/>
      <c r="DV538" s="190"/>
      <c r="DW538" s="190"/>
      <c r="DX538" s="191"/>
      <c r="DY538" s="188"/>
      <c r="DZ538" s="188"/>
      <c r="EA538" s="188"/>
      <c r="EB538" s="189"/>
      <c r="EC538" s="189"/>
      <c r="ED538" s="189"/>
      <c r="EE538" s="189"/>
      <c r="EF538" s="189"/>
      <c r="EG538" s="190"/>
      <c r="EH538" s="190"/>
      <c r="EI538" s="190"/>
      <c r="EJ538" s="190"/>
      <c r="EK538" s="191"/>
      <c r="EL538" s="188"/>
      <c r="EM538" s="188"/>
      <c r="EN538" s="188"/>
      <c r="EO538" s="189"/>
      <c r="EP538" s="189"/>
      <c r="EQ538" s="189"/>
      <c r="ER538" s="189"/>
      <c r="ES538" s="189"/>
      <c r="ET538" s="190"/>
      <c r="EU538" s="190"/>
      <c r="EV538" s="190"/>
      <c r="EW538" s="190"/>
      <c r="EX538" s="191"/>
      <c r="EY538" s="188"/>
      <c r="EZ538" s="188"/>
      <c r="FA538" s="188"/>
      <c r="FB538" s="189"/>
      <c r="FC538" s="189"/>
      <c r="FD538" s="189"/>
      <c r="FE538" s="189"/>
      <c r="FF538" s="189"/>
      <c r="FG538" s="190"/>
      <c r="FH538" s="190"/>
      <c r="FI538" s="190"/>
      <c r="FJ538" s="190"/>
      <c r="FK538" s="191"/>
      <c r="FL538" s="188"/>
      <c r="FM538" s="188"/>
      <c r="FN538" s="188"/>
      <c r="FO538" s="189"/>
      <c r="FP538" s="189"/>
      <c r="FQ538" s="189"/>
      <c r="FR538" s="189"/>
      <c r="FS538" s="189"/>
      <c r="FT538" s="190"/>
      <c r="FU538" s="190"/>
      <c r="FV538" s="190"/>
      <c r="FW538" s="190"/>
      <c r="FX538" s="191"/>
      <c r="FY538" s="188"/>
      <c r="FZ538" s="188"/>
      <c r="GA538" s="188"/>
      <c r="GB538" s="189"/>
      <c r="GC538" s="189"/>
      <c r="GD538" s="189"/>
      <c r="GE538" s="189"/>
      <c r="GF538" s="189"/>
    </row>
    <row r="539" spans="1:188" s="187" customFormat="1" ht="15" hidden="1" customHeight="1" x14ac:dyDescent="0.25">
      <c r="A539" s="335">
        <v>3725</v>
      </c>
      <c r="B539" s="335"/>
      <c r="C539" s="519"/>
      <c r="D539" s="45"/>
      <c r="E539" s="61"/>
      <c r="F539" s="110" t="s">
        <v>729</v>
      </c>
      <c r="G539" s="72">
        <f>SUM(G536:G538)</f>
        <v>1535</v>
      </c>
      <c r="H539" s="72">
        <f>SUM(H536:H538)</f>
        <v>1535</v>
      </c>
      <c r="I539" s="72">
        <f>SUM(I536:I538)</f>
        <v>827.43</v>
      </c>
      <c r="J539" s="468">
        <f>Tabulka54246[[#This Row],[Skutečnost v tis. Kč]]/Tabulka54246[[#This Row],[Upravený rozpočet v tis. Kč]]*100</f>
        <v>53.904234527687287</v>
      </c>
      <c r="K539" s="191"/>
      <c r="L539" s="188"/>
      <c r="M539" s="188"/>
      <c r="N539" s="188"/>
      <c r="O539" s="189"/>
      <c r="P539" s="189"/>
      <c r="Q539" s="189"/>
      <c r="R539" s="189"/>
      <c r="S539" s="189"/>
      <c r="T539" s="190"/>
      <c r="U539" s="190"/>
      <c r="V539" s="190"/>
      <c r="W539" s="190"/>
      <c r="X539" s="191"/>
      <c r="Y539" s="188"/>
      <c r="Z539" s="188"/>
      <c r="AA539" s="188"/>
      <c r="AB539" s="189"/>
      <c r="AC539" s="189"/>
      <c r="AD539" s="189"/>
      <c r="AE539" s="189"/>
      <c r="AF539" s="189"/>
      <c r="AG539" s="190"/>
      <c r="AH539" s="190"/>
      <c r="AI539" s="190"/>
      <c r="AJ539" s="190"/>
      <c r="AK539" s="191"/>
      <c r="AL539" s="188"/>
      <c r="AM539" s="188"/>
      <c r="AN539" s="188"/>
      <c r="AO539" s="189"/>
      <c r="AP539" s="189"/>
      <c r="AQ539" s="189"/>
      <c r="AR539" s="189"/>
      <c r="AS539" s="189"/>
      <c r="AT539" s="190"/>
      <c r="AU539" s="190"/>
      <c r="AV539" s="190"/>
      <c r="AW539" s="190"/>
      <c r="AX539" s="191"/>
      <c r="AY539" s="188"/>
      <c r="AZ539" s="188"/>
      <c r="BA539" s="188"/>
      <c r="BB539" s="189"/>
      <c r="BC539" s="189"/>
      <c r="BD539" s="189"/>
      <c r="BE539" s="189"/>
      <c r="BF539" s="189"/>
      <c r="BG539" s="190"/>
      <c r="BH539" s="190"/>
      <c r="BI539" s="190"/>
      <c r="BJ539" s="190"/>
      <c r="BK539" s="191"/>
      <c r="BL539" s="188"/>
      <c r="BM539" s="188"/>
      <c r="BN539" s="188"/>
      <c r="BO539" s="189"/>
      <c r="BP539" s="189"/>
      <c r="BQ539" s="189"/>
      <c r="BR539" s="189"/>
      <c r="BS539" s="189"/>
      <c r="BT539" s="190"/>
      <c r="BU539" s="190"/>
      <c r="BV539" s="190"/>
      <c r="BW539" s="190"/>
      <c r="BX539" s="191"/>
      <c r="BY539" s="188"/>
      <c r="BZ539" s="188"/>
      <c r="CA539" s="188"/>
      <c r="CB539" s="189"/>
      <c r="CC539" s="189"/>
      <c r="CD539" s="189"/>
      <c r="CE539" s="189"/>
      <c r="CF539" s="189"/>
      <c r="CG539" s="190"/>
      <c r="CH539" s="190"/>
      <c r="CI539" s="190"/>
      <c r="CJ539" s="190"/>
      <c r="CK539" s="191"/>
      <c r="CL539" s="188"/>
      <c r="CM539" s="188"/>
      <c r="CN539" s="188"/>
      <c r="CO539" s="189"/>
      <c r="CP539" s="189"/>
      <c r="CQ539" s="189"/>
      <c r="CR539" s="189"/>
      <c r="CS539" s="189"/>
      <c r="CT539" s="190"/>
      <c r="CU539" s="190"/>
      <c r="CV539" s="190"/>
      <c r="CW539" s="190"/>
      <c r="CX539" s="191"/>
      <c r="CY539" s="188"/>
      <c r="CZ539" s="188"/>
      <c r="DA539" s="188"/>
      <c r="DB539" s="189"/>
      <c r="DC539" s="189"/>
      <c r="DD539" s="189"/>
      <c r="DE539" s="189"/>
      <c r="DF539" s="189"/>
      <c r="DG539" s="190"/>
      <c r="DH539" s="190"/>
      <c r="DI539" s="190"/>
      <c r="DJ539" s="190"/>
      <c r="DK539" s="191"/>
      <c r="DL539" s="188"/>
      <c r="DM539" s="188"/>
      <c r="DN539" s="188"/>
      <c r="DO539" s="189"/>
      <c r="DP539" s="189"/>
      <c r="DQ539" s="189"/>
      <c r="DR539" s="189"/>
      <c r="DS539" s="189"/>
      <c r="DT539" s="190"/>
      <c r="DU539" s="190"/>
      <c r="DV539" s="190"/>
      <c r="DW539" s="190"/>
      <c r="DX539" s="191"/>
      <c r="DY539" s="188"/>
      <c r="DZ539" s="188"/>
      <c r="EA539" s="188"/>
      <c r="EB539" s="189"/>
      <c r="EC539" s="189"/>
      <c r="ED539" s="189"/>
      <c r="EE539" s="189"/>
      <c r="EF539" s="189"/>
      <c r="EG539" s="190"/>
      <c r="EH539" s="190"/>
      <c r="EI539" s="190"/>
      <c r="EJ539" s="190"/>
      <c r="EK539" s="191"/>
      <c r="EL539" s="188"/>
      <c r="EM539" s="188"/>
      <c r="EN539" s="188"/>
      <c r="EO539" s="189"/>
      <c r="EP539" s="189"/>
      <c r="EQ539" s="189"/>
      <c r="ER539" s="189"/>
      <c r="ES539" s="189"/>
      <c r="ET539" s="190"/>
      <c r="EU539" s="190"/>
      <c r="EV539" s="190"/>
      <c r="EW539" s="190"/>
      <c r="EX539" s="191"/>
      <c r="EY539" s="188"/>
      <c r="EZ539" s="188"/>
      <c r="FA539" s="188"/>
      <c r="FB539" s="189"/>
      <c r="FC539" s="189"/>
      <c r="FD539" s="189"/>
      <c r="FE539" s="189"/>
      <c r="FF539" s="189"/>
      <c r="FG539" s="190"/>
      <c r="FH539" s="190"/>
      <c r="FI539" s="190"/>
      <c r="FJ539" s="190"/>
      <c r="FK539" s="191"/>
      <c r="FL539" s="188"/>
      <c r="FM539" s="188"/>
      <c r="FN539" s="188"/>
      <c r="FO539" s="189"/>
      <c r="FP539" s="189"/>
      <c r="FQ539" s="189"/>
      <c r="FR539" s="189"/>
      <c r="FS539" s="189"/>
      <c r="FT539" s="190"/>
      <c r="FU539" s="190"/>
      <c r="FV539" s="190"/>
      <c r="FW539" s="190"/>
      <c r="FX539" s="191"/>
      <c r="FY539" s="188"/>
      <c r="FZ539" s="188"/>
      <c r="GA539" s="188"/>
      <c r="GB539" s="189"/>
      <c r="GC539" s="189"/>
      <c r="GD539" s="189"/>
      <c r="GE539" s="189"/>
      <c r="GF539" s="189"/>
    </row>
    <row r="540" spans="1:188" s="187" customFormat="1" ht="15" hidden="1" customHeight="1" x14ac:dyDescent="0.25">
      <c r="A540" s="4"/>
      <c r="B540" s="4"/>
      <c r="C540" s="291"/>
      <c r="D540" s="47"/>
      <c r="E540" s="61"/>
      <c r="F540" s="5"/>
      <c r="G540" s="72"/>
      <c r="H540" s="72"/>
      <c r="I540" s="72"/>
      <c r="J540" s="430"/>
      <c r="K540" s="191"/>
      <c r="L540" s="188"/>
      <c r="M540" s="188"/>
      <c r="N540" s="188"/>
      <c r="O540" s="189"/>
      <c r="P540" s="189"/>
      <c r="Q540" s="189"/>
      <c r="R540" s="189"/>
      <c r="S540" s="189"/>
      <c r="T540" s="190"/>
      <c r="U540" s="190"/>
      <c r="V540" s="190"/>
      <c r="W540" s="190"/>
      <c r="X540" s="191"/>
      <c r="Y540" s="188"/>
      <c r="Z540" s="188"/>
      <c r="AA540" s="188"/>
      <c r="AB540" s="189"/>
      <c r="AC540" s="189"/>
      <c r="AD540" s="189"/>
      <c r="AE540" s="189"/>
      <c r="AF540" s="189"/>
      <c r="AG540" s="190"/>
      <c r="AH540" s="190"/>
      <c r="AI540" s="190"/>
      <c r="AJ540" s="190"/>
      <c r="AK540" s="191"/>
      <c r="AL540" s="188"/>
      <c r="AM540" s="188"/>
      <c r="AN540" s="188"/>
      <c r="AO540" s="189"/>
      <c r="AP540" s="189"/>
      <c r="AQ540" s="189"/>
      <c r="AR540" s="189"/>
      <c r="AS540" s="189"/>
      <c r="AT540" s="190"/>
      <c r="AU540" s="190"/>
      <c r="AV540" s="190"/>
      <c r="AW540" s="190"/>
      <c r="AX540" s="191"/>
      <c r="AY540" s="188"/>
      <c r="AZ540" s="188"/>
      <c r="BA540" s="188"/>
      <c r="BB540" s="189"/>
      <c r="BC540" s="189"/>
      <c r="BD540" s="189"/>
      <c r="BE540" s="189"/>
      <c r="BF540" s="189"/>
      <c r="BG540" s="190"/>
      <c r="BH540" s="190"/>
      <c r="BI540" s="190"/>
      <c r="BJ540" s="190"/>
      <c r="BK540" s="191"/>
      <c r="BL540" s="188"/>
      <c r="BM540" s="188"/>
      <c r="BN540" s="188"/>
      <c r="BO540" s="189"/>
      <c r="BP540" s="189"/>
      <c r="BQ540" s="189"/>
      <c r="BR540" s="189"/>
      <c r="BS540" s="189"/>
      <c r="BT540" s="190"/>
      <c r="BU540" s="190"/>
      <c r="BV540" s="190"/>
      <c r="BW540" s="190"/>
      <c r="BX540" s="191"/>
      <c r="BY540" s="188"/>
      <c r="BZ540" s="188"/>
      <c r="CA540" s="188"/>
      <c r="CB540" s="189"/>
      <c r="CC540" s="189"/>
      <c r="CD540" s="189"/>
      <c r="CE540" s="189"/>
      <c r="CF540" s="189"/>
      <c r="CG540" s="190"/>
      <c r="CH540" s="190"/>
      <c r="CI540" s="190"/>
      <c r="CJ540" s="190"/>
      <c r="CK540" s="191"/>
      <c r="CL540" s="188"/>
      <c r="CM540" s="188"/>
      <c r="CN540" s="188"/>
      <c r="CO540" s="189"/>
      <c r="CP540" s="189"/>
      <c r="CQ540" s="189"/>
      <c r="CR540" s="189"/>
      <c r="CS540" s="189"/>
      <c r="CT540" s="190"/>
      <c r="CU540" s="190"/>
      <c r="CV540" s="190"/>
      <c r="CW540" s="190"/>
      <c r="CX540" s="191"/>
      <c r="CY540" s="188"/>
      <c r="CZ540" s="188"/>
      <c r="DA540" s="188"/>
      <c r="DB540" s="189"/>
      <c r="DC540" s="189"/>
      <c r="DD540" s="189"/>
      <c r="DE540" s="189"/>
      <c r="DF540" s="189"/>
      <c r="DG540" s="190"/>
      <c r="DH540" s="190"/>
      <c r="DI540" s="190"/>
      <c r="DJ540" s="190"/>
      <c r="DK540" s="191"/>
      <c r="DL540" s="188"/>
      <c r="DM540" s="188"/>
      <c r="DN540" s="188"/>
      <c r="DO540" s="189"/>
      <c r="DP540" s="189"/>
      <c r="DQ540" s="189"/>
      <c r="DR540" s="189"/>
      <c r="DS540" s="189"/>
      <c r="DT540" s="190"/>
      <c r="DU540" s="190"/>
      <c r="DV540" s="190"/>
      <c r="DW540" s="190"/>
      <c r="DX540" s="191"/>
      <c r="DY540" s="188"/>
      <c r="DZ540" s="188"/>
      <c r="EA540" s="188"/>
      <c r="EB540" s="189"/>
      <c r="EC540" s="189"/>
      <c r="ED540" s="189"/>
      <c r="EE540" s="189"/>
      <c r="EF540" s="189"/>
      <c r="EG540" s="190"/>
      <c r="EH540" s="190"/>
      <c r="EI540" s="190"/>
      <c r="EJ540" s="190"/>
      <c r="EK540" s="191"/>
      <c r="EL540" s="188"/>
      <c r="EM540" s="188"/>
      <c r="EN540" s="188"/>
      <c r="EO540" s="189"/>
      <c r="EP540" s="189"/>
      <c r="EQ540" s="189"/>
      <c r="ER540" s="189"/>
      <c r="ES540" s="189"/>
      <c r="ET540" s="190"/>
      <c r="EU540" s="190"/>
      <c r="EV540" s="190"/>
      <c r="EW540" s="190"/>
      <c r="EX540" s="191"/>
      <c r="EY540" s="188"/>
      <c r="EZ540" s="188"/>
      <c r="FA540" s="188"/>
      <c r="FB540" s="189"/>
      <c r="FC540" s="189"/>
      <c r="FD540" s="189"/>
      <c r="FE540" s="189"/>
      <c r="FF540" s="189"/>
      <c r="FG540" s="190"/>
      <c r="FH540" s="190"/>
      <c r="FI540" s="190"/>
      <c r="FJ540" s="190"/>
      <c r="FK540" s="191"/>
      <c r="FL540" s="188"/>
      <c r="FM540" s="188"/>
      <c r="FN540" s="188"/>
      <c r="FO540" s="189"/>
      <c r="FP540" s="189"/>
      <c r="FQ540" s="189"/>
      <c r="FR540" s="189"/>
      <c r="FS540" s="189"/>
      <c r="FT540" s="190"/>
      <c r="FU540" s="190"/>
      <c r="FV540" s="190"/>
      <c r="FW540" s="190"/>
      <c r="FX540" s="191"/>
      <c r="FY540" s="188"/>
      <c r="FZ540" s="188"/>
      <c r="GA540" s="188"/>
      <c r="GB540" s="189"/>
      <c r="GC540" s="189"/>
      <c r="GD540" s="189"/>
      <c r="GE540" s="189"/>
      <c r="GF540" s="189"/>
    </row>
    <row r="541" spans="1:188" s="187" customFormat="1" ht="15" hidden="1" customHeight="1" x14ac:dyDescent="0.25">
      <c r="A541" s="4">
        <v>3726</v>
      </c>
      <c r="B541" s="4">
        <v>5137</v>
      </c>
      <c r="C541" s="291"/>
      <c r="D541" s="47"/>
      <c r="E541" s="61">
        <v>840</v>
      </c>
      <c r="F541" s="5" t="s">
        <v>1053</v>
      </c>
      <c r="G541" s="76">
        <v>200</v>
      </c>
      <c r="H541" s="76">
        <v>236.3</v>
      </c>
      <c r="I541" s="76">
        <v>0</v>
      </c>
      <c r="J541" s="430">
        <f>Tabulka54246[[#This Row],[Skutečnost v tis. Kč]]/Tabulka54246[[#This Row],[Upravený rozpočet v tis. Kč]]*100</f>
        <v>0</v>
      </c>
      <c r="K541" s="672"/>
      <c r="L541" s="188"/>
      <c r="M541" s="188"/>
      <c r="N541" s="188"/>
      <c r="O541" s="189"/>
      <c r="P541" s="189"/>
      <c r="Q541" s="189"/>
      <c r="R541" s="189"/>
      <c r="S541" s="189"/>
      <c r="T541" s="190"/>
      <c r="U541" s="190"/>
      <c r="V541" s="190"/>
      <c r="W541" s="190"/>
      <c r="X541" s="191"/>
      <c r="Y541" s="188"/>
      <c r="Z541" s="188"/>
      <c r="AA541" s="188"/>
      <c r="AB541" s="189"/>
      <c r="AC541" s="189"/>
      <c r="AD541" s="189"/>
      <c r="AE541" s="189"/>
      <c r="AF541" s="189"/>
      <c r="AG541" s="190"/>
      <c r="AH541" s="190"/>
      <c r="AI541" s="190"/>
      <c r="AJ541" s="190"/>
      <c r="AK541" s="191"/>
      <c r="AL541" s="188"/>
      <c r="AM541" s="188"/>
      <c r="AN541" s="188"/>
      <c r="AO541" s="189"/>
      <c r="AP541" s="189"/>
      <c r="AQ541" s="189"/>
      <c r="AR541" s="189"/>
      <c r="AS541" s="189"/>
      <c r="AT541" s="190"/>
      <c r="AU541" s="190"/>
      <c r="AV541" s="190"/>
      <c r="AW541" s="190"/>
      <c r="AX541" s="191"/>
      <c r="AY541" s="188"/>
      <c r="AZ541" s="188"/>
      <c r="BA541" s="188"/>
      <c r="BB541" s="189"/>
      <c r="BC541" s="189"/>
      <c r="BD541" s="189"/>
      <c r="BE541" s="189"/>
      <c r="BF541" s="189"/>
      <c r="BG541" s="190"/>
      <c r="BH541" s="190"/>
      <c r="BI541" s="190"/>
      <c r="BJ541" s="190"/>
      <c r="BK541" s="191"/>
      <c r="BL541" s="188"/>
      <c r="BM541" s="188"/>
      <c r="BN541" s="188"/>
      <c r="BO541" s="189"/>
      <c r="BP541" s="189"/>
      <c r="BQ541" s="189"/>
      <c r="BR541" s="189"/>
      <c r="BS541" s="189"/>
      <c r="BT541" s="190"/>
      <c r="BU541" s="190"/>
      <c r="BV541" s="190"/>
      <c r="BW541" s="190"/>
      <c r="BX541" s="191"/>
      <c r="BY541" s="188"/>
      <c r="BZ541" s="188"/>
      <c r="CA541" s="188"/>
      <c r="CB541" s="189"/>
      <c r="CC541" s="189"/>
      <c r="CD541" s="189"/>
      <c r="CE541" s="189"/>
      <c r="CF541" s="189"/>
      <c r="CG541" s="190"/>
      <c r="CH541" s="190"/>
      <c r="CI541" s="190"/>
      <c r="CJ541" s="190"/>
      <c r="CK541" s="191"/>
      <c r="CL541" s="188"/>
      <c r="CM541" s="188"/>
      <c r="CN541" s="188"/>
      <c r="CO541" s="189"/>
      <c r="CP541" s="189"/>
      <c r="CQ541" s="189"/>
      <c r="CR541" s="189"/>
      <c r="CS541" s="189"/>
      <c r="CT541" s="190"/>
      <c r="CU541" s="190"/>
      <c r="CV541" s="190"/>
      <c r="CW541" s="190"/>
      <c r="CX541" s="191"/>
      <c r="CY541" s="188"/>
      <c r="CZ541" s="188"/>
      <c r="DA541" s="188"/>
      <c r="DB541" s="189"/>
      <c r="DC541" s="189"/>
      <c r="DD541" s="189"/>
      <c r="DE541" s="189"/>
      <c r="DF541" s="189"/>
      <c r="DG541" s="190"/>
      <c r="DH541" s="190"/>
      <c r="DI541" s="190"/>
      <c r="DJ541" s="190"/>
      <c r="DK541" s="191"/>
      <c r="DL541" s="188"/>
      <c r="DM541" s="188"/>
      <c r="DN541" s="188"/>
      <c r="DO541" s="189"/>
      <c r="DP541" s="189"/>
      <c r="DQ541" s="189"/>
      <c r="DR541" s="189"/>
      <c r="DS541" s="189"/>
      <c r="DT541" s="190"/>
      <c r="DU541" s="190"/>
      <c r="DV541" s="190"/>
      <c r="DW541" s="190"/>
      <c r="DX541" s="191"/>
      <c r="DY541" s="188"/>
      <c r="DZ541" s="188"/>
      <c r="EA541" s="188"/>
      <c r="EB541" s="189"/>
      <c r="EC541" s="189"/>
      <c r="ED541" s="189"/>
      <c r="EE541" s="189"/>
      <c r="EF541" s="189"/>
      <c r="EG541" s="190"/>
      <c r="EH541" s="190"/>
      <c r="EI541" s="190"/>
      <c r="EJ541" s="190"/>
      <c r="EK541" s="191"/>
      <c r="EL541" s="188"/>
      <c r="EM541" s="188"/>
      <c r="EN541" s="188"/>
      <c r="EO541" s="189"/>
      <c r="EP541" s="189"/>
      <c r="EQ541" s="189"/>
      <c r="ER541" s="189"/>
      <c r="ES541" s="189"/>
      <c r="ET541" s="190"/>
      <c r="EU541" s="190"/>
      <c r="EV541" s="190"/>
      <c r="EW541" s="190"/>
      <c r="EX541" s="191"/>
      <c r="EY541" s="188"/>
      <c r="EZ541" s="188"/>
      <c r="FA541" s="188"/>
      <c r="FB541" s="189"/>
      <c r="FC541" s="189"/>
      <c r="FD541" s="189"/>
      <c r="FE541" s="189"/>
      <c r="FF541" s="189"/>
      <c r="FG541" s="190"/>
      <c r="FH541" s="190"/>
      <c r="FI541" s="190"/>
      <c r="FJ541" s="190"/>
      <c r="FK541" s="191"/>
      <c r="FL541" s="188"/>
      <c r="FM541" s="188"/>
      <c r="FN541" s="188"/>
      <c r="FO541" s="189"/>
      <c r="FP541" s="189"/>
      <c r="FQ541" s="189"/>
      <c r="FR541" s="189"/>
      <c r="FS541" s="189"/>
      <c r="FT541" s="190"/>
      <c r="FU541" s="190"/>
      <c r="FV541" s="190"/>
      <c r="FW541" s="190"/>
      <c r="FX541" s="191"/>
      <c r="FY541" s="188"/>
      <c r="FZ541" s="188"/>
      <c r="GA541" s="188"/>
      <c r="GB541" s="189"/>
      <c r="GC541" s="189"/>
      <c r="GD541" s="189"/>
      <c r="GE541" s="189"/>
      <c r="GF541" s="189"/>
    </row>
    <row r="542" spans="1:188" s="187" customFormat="1" ht="15" hidden="1" customHeight="1" x14ac:dyDescent="0.25">
      <c r="A542" s="632">
        <v>3726</v>
      </c>
      <c r="B542" s="632">
        <v>5137</v>
      </c>
      <c r="C542" s="633">
        <v>106100000</v>
      </c>
      <c r="D542" s="634"/>
      <c r="E542" s="61">
        <v>840</v>
      </c>
      <c r="F542" s="535" t="s">
        <v>1051</v>
      </c>
      <c r="G542" s="99">
        <v>0</v>
      </c>
      <c r="H542" s="99">
        <v>157.9</v>
      </c>
      <c r="I542" s="99">
        <v>157.9</v>
      </c>
      <c r="J542" s="430">
        <f>Tabulka54246[[#This Row],[Skutečnost v tis. Kč]]/Tabulka54246[[#This Row],[Upravený rozpočet v tis. Kč]]*100</f>
        <v>100</v>
      </c>
      <c r="K542" s="191"/>
      <c r="L542" s="188"/>
      <c r="M542" s="188"/>
      <c r="N542" s="188"/>
      <c r="O542" s="189"/>
      <c r="P542" s="189"/>
      <c r="Q542" s="189"/>
      <c r="R542" s="189"/>
      <c r="S542" s="189"/>
      <c r="T542" s="190"/>
      <c r="U542" s="190"/>
      <c r="V542" s="190"/>
      <c r="W542" s="190"/>
      <c r="X542" s="191"/>
      <c r="Y542" s="188"/>
      <c r="Z542" s="188"/>
      <c r="AA542" s="188"/>
      <c r="AB542" s="189"/>
      <c r="AC542" s="189"/>
      <c r="AD542" s="189"/>
      <c r="AE542" s="189"/>
      <c r="AF542" s="189"/>
      <c r="AG542" s="190"/>
      <c r="AH542" s="190"/>
      <c r="AI542" s="190"/>
      <c r="AJ542" s="190"/>
      <c r="AK542" s="191"/>
      <c r="AL542" s="188"/>
      <c r="AM542" s="188"/>
      <c r="AN542" s="188"/>
      <c r="AO542" s="189"/>
      <c r="AP542" s="189"/>
      <c r="AQ542" s="189"/>
      <c r="AR542" s="189"/>
      <c r="AS542" s="189"/>
      <c r="AT542" s="190"/>
      <c r="AU542" s="190"/>
      <c r="AV542" s="190"/>
      <c r="AW542" s="190"/>
      <c r="AX542" s="191"/>
      <c r="AY542" s="188"/>
      <c r="AZ542" s="188"/>
      <c r="BA542" s="188"/>
      <c r="BB542" s="189"/>
      <c r="BC542" s="189"/>
      <c r="BD542" s="189"/>
      <c r="BE542" s="189"/>
      <c r="BF542" s="189"/>
      <c r="BG542" s="190"/>
      <c r="BH542" s="190"/>
      <c r="BI542" s="190"/>
      <c r="BJ542" s="190"/>
      <c r="BK542" s="191"/>
      <c r="BL542" s="188"/>
      <c r="BM542" s="188"/>
      <c r="BN542" s="188"/>
      <c r="BO542" s="189"/>
      <c r="BP542" s="189"/>
      <c r="BQ542" s="189"/>
      <c r="BR542" s="189"/>
      <c r="BS542" s="189"/>
      <c r="BT542" s="190"/>
      <c r="BU542" s="190"/>
      <c r="BV542" s="190"/>
      <c r="BW542" s="190"/>
      <c r="BX542" s="191"/>
      <c r="BY542" s="188"/>
      <c r="BZ542" s="188"/>
      <c r="CA542" s="188"/>
      <c r="CB542" s="189"/>
      <c r="CC542" s="189"/>
      <c r="CD542" s="189"/>
      <c r="CE542" s="189"/>
      <c r="CF542" s="189"/>
      <c r="CG542" s="190"/>
      <c r="CH542" s="190"/>
      <c r="CI542" s="190"/>
      <c r="CJ542" s="190"/>
      <c r="CK542" s="191"/>
      <c r="CL542" s="188"/>
      <c r="CM542" s="188"/>
      <c r="CN542" s="188"/>
      <c r="CO542" s="189"/>
      <c r="CP542" s="189"/>
      <c r="CQ542" s="189"/>
      <c r="CR542" s="189"/>
      <c r="CS542" s="189"/>
      <c r="CT542" s="190"/>
      <c r="CU542" s="190"/>
      <c r="CV542" s="190"/>
      <c r="CW542" s="190"/>
      <c r="CX542" s="191"/>
      <c r="CY542" s="188"/>
      <c r="CZ542" s="188"/>
      <c r="DA542" s="188"/>
      <c r="DB542" s="189"/>
      <c r="DC542" s="189"/>
      <c r="DD542" s="189"/>
      <c r="DE542" s="189"/>
      <c r="DF542" s="189"/>
      <c r="DG542" s="190"/>
      <c r="DH542" s="190"/>
      <c r="DI542" s="190"/>
      <c r="DJ542" s="190"/>
      <c r="DK542" s="191"/>
      <c r="DL542" s="188"/>
      <c r="DM542" s="188"/>
      <c r="DN542" s="188"/>
      <c r="DO542" s="189"/>
      <c r="DP542" s="189"/>
      <c r="DQ542" s="189"/>
      <c r="DR542" s="189"/>
      <c r="DS542" s="189"/>
      <c r="DT542" s="190"/>
      <c r="DU542" s="190"/>
      <c r="DV542" s="190"/>
      <c r="DW542" s="190"/>
      <c r="DX542" s="191"/>
      <c r="DY542" s="188"/>
      <c r="DZ542" s="188"/>
      <c r="EA542" s="188"/>
      <c r="EB542" s="189"/>
      <c r="EC542" s="189"/>
      <c r="ED542" s="189"/>
      <c r="EE542" s="189"/>
      <c r="EF542" s="189"/>
      <c r="EG542" s="190"/>
      <c r="EH542" s="190"/>
      <c r="EI542" s="190"/>
      <c r="EJ542" s="190"/>
      <c r="EK542" s="191"/>
      <c r="EL542" s="188"/>
      <c r="EM542" s="188"/>
      <c r="EN542" s="188"/>
      <c r="EO542" s="189"/>
      <c r="EP542" s="189"/>
      <c r="EQ542" s="189"/>
      <c r="ER542" s="189"/>
      <c r="ES542" s="189"/>
      <c r="ET542" s="190"/>
      <c r="EU542" s="190"/>
      <c r="EV542" s="190"/>
      <c r="EW542" s="190"/>
      <c r="EX542" s="191"/>
      <c r="EY542" s="188"/>
      <c r="EZ542" s="188"/>
      <c r="FA542" s="188"/>
      <c r="FB542" s="189"/>
      <c r="FC542" s="189"/>
      <c r="FD542" s="189"/>
      <c r="FE542" s="189"/>
      <c r="FF542" s="189"/>
      <c r="FG542" s="190"/>
      <c r="FH542" s="190"/>
      <c r="FI542" s="190"/>
      <c r="FJ542" s="190"/>
      <c r="FK542" s="191"/>
      <c r="FL542" s="188"/>
      <c r="FM542" s="188"/>
      <c r="FN542" s="188"/>
      <c r="FO542" s="189"/>
      <c r="FP542" s="189"/>
      <c r="FQ542" s="189"/>
      <c r="FR542" s="189"/>
      <c r="FS542" s="189"/>
      <c r="FT542" s="190"/>
      <c r="FU542" s="190"/>
      <c r="FV542" s="190"/>
      <c r="FW542" s="190"/>
      <c r="FX542" s="191"/>
      <c r="FY542" s="188"/>
      <c r="FZ542" s="188"/>
      <c r="GA542" s="188"/>
      <c r="GB542" s="189"/>
      <c r="GC542" s="189"/>
      <c r="GD542" s="189"/>
      <c r="GE542" s="189"/>
      <c r="GF542" s="189"/>
    </row>
    <row r="543" spans="1:188" s="187" customFormat="1" ht="15" hidden="1" customHeight="1" x14ac:dyDescent="0.25">
      <c r="A543" s="492">
        <v>3726</v>
      </c>
      <c r="B543" s="492">
        <v>5137</v>
      </c>
      <c r="C543" s="578">
        <v>106515011</v>
      </c>
      <c r="D543" s="582"/>
      <c r="E543" s="493">
        <v>840</v>
      </c>
      <c r="F543" s="494" t="s">
        <v>1052</v>
      </c>
      <c r="G543" s="552">
        <v>0</v>
      </c>
      <c r="H543" s="552">
        <v>894.8</v>
      </c>
      <c r="I543" s="552">
        <v>894.8</v>
      </c>
      <c r="J543" s="430">
        <f>Tabulka54246[[#This Row],[Skutečnost v tis. Kč]]/Tabulka54246[[#This Row],[Upravený rozpočet v tis. Kč]]*100</f>
        <v>100</v>
      </c>
      <c r="K543" s="191"/>
      <c r="L543" s="188"/>
      <c r="M543" s="188"/>
      <c r="N543" s="188"/>
      <c r="O543" s="189"/>
      <c r="P543" s="189"/>
      <c r="Q543" s="189"/>
      <c r="R543" s="189"/>
      <c r="S543" s="189"/>
      <c r="T543" s="190"/>
      <c r="U543" s="190"/>
      <c r="V543" s="190"/>
      <c r="W543" s="190"/>
      <c r="X543" s="191"/>
      <c r="Y543" s="188"/>
      <c r="Z543" s="188"/>
      <c r="AA543" s="188"/>
      <c r="AB543" s="189"/>
      <c r="AC543" s="189"/>
      <c r="AD543" s="189"/>
      <c r="AE543" s="189"/>
      <c r="AF543" s="189"/>
      <c r="AG543" s="190"/>
      <c r="AH543" s="190"/>
      <c r="AI543" s="190"/>
      <c r="AJ543" s="190"/>
      <c r="AK543" s="191"/>
      <c r="AL543" s="188"/>
      <c r="AM543" s="188"/>
      <c r="AN543" s="188"/>
      <c r="AO543" s="189"/>
      <c r="AP543" s="189"/>
      <c r="AQ543" s="189"/>
      <c r="AR543" s="189"/>
      <c r="AS543" s="189"/>
      <c r="AT543" s="190"/>
      <c r="AU543" s="190"/>
      <c r="AV543" s="190"/>
      <c r="AW543" s="190"/>
      <c r="AX543" s="191"/>
      <c r="AY543" s="188"/>
      <c r="AZ543" s="188"/>
      <c r="BA543" s="188"/>
      <c r="BB543" s="189"/>
      <c r="BC543" s="189"/>
      <c r="BD543" s="189"/>
      <c r="BE543" s="189"/>
      <c r="BF543" s="189"/>
      <c r="BG543" s="190"/>
      <c r="BH543" s="190"/>
      <c r="BI543" s="190"/>
      <c r="BJ543" s="190"/>
      <c r="BK543" s="191"/>
      <c r="BL543" s="188"/>
      <c r="BM543" s="188"/>
      <c r="BN543" s="188"/>
      <c r="BO543" s="189"/>
      <c r="BP543" s="189"/>
      <c r="BQ543" s="189"/>
      <c r="BR543" s="189"/>
      <c r="BS543" s="189"/>
      <c r="BT543" s="190"/>
      <c r="BU543" s="190"/>
      <c r="BV543" s="190"/>
      <c r="BW543" s="190"/>
      <c r="BX543" s="191"/>
      <c r="BY543" s="188"/>
      <c r="BZ543" s="188"/>
      <c r="CA543" s="188"/>
      <c r="CB543" s="189"/>
      <c r="CC543" s="189"/>
      <c r="CD543" s="189"/>
      <c r="CE543" s="189"/>
      <c r="CF543" s="189"/>
      <c r="CG543" s="190"/>
      <c r="CH543" s="190"/>
      <c r="CI543" s="190"/>
      <c r="CJ543" s="190"/>
      <c r="CK543" s="191"/>
      <c r="CL543" s="188"/>
      <c r="CM543" s="188"/>
      <c r="CN543" s="188"/>
      <c r="CO543" s="189"/>
      <c r="CP543" s="189"/>
      <c r="CQ543" s="189"/>
      <c r="CR543" s="189"/>
      <c r="CS543" s="189"/>
      <c r="CT543" s="190"/>
      <c r="CU543" s="190"/>
      <c r="CV543" s="190"/>
      <c r="CW543" s="190"/>
      <c r="CX543" s="191"/>
      <c r="CY543" s="188"/>
      <c r="CZ543" s="188"/>
      <c r="DA543" s="188"/>
      <c r="DB543" s="189"/>
      <c r="DC543" s="189"/>
      <c r="DD543" s="189"/>
      <c r="DE543" s="189"/>
      <c r="DF543" s="189"/>
      <c r="DG543" s="190"/>
      <c r="DH543" s="190"/>
      <c r="DI543" s="190"/>
      <c r="DJ543" s="190"/>
      <c r="DK543" s="191"/>
      <c r="DL543" s="188"/>
      <c r="DM543" s="188"/>
      <c r="DN543" s="188"/>
      <c r="DO543" s="189"/>
      <c r="DP543" s="189"/>
      <c r="DQ543" s="189"/>
      <c r="DR543" s="189"/>
      <c r="DS543" s="189"/>
      <c r="DT543" s="190"/>
      <c r="DU543" s="190"/>
      <c r="DV543" s="190"/>
      <c r="DW543" s="190"/>
      <c r="DX543" s="191"/>
      <c r="DY543" s="188"/>
      <c r="DZ543" s="188"/>
      <c r="EA543" s="188"/>
      <c r="EB543" s="189"/>
      <c r="EC543" s="189"/>
      <c r="ED543" s="189"/>
      <c r="EE543" s="189"/>
      <c r="EF543" s="189"/>
      <c r="EG543" s="190"/>
      <c r="EH543" s="190"/>
      <c r="EI543" s="190"/>
      <c r="EJ543" s="190"/>
      <c r="EK543" s="191"/>
      <c r="EL543" s="188"/>
      <c r="EM543" s="188"/>
      <c r="EN543" s="188"/>
      <c r="EO543" s="189"/>
      <c r="EP543" s="189"/>
      <c r="EQ543" s="189"/>
      <c r="ER543" s="189"/>
      <c r="ES543" s="189"/>
      <c r="ET543" s="190"/>
      <c r="EU543" s="190"/>
      <c r="EV543" s="190"/>
      <c r="EW543" s="190"/>
      <c r="EX543" s="191"/>
      <c r="EY543" s="188"/>
      <c r="EZ543" s="188"/>
      <c r="FA543" s="188"/>
      <c r="FB543" s="189"/>
      <c r="FC543" s="189"/>
      <c r="FD543" s="189"/>
      <c r="FE543" s="189"/>
      <c r="FF543" s="189"/>
      <c r="FG543" s="190"/>
      <c r="FH543" s="190"/>
      <c r="FI543" s="190"/>
      <c r="FJ543" s="190"/>
      <c r="FK543" s="191"/>
      <c r="FL543" s="188"/>
      <c r="FM543" s="188"/>
      <c r="FN543" s="188"/>
      <c r="FO543" s="189"/>
      <c r="FP543" s="189"/>
      <c r="FQ543" s="189"/>
      <c r="FR543" s="189"/>
      <c r="FS543" s="189"/>
      <c r="FT543" s="190"/>
      <c r="FU543" s="190"/>
      <c r="FV543" s="190"/>
      <c r="FW543" s="190"/>
      <c r="FX543" s="191"/>
      <c r="FY543" s="188"/>
      <c r="FZ543" s="188"/>
      <c r="GA543" s="188"/>
      <c r="GB543" s="189"/>
      <c r="GC543" s="189"/>
      <c r="GD543" s="189"/>
      <c r="GE543" s="189"/>
      <c r="GF543" s="189"/>
    </row>
    <row r="544" spans="1:188" s="187" customFormat="1" ht="15" hidden="1" customHeight="1" x14ac:dyDescent="0.25">
      <c r="A544" s="4">
        <v>3726</v>
      </c>
      <c r="B544" s="4">
        <v>5166</v>
      </c>
      <c r="C544" s="291"/>
      <c r="D544" s="47"/>
      <c r="E544" s="61">
        <v>840</v>
      </c>
      <c r="F544" s="5" t="s">
        <v>342</v>
      </c>
      <c r="G544" s="76">
        <v>30</v>
      </c>
      <c r="H544" s="76">
        <v>30</v>
      </c>
      <c r="I544" s="76">
        <v>0</v>
      </c>
      <c r="J544" s="430">
        <f>Tabulka54246[[#This Row],[Skutečnost v tis. Kč]]/Tabulka54246[[#This Row],[Upravený rozpočet v tis. Kč]]*100</f>
        <v>0</v>
      </c>
      <c r="K544" s="191"/>
      <c r="L544" s="188"/>
      <c r="M544" s="188"/>
      <c r="N544" s="188"/>
      <c r="O544" s="189"/>
      <c r="P544" s="189"/>
      <c r="Q544" s="189"/>
      <c r="R544" s="189"/>
      <c r="S544" s="189"/>
      <c r="T544" s="190"/>
      <c r="U544" s="190"/>
      <c r="V544" s="190"/>
      <c r="W544" s="190"/>
      <c r="X544" s="191"/>
      <c r="Y544" s="188"/>
      <c r="Z544" s="188"/>
      <c r="AA544" s="188"/>
      <c r="AB544" s="189"/>
      <c r="AC544" s="189"/>
      <c r="AD544" s="189"/>
      <c r="AE544" s="189"/>
      <c r="AF544" s="189"/>
      <c r="AG544" s="190"/>
      <c r="AH544" s="190"/>
      <c r="AI544" s="190"/>
      <c r="AJ544" s="190"/>
      <c r="AK544" s="191"/>
      <c r="AL544" s="188"/>
      <c r="AM544" s="188"/>
      <c r="AN544" s="188"/>
      <c r="AO544" s="189"/>
      <c r="AP544" s="189"/>
      <c r="AQ544" s="189"/>
      <c r="AR544" s="189"/>
      <c r="AS544" s="189"/>
      <c r="AT544" s="190"/>
      <c r="AU544" s="190"/>
      <c r="AV544" s="190"/>
      <c r="AW544" s="190"/>
      <c r="AX544" s="191"/>
      <c r="AY544" s="188"/>
      <c r="AZ544" s="188"/>
      <c r="BA544" s="188"/>
      <c r="BB544" s="189"/>
      <c r="BC544" s="189"/>
      <c r="BD544" s="189"/>
      <c r="BE544" s="189"/>
      <c r="BF544" s="189"/>
      <c r="BG544" s="190"/>
      <c r="BH544" s="190"/>
      <c r="BI544" s="190"/>
      <c r="BJ544" s="190"/>
      <c r="BK544" s="191"/>
      <c r="BL544" s="188"/>
      <c r="BM544" s="188"/>
      <c r="BN544" s="188"/>
      <c r="BO544" s="189"/>
      <c r="BP544" s="189"/>
      <c r="BQ544" s="189"/>
      <c r="BR544" s="189"/>
      <c r="BS544" s="189"/>
      <c r="BT544" s="190"/>
      <c r="BU544" s="190"/>
      <c r="BV544" s="190"/>
      <c r="BW544" s="190"/>
      <c r="BX544" s="191"/>
      <c r="BY544" s="188"/>
      <c r="BZ544" s="188"/>
      <c r="CA544" s="188"/>
      <c r="CB544" s="189"/>
      <c r="CC544" s="189"/>
      <c r="CD544" s="189"/>
      <c r="CE544" s="189"/>
      <c r="CF544" s="189"/>
      <c r="CG544" s="190"/>
      <c r="CH544" s="190"/>
      <c r="CI544" s="190"/>
      <c r="CJ544" s="190"/>
      <c r="CK544" s="191"/>
      <c r="CL544" s="188"/>
      <c r="CM544" s="188"/>
      <c r="CN544" s="188"/>
      <c r="CO544" s="189"/>
      <c r="CP544" s="189"/>
      <c r="CQ544" s="189"/>
      <c r="CR544" s="189"/>
      <c r="CS544" s="189"/>
      <c r="CT544" s="190"/>
      <c r="CU544" s="190"/>
      <c r="CV544" s="190"/>
      <c r="CW544" s="190"/>
      <c r="CX544" s="191"/>
      <c r="CY544" s="188"/>
      <c r="CZ544" s="188"/>
      <c r="DA544" s="188"/>
      <c r="DB544" s="189"/>
      <c r="DC544" s="189"/>
      <c r="DD544" s="189"/>
      <c r="DE544" s="189"/>
      <c r="DF544" s="189"/>
      <c r="DG544" s="190"/>
      <c r="DH544" s="190"/>
      <c r="DI544" s="190"/>
      <c r="DJ544" s="190"/>
      <c r="DK544" s="191"/>
      <c r="DL544" s="188"/>
      <c r="DM544" s="188"/>
      <c r="DN544" s="188"/>
      <c r="DO544" s="189"/>
      <c r="DP544" s="189"/>
      <c r="DQ544" s="189"/>
      <c r="DR544" s="189"/>
      <c r="DS544" s="189"/>
      <c r="DT544" s="190"/>
      <c r="DU544" s="190"/>
      <c r="DV544" s="190"/>
      <c r="DW544" s="190"/>
      <c r="DX544" s="191"/>
      <c r="DY544" s="188"/>
      <c r="DZ544" s="188"/>
      <c r="EA544" s="188"/>
      <c r="EB544" s="189"/>
      <c r="EC544" s="189"/>
      <c r="ED544" s="189"/>
      <c r="EE544" s="189"/>
      <c r="EF544" s="189"/>
      <c r="EG544" s="190"/>
      <c r="EH544" s="190"/>
      <c r="EI544" s="190"/>
      <c r="EJ544" s="190"/>
      <c r="EK544" s="191"/>
      <c r="EL544" s="188"/>
      <c r="EM544" s="188"/>
      <c r="EN544" s="188"/>
      <c r="EO544" s="189"/>
      <c r="EP544" s="189"/>
      <c r="EQ544" s="189"/>
      <c r="ER544" s="189"/>
      <c r="ES544" s="189"/>
      <c r="ET544" s="190"/>
      <c r="EU544" s="190"/>
      <c r="EV544" s="190"/>
      <c r="EW544" s="190"/>
      <c r="EX544" s="191"/>
      <c r="EY544" s="188"/>
      <c r="EZ544" s="188"/>
      <c r="FA544" s="188"/>
      <c r="FB544" s="189"/>
      <c r="FC544" s="189"/>
      <c r="FD544" s="189"/>
      <c r="FE544" s="189"/>
      <c r="FF544" s="189"/>
      <c r="FG544" s="190"/>
      <c r="FH544" s="190"/>
      <c r="FI544" s="190"/>
      <c r="FJ544" s="190"/>
      <c r="FK544" s="191"/>
      <c r="FL544" s="188"/>
      <c r="FM544" s="188"/>
      <c r="FN544" s="188"/>
      <c r="FO544" s="189"/>
      <c r="FP544" s="189"/>
      <c r="FQ544" s="189"/>
      <c r="FR544" s="189"/>
      <c r="FS544" s="189"/>
      <c r="FT544" s="190"/>
      <c r="FU544" s="190"/>
      <c r="FV544" s="190"/>
      <c r="FW544" s="190"/>
      <c r="FX544" s="191"/>
      <c r="FY544" s="188"/>
      <c r="FZ544" s="188"/>
      <c r="GA544" s="188"/>
      <c r="GB544" s="189"/>
      <c r="GC544" s="189"/>
      <c r="GD544" s="189"/>
      <c r="GE544" s="189"/>
      <c r="GF544" s="189"/>
    </row>
    <row r="545" spans="1:188" s="187" customFormat="1" ht="15" hidden="1" customHeight="1" x14ac:dyDescent="0.25">
      <c r="A545" s="4">
        <v>3726</v>
      </c>
      <c r="B545" s="4">
        <v>5169</v>
      </c>
      <c r="C545" s="291"/>
      <c r="D545" s="47"/>
      <c r="E545" s="61"/>
      <c r="F545" s="5" t="s">
        <v>174</v>
      </c>
      <c r="G545" s="76">
        <v>330</v>
      </c>
      <c r="H545" s="76">
        <v>330</v>
      </c>
      <c r="I545" s="76">
        <v>130.49</v>
      </c>
      <c r="J545" s="430">
        <f>Tabulka54246[[#This Row],[Skutečnost v tis. Kč]]/Tabulka54246[[#This Row],[Upravený rozpočet v tis. Kč]]*100</f>
        <v>39.542424242424246</v>
      </c>
      <c r="K545" s="191"/>
      <c r="L545" s="188"/>
      <c r="M545" s="188"/>
      <c r="N545" s="188"/>
      <c r="O545" s="189"/>
      <c r="P545" s="189"/>
      <c r="Q545" s="189"/>
      <c r="R545" s="189"/>
      <c r="S545" s="189"/>
      <c r="T545" s="190"/>
      <c r="U545" s="190"/>
      <c r="V545" s="190"/>
      <c r="W545" s="190"/>
      <c r="X545" s="191"/>
      <c r="Y545" s="188"/>
      <c r="Z545" s="188"/>
      <c r="AA545" s="188"/>
      <c r="AB545" s="189"/>
      <c r="AC545" s="189"/>
      <c r="AD545" s="189"/>
      <c r="AE545" s="189"/>
      <c r="AF545" s="189"/>
      <c r="AG545" s="190"/>
      <c r="AH545" s="190"/>
      <c r="AI545" s="190"/>
      <c r="AJ545" s="190"/>
      <c r="AK545" s="191"/>
      <c r="AL545" s="188"/>
      <c r="AM545" s="188"/>
      <c r="AN545" s="188"/>
      <c r="AO545" s="189"/>
      <c r="AP545" s="189"/>
      <c r="AQ545" s="189"/>
      <c r="AR545" s="189"/>
      <c r="AS545" s="189"/>
      <c r="AT545" s="190"/>
      <c r="AU545" s="190"/>
      <c r="AV545" s="190"/>
      <c r="AW545" s="190"/>
      <c r="AX545" s="191"/>
      <c r="AY545" s="188"/>
      <c r="AZ545" s="188"/>
      <c r="BA545" s="188"/>
      <c r="BB545" s="189"/>
      <c r="BC545" s="189"/>
      <c r="BD545" s="189"/>
      <c r="BE545" s="189"/>
      <c r="BF545" s="189"/>
      <c r="BG545" s="190"/>
      <c r="BH545" s="190"/>
      <c r="BI545" s="190"/>
      <c r="BJ545" s="190"/>
      <c r="BK545" s="191"/>
      <c r="BL545" s="188"/>
      <c r="BM545" s="188"/>
      <c r="BN545" s="188"/>
      <c r="BO545" s="189"/>
      <c r="BP545" s="189"/>
      <c r="BQ545" s="189"/>
      <c r="BR545" s="189"/>
      <c r="BS545" s="189"/>
      <c r="BT545" s="190"/>
      <c r="BU545" s="190"/>
      <c r="BV545" s="190"/>
      <c r="BW545" s="190"/>
      <c r="BX545" s="191"/>
      <c r="BY545" s="188"/>
      <c r="BZ545" s="188"/>
      <c r="CA545" s="188"/>
      <c r="CB545" s="189"/>
      <c r="CC545" s="189"/>
      <c r="CD545" s="189"/>
      <c r="CE545" s="189"/>
      <c r="CF545" s="189"/>
      <c r="CG545" s="190"/>
      <c r="CH545" s="190"/>
      <c r="CI545" s="190"/>
      <c r="CJ545" s="190"/>
      <c r="CK545" s="191"/>
      <c r="CL545" s="188"/>
      <c r="CM545" s="188"/>
      <c r="CN545" s="188"/>
      <c r="CO545" s="189"/>
      <c r="CP545" s="189"/>
      <c r="CQ545" s="189"/>
      <c r="CR545" s="189"/>
      <c r="CS545" s="189"/>
      <c r="CT545" s="190"/>
      <c r="CU545" s="190"/>
      <c r="CV545" s="190"/>
      <c r="CW545" s="190"/>
      <c r="CX545" s="191"/>
      <c r="CY545" s="188"/>
      <c r="CZ545" s="188"/>
      <c r="DA545" s="188"/>
      <c r="DB545" s="189"/>
      <c r="DC545" s="189"/>
      <c r="DD545" s="189"/>
      <c r="DE545" s="189"/>
      <c r="DF545" s="189"/>
      <c r="DG545" s="190"/>
      <c r="DH545" s="190"/>
      <c r="DI545" s="190"/>
      <c r="DJ545" s="190"/>
      <c r="DK545" s="191"/>
      <c r="DL545" s="188"/>
      <c r="DM545" s="188"/>
      <c r="DN545" s="188"/>
      <c r="DO545" s="189"/>
      <c r="DP545" s="189"/>
      <c r="DQ545" s="189"/>
      <c r="DR545" s="189"/>
      <c r="DS545" s="189"/>
      <c r="DT545" s="190"/>
      <c r="DU545" s="190"/>
      <c r="DV545" s="190"/>
      <c r="DW545" s="190"/>
      <c r="DX545" s="191"/>
      <c r="DY545" s="188"/>
      <c r="DZ545" s="188"/>
      <c r="EA545" s="188"/>
      <c r="EB545" s="189"/>
      <c r="EC545" s="189"/>
      <c r="ED545" s="189"/>
      <c r="EE545" s="189"/>
      <c r="EF545" s="189"/>
      <c r="EG545" s="190"/>
      <c r="EH545" s="190"/>
      <c r="EI545" s="190"/>
      <c r="EJ545" s="190"/>
      <c r="EK545" s="191"/>
      <c r="EL545" s="188"/>
      <c r="EM545" s="188"/>
      <c r="EN545" s="188"/>
      <c r="EO545" s="189"/>
      <c r="EP545" s="189"/>
      <c r="EQ545" s="189"/>
      <c r="ER545" s="189"/>
      <c r="ES545" s="189"/>
      <c r="ET545" s="190"/>
      <c r="EU545" s="190"/>
      <c r="EV545" s="190"/>
      <c r="EW545" s="190"/>
      <c r="EX545" s="191"/>
      <c r="EY545" s="188"/>
      <c r="EZ545" s="188"/>
      <c r="FA545" s="188"/>
      <c r="FB545" s="189"/>
      <c r="FC545" s="189"/>
      <c r="FD545" s="189"/>
      <c r="FE545" s="189"/>
      <c r="FF545" s="189"/>
      <c r="FG545" s="190"/>
      <c r="FH545" s="190"/>
      <c r="FI545" s="190"/>
      <c r="FJ545" s="190"/>
      <c r="FK545" s="191"/>
      <c r="FL545" s="188"/>
      <c r="FM545" s="188"/>
      <c r="FN545" s="188"/>
      <c r="FO545" s="189"/>
      <c r="FP545" s="189"/>
      <c r="FQ545" s="189"/>
      <c r="FR545" s="189"/>
      <c r="FS545" s="189"/>
      <c r="FT545" s="190"/>
      <c r="FU545" s="190"/>
      <c r="FV545" s="190"/>
      <c r="FW545" s="190"/>
      <c r="FX545" s="191"/>
      <c r="FY545" s="188"/>
      <c r="FZ545" s="188"/>
      <c r="GA545" s="188"/>
      <c r="GB545" s="189"/>
      <c r="GC545" s="189"/>
      <c r="GD545" s="189"/>
      <c r="GE545" s="189"/>
      <c r="GF545" s="189"/>
    </row>
    <row r="546" spans="1:188" s="187" customFormat="1" ht="15" hidden="1" customHeight="1" x14ac:dyDescent="0.25">
      <c r="A546" s="335">
        <v>3726</v>
      </c>
      <c r="B546" s="335"/>
      <c r="C546" s="519"/>
      <c r="D546" s="45"/>
      <c r="E546" s="61"/>
      <c r="F546" s="110" t="s">
        <v>328</v>
      </c>
      <c r="G546" s="72">
        <f>SUM(G541:G545)</f>
        <v>560</v>
      </c>
      <c r="H546" s="72">
        <f>SUM(H541:H545)</f>
        <v>1649</v>
      </c>
      <c r="I546" s="72">
        <f>SUM(I541:I545)</f>
        <v>1183.19</v>
      </c>
      <c r="J546" s="468">
        <f>Tabulka54246[[#This Row],[Skutečnost v tis. Kč]]/Tabulka54246[[#This Row],[Upravený rozpočet v tis. Kč]]*100</f>
        <v>71.751970891449375</v>
      </c>
      <c r="K546" s="191"/>
      <c r="L546" s="188"/>
      <c r="M546" s="188"/>
      <c r="N546" s="188"/>
      <c r="O546" s="189"/>
      <c r="P546" s="189"/>
      <c r="Q546" s="189"/>
      <c r="R546" s="189"/>
      <c r="S546" s="189"/>
      <c r="T546" s="190"/>
      <c r="U546" s="190"/>
      <c r="V546" s="190"/>
      <c r="W546" s="190"/>
      <c r="X546" s="191"/>
      <c r="Y546" s="188"/>
      <c r="Z546" s="188"/>
      <c r="AA546" s="188"/>
      <c r="AB546" s="189"/>
      <c r="AC546" s="189"/>
      <c r="AD546" s="189"/>
      <c r="AE546" s="189"/>
      <c r="AF546" s="189"/>
      <c r="AG546" s="190"/>
      <c r="AH546" s="190"/>
      <c r="AI546" s="190"/>
      <c r="AJ546" s="190"/>
      <c r="AK546" s="191"/>
      <c r="AL546" s="188"/>
      <c r="AM546" s="188"/>
      <c r="AN546" s="188"/>
      <c r="AO546" s="189"/>
      <c r="AP546" s="189"/>
      <c r="AQ546" s="189"/>
      <c r="AR546" s="189"/>
      <c r="AS546" s="189"/>
      <c r="AT546" s="190"/>
      <c r="AU546" s="190"/>
      <c r="AV546" s="190"/>
      <c r="AW546" s="190"/>
      <c r="AX546" s="191"/>
      <c r="AY546" s="188"/>
      <c r="AZ546" s="188"/>
      <c r="BA546" s="188"/>
      <c r="BB546" s="189"/>
      <c r="BC546" s="189"/>
      <c r="BD546" s="189"/>
      <c r="BE546" s="189"/>
      <c r="BF546" s="189"/>
      <c r="BG546" s="190"/>
      <c r="BH546" s="190"/>
      <c r="BI546" s="190"/>
      <c r="BJ546" s="190"/>
      <c r="BK546" s="191"/>
      <c r="BL546" s="188"/>
      <c r="BM546" s="188"/>
      <c r="BN546" s="188"/>
      <c r="BO546" s="189"/>
      <c r="BP546" s="189"/>
      <c r="BQ546" s="189"/>
      <c r="BR546" s="189"/>
      <c r="BS546" s="189"/>
      <c r="BT546" s="190"/>
      <c r="BU546" s="190"/>
      <c r="BV546" s="190"/>
      <c r="BW546" s="190"/>
      <c r="BX546" s="191"/>
      <c r="BY546" s="188"/>
      <c r="BZ546" s="188"/>
      <c r="CA546" s="188"/>
      <c r="CB546" s="189"/>
      <c r="CC546" s="189"/>
      <c r="CD546" s="189"/>
      <c r="CE546" s="189"/>
      <c r="CF546" s="189"/>
      <c r="CG546" s="190"/>
      <c r="CH546" s="190"/>
      <c r="CI546" s="190"/>
      <c r="CJ546" s="190"/>
      <c r="CK546" s="191"/>
      <c r="CL546" s="188"/>
      <c r="CM546" s="188"/>
      <c r="CN546" s="188"/>
      <c r="CO546" s="189"/>
      <c r="CP546" s="189"/>
      <c r="CQ546" s="189"/>
      <c r="CR546" s="189"/>
      <c r="CS546" s="189"/>
      <c r="CT546" s="190"/>
      <c r="CU546" s="190"/>
      <c r="CV546" s="190"/>
      <c r="CW546" s="190"/>
      <c r="CX546" s="191"/>
      <c r="CY546" s="188"/>
      <c r="CZ546" s="188"/>
      <c r="DA546" s="188"/>
      <c r="DB546" s="189"/>
      <c r="DC546" s="189"/>
      <c r="DD546" s="189"/>
      <c r="DE546" s="189"/>
      <c r="DF546" s="189"/>
      <c r="DG546" s="190"/>
      <c r="DH546" s="190"/>
      <c r="DI546" s="190"/>
      <c r="DJ546" s="190"/>
      <c r="DK546" s="191"/>
      <c r="DL546" s="188"/>
      <c r="DM546" s="188"/>
      <c r="DN546" s="188"/>
      <c r="DO546" s="189"/>
      <c r="DP546" s="189"/>
      <c r="DQ546" s="189"/>
      <c r="DR546" s="189"/>
      <c r="DS546" s="189"/>
      <c r="DT546" s="190"/>
      <c r="DU546" s="190"/>
      <c r="DV546" s="190"/>
      <c r="DW546" s="190"/>
      <c r="DX546" s="191"/>
      <c r="DY546" s="188"/>
      <c r="DZ546" s="188"/>
      <c r="EA546" s="188"/>
      <c r="EB546" s="189"/>
      <c r="EC546" s="189"/>
      <c r="ED546" s="189"/>
      <c r="EE546" s="189"/>
      <c r="EF546" s="189"/>
      <c r="EG546" s="190"/>
      <c r="EH546" s="190"/>
      <c r="EI546" s="190"/>
      <c r="EJ546" s="190"/>
      <c r="EK546" s="191"/>
      <c r="EL546" s="188"/>
      <c r="EM546" s="188"/>
      <c r="EN546" s="188"/>
      <c r="EO546" s="189"/>
      <c r="EP546" s="189"/>
      <c r="EQ546" s="189"/>
      <c r="ER546" s="189"/>
      <c r="ES546" s="189"/>
      <c r="ET546" s="190"/>
      <c r="EU546" s="190"/>
      <c r="EV546" s="190"/>
      <c r="EW546" s="190"/>
      <c r="EX546" s="191"/>
      <c r="EY546" s="188"/>
      <c r="EZ546" s="188"/>
      <c r="FA546" s="188"/>
      <c r="FB546" s="189"/>
      <c r="FC546" s="189"/>
      <c r="FD546" s="189"/>
      <c r="FE546" s="189"/>
      <c r="FF546" s="189"/>
      <c r="FG546" s="190"/>
      <c r="FH546" s="190"/>
      <c r="FI546" s="190"/>
      <c r="FJ546" s="190"/>
      <c r="FK546" s="191"/>
      <c r="FL546" s="188"/>
      <c r="FM546" s="188"/>
      <c r="FN546" s="188"/>
      <c r="FO546" s="189"/>
      <c r="FP546" s="189"/>
      <c r="FQ546" s="189"/>
      <c r="FR546" s="189"/>
      <c r="FS546" s="189"/>
      <c r="FT546" s="190"/>
      <c r="FU546" s="190"/>
      <c r="FV546" s="190"/>
      <c r="FW546" s="190"/>
      <c r="FX546" s="191"/>
      <c r="FY546" s="188"/>
      <c r="FZ546" s="188"/>
      <c r="GA546" s="188"/>
      <c r="GB546" s="189"/>
      <c r="GC546" s="189"/>
      <c r="GD546" s="189"/>
      <c r="GE546" s="189"/>
      <c r="GF546" s="189"/>
    </row>
    <row r="547" spans="1:188" s="187" customFormat="1" ht="15" hidden="1" customHeight="1" x14ac:dyDescent="0.25">
      <c r="A547" s="461"/>
      <c r="B547" s="461"/>
      <c r="C547" s="490"/>
      <c r="D547" s="64"/>
      <c r="E547" s="61"/>
      <c r="F547" s="459"/>
      <c r="G547" s="254"/>
      <c r="H547" s="254"/>
      <c r="I547" s="254"/>
      <c r="J547" s="430"/>
      <c r="K547" s="191"/>
      <c r="L547" s="188"/>
      <c r="M547" s="188"/>
      <c r="N547" s="188"/>
      <c r="O547" s="189"/>
      <c r="P547" s="189"/>
      <c r="Q547" s="189"/>
      <c r="R547" s="189"/>
      <c r="S547" s="189"/>
      <c r="T547" s="190"/>
      <c r="U547" s="190"/>
      <c r="V547" s="190"/>
      <c r="W547" s="190"/>
      <c r="X547" s="191"/>
      <c r="Y547" s="188"/>
      <c r="Z547" s="188"/>
      <c r="AA547" s="188"/>
      <c r="AB547" s="189"/>
      <c r="AC547" s="189"/>
      <c r="AD547" s="189"/>
      <c r="AE547" s="189"/>
      <c r="AF547" s="189"/>
      <c r="AG547" s="190"/>
      <c r="AH547" s="190"/>
      <c r="AI547" s="190"/>
      <c r="AJ547" s="190"/>
      <c r="AK547" s="191"/>
      <c r="AL547" s="188"/>
      <c r="AM547" s="188"/>
      <c r="AN547" s="188"/>
      <c r="AO547" s="189"/>
      <c r="AP547" s="189"/>
      <c r="AQ547" s="189"/>
      <c r="AR547" s="189"/>
      <c r="AS547" s="189"/>
      <c r="AT547" s="190"/>
      <c r="AU547" s="190"/>
      <c r="AV547" s="190"/>
      <c r="AW547" s="190"/>
      <c r="AX547" s="191"/>
      <c r="AY547" s="188"/>
      <c r="AZ547" s="188"/>
      <c r="BA547" s="188"/>
      <c r="BB547" s="189"/>
      <c r="BC547" s="189"/>
      <c r="BD547" s="189"/>
      <c r="BE547" s="189"/>
      <c r="BF547" s="189"/>
      <c r="BG547" s="190"/>
      <c r="BH547" s="190"/>
      <c r="BI547" s="190"/>
      <c r="BJ547" s="190"/>
      <c r="BK547" s="191"/>
      <c r="BL547" s="188"/>
      <c r="BM547" s="188"/>
      <c r="BN547" s="188"/>
      <c r="BO547" s="189"/>
      <c r="BP547" s="189"/>
      <c r="BQ547" s="189"/>
      <c r="BR547" s="189"/>
      <c r="BS547" s="189"/>
      <c r="BT547" s="190"/>
      <c r="BU547" s="190"/>
      <c r="BV547" s="190"/>
      <c r="BW547" s="190"/>
      <c r="BX547" s="191"/>
      <c r="BY547" s="188"/>
      <c r="BZ547" s="188"/>
      <c r="CA547" s="188"/>
      <c r="CB547" s="189"/>
      <c r="CC547" s="189"/>
      <c r="CD547" s="189"/>
      <c r="CE547" s="189"/>
      <c r="CF547" s="189"/>
      <c r="CG547" s="190"/>
      <c r="CH547" s="190"/>
      <c r="CI547" s="190"/>
      <c r="CJ547" s="190"/>
      <c r="CK547" s="191"/>
      <c r="CL547" s="188"/>
      <c r="CM547" s="188"/>
      <c r="CN547" s="188"/>
      <c r="CO547" s="189"/>
      <c r="CP547" s="189"/>
      <c r="CQ547" s="189"/>
      <c r="CR547" s="189"/>
      <c r="CS547" s="189"/>
      <c r="CT547" s="190"/>
      <c r="CU547" s="190"/>
      <c r="CV547" s="190"/>
      <c r="CW547" s="190"/>
      <c r="CX547" s="191"/>
      <c r="CY547" s="188"/>
      <c r="CZ547" s="188"/>
      <c r="DA547" s="188"/>
      <c r="DB547" s="189"/>
      <c r="DC547" s="189"/>
      <c r="DD547" s="189"/>
      <c r="DE547" s="189"/>
      <c r="DF547" s="189"/>
      <c r="DG547" s="190"/>
      <c r="DH547" s="190"/>
      <c r="DI547" s="190"/>
      <c r="DJ547" s="190"/>
      <c r="DK547" s="191"/>
      <c r="DL547" s="188"/>
      <c r="DM547" s="188"/>
      <c r="DN547" s="188"/>
      <c r="DO547" s="189"/>
      <c r="DP547" s="189"/>
      <c r="DQ547" s="189"/>
      <c r="DR547" s="189"/>
      <c r="DS547" s="189"/>
      <c r="DT547" s="190"/>
      <c r="DU547" s="190"/>
      <c r="DV547" s="190"/>
      <c r="DW547" s="190"/>
      <c r="DX547" s="191"/>
      <c r="DY547" s="188"/>
      <c r="DZ547" s="188"/>
      <c r="EA547" s="188"/>
      <c r="EB547" s="189"/>
      <c r="EC547" s="189"/>
      <c r="ED547" s="189"/>
      <c r="EE547" s="189"/>
      <c r="EF547" s="189"/>
      <c r="EG547" s="190"/>
      <c r="EH547" s="190"/>
      <c r="EI547" s="190"/>
      <c r="EJ547" s="190"/>
      <c r="EK547" s="191"/>
      <c r="EL547" s="188"/>
      <c r="EM547" s="188"/>
      <c r="EN547" s="188"/>
      <c r="EO547" s="189"/>
      <c r="EP547" s="189"/>
      <c r="EQ547" s="189"/>
      <c r="ER547" s="189"/>
      <c r="ES547" s="189"/>
      <c r="ET547" s="190"/>
      <c r="EU547" s="190"/>
      <c r="EV547" s="190"/>
      <c r="EW547" s="190"/>
      <c r="EX547" s="191"/>
      <c r="EY547" s="188"/>
      <c r="EZ547" s="188"/>
      <c r="FA547" s="188"/>
      <c r="FB547" s="189"/>
      <c r="FC547" s="189"/>
      <c r="FD547" s="189"/>
      <c r="FE547" s="189"/>
      <c r="FF547" s="189"/>
      <c r="FG547" s="190"/>
      <c r="FH547" s="190"/>
      <c r="FI547" s="190"/>
      <c r="FJ547" s="190"/>
      <c r="FK547" s="191"/>
      <c r="FL547" s="188"/>
      <c r="FM547" s="188"/>
      <c r="FN547" s="188"/>
      <c r="FO547" s="189"/>
      <c r="FP547" s="189"/>
      <c r="FQ547" s="189"/>
      <c r="FR547" s="189"/>
      <c r="FS547" s="189"/>
      <c r="FT547" s="190"/>
      <c r="FU547" s="190"/>
      <c r="FV547" s="190"/>
      <c r="FW547" s="190"/>
      <c r="FX547" s="191"/>
      <c r="FY547" s="188"/>
      <c r="FZ547" s="188"/>
      <c r="GA547" s="188"/>
      <c r="GB547" s="189"/>
      <c r="GC547" s="189"/>
      <c r="GD547" s="189"/>
      <c r="GE547" s="189"/>
      <c r="GF547" s="189"/>
    </row>
    <row r="548" spans="1:188" s="187" customFormat="1" ht="15" hidden="1" customHeight="1" x14ac:dyDescent="0.25">
      <c r="A548" s="4">
        <v>3729</v>
      </c>
      <c r="B548" s="4">
        <v>5164</v>
      </c>
      <c r="C548" s="291"/>
      <c r="D548" s="47"/>
      <c r="E548" s="61"/>
      <c r="F548" s="5" t="s">
        <v>175</v>
      </c>
      <c r="G548" s="76">
        <v>50</v>
      </c>
      <c r="H548" s="76">
        <v>50</v>
      </c>
      <c r="I548" s="76">
        <v>22.63</v>
      </c>
      <c r="J548" s="430">
        <f>Tabulka54246[[#This Row],[Skutečnost v tis. Kč]]/Tabulka54246[[#This Row],[Upravený rozpočet v tis. Kč]]*100</f>
        <v>45.26</v>
      </c>
      <c r="K548" s="191"/>
      <c r="L548" s="188"/>
      <c r="M548" s="188"/>
      <c r="N548" s="188"/>
      <c r="O548" s="189"/>
      <c r="P548" s="189"/>
      <c r="Q548" s="189"/>
      <c r="R548" s="189"/>
      <c r="S548" s="189"/>
      <c r="T548" s="190"/>
      <c r="U548" s="190"/>
      <c r="V548" s="190"/>
      <c r="W548" s="190"/>
      <c r="X548" s="191"/>
      <c r="Y548" s="188"/>
      <c r="Z548" s="188"/>
      <c r="AA548" s="188"/>
      <c r="AB548" s="189"/>
      <c r="AC548" s="189"/>
      <c r="AD548" s="189"/>
      <c r="AE548" s="189"/>
      <c r="AF548" s="189"/>
      <c r="AG548" s="190"/>
      <c r="AH548" s="190"/>
      <c r="AI548" s="190"/>
      <c r="AJ548" s="190"/>
      <c r="AK548" s="191"/>
      <c r="AL548" s="188"/>
      <c r="AM548" s="188"/>
      <c r="AN548" s="188"/>
      <c r="AO548" s="189"/>
      <c r="AP548" s="189"/>
      <c r="AQ548" s="189"/>
      <c r="AR548" s="189"/>
      <c r="AS548" s="189"/>
      <c r="AT548" s="190"/>
      <c r="AU548" s="190"/>
      <c r="AV548" s="190"/>
      <c r="AW548" s="190"/>
      <c r="AX548" s="191"/>
      <c r="AY548" s="188"/>
      <c r="AZ548" s="188"/>
      <c r="BA548" s="188"/>
      <c r="BB548" s="189"/>
      <c r="BC548" s="189"/>
      <c r="BD548" s="189"/>
      <c r="BE548" s="189"/>
      <c r="BF548" s="189"/>
      <c r="BG548" s="190"/>
      <c r="BH548" s="190"/>
      <c r="BI548" s="190"/>
      <c r="BJ548" s="190"/>
      <c r="BK548" s="191"/>
      <c r="BL548" s="188"/>
      <c r="BM548" s="188"/>
      <c r="BN548" s="188"/>
      <c r="BO548" s="189"/>
      <c r="BP548" s="189"/>
      <c r="BQ548" s="189"/>
      <c r="BR548" s="189"/>
      <c r="BS548" s="189"/>
      <c r="BT548" s="190"/>
      <c r="BU548" s="190"/>
      <c r="BV548" s="190"/>
      <c r="BW548" s="190"/>
      <c r="BX548" s="191"/>
      <c r="BY548" s="188"/>
      <c r="BZ548" s="188"/>
      <c r="CA548" s="188"/>
      <c r="CB548" s="189"/>
      <c r="CC548" s="189"/>
      <c r="CD548" s="189"/>
      <c r="CE548" s="189"/>
      <c r="CF548" s="189"/>
      <c r="CG548" s="190"/>
      <c r="CH548" s="190"/>
      <c r="CI548" s="190"/>
      <c r="CJ548" s="190"/>
      <c r="CK548" s="191"/>
      <c r="CL548" s="188"/>
      <c r="CM548" s="188"/>
      <c r="CN548" s="188"/>
      <c r="CO548" s="189"/>
      <c r="CP548" s="189"/>
      <c r="CQ548" s="189"/>
      <c r="CR548" s="189"/>
      <c r="CS548" s="189"/>
      <c r="CT548" s="190"/>
      <c r="CU548" s="190"/>
      <c r="CV548" s="190"/>
      <c r="CW548" s="190"/>
      <c r="CX548" s="191"/>
      <c r="CY548" s="188"/>
      <c r="CZ548" s="188"/>
      <c r="DA548" s="188"/>
      <c r="DB548" s="189"/>
      <c r="DC548" s="189"/>
      <c r="DD548" s="189"/>
      <c r="DE548" s="189"/>
      <c r="DF548" s="189"/>
      <c r="DG548" s="190"/>
      <c r="DH548" s="190"/>
      <c r="DI548" s="190"/>
      <c r="DJ548" s="190"/>
      <c r="DK548" s="191"/>
      <c r="DL548" s="188"/>
      <c r="DM548" s="188"/>
      <c r="DN548" s="188"/>
      <c r="DO548" s="189"/>
      <c r="DP548" s="189"/>
      <c r="DQ548" s="189"/>
      <c r="DR548" s="189"/>
      <c r="DS548" s="189"/>
      <c r="DT548" s="190"/>
      <c r="DU548" s="190"/>
      <c r="DV548" s="190"/>
      <c r="DW548" s="190"/>
      <c r="DX548" s="191"/>
      <c r="DY548" s="188"/>
      <c r="DZ548" s="188"/>
      <c r="EA548" s="188"/>
      <c r="EB548" s="189"/>
      <c r="EC548" s="189"/>
      <c r="ED548" s="189"/>
      <c r="EE548" s="189"/>
      <c r="EF548" s="189"/>
      <c r="EG548" s="190"/>
      <c r="EH548" s="190"/>
      <c r="EI548" s="190"/>
      <c r="EJ548" s="190"/>
      <c r="EK548" s="191"/>
      <c r="EL548" s="188"/>
      <c r="EM548" s="188"/>
      <c r="EN548" s="188"/>
      <c r="EO548" s="189"/>
      <c r="EP548" s="189"/>
      <c r="EQ548" s="189"/>
      <c r="ER548" s="189"/>
      <c r="ES548" s="189"/>
      <c r="ET548" s="190"/>
      <c r="EU548" s="190"/>
      <c r="EV548" s="190"/>
      <c r="EW548" s="190"/>
      <c r="EX548" s="191"/>
      <c r="EY548" s="188"/>
      <c r="EZ548" s="188"/>
      <c r="FA548" s="188"/>
      <c r="FB548" s="189"/>
      <c r="FC548" s="189"/>
      <c r="FD548" s="189"/>
      <c r="FE548" s="189"/>
      <c r="FF548" s="189"/>
      <c r="FG548" s="190"/>
      <c r="FH548" s="190"/>
      <c r="FI548" s="190"/>
      <c r="FJ548" s="190"/>
      <c r="FK548" s="191"/>
      <c r="FL548" s="188"/>
      <c r="FM548" s="188"/>
      <c r="FN548" s="188"/>
      <c r="FO548" s="189"/>
      <c r="FP548" s="189"/>
      <c r="FQ548" s="189"/>
      <c r="FR548" s="189"/>
      <c r="FS548" s="189"/>
      <c r="FT548" s="190"/>
      <c r="FU548" s="190"/>
      <c r="FV548" s="190"/>
      <c r="FW548" s="190"/>
      <c r="FX548" s="191"/>
      <c r="FY548" s="188"/>
      <c r="FZ548" s="188"/>
      <c r="GA548" s="188"/>
      <c r="GB548" s="189"/>
      <c r="GC548" s="189"/>
      <c r="GD548" s="189"/>
      <c r="GE548" s="189"/>
      <c r="GF548" s="189"/>
    </row>
    <row r="549" spans="1:188" s="187" customFormat="1" ht="15" hidden="1" customHeight="1" x14ac:dyDescent="0.25">
      <c r="A549" s="4">
        <v>3729</v>
      </c>
      <c r="B549" s="4">
        <v>5169</v>
      </c>
      <c r="C549" s="291"/>
      <c r="D549" s="47"/>
      <c r="E549" s="61"/>
      <c r="F549" s="5" t="s">
        <v>176</v>
      </c>
      <c r="G549" s="76">
        <v>50</v>
      </c>
      <c r="H549" s="76">
        <v>50</v>
      </c>
      <c r="I549" s="76">
        <v>22.7</v>
      </c>
      <c r="J549" s="430">
        <f>Tabulka54246[[#This Row],[Skutečnost v tis. Kč]]/Tabulka54246[[#This Row],[Upravený rozpočet v tis. Kč]]*100</f>
        <v>45.4</v>
      </c>
      <c r="K549" s="191"/>
      <c r="L549" s="188"/>
      <c r="M549" s="188"/>
      <c r="N549" s="188"/>
      <c r="O549" s="189"/>
      <c r="P549" s="189"/>
      <c r="Q549" s="189"/>
      <c r="R549" s="189"/>
      <c r="S549" s="189"/>
      <c r="T549" s="190"/>
      <c r="U549" s="190"/>
      <c r="V549" s="190"/>
      <c r="W549" s="190"/>
      <c r="X549" s="191"/>
      <c r="Y549" s="188"/>
      <c r="Z549" s="188"/>
      <c r="AA549" s="188"/>
      <c r="AB549" s="189"/>
      <c r="AC549" s="189"/>
      <c r="AD549" s="189"/>
      <c r="AE549" s="189"/>
      <c r="AF549" s="189"/>
      <c r="AG549" s="190"/>
      <c r="AH549" s="190"/>
      <c r="AI549" s="190"/>
      <c r="AJ549" s="190"/>
      <c r="AK549" s="191"/>
      <c r="AL549" s="188"/>
      <c r="AM549" s="188"/>
      <c r="AN549" s="188"/>
      <c r="AO549" s="189"/>
      <c r="AP549" s="189"/>
      <c r="AQ549" s="189"/>
      <c r="AR549" s="189"/>
      <c r="AS549" s="189"/>
      <c r="AT549" s="190"/>
      <c r="AU549" s="190"/>
      <c r="AV549" s="190"/>
      <c r="AW549" s="190"/>
      <c r="AX549" s="191"/>
      <c r="AY549" s="188"/>
      <c r="AZ549" s="188"/>
      <c r="BA549" s="188"/>
      <c r="BB549" s="189"/>
      <c r="BC549" s="189"/>
      <c r="BD549" s="189"/>
      <c r="BE549" s="189"/>
      <c r="BF549" s="189"/>
      <c r="BG549" s="190"/>
      <c r="BH549" s="190"/>
      <c r="BI549" s="190"/>
      <c r="BJ549" s="190"/>
      <c r="BK549" s="191"/>
      <c r="BL549" s="188"/>
      <c r="BM549" s="188"/>
      <c r="BN549" s="188"/>
      <c r="BO549" s="189"/>
      <c r="BP549" s="189"/>
      <c r="BQ549" s="189"/>
      <c r="BR549" s="189"/>
      <c r="BS549" s="189"/>
      <c r="BT549" s="190"/>
      <c r="BU549" s="190"/>
      <c r="BV549" s="190"/>
      <c r="BW549" s="190"/>
      <c r="BX549" s="191"/>
      <c r="BY549" s="188"/>
      <c r="BZ549" s="188"/>
      <c r="CA549" s="188"/>
      <c r="CB549" s="189"/>
      <c r="CC549" s="189"/>
      <c r="CD549" s="189"/>
      <c r="CE549" s="189"/>
      <c r="CF549" s="189"/>
      <c r="CG549" s="190"/>
      <c r="CH549" s="190"/>
      <c r="CI549" s="190"/>
      <c r="CJ549" s="190"/>
      <c r="CK549" s="191"/>
      <c r="CL549" s="188"/>
      <c r="CM549" s="188"/>
      <c r="CN549" s="188"/>
      <c r="CO549" s="189"/>
      <c r="CP549" s="189"/>
      <c r="CQ549" s="189"/>
      <c r="CR549" s="189"/>
      <c r="CS549" s="189"/>
      <c r="CT549" s="190"/>
      <c r="CU549" s="190"/>
      <c r="CV549" s="190"/>
      <c r="CW549" s="190"/>
      <c r="CX549" s="191"/>
      <c r="CY549" s="188"/>
      <c r="CZ549" s="188"/>
      <c r="DA549" s="188"/>
      <c r="DB549" s="189"/>
      <c r="DC549" s="189"/>
      <c r="DD549" s="189"/>
      <c r="DE549" s="189"/>
      <c r="DF549" s="189"/>
      <c r="DG549" s="190"/>
      <c r="DH549" s="190"/>
      <c r="DI549" s="190"/>
      <c r="DJ549" s="190"/>
      <c r="DK549" s="191"/>
      <c r="DL549" s="188"/>
      <c r="DM549" s="188"/>
      <c r="DN549" s="188"/>
      <c r="DO549" s="189"/>
      <c r="DP549" s="189"/>
      <c r="DQ549" s="189"/>
      <c r="DR549" s="189"/>
      <c r="DS549" s="189"/>
      <c r="DT549" s="190"/>
      <c r="DU549" s="190"/>
      <c r="DV549" s="190"/>
      <c r="DW549" s="190"/>
      <c r="DX549" s="191"/>
      <c r="DY549" s="188"/>
      <c r="DZ549" s="188"/>
      <c r="EA549" s="188"/>
      <c r="EB549" s="189"/>
      <c r="EC549" s="189"/>
      <c r="ED549" s="189"/>
      <c r="EE549" s="189"/>
      <c r="EF549" s="189"/>
      <c r="EG549" s="190"/>
      <c r="EH549" s="190"/>
      <c r="EI549" s="190"/>
      <c r="EJ549" s="190"/>
      <c r="EK549" s="191"/>
      <c r="EL549" s="188"/>
      <c r="EM549" s="188"/>
      <c r="EN549" s="188"/>
      <c r="EO549" s="189"/>
      <c r="EP549" s="189"/>
      <c r="EQ549" s="189"/>
      <c r="ER549" s="189"/>
      <c r="ES549" s="189"/>
      <c r="ET549" s="190"/>
      <c r="EU549" s="190"/>
      <c r="EV549" s="190"/>
      <c r="EW549" s="190"/>
      <c r="EX549" s="191"/>
      <c r="EY549" s="188"/>
      <c r="EZ549" s="188"/>
      <c r="FA549" s="188"/>
      <c r="FB549" s="189"/>
      <c r="FC549" s="189"/>
      <c r="FD549" s="189"/>
      <c r="FE549" s="189"/>
      <c r="FF549" s="189"/>
      <c r="FG549" s="190"/>
      <c r="FH549" s="190"/>
      <c r="FI549" s="190"/>
      <c r="FJ549" s="190"/>
      <c r="FK549" s="191"/>
      <c r="FL549" s="188"/>
      <c r="FM549" s="188"/>
      <c r="FN549" s="188"/>
      <c r="FO549" s="189"/>
      <c r="FP549" s="189"/>
      <c r="FQ549" s="189"/>
      <c r="FR549" s="189"/>
      <c r="FS549" s="189"/>
      <c r="FT549" s="190"/>
      <c r="FU549" s="190"/>
      <c r="FV549" s="190"/>
      <c r="FW549" s="190"/>
      <c r="FX549" s="191"/>
      <c r="FY549" s="188"/>
      <c r="FZ549" s="188"/>
      <c r="GA549" s="188"/>
      <c r="GB549" s="189"/>
      <c r="GC549" s="189"/>
      <c r="GD549" s="189"/>
      <c r="GE549" s="189"/>
      <c r="GF549" s="189"/>
    </row>
    <row r="550" spans="1:188" s="187" customFormat="1" ht="15" hidden="1" customHeight="1" x14ac:dyDescent="0.25">
      <c r="A550" s="335">
        <v>3729</v>
      </c>
      <c r="B550" s="335"/>
      <c r="C550" s="519"/>
      <c r="D550" s="45"/>
      <c r="E550" s="61"/>
      <c r="F550" s="110" t="s">
        <v>329</v>
      </c>
      <c r="G550" s="72">
        <f>SUM(G548:G549)</f>
        <v>100</v>
      </c>
      <c r="H550" s="72">
        <f>SUM(H548:H549)</f>
        <v>100</v>
      </c>
      <c r="I550" s="72">
        <f>SUM(I548:I549)</f>
        <v>45.33</v>
      </c>
      <c r="J550" s="468">
        <f>Tabulka54246[[#This Row],[Skutečnost v tis. Kč]]/Tabulka54246[[#This Row],[Upravený rozpočet v tis. Kč]]*100</f>
        <v>45.33</v>
      </c>
      <c r="K550" s="191"/>
      <c r="L550" s="188"/>
      <c r="M550" s="188"/>
      <c r="N550" s="188"/>
      <c r="O550" s="189"/>
      <c r="P550" s="189"/>
      <c r="Q550" s="189"/>
      <c r="R550" s="189"/>
      <c r="S550" s="189"/>
      <c r="T550" s="190"/>
      <c r="U550" s="190"/>
      <c r="V550" s="190"/>
      <c r="W550" s="190"/>
      <c r="X550" s="191"/>
      <c r="Y550" s="188"/>
      <c r="Z550" s="188"/>
      <c r="AA550" s="188"/>
      <c r="AB550" s="189"/>
      <c r="AC550" s="189"/>
      <c r="AD550" s="189"/>
      <c r="AE550" s="189"/>
      <c r="AF550" s="189"/>
      <c r="AG550" s="190"/>
      <c r="AH550" s="190"/>
      <c r="AI550" s="190"/>
      <c r="AJ550" s="190"/>
      <c r="AK550" s="191"/>
      <c r="AL550" s="188"/>
      <c r="AM550" s="188"/>
      <c r="AN550" s="188"/>
      <c r="AO550" s="189"/>
      <c r="AP550" s="189"/>
      <c r="AQ550" s="189"/>
      <c r="AR550" s="189"/>
      <c r="AS550" s="189"/>
      <c r="AT550" s="190"/>
      <c r="AU550" s="190"/>
      <c r="AV550" s="190"/>
      <c r="AW550" s="190"/>
      <c r="AX550" s="191"/>
      <c r="AY550" s="188"/>
      <c r="AZ550" s="188"/>
      <c r="BA550" s="188"/>
      <c r="BB550" s="189"/>
      <c r="BC550" s="189"/>
      <c r="BD550" s="189"/>
      <c r="BE550" s="189"/>
      <c r="BF550" s="189"/>
      <c r="BG550" s="190"/>
      <c r="BH550" s="190"/>
      <c r="BI550" s="190"/>
      <c r="BJ550" s="190"/>
      <c r="BK550" s="191"/>
      <c r="BL550" s="188"/>
      <c r="BM550" s="188"/>
      <c r="BN550" s="188"/>
      <c r="BO550" s="189"/>
      <c r="BP550" s="189"/>
      <c r="BQ550" s="189"/>
      <c r="BR550" s="189"/>
      <c r="BS550" s="189"/>
      <c r="BT550" s="190"/>
      <c r="BU550" s="190"/>
      <c r="BV550" s="190"/>
      <c r="BW550" s="190"/>
      <c r="BX550" s="191"/>
      <c r="BY550" s="188"/>
      <c r="BZ550" s="188"/>
      <c r="CA550" s="188"/>
      <c r="CB550" s="189"/>
      <c r="CC550" s="189"/>
      <c r="CD550" s="189"/>
      <c r="CE550" s="189"/>
      <c r="CF550" s="189"/>
      <c r="CG550" s="190"/>
      <c r="CH550" s="190"/>
      <c r="CI550" s="190"/>
      <c r="CJ550" s="190"/>
      <c r="CK550" s="191"/>
      <c r="CL550" s="188"/>
      <c r="CM550" s="188"/>
      <c r="CN550" s="188"/>
      <c r="CO550" s="189"/>
      <c r="CP550" s="189"/>
      <c r="CQ550" s="189"/>
      <c r="CR550" s="189"/>
      <c r="CS550" s="189"/>
      <c r="CT550" s="190"/>
      <c r="CU550" s="190"/>
      <c r="CV550" s="190"/>
      <c r="CW550" s="190"/>
      <c r="CX550" s="191"/>
      <c r="CY550" s="188"/>
      <c r="CZ550" s="188"/>
      <c r="DA550" s="188"/>
      <c r="DB550" s="189"/>
      <c r="DC550" s="189"/>
      <c r="DD550" s="189"/>
      <c r="DE550" s="189"/>
      <c r="DF550" s="189"/>
      <c r="DG550" s="190"/>
      <c r="DH550" s="190"/>
      <c r="DI550" s="190"/>
      <c r="DJ550" s="190"/>
      <c r="DK550" s="191"/>
      <c r="DL550" s="188"/>
      <c r="DM550" s="188"/>
      <c r="DN550" s="188"/>
      <c r="DO550" s="189"/>
      <c r="DP550" s="189"/>
      <c r="DQ550" s="189"/>
      <c r="DR550" s="189"/>
      <c r="DS550" s="189"/>
      <c r="DT550" s="190"/>
      <c r="DU550" s="190"/>
      <c r="DV550" s="190"/>
      <c r="DW550" s="190"/>
      <c r="DX550" s="191"/>
      <c r="DY550" s="188"/>
      <c r="DZ550" s="188"/>
      <c r="EA550" s="188"/>
      <c r="EB550" s="189"/>
      <c r="EC550" s="189"/>
      <c r="ED550" s="189"/>
      <c r="EE550" s="189"/>
      <c r="EF550" s="189"/>
      <c r="EG550" s="190"/>
      <c r="EH550" s="190"/>
      <c r="EI550" s="190"/>
      <c r="EJ550" s="190"/>
      <c r="EK550" s="191"/>
      <c r="EL550" s="188"/>
      <c r="EM550" s="188"/>
      <c r="EN550" s="188"/>
      <c r="EO550" s="189"/>
      <c r="EP550" s="189"/>
      <c r="EQ550" s="189"/>
      <c r="ER550" s="189"/>
      <c r="ES550" s="189"/>
      <c r="ET550" s="190"/>
      <c r="EU550" s="190"/>
      <c r="EV550" s="190"/>
      <c r="EW550" s="190"/>
      <c r="EX550" s="191"/>
      <c r="EY550" s="188"/>
      <c r="EZ550" s="188"/>
      <c r="FA550" s="188"/>
      <c r="FB550" s="189"/>
      <c r="FC550" s="189"/>
      <c r="FD550" s="189"/>
      <c r="FE550" s="189"/>
      <c r="FF550" s="189"/>
      <c r="FG550" s="190"/>
      <c r="FH550" s="190"/>
      <c r="FI550" s="190"/>
      <c r="FJ550" s="190"/>
      <c r="FK550" s="191"/>
      <c r="FL550" s="188"/>
      <c r="FM550" s="188"/>
      <c r="FN550" s="188"/>
      <c r="FO550" s="189"/>
      <c r="FP550" s="189"/>
      <c r="FQ550" s="189"/>
      <c r="FR550" s="189"/>
      <c r="FS550" s="189"/>
      <c r="FT550" s="190"/>
      <c r="FU550" s="190"/>
      <c r="FV550" s="190"/>
      <c r="FW550" s="190"/>
      <c r="FX550" s="191"/>
      <c r="FY550" s="188"/>
      <c r="FZ550" s="188"/>
      <c r="GA550" s="188"/>
      <c r="GB550" s="189"/>
      <c r="GC550" s="189"/>
      <c r="GD550" s="189"/>
      <c r="GE550" s="189"/>
      <c r="GF550" s="189"/>
    </row>
    <row r="551" spans="1:188" s="187" customFormat="1" ht="15" hidden="1" customHeight="1" x14ac:dyDescent="0.25">
      <c r="A551" s="461"/>
      <c r="B551" s="461"/>
      <c r="C551" s="490"/>
      <c r="D551" s="64"/>
      <c r="E551" s="61"/>
      <c r="F551" s="129" t="s">
        <v>177</v>
      </c>
      <c r="G551" s="517">
        <f>G524+G529+G534+G539+G546+G550</f>
        <v>4355</v>
      </c>
      <c r="H551" s="517">
        <f>H524+H529+H534+H539+H546+H550</f>
        <v>5449.68</v>
      </c>
      <c r="I551" s="517">
        <f>I524+I529+I534+I539+I546+I550</f>
        <v>3816.7999999999997</v>
      </c>
      <c r="J551" s="518">
        <f>Tabulka54246[[#This Row],[Skutečnost v tis. Kč]]/Tabulka54246[[#This Row],[Upravený rozpočet v tis. Kč]]*100</f>
        <v>70.037139795364126</v>
      </c>
      <c r="K551" s="191"/>
      <c r="L551" s="188"/>
      <c r="M551" s="188"/>
      <c r="N551" s="188"/>
      <c r="O551" s="189"/>
      <c r="P551" s="189"/>
      <c r="Q551" s="189"/>
      <c r="R551" s="189"/>
      <c r="S551" s="189"/>
      <c r="T551" s="190"/>
      <c r="U551" s="190"/>
      <c r="V551" s="190"/>
      <c r="W551" s="190"/>
      <c r="X551" s="191"/>
      <c r="Y551" s="188"/>
      <c r="Z551" s="188"/>
      <c r="AA551" s="188"/>
      <c r="AB551" s="189"/>
      <c r="AC551" s="189"/>
      <c r="AD551" s="189"/>
      <c r="AE551" s="189"/>
      <c r="AF551" s="189"/>
      <c r="AG551" s="190"/>
      <c r="AH551" s="190"/>
      <c r="AI551" s="190"/>
      <c r="AJ551" s="190"/>
      <c r="AK551" s="191"/>
      <c r="AL551" s="188"/>
      <c r="AM551" s="188"/>
      <c r="AN551" s="188"/>
      <c r="AO551" s="189"/>
      <c r="AP551" s="189"/>
      <c r="AQ551" s="189"/>
      <c r="AR551" s="189"/>
      <c r="AS551" s="189"/>
      <c r="AT551" s="190"/>
      <c r="AU551" s="190"/>
      <c r="AV551" s="190"/>
      <c r="AW551" s="190"/>
      <c r="AX551" s="191"/>
      <c r="AY551" s="188"/>
      <c r="AZ551" s="188"/>
      <c r="BA551" s="188"/>
      <c r="BB551" s="189"/>
      <c r="BC551" s="189"/>
      <c r="BD551" s="189"/>
      <c r="BE551" s="189"/>
      <c r="BF551" s="189"/>
      <c r="BG551" s="190"/>
      <c r="BH551" s="190"/>
      <c r="BI551" s="190"/>
      <c r="BJ551" s="190"/>
      <c r="BK551" s="191"/>
      <c r="BL551" s="188"/>
      <c r="BM551" s="188"/>
      <c r="BN551" s="188"/>
      <c r="BO551" s="189"/>
      <c r="BP551" s="189"/>
      <c r="BQ551" s="189"/>
      <c r="BR551" s="189"/>
      <c r="BS551" s="189"/>
      <c r="BT551" s="190"/>
      <c r="BU551" s="190"/>
      <c r="BV551" s="190"/>
      <c r="BW551" s="190"/>
      <c r="BX551" s="191"/>
      <c r="BY551" s="188"/>
      <c r="BZ551" s="188"/>
      <c r="CA551" s="188"/>
      <c r="CB551" s="189"/>
      <c r="CC551" s="189"/>
      <c r="CD551" s="189"/>
      <c r="CE551" s="189"/>
      <c r="CF551" s="189"/>
      <c r="CG551" s="190"/>
      <c r="CH551" s="190"/>
      <c r="CI551" s="190"/>
      <c r="CJ551" s="190"/>
      <c r="CK551" s="191"/>
      <c r="CL551" s="188"/>
      <c r="CM551" s="188"/>
      <c r="CN551" s="188"/>
      <c r="CO551" s="189"/>
      <c r="CP551" s="189"/>
      <c r="CQ551" s="189"/>
      <c r="CR551" s="189"/>
      <c r="CS551" s="189"/>
      <c r="CT551" s="190"/>
      <c r="CU551" s="190"/>
      <c r="CV551" s="190"/>
      <c r="CW551" s="190"/>
      <c r="CX551" s="191"/>
      <c r="CY551" s="188"/>
      <c r="CZ551" s="188"/>
      <c r="DA551" s="188"/>
      <c r="DB551" s="189"/>
      <c r="DC551" s="189"/>
      <c r="DD551" s="189"/>
      <c r="DE551" s="189"/>
      <c r="DF551" s="189"/>
      <c r="DG551" s="190"/>
      <c r="DH551" s="190"/>
      <c r="DI551" s="190"/>
      <c r="DJ551" s="190"/>
      <c r="DK551" s="191"/>
      <c r="DL551" s="188"/>
      <c r="DM551" s="188"/>
      <c r="DN551" s="188"/>
      <c r="DO551" s="189"/>
      <c r="DP551" s="189"/>
      <c r="DQ551" s="189"/>
      <c r="DR551" s="189"/>
      <c r="DS551" s="189"/>
      <c r="DT551" s="190"/>
      <c r="DU551" s="190"/>
      <c r="DV551" s="190"/>
      <c r="DW551" s="190"/>
      <c r="DX551" s="191"/>
      <c r="DY551" s="188"/>
      <c r="DZ551" s="188"/>
      <c r="EA551" s="188"/>
      <c r="EB551" s="189"/>
      <c r="EC551" s="189"/>
      <c r="ED551" s="189"/>
      <c r="EE551" s="189"/>
      <c r="EF551" s="189"/>
      <c r="EG551" s="190"/>
      <c r="EH551" s="190"/>
      <c r="EI551" s="190"/>
      <c r="EJ551" s="190"/>
      <c r="EK551" s="191"/>
      <c r="EL551" s="188"/>
      <c r="EM551" s="188"/>
      <c r="EN551" s="188"/>
      <c r="EO551" s="189"/>
      <c r="EP551" s="189"/>
      <c r="EQ551" s="189"/>
      <c r="ER551" s="189"/>
      <c r="ES551" s="189"/>
      <c r="ET551" s="190"/>
      <c r="EU551" s="190"/>
      <c r="EV551" s="190"/>
      <c r="EW551" s="190"/>
      <c r="EX551" s="191"/>
      <c r="EY551" s="188"/>
      <c r="EZ551" s="188"/>
      <c r="FA551" s="188"/>
      <c r="FB551" s="189"/>
      <c r="FC551" s="189"/>
      <c r="FD551" s="189"/>
      <c r="FE551" s="189"/>
      <c r="FF551" s="189"/>
      <c r="FG551" s="190"/>
      <c r="FH551" s="190"/>
      <c r="FI551" s="190"/>
      <c r="FJ551" s="190"/>
      <c r="FK551" s="191"/>
      <c r="FL551" s="188"/>
      <c r="FM551" s="188"/>
      <c r="FN551" s="188"/>
      <c r="FO551" s="189"/>
      <c r="FP551" s="189"/>
      <c r="FQ551" s="189"/>
      <c r="FR551" s="189"/>
      <c r="FS551" s="189"/>
      <c r="FT551" s="190"/>
      <c r="FU551" s="190"/>
      <c r="FV551" s="190"/>
      <c r="FW551" s="190"/>
      <c r="FX551" s="191"/>
      <c r="FY551" s="188"/>
      <c r="FZ551" s="188"/>
      <c r="GA551" s="188"/>
      <c r="GB551" s="189"/>
      <c r="GC551" s="189"/>
      <c r="GD551" s="189"/>
      <c r="GE551" s="189"/>
      <c r="GF551" s="189"/>
    </row>
    <row r="552" spans="1:188" s="182" customFormat="1" ht="15" hidden="1" customHeight="1" x14ac:dyDescent="0.25">
      <c r="A552" s="461"/>
      <c r="B552" s="461"/>
      <c r="C552" s="490"/>
      <c r="D552" s="64"/>
      <c r="E552" s="61"/>
      <c r="F552" s="459"/>
      <c r="G552" s="254"/>
      <c r="H552" s="254"/>
      <c r="I552" s="254"/>
      <c r="J552" s="430"/>
      <c r="K552" s="223"/>
      <c r="L552" s="225"/>
      <c r="M552" s="225"/>
      <c r="N552" s="225"/>
      <c r="O552" s="221"/>
      <c r="P552" s="221"/>
      <c r="Q552" s="221"/>
      <c r="R552" s="221"/>
      <c r="S552" s="221"/>
      <c r="T552" s="226"/>
      <c r="U552" s="226"/>
      <c r="V552" s="226"/>
      <c r="W552" s="226"/>
      <c r="X552" s="223"/>
      <c r="Y552" s="225"/>
      <c r="Z552" s="225"/>
      <c r="AA552" s="225"/>
      <c r="AB552" s="221"/>
      <c r="AC552" s="221"/>
      <c r="AD552" s="221"/>
      <c r="AE552" s="221"/>
      <c r="AF552" s="221"/>
      <c r="AG552" s="226"/>
      <c r="AH552" s="226"/>
      <c r="AI552" s="226"/>
      <c r="AJ552" s="226"/>
      <c r="AK552" s="223"/>
      <c r="AL552" s="225"/>
      <c r="AM552" s="225"/>
      <c r="AN552" s="225"/>
      <c r="AO552" s="221"/>
      <c r="AP552" s="221"/>
      <c r="AQ552" s="221"/>
      <c r="AR552" s="221"/>
      <c r="AS552" s="221"/>
      <c r="AT552" s="226"/>
      <c r="AU552" s="226"/>
      <c r="AV552" s="226"/>
      <c r="AW552" s="226"/>
      <c r="AX552" s="223"/>
      <c r="AY552" s="225"/>
      <c r="AZ552" s="225"/>
      <c r="BA552" s="225"/>
      <c r="BB552" s="221"/>
      <c r="BC552" s="221"/>
      <c r="BD552" s="221"/>
      <c r="BE552" s="221"/>
      <c r="BF552" s="221"/>
      <c r="BG552" s="226"/>
      <c r="BH552" s="226"/>
      <c r="BI552" s="226"/>
      <c r="BJ552" s="226"/>
      <c r="BK552" s="223"/>
      <c r="BL552" s="225"/>
      <c r="BM552" s="225"/>
      <c r="BN552" s="225"/>
      <c r="BO552" s="221"/>
      <c r="BP552" s="221"/>
      <c r="BQ552" s="221"/>
      <c r="BR552" s="221"/>
      <c r="BS552" s="221"/>
      <c r="BT552" s="226"/>
      <c r="BU552" s="226"/>
      <c r="BV552" s="226"/>
      <c r="BW552" s="226"/>
      <c r="BX552" s="223"/>
      <c r="BY552" s="225"/>
      <c r="BZ552" s="225"/>
      <c r="CA552" s="225"/>
      <c r="CB552" s="221"/>
      <c r="CC552" s="221"/>
      <c r="CD552" s="221"/>
      <c r="CE552" s="221"/>
      <c r="CF552" s="221"/>
      <c r="CG552" s="226"/>
      <c r="CH552" s="226"/>
      <c r="CI552" s="226"/>
      <c r="CJ552" s="226"/>
      <c r="CK552" s="223"/>
      <c r="CL552" s="225"/>
      <c r="CM552" s="225"/>
      <c r="CN552" s="225"/>
      <c r="CO552" s="221"/>
      <c r="CP552" s="221"/>
      <c r="CQ552" s="221"/>
      <c r="CR552" s="221"/>
      <c r="CS552" s="221"/>
      <c r="CT552" s="226"/>
      <c r="CU552" s="226"/>
      <c r="CV552" s="226"/>
      <c r="CW552" s="226"/>
      <c r="CX552" s="223"/>
      <c r="CY552" s="225"/>
      <c r="CZ552" s="225"/>
      <c r="DA552" s="225"/>
      <c r="DB552" s="221"/>
      <c r="DC552" s="221"/>
      <c r="DD552" s="221"/>
      <c r="DE552" s="221"/>
      <c r="DF552" s="221"/>
      <c r="DG552" s="226"/>
      <c r="DH552" s="226"/>
      <c r="DI552" s="226"/>
      <c r="DJ552" s="226"/>
      <c r="DK552" s="223"/>
      <c r="DL552" s="225"/>
      <c r="DM552" s="225"/>
      <c r="DN552" s="225"/>
      <c r="DO552" s="221"/>
      <c r="DP552" s="221"/>
      <c r="DQ552" s="221"/>
      <c r="DR552" s="221"/>
      <c r="DS552" s="221"/>
      <c r="DT552" s="226"/>
      <c r="DU552" s="226"/>
      <c r="DV552" s="226"/>
      <c r="DW552" s="226"/>
      <c r="DX552" s="223"/>
      <c r="DY552" s="225"/>
      <c r="DZ552" s="225"/>
      <c r="EA552" s="225"/>
      <c r="EB552" s="221"/>
      <c r="EC552" s="221"/>
      <c r="ED552" s="221"/>
      <c r="EE552" s="221"/>
      <c r="EF552" s="221"/>
      <c r="EG552" s="226"/>
      <c r="EH552" s="226"/>
      <c r="EI552" s="226"/>
      <c r="EJ552" s="226"/>
      <c r="EK552" s="223"/>
      <c r="EL552" s="225"/>
      <c r="EM552" s="225"/>
      <c r="EN552" s="225"/>
      <c r="EO552" s="221"/>
      <c r="EP552" s="221"/>
      <c r="EQ552" s="221"/>
      <c r="ER552" s="221"/>
      <c r="ES552" s="221"/>
      <c r="ET552" s="226"/>
      <c r="EU552" s="226"/>
      <c r="EV552" s="226"/>
      <c r="EW552" s="226"/>
      <c r="EX552" s="223"/>
      <c r="EY552" s="225"/>
      <c r="EZ552" s="225"/>
      <c r="FA552" s="225"/>
      <c r="FB552" s="221"/>
      <c r="FC552" s="221"/>
      <c r="FD552" s="221"/>
      <c r="FE552" s="221"/>
      <c r="FF552" s="221"/>
      <c r="FG552" s="226"/>
      <c r="FH552" s="226"/>
      <c r="FI552" s="226"/>
      <c r="FJ552" s="226"/>
      <c r="FK552" s="223"/>
      <c r="FL552" s="225"/>
      <c r="FM552" s="225"/>
      <c r="FN552" s="225"/>
      <c r="FO552" s="221"/>
      <c r="FP552" s="221"/>
      <c r="FQ552" s="221"/>
      <c r="FR552" s="221"/>
      <c r="FS552" s="221"/>
      <c r="FT552" s="226"/>
      <c r="FU552" s="226"/>
      <c r="FV552" s="226"/>
      <c r="FW552" s="226"/>
      <c r="FX552" s="223"/>
      <c r="FY552" s="225"/>
      <c r="FZ552" s="225"/>
      <c r="GA552" s="225"/>
      <c r="GB552" s="221"/>
      <c r="GC552" s="221"/>
      <c r="GD552" s="221"/>
      <c r="GE552" s="221"/>
      <c r="GF552" s="221"/>
    </row>
    <row r="553" spans="1:188" s="224" customFormat="1" ht="15" hidden="1" customHeight="1" x14ac:dyDescent="0.25">
      <c r="A553" s="4">
        <v>3742</v>
      </c>
      <c r="B553" s="4">
        <v>5021</v>
      </c>
      <c r="C553" s="291"/>
      <c r="D553" s="47"/>
      <c r="E553" s="61"/>
      <c r="F553" s="5" t="s">
        <v>178</v>
      </c>
      <c r="G553" s="76">
        <v>7</v>
      </c>
      <c r="H553" s="76">
        <v>7</v>
      </c>
      <c r="I553" s="76">
        <v>0</v>
      </c>
      <c r="J553" s="558">
        <f>Tabulka54246[[#This Row],[Skutečnost v tis. Kč]]/Tabulka54246[[#This Row],[Upravený rozpočet v tis. Kč]]*100</f>
        <v>0</v>
      </c>
      <c r="K553" s="223"/>
      <c r="L553" s="220"/>
      <c r="M553" s="220"/>
      <c r="N553" s="220"/>
      <c r="O553" s="221"/>
      <c r="P553" s="221"/>
      <c r="Q553" s="221"/>
      <c r="R553" s="221"/>
      <c r="S553" s="221"/>
      <c r="T553" s="222"/>
      <c r="U553" s="222"/>
      <c r="V553" s="222"/>
      <c r="W553" s="222"/>
      <c r="X553" s="223"/>
      <c r="Y553" s="220"/>
      <c r="Z553" s="220"/>
      <c r="AA553" s="220"/>
      <c r="AB553" s="221"/>
      <c r="AC553" s="221"/>
      <c r="AD553" s="221"/>
      <c r="AE553" s="221"/>
      <c r="AF553" s="221"/>
      <c r="AG553" s="222"/>
      <c r="AH553" s="222"/>
      <c r="AI553" s="222"/>
      <c r="AJ553" s="222"/>
      <c r="AK553" s="223"/>
      <c r="AL553" s="220"/>
      <c r="AM553" s="220"/>
      <c r="AN553" s="220"/>
      <c r="AO553" s="221"/>
      <c r="AP553" s="221"/>
      <c r="AQ553" s="221"/>
      <c r="AR553" s="221"/>
      <c r="AS553" s="221"/>
      <c r="AT553" s="222"/>
      <c r="AU553" s="222"/>
      <c r="AV553" s="222"/>
      <c r="AW553" s="222"/>
      <c r="AX553" s="223"/>
      <c r="AY553" s="220"/>
      <c r="AZ553" s="220"/>
      <c r="BA553" s="220"/>
      <c r="BB553" s="221"/>
      <c r="BC553" s="221"/>
      <c r="BD553" s="221"/>
      <c r="BE553" s="221"/>
      <c r="BF553" s="221"/>
      <c r="BG553" s="222"/>
      <c r="BH553" s="222"/>
      <c r="BI553" s="222"/>
      <c r="BJ553" s="222"/>
      <c r="BK553" s="223"/>
      <c r="BL553" s="220"/>
      <c r="BM553" s="220"/>
      <c r="BN553" s="220"/>
      <c r="BO553" s="221"/>
      <c r="BP553" s="221"/>
      <c r="BQ553" s="221"/>
      <c r="BR553" s="221"/>
      <c r="BS553" s="221"/>
      <c r="BT553" s="222"/>
      <c r="BU553" s="222"/>
      <c r="BV553" s="222"/>
      <c r="BW553" s="222"/>
      <c r="BX553" s="223"/>
      <c r="BY553" s="220"/>
      <c r="BZ553" s="220"/>
      <c r="CA553" s="220"/>
      <c r="CB553" s="221"/>
      <c r="CC553" s="221"/>
      <c r="CD553" s="221"/>
      <c r="CE553" s="221"/>
      <c r="CF553" s="221"/>
      <c r="CG553" s="222"/>
      <c r="CH553" s="222"/>
      <c r="CI553" s="222"/>
      <c r="CJ553" s="222"/>
      <c r="CK553" s="223"/>
      <c r="CL553" s="220"/>
      <c r="CM553" s="220"/>
      <c r="CN553" s="220"/>
      <c r="CO553" s="221"/>
      <c r="CP553" s="221"/>
      <c r="CQ553" s="221"/>
      <c r="CR553" s="221"/>
      <c r="CS553" s="221"/>
      <c r="CT553" s="222"/>
      <c r="CU553" s="222"/>
      <c r="CV553" s="222"/>
      <c r="CW553" s="222"/>
      <c r="CX553" s="223"/>
      <c r="CY553" s="220"/>
      <c r="CZ553" s="220"/>
      <c r="DA553" s="220"/>
      <c r="DB553" s="221"/>
      <c r="DC553" s="221"/>
      <c r="DD553" s="221"/>
      <c r="DE553" s="221"/>
      <c r="DF553" s="221"/>
      <c r="DG553" s="222"/>
      <c r="DH553" s="222"/>
      <c r="DI553" s="222"/>
      <c r="DJ553" s="222"/>
      <c r="DK553" s="223"/>
      <c r="DL553" s="220"/>
      <c r="DM553" s="220"/>
      <c r="DN553" s="220"/>
      <c r="DO553" s="221"/>
      <c r="DP553" s="221"/>
      <c r="DQ553" s="221"/>
      <c r="DR553" s="221"/>
      <c r="DS553" s="221"/>
      <c r="DT553" s="222"/>
      <c r="DU553" s="222"/>
      <c r="DV553" s="222"/>
      <c r="DW553" s="222"/>
      <c r="DX553" s="223"/>
      <c r="DY553" s="220"/>
      <c r="DZ553" s="220"/>
      <c r="EA553" s="220"/>
      <c r="EB553" s="221"/>
      <c r="EC553" s="221"/>
      <c r="ED553" s="221"/>
      <c r="EE553" s="221"/>
      <c r="EF553" s="221"/>
      <c r="EG553" s="222"/>
      <c r="EH553" s="222"/>
      <c r="EI553" s="222"/>
      <c r="EJ553" s="222"/>
      <c r="EK553" s="223"/>
      <c r="EL553" s="220"/>
      <c r="EM553" s="220"/>
      <c r="EN553" s="220"/>
      <c r="EO553" s="221"/>
      <c r="EP553" s="221"/>
      <c r="EQ553" s="221"/>
      <c r="ER553" s="221"/>
      <c r="ES553" s="221"/>
      <c r="ET553" s="222"/>
      <c r="EU553" s="222"/>
      <c r="EV553" s="222"/>
      <c r="EW553" s="222"/>
      <c r="EX553" s="223"/>
      <c r="EY553" s="220"/>
      <c r="EZ553" s="220"/>
      <c r="FA553" s="220"/>
      <c r="FB553" s="221"/>
      <c r="FC553" s="221"/>
      <c r="FD553" s="221"/>
      <c r="FE553" s="221"/>
      <c r="FF553" s="221"/>
      <c r="FG553" s="222"/>
      <c r="FH553" s="222"/>
      <c r="FI553" s="222"/>
      <c r="FJ553" s="222"/>
      <c r="FK553" s="223"/>
      <c r="FL553" s="220"/>
      <c r="FM553" s="220"/>
      <c r="FN553" s="220"/>
      <c r="FO553" s="221"/>
      <c r="FP553" s="221"/>
      <c r="FQ553" s="221"/>
      <c r="FR553" s="221"/>
      <c r="FS553" s="221"/>
      <c r="FT553" s="222"/>
      <c r="FU553" s="222"/>
      <c r="FV553" s="222"/>
      <c r="FW553" s="222"/>
      <c r="FX553" s="223"/>
      <c r="FY553" s="220"/>
      <c r="FZ553" s="220"/>
      <c r="GA553" s="220"/>
      <c r="GB553" s="221"/>
      <c r="GC553" s="221"/>
      <c r="GD553" s="221"/>
      <c r="GE553" s="221"/>
      <c r="GF553" s="221"/>
    </row>
    <row r="554" spans="1:188" s="224" customFormat="1" ht="15" hidden="1" customHeight="1" x14ac:dyDescent="0.25">
      <c r="A554" s="4">
        <v>3742</v>
      </c>
      <c r="B554" s="4">
        <v>5169</v>
      </c>
      <c r="C554" s="291"/>
      <c r="D554" s="47"/>
      <c r="E554" s="61"/>
      <c r="F554" s="5" t="s">
        <v>179</v>
      </c>
      <c r="G554" s="76">
        <v>20</v>
      </c>
      <c r="H554" s="76">
        <v>20</v>
      </c>
      <c r="I554" s="76">
        <v>0</v>
      </c>
      <c r="J554" s="558">
        <f>Tabulka54246[[#This Row],[Skutečnost v tis. Kč]]/Tabulka54246[[#This Row],[Upravený rozpočet v tis. Kč]]*100</f>
        <v>0</v>
      </c>
      <c r="K554" s="223"/>
      <c r="L554" s="220"/>
      <c r="M554" s="220"/>
      <c r="N554" s="220"/>
      <c r="O554" s="221"/>
      <c r="P554" s="221"/>
      <c r="Q554" s="221"/>
      <c r="R554" s="221"/>
      <c r="S554" s="221"/>
      <c r="T554" s="222"/>
      <c r="U554" s="222"/>
      <c r="V554" s="222"/>
      <c r="W554" s="222"/>
      <c r="X554" s="223"/>
      <c r="Y554" s="220"/>
      <c r="Z554" s="220"/>
      <c r="AA554" s="220"/>
      <c r="AB554" s="221"/>
      <c r="AC554" s="221"/>
      <c r="AD554" s="221"/>
      <c r="AE554" s="221"/>
      <c r="AF554" s="221"/>
      <c r="AG554" s="222"/>
      <c r="AH554" s="222"/>
      <c r="AI554" s="222"/>
      <c r="AJ554" s="222"/>
      <c r="AK554" s="223"/>
      <c r="AL554" s="220"/>
      <c r="AM554" s="220"/>
      <c r="AN554" s="220"/>
      <c r="AO554" s="221"/>
      <c r="AP554" s="221"/>
      <c r="AQ554" s="221"/>
      <c r="AR554" s="221"/>
      <c r="AS554" s="221"/>
      <c r="AT554" s="222"/>
      <c r="AU554" s="222"/>
      <c r="AV554" s="222"/>
      <c r="AW554" s="222"/>
      <c r="AX554" s="223"/>
      <c r="AY554" s="220"/>
      <c r="AZ554" s="220"/>
      <c r="BA554" s="220"/>
      <c r="BB554" s="221"/>
      <c r="BC554" s="221"/>
      <c r="BD554" s="221"/>
      <c r="BE554" s="221"/>
      <c r="BF554" s="221"/>
      <c r="BG554" s="222"/>
      <c r="BH554" s="222"/>
      <c r="BI554" s="222"/>
      <c r="BJ554" s="222"/>
      <c r="BK554" s="223"/>
      <c r="BL554" s="220"/>
      <c r="BM554" s="220"/>
      <c r="BN554" s="220"/>
      <c r="BO554" s="221"/>
      <c r="BP554" s="221"/>
      <c r="BQ554" s="221"/>
      <c r="BR554" s="221"/>
      <c r="BS554" s="221"/>
      <c r="BT554" s="222"/>
      <c r="BU554" s="222"/>
      <c r="BV554" s="222"/>
      <c r="BW554" s="222"/>
      <c r="BX554" s="223"/>
      <c r="BY554" s="220"/>
      <c r="BZ554" s="220"/>
      <c r="CA554" s="220"/>
      <c r="CB554" s="221"/>
      <c r="CC554" s="221"/>
      <c r="CD554" s="221"/>
      <c r="CE554" s="221"/>
      <c r="CF554" s="221"/>
      <c r="CG554" s="222"/>
      <c r="CH554" s="222"/>
      <c r="CI554" s="222"/>
      <c r="CJ554" s="222"/>
      <c r="CK554" s="223"/>
      <c r="CL554" s="220"/>
      <c r="CM554" s="220"/>
      <c r="CN554" s="220"/>
      <c r="CO554" s="221"/>
      <c r="CP554" s="221"/>
      <c r="CQ554" s="221"/>
      <c r="CR554" s="221"/>
      <c r="CS554" s="221"/>
      <c r="CT554" s="222"/>
      <c r="CU554" s="222"/>
      <c r="CV554" s="222"/>
      <c r="CW554" s="222"/>
      <c r="CX554" s="223"/>
      <c r="CY554" s="220"/>
      <c r="CZ554" s="220"/>
      <c r="DA554" s="220"/>
      <c r="DB554" s="221"/>
      <c r="DC554" s="221"/>
      <c r="DD554" s="221"/>
      <c r="DE554" s="221"/>
      <c r="DF554" s="221"/>
      <c r="DG554" s="222"/>
      <c r="DH554" s="222"/>
      <c r="DI554" s="222"/>
      <c r="DJ554" s="222"/>
      <c r="DK554" s="223"/>
      <c r="DL554" s="220"/>
      <c r="DM554" s="220"/>
      <c r="DN554" s="220"/>
      <c r="DO554" s="221"/>
      <c r="DP554" s="221"/>
      <c r="DQ554" s="221"/>
      <c r="DR554" s="221"/>
      <c r="DS554" s="221"/>
      <c r="DT554" s="222"/>
      <c r="DU554" s="222"/>
      <c r="DV554" s="222"/>
      <c r="DW554" s="222"/>
      <c r="DX554" s="223"/>
      <c r="DY554" s="220"/>
      <c r="DZ554" s="220"/>
      <c r="EA554" s="220"/>
      <c r="EB554" s="221"/>
      <c r="EC554" s="221"/>
      <c r="ED554" s="221"/>
      <c r="EE554" s="221"/>
      <c r="EF554" s="221"/>
      <c r="EG554" s="222"/>
      <c r="EH554" s="222"/>
      <c r="EI554" s="222"/>
      <c r="EJ554" s="222"/>
      <c r="EK554" s="223"/>
      <c r="EL554" s="220"/>
      <c r="EM554" s="220"/>
      <c r="EN554" s="220"/>
      <c r="EO554" s="221"/>
      <c r="EP554" s="221"/>
      <c r="EQ554" s="221"/>
      <c r="ER554" s="221"/>
      <c r="ES554" s="221"/>
      <c r="ET554" s="222"/>
      <c r="EU554" s="222"/>
      <c r="EV554" s="222"/>
      <c r="EW554" s="222"/>
      <c r="EX554" s="223"/>
      <c r="EY554" s="220"/>
      <c r="EZ554" s="220"/>
      <c r="FA554" s="220"/>
      <c r="FB554" s="221"/>
      <c r="FC554" s="221"/>
      <c r="FD554" s="221"/>
      <c r="FE554" s="221"/>
      <c r="FF554" s="221"/>
      <c r="FG554" s="222"/>
      <c r="FH554" s="222"/>
      <c r="FI554" s="222"/>
      <c r="FJ554" s="222"/>
      <c r="FK554" s="223"/>
      <c r="FL554" s="220"/>
      <c r="FM554" s="220"/>
      <c r="FN554" s="220"/>
      <c r="FO554" s="221"/>
      <c r="FP554" s="221"/>
      <c r="FQ554" s="221"/>
      <c r="FR554" s="221"/>
      <c r="FS554" s="221"/>
      <c r="FT554" s="222"/>
      <c r="FU554" s="222"/>
      <c r="FV554" s="222"/>
      <c r="FW554" s="222"/>
      <c r="FX554" s="223"/>
      <c r="FY554" s="220"/>
      <c r="FZ554" s="220"/>
      <c r="GA554" s="220"/>
      <c r="GB554" s="221"/>
      <c r="GC554" s="221"/>
      <c r="GD554" s="221"/>
      <c r="GE554" s="221"/>
      <c r="GF554" s="221"/>
    </row>
    <row r="555" spans="1:188" s="187" customFormat="1" ht="15" hidden="1" customHeight="1" x14ac:dyDescent="0.25">
      <c r="A555" s="335">
        <v>3742</v>
      </c>
      <c r="B555" s="335"/>
      <c r="C555" s="519"/>
      <c r="D555" s="45"/>
      <c r="E555" s="61"/>
      <c r="F555" s="110" t="s">
        <v>330</v>
      </c>
      <c r="G555" s="72">
        <f>SUBTOTAL(109,G553:G554)</f>
        <v>0</v>
      </c>
      <c r="H555" s="72">
        <f>SUBTOTAL(109,H553:H554)</f>
        <v>0</v>
      </c>
      <c r="I555" s="72">
        <f>SUBTOTAL(109,I553:I554)</f>
        <v>0</v>
      </c>
      <c r="J555" s="547" t="e">
        <f>Tabulka54246[[#This Row],[Skutečnost v tis. Kč]]/Tabulka54246[[#This Row],[Upravený rozpočet v tis. Kč]]*100</f>
        <v>#DIV/0!</v>
      </c>
      <c r="K555" s="191"/>
      <c r="L555" s="188"/>
      <c r="M555" s="188"/>
      <c r="N555" s="188"/>
      <c r="O555" s="189"/>
      <c r="P555" s="189"/>
      <c r="Q555" s="189"/>
      <c r="R555" s="189"/>
      <c r="S555" s="189"/>
      <c r="T555" s="190"/>
      <c r="U555" s="190"/>
      <c r="V555" s="190"/>
      <c r="W555" s="190"/>
      <c r="X555" s="191"/>
      <c r="Y555" s="188"/>
      <c r="Z555" s="188"/>
      <c r="AA555" s="188"/>
      <c r="AB555" s="189"/>
      <c r="AC555" s="189"/>
      <c r="AD555" s="189"/>
      <c r="AE555" s="189"/>
      <c r="AF555" s="189"/>
      <c r="AG555" s="190"/>
      <c r="AH555" s="190"/>
      <c r="AI555" s="190"/>
      <c r="AJ555" s="190"/>
      <c r="AK555" s="191"/>
      <c r="AL555" s="188"/>
      <c r="AM555" s="188"/>
      <c r="AN555" s="188"/>
      <c r="AO555" s="189"/>
      <c r="AP555" s="189"/>
      <c r="AQ555" s="189"/>
      <c r="AR555" s="189"/>
      <c r="AS555" s="189"/>
      <c r="AT555" s="190"/>
      <c r="AU555" s="190"/>
      <c r="AV555" s="190"/>
      <c r="AW555" s="190"/>
      <c r="AX555" s="191"/>
      <c r="AY555" s="188"/>
      <c r="AZ555" s="188"/>
      <c r="BA555" s="188"/>
      <c r="BB555" s="189"/>
      <c r="BC555" s="189"/>
      <c r="BD555" s="189"/>
      <c r="BE555" s="189"/>
      <c r="BF555" s="189"/>
      <c r="BG555" s="190"/>
      <c r="BH555" s="190"/>
      <c r="BI555" s="190"/>
      <c r="BJ555" s="190"/>
      <c r="BK555" s="191"/>
      <c r="BL555" s="188"/>
      <c r="BM555" s="188"/>
      <c r="BN555" s="188"/>
      <c r="BO555" s="189"/>
      <c r="BP555" s="189"/>
      <c r="BQ555" s="189"/>
      <c r="BR555" s="189"/>
      <c r="BS555" s="189"/>
      <c r="BT555" s="190"/>
      <c r="BU555" s="190"/>
      <c r="BV555" s="190"/>
      <c r="BW555" s="190"/>
      <c r="BX555" s="191"/>
      <c r="BY555" s="188"/>
      <c r="BZ555" s="188"/>
      <c r="CA555" s="188"/>
      <c r="CB555" s="189"/>
      <c r="CC555" s="189"/>
      <c r="CD555" s="189"/>
      <c r="CE555" s="189"/>
      <c r="CF555" s="189"/>
      <c r="CG555" s="190"/>
      <c r="CH555" s="190"/>
      <c r="CI555" s="190"/>
      <c r="CJ555" s="190"/>
      <c r="CK555" s="191"/>
      <c r="CL555" s="188"/>
      <c r="CM555" s="188"/>
      <c r="CN555" s="188"/>
      <c r="CO555" s="189"/>
      <c r="CP555" s="189"/>
      <c r="CQ555" s="189"/>
      <c r="CR555" s="189"/>
      <c r="CS555" s="189"/>
      <c r="CT555" s="190"/>
      <c r="CU555" s="190"/>
      <c r="CV555" s="190"/>
      <c r="CW555" s="190"/>
      <c r="CX555" s="191"/>
      <c r="CY555" s="188"/>
      <c r="CZ555" s="188"/>
      <c r="DA555" s="188"/>
      <c r="DB555" s="189"/>
      <c r="DC555" s="189"/>
      <c r="DD555" s="189"/>
      <c r="DE555" s="189"/>
      <c r="DF555" s="189"/>
      <c r="DG555" s="190"/>
      <c r="DH555" s="190"/>
      <c r="DI555" s="190"/>
      <c r="DJ555" s="190"/>
      <c r="DK555" s="191"/>
      <c r="DL555" s="188"/>
      <c r="DM555" s="188"/>
      <c r="DN555" s="188"/>
      <c r="DO555" s="189"/>
      <c r="DP555" s="189"/>
      <c r="DQ555" s="189"/>
      <c r="DR555" s="189"/>
      <c r="DS555" s="189"/>
      <c r="DT555" s="190"/>
      <c r="DU555" s="190"/>
      <c r="DV555" s="190"/>
      <c r="DW555" s="190"/>
      <c r="DX555" s="191"/>
      <c r="DY555" s="188"/>
      <c r="DZ555" s="188"/>
      <c r="EA555" s="188"/>
      <c r="EB555" s="189"/>
      <c r="EC555" s="189"/>
      <c r="ED555" s="189"/>
      <c r="EE555" s="189"/>
      <c r="EF555" s="189"/>
      <c r="EG555" s="190"/>
      <c r="EH555" s="190"/>
      <c r="EI555" s="190"/>
      <c r="EJ555" s="190"/>
      <c r="EK555" s="191"/>
      <c r="EL555" s="188"/>
      <c r="EM555" s="188"/>
      <c r="EN555" s="188"/>
      <c r="EO555" s="189"/>
      <c r="EP555" s="189"/>
      <c r="EQ555" s="189"/>
      <c r="ER555" s="189"/>
      <c r="ES555" s="189"/>
      <c r="ET555" s="190"/>
      <c r="EU555" s="190"/>
      <c r="EV555" s="190"/>
      <c r="EW555" s="190"/>
      <c r="EX555" s="191"/>
      <c r="EY555" s="188"/>
      <c r="EZ555" s="188"/>
      <c r="FA555" s="188"/>
      <c r="FB555" s="189"/>
      <c r="FC555" s="189"/>
      <c r="FD555" s="189"/>
      <c r="FE555" s="189"/>
      <c r="FF555" s="189"/>
      <c r="FG555" s="190"/>
      <c r="FH555" s="190"/>
      <c r="FI555" s="190"/>
      <c r="FJ555" s="190"/>
      <c r="FK555" s="191"/>
      <c r="FL555" s="188"/>
      <c r="FM555" s="188"/>
      <c r="FN555" s="188"/>
      <c r="FO555" s="189"/>
      <c r="FP555" s="189"/>
      <c r="FQ555" s="189"/>
      <c r="FR555" s="189"/>
      <c r="FS555" s="189"/>
      <c r="FT555" s="190"/>
      <c r="FU555" s="190"/>
      <c r="FV555" s="190"/>
      <c r="FW555" s="190"/>
      <c r="FX555" s="191"/>
      <c r="FY555" s="188"/>
      <c r="FZ555" s="188"/>
      <c r="GA555" s="188"/>
      <c r="GB555" s="189"/>
      <c r="GC555" s="189"/>
      <c r="GD555" s="189"/>
      <c r="GE555" s="189"/>
      <c r="GF555" s="189"/>
    </row>
    <row r="556" spans="1:188" s="182" customFormat="1" ht="15" hidden="1" customHeight="1" x14ac:dyDescent="0.25">
      <c r="A556" s="461"/>
      <c r="B556" s="461"/>
      <c r="C556" s="490"/>
      <c r="D556" s="64"/>
      <c r="E556" s="61"/>
      <c r="F556" s="459"/>
      <c r="G556" s="254"/>
      <c r="H556" s="254"/>
      <c r="I556" s="254"/>
      <c r="J556" s="428"/>
      <c r="K556" s="228"/>
      <c r="L556" s="225"/>
      <c r="M556" s="225"/>
      <c r="N556" s="225"/>
      <c r="O556" s="227"/>
      <c r="P556" s="227"/>
      <c r="Q556" s="227"/>
      <c r="R556" s="227"/>
      <c r="S556" s="227"/>
      <c r="T556" s="226"/>
      <c r="U556" s="226"/>
      <c r="V556" s="226"/>
      <c r="W556" s="226"/>
      <c r="X556" s="228"/>
      <c r="Y556" s="225"/>
      <c r="Z556" s="225"/>
      <c r="AA556" s="225"/>
      <c r="AB556" s="227"/>
      <c r="AC556" s="227"/>
      <c r="AD556" s="227"/>
      <c r="AE556" s="227"/>
      <c r="AF556" s="227"/>
      <c r="AG556" s="226"/>
      <c r="AH556" s="226"/>
      <c r="AI556" s="226"/>
      <c r="AJ556" s="226"/>
      <c r="AK556" s="228"/>
      <c r="AL556" s="225"/>
      <c r="AM556" s="225"/>
      <c r="AN556" s="225"/>
      <c r="AO556" s="227"/>
      <c r="AP556" s="227"/>
      <c r="AQ556" s="227"/>
      <c r="AR556" s="227"/>
      <c r="AS556" s="227"/>
      <c r="AT556" s="226"/>
      <c r="AU556" s="226"/>
      <c r="AV556" s="226"/>
      <c r="AW556" s="226"/>
      <c r="AX556" s="228"/>
      <c r="AY556" s="225"/>
      <c r="AZ556" s="225"/>
      <c r="BA556" s="225"/>
      <c r="BB556" s="227"/>
      <c r="BC556" s="227"/>
      <c r="BD556" s="227"/>
      <c r="BE556" s="227"/>
      <c r="BF556" s="227"/>
      <c r="BG556" s="226"/>
      <c r="BH556" s="226"/>
      <c r="BI556" s="226"/>
      <c r="BJ556" s="226"/>
      <c r="BK556" s="228"/>
      <c r="BL556" s="225"/>
      <c r="BM556" s="225"/>
      <c r="BN556" s="225"/>
      <c r="BO556" s="227"/>
      <c r="BP556" s="227"/>
      <c r="BQ556" s="227"/>
      <c r="BR556" s="227"/>
      <c r="BS556" s="227"/>
      <c r="BT556" s="226"/>
      <c r="BU556" s="226"/>
      <c r="BV556" s="226"/>
      <c r="BW556" s="226"/>
      <c r="BX556" s="228"/>
      <c r="BY556" s="225"/>
      <c r="BZ556" s="225"/>
      <c r="CA556" s="225"/>
      <c r="CB556" s="227"/>
      <c r="CC556" s="227"/>
      <c r="CD556" s="227"/>
      <c r="CE556" s="227"/>
      <c r="CF556" s="227"/>
      <c r="CG556" s="226"/>
      <c r="CH556" s="226"/>
      <c r="CI556" s="226"/>
      <c r="CJ556" s="226"/>
      <c r="CK556" s="228"/>
      <c r="CL556" s="225"/>
      <c r="CM556" s="225"/>
      <c r="CN556" s="225"/>
      <c r="CO556" s="227"/>
      <c r="CP556" s="227"/>
      <c r="CQ556" s="227"/>
      <c r="CR556" s="227"/>
      <c r="CS556" s="227"/>
      <c r="CT556" s="226"/>
      <c r="CU556" s="226"/>
      <c r="CV556" s="226"/>
      <c r="CW556" s="226"/>
      <c r="CX556" s="228"/>
      <c r="CY556" s="225"/>
      <c r="CZ556" s="225"/>
      <c r="DA556" s="225"/>
      <c r="DB556" s="227"/>
      <c r="DC556" s="227"/>
      <c r="DD556" s="227"/>
      <c r="DE556" s="227"/>
      <c r="DF556" s="227"/>
      <c r="DG556" s="226"/>
      <c r="DH556" s="226"/>
      <c r="DI556" s="226"/>
      <c r="DJ556" s="226"/>
      <c r="DK556" s="228"/>
      <c r="DL556" s="225"/>
      <c r="DM556" s="225"/>
      <c r="DN556" s="225"/>
      <c r="DO556" s="227"/>
      <c r="DP556" s="227"/>
      <c r="DQ556" s="227"/>
      <c r="DR556" s="227"/>
      <c r="DS556" s="227"/>
      <c r="DT556" s="226"/>
      <c r="DU556" s="226"/>
      <c r="DV556" s="226"/>
      <c r="DW556" s="226"/>
      <c r="DX556" s="228"/>
      <c r="DY556" s="225"/>
      <c r="DZ556" s="225"/>
      <c r="EA556" s="225"/>
      <c r="EB556" s="227"/>
      <c r="EC556" s="227"/>
      <c r="ED556" s="227"/>
      <c r="EE556" s="227"/>
      <c r="EF556" s="227"/>
      <c r="EG556" s="226"/>
      <c r="EH556" s="226"/>
      <c r="EI556" s="226"/>
      <c r="EJ556" s="226"/>
      <c r="EK556" s="228"/>
      <c r="EL556" s="225"/>
      <c r="EM556" s="225"/>
      <c r="EN556" s="225"/>
      <c r="EO556" s="227"/>
      <c r="EP556" s="227"/>
      <c r="EQ556" s="227"/>
      <c r="ER556" s="227"/>
      <c r="ES556" s="227"/>
      <c r="ET556" s="226"/>
      <c r="EU556" s="226"/>
      <c r="EV556" s="226"/>
      <c r="EW556" s="226"/>
      <c r="EX556" s="228"/>
      <c r="EY556" s="225"/>
      <c r="EZ556" s="225"/>
      <c r="FA556" s="225"/>
      <c r="FB556" s="227"/>
      <c r="FC556" s="227"/>
      <c r="FD556" s="227"/>
      <c r="FE556" s="227"/>
      <c r="FF556" s="227"/>
      <c r="FG556" s="226"/>
      <c r="FH556" s="226"/>
      <c r="FI556" s="226"/>
      <c r="FJ556" s="226"/>
      <c r="FK556" s="228"/>
      <c r="FL556" s="225"/>
      <c r="FM556" s="225"/>
      <c r="FN556" s="225"/>
      <c r="FO556" s="227"/>
      <c r="FP556" s="227"/>
      <c r="FQ556" s="227"/>
      <c r="FR556" s="227"/>
      <c r="FS556" s="227"/>
      <c r="FT556" s="226"/>
      <c r="FU556" s="226"/>
      <c r="FV556" s="226"/>
      <c r="FW556" s="226"/>
      <c r="FX556" s="228"/>
      <c r="FY556" s="225"/>
      <c r="FZ556" s="225"/>
      <c r="GA556" s="225"/>
      <c r="GB556" s="227"/>
      <c r="GC556" s="227"/>
      <c r="GD556" s="227"/>
      <c r="GE556" s="227"/>
      <c r="GF556" s="227"/>
    </row>
    <row r="557" spans="1:188" s="182" customFormat="1" ht="15" hidden="1" customHeight="1" x14ac:dyDescent="0.25">
      <c r="A557" s="4">
        <v>3744</v>
      </c>
      <c r="B557" s="4">
        <v>5139</v>
      </c>
      <c r="C557" s="291"/>
      <c r="D557" s="47"/>
      <c r="E557" s="61"/>
      <c r="F557" s="5" t="s">
        <v>495</v>
      </c>
      <c r="G557" s="76">
        <v>10</v>
      </c>
      <c r="H557" s="76">
        <v>10</v>
      </c>
      <c r="I557" s="76">
        <v>0</v>
      </c>
      <c r="J557" s="428">
        <f>Tabulka54246[[#This Row],[Skutečnost v tis. Kč]]/Tabulka54246[[#This Row],[Upravený rozpočet v tis. Kč]]*100</f>
        <v>0</v>
      </c>
      <c r="K557" s="228"/>
      <c r="L557" s="225"/>
      <c r="M557" s="225"/>
      <c r="N557" s="225"/>
      <c r="O557" s="227"/>
      <c r="P557" s="227"/>
      <c r="Q557" s="227"/>
      <c r="R557" s="227"/>
      <c r="S557" s="227"/>
      <c r="T557" s="226"/>
      <c r="U557" s="226"/>
      <c r="V557" s="226"/>
      <c r="W557" s="226"/>
      <c r="X557" s="228"/>
      <c r="Y557" s="225"/>
      <c r="Z557" s="225"/>
      <c r="AA557" s="225"/>
      <c r="AB557" s="227"/>
      <c r="AC557" s="227"/>
      <c r="AD557" s="227"/>
      <c r="AE557" s="227"/>
      <c r="AF557" s="227"/>
      <c r="AG557" s="226"/>
      <c r="AH557" s="226"/>
      <c r="AI557" s="226"/>
      <c r="AJ557" s="226"/>
      <c r="AK557" s="228"/>
      <c r="AL557" s="225"/>
      <c r="AM557" s="225"/>
      <c r="AN557" s="225"/>
      <c r="AO557" s="227"/>
      <c r="AP557" s="227"/>
      <c r="AQ557" s="227"/>
      <c r="AR557" s="227"/>
      <c r="AS557" s="227"/>
      <c r="AT557" s="226"/>
      <c r="AU557" s="226"/>
      <c r="AV557" s="226"/>
      <c r="AW557" s="226"/>
      <c r="AX557" s="228"/>
      <c r="AY557" s="225"/>
      <c r="AZ557" s="225"/>
      <c r="BA557" s="225"/>
      <c r="BB557" s="227"/>
      <c r="BC557" s="227"/>
      <c r="BD557" s="227"/>
      <c r="BE557" s="227"/>
      <c r="BF557" s="227"/>
      <c r="BG557" s="226"/>
      <c r="BH557" s="226"/>
      <c r="BI557" s="226"/>
      <c r="BJ557" s="226"/>
      <c r="BK557" s="228"/>
      <c r="BL557" s="225"/>
      <c r="BM557" s="225"/>
      <c r="BN557" s="225"/>
      <c r="BO557" s="227"/>
      <c r="BP557" s="227"/>
      <c r="BQ557" s="227"/>
      <c r="BR557" s="227"/>
      <c r="BS557" s="227"/>
      <c r="BT557" s="226"/>
      <c r="BU557" s="226"/>
      <c r="BV557" s="226"/>
      <c r="BW557" s="226"/>
      <c r="BX557" s="228"/>
      <c r="BY557" s="225"/>
      <c r="BZ557" s="225"/>
      <c r="CA557" s="225"/>
      <c r="CB557" s="227"/>
      <c r="CC557" s="227"/>
      <c r="CD557" s="227"/>
      <c r="CE557" s="227"/>
      <c r="CF557" s="227"/>
      <c r="CG557" s="226"/>
      <c r="CH557" s="226"/>
      <c r="CI557" s="226"/>
      <c r="CJ557" s="226"/>
      <c r="CK557" s="228"/>
      <c r="CL557" s="225"/>
      <c r="CM557" s="225"/>
      <c r="CN557" s="225"/>
      <c r="CO557" s="227"/>
      <c r="CP557" s="227"/>
      <c r="CQ557" s="227"/>
      <c r="CR557" s="227"/>
      <c r="CS557" s="227"/>
      <c r="CT557" s="226"/>
      <c r="CU557" s="226"/>
      <c r="CV557" s="226"/>
      <c r="CW557" s="226"/>
      <c r="CX557" s="228"/>
      <c r="CY557" s="225"/>
      <c r="CZ557" s="225"/>
      <c r="DA557" s="225"/>
      <c r="DB557" s="227"/>
      <c r="DC557" s="227"/>
      <c r="DD557" s="227"/>
      <c r="DE557" s="227"/>
      <c r="DF557" s="227"/>
      <c r="DG557" s="226"/>
      <c r="DH557" s="226"/>
      <c r="DI557" s="226"/>
      <c r="DJ557" s="226"/>
      <c r="DK557" s="228"/>
      <c r="DL557" s="225"/>
      <c r="DM557" s="225"/>
      <c r="DN557" s="225"/>
      <c r="DO557" s="227"/>
      <c r="DP557" s="227"/>
      <c r="DQ557" s="227"/>
      <c r="DR557" s="227"/>
      <c r="DS557" s="227"/>
      <c r="DT557" s="226"/>
      <c r="DU557" s="226"/>
      <c r="DV557" s="226"/>
      <c r="DW557" s="226"/>
      <c r="DX557" s="228"/>
      <c r="DY557" s="225"/>
      <c r="DZ557" s="225"/>
      <c r="EA557" s="225"/>
      <c r="EB557" s="227"/>
      <c r="EC557" s="227"/>
      <c r="ED557" s="227"/>
      <c r="EE557" s="227"/>
      <c r="EF557" s="227"/>
      <c r="EG557" s="226"/>
      <c r="EH557" s="226"/>
      <c r="EI557" s="226"/>
      <c r="EJ557" s="226"/>
      <c r="EK557" s="228"/>
      <c r="EL557" s="225"/>
      <c r="EM557" s="225"/>
      <c r="EN557" s="225"/>
      <c r="EO557" s="227"/>
      <c r="EP557" s="227"/>
      <c r="EQ557" s="227"/>
      <c r="ER557" s="227"/>
      <c r="ES557" s="227"/>
      <c r="ET557" s="226"/>
      <c r="EU557" s="226"/>
      <c r="EV557" s="226"/>
      <c r="EW557" s="226"/>
      <c r="EX557" s="228"/>
      <c r="EY557" s="225"/>
      <c r="EZ557" s="225"/>
      <c r="FA557" s="225"/>
      <c r="FB557" s="227"/>
      <c r="FC557" s="227"/>
      <c r="FD557" s="227"/>
      <c r="FE557" s="227"/>
      <c r="FF557" s="227"/>
      <c r="FG557" s="226"/>
      <c r="FH557" s="226"/>
      <c r="FI557" s="226"/>
      <c r="FJ557" s="226"/>
      <c r="FK557" s="228"/>
      <c r="FL557" s="225"/>
      <c r="FM557" s="225"/>
      <c r="FN557" s="225"/>
      <c r="FO557" s="227"/>
      <c r="FP557" s="227"/>
      <c r="FQ557" s="227"/>
      <c r="FR557" s="227"/>
      <c r="FS557" s="227"/>
      <c r="FT557" s="226"/>
      <c r="FU557" s="226"/>
      <c r="FV557" s="226"/>
      <c r="FW557" s="226"/>
      <c r="FX557" s="228"/>
      <c r="FY557" s="225"/>
      <c r="FZ557" s="225"/>
      <c r="GA557" s="225"/>
      <c r="GB557" s="227"/>
      <c r="GC557" s="227"/>
      <c r="GD557" s="227"/>
      <c r="GE557" s="227"/>
      <c r="GF557" s="227"/>
    </row>
    <row r="558" spans="1:188" s="187" customFormat="1" ht="15" hidden="1" customHeight="1" x14ac:dyDescent="0.25">
      <c r="A558" s="4">
        <v>3744</v>
      </c>
      <c r="B558" s="4">
        <v>5169</v>
      </c>
      <c r="C558" s="291"/>
      <c r="D558" s="47"/>
      <c r="E558" s="61"/>
      <c r="F558" s="5" t="s">
        <v>180</v>
      </c>
      <c r="G558" s="76">
        <v>10</v>
      </c>
      <c r="H558" s="76">
        <v>10</v>
      </c>
      <c r="I558" s="76">
        <v>0</v>
      </c>
      <c r="J558" s="428">
        <f>Tabulka54246[[#This Row],[Skutečnost v tis. Kč]]/Tabulka54246[[#This Row],[Upravený rozpočet v tis. Kč]]*100</f>
        <v>0</v>
      </c>
      <c r="K558" s="191"/>
      <c r="L558" s="188"/>
      <c r="M558" s="188"/>
      <c r="N558" s="188"/>
      <c r="O558" s="189"/>
      <c r="P558" s="189"/>
      <c r="Q558" s="189"/>
      <c r="R558" s="189"/>
      <c r="S558" s="189"/>
      <c r="T558" s="190"/>
      <c r="U558" s="190"/>
      <c r="V558" s="190"/>
      <c r="W558" s="190"/>
      <c r="X558" s="191"/>
      <c r="Y558" s="188"/>
      <c r="Z558" s="188"/>
      <c r="AA558" s="188"/>
      <c r="AB558" s="189"/>
      <c r="AC558" s="189"/>
      <c r="AD558" s="189"/>
      <c r="AE558" s="189"/>
      <c r="AF558" s="189"/>
      <c r="AG558" s="190"/>
      <c r="AH558" s="190"/>
      <c r="AI558" s="190"/>
      <c r="AJ558" s="190"/>
      <c r="AK558" s="191"/>
      <c r="AL558" s="188"/>
      <c r="AM558" s="188"/>
      <c r="AN558" s="188"/>
      <c r="AO558" s="189"/>
      <c r="AP558" s="189"/>
      <c r="AQ558" s="189"/>
      <c r="AR558" s="189"/>
      <c r="AS558" s="189"/>
      <c r="AT558" s="190"/>
      <c r="AU558" s="190"/>
      <c r="AV558" s="190"/>
      <c r="AW558" s="190"/>
      <c r="AX558" s="191"/>
      <c r="AY558" s="188"/>
      <c r="AZ558" s="188"/>
      <c r="BA558" s="188"/>
      <c r="BB558" s="189"/>
      <c r="BC558" s="189"/>
      <c r="BD558" s="189"/>
      <c r="BE558" s="189"/>
      <c r="BF558" s="189"/>
      <c r="BG558" s="190"/>
      <c r="BH558" s="190"/>
      <c r="BI558" s="190"/>
      <c r="BJ558" s="190"/>
      <c r="BK558" s="191"/>
      <c r="BL558" s="188"/>
      <c r="BM558" s="188"/>
      <c r="BN558" s="188"/>
      <c r="BO558" s="189"/>
      <c r="BP558" s="189"/>
      <c r="BQ558" s="189"/>
      <c r="BR558" s="189"/>
      <c r="BS558" s="189"/>
      <c r="BT558" s="190"/>
      <c r="BU558" s="190"/>
      <c r="BV558" s="190"/>
      <c r="BW558" s="190"/>
      <c r="BX558" s="191"/>
      <c r="BY558" s="188"/>
      <c r="BZ558" s="188"/>
      <c r="CA558" s="188"/>
      <c r="CB558" s="189"/>
      <c r="CC558" s="189"/>
      <c r="CD558" s="189"/>
      <c r="CE558" s="189"/>
      <c r="CF558" s="189"/>
      <c r="CG558" s="190"/>
      <c r="CH558" s="190"/>
      <c r="CI558" s="190"/>
      <c r="CJ558" s="190"/>
      <c r="CK558" s="191"/>
      <c r="CL558" s="188"/>
      <c r="CM558" s="188"/>
      <c r="CN558" s="188"/>
      <c r="CO558" s="189"/>
      <c r="CP558" s="189"/>
      <c r="CQ558" s="189"/>
      <c r="CR558" s="189"/>
      <c r="CS558" s="189"/>
      <c r="CT558" s="190"/>
      <c r="CU558" s="190"/>
      <c r="CV558" s="190"/>
      <c r="CW558" s="190"/>
      <c r="CX558" s="191"/>
      <c r="CY558" s="188"/>
      <c r="CZ558" s="188"/>
      <c r="DA558" s="188"/>
      <c r="DB558" s="189"/>
      <c r="DC558" s="189"/>
      <c r="DD558" s="189"/>
      <c r="DE558" s="189"/>
      <c r="DF558" s="189"/>
      <c r="DG558" s="190"/>
      <c r="DH558" s="190"/>
      <c r="DI558" s="190"/>
      <c r="DJ558" s="190"/>
      <c r="DK558" s="191"/>
      <c r="DL558" s="188"/>
      <c r="DM558" s="188"/>
      <c r="DN558" s="188"/>
      <c r="DO558" s="189"/>
      <c r="DP558" s="189"/>
      <c r="DQ558" s="189"/>
      <c r="DR558" s="189"/>
      <c r="DS558" s="189"/>
      <c r="DT558" s="190"/>
      <c r="DU558" s="190"/>
      <c r="DV558" s="190"/>
      <c r="DW558" s="190"/>
      <c r="DX558" s="191"/>
      <c r="DY558" s="188"/>
      <c r="DZ558" s="188"/>
      <c r="EA558" s="188"/>
      <c r="EB558" s="189"/>
      <c r="EC558" s="189"/>
      <c r="ED558" s="189"/>
      <c r="EE558" s="189"/>
      <c r="EF558" s="189"/>
      <c r="EG558" s="190"/>
      <c r="EH558" s="190"/>
      <c r="EI558" s="190"/>
      <c r="EJ558" s="190"/>
      <c r="EK558" s="191"/>
      <c r="EL558" s="188"/>
      <c r="EM558" s="188"/>
      <c r="EN558" s="188"/>
      <c r="EO558" s="189"/>
      <c r="EP558" s="189"/>
      <c r="EQ558" s="189"/>
      <c r="ER558" s="189"/>
      <c r="ES558" s="189"/>
      <c r="ET558" s="190"/>
      <c r="EU558" s="190"/>
      <c r="EV558" s="190"/>
      <c r="EW558" s="190"/>
      <c r="EX558" s="191"/>
      <c r="EY558" s="188"/>
      <c r="EZ558" s="188"/>
      <c r="FA558" s="188"/>
      <c r="FB558" s="189"/>
      <c r="FC558" s="189"/>
      <c r="FD558" s="189"/>
      <c r="FE558" s="189"/>
      <c r="FF558" s="189"/>
      <c r="FG558" s="190"/>
      <c r="FH558" s="190"/>
      <c r="FI558" s="190"/>
      <c r="FJ558" s="190"/>
      <c r="FK558" s="191"/>
      <c r="FL558" s="188"/>
      <c r="FM558" s="188"/>
      <c r="FN558" s="188"/>
      <c r="FO558" s="189"/>
      <c r="FP558" s="189"/>
      <c r="FQ558" s="189"/>
      <c r="FR558" s="189"/>
      <c r="FS558" s="189"/>
      <c r="FT558" s="190"/>
      <c r="FU558" s="190"/>
      <c r="FV558" s="190"/>
      <c r="FW558" s="190"/>
      <c r="FX558" s="191"/>
      <c r="FY558" s="188"/>
      <c r="FZ558" s="188"/>
      <c r="GA558" s="188"/>
      <c r="GB558" s="189"/>
      <c r="GC558" s="189"/>
      <c r="GD558" s="189"/>
      <c r="GE558" s="189"/>
      <c r="GF558" s="189"/>
    </row>
    <row r="559" spans="1:188" s="187" customFormat="1" ht="15" hidden="1" customHeight="1" x14ac:dyDescent="0.25">
      <c r="A559" s="258">
        <v>3744</v>
      </c>
      <c r="B559" s="258">
        <v>6121</v>
      </c>
      <c r="C559" s="270"/>
      <c r="D559" s="64"/>
      <c r="E559" s="257">
        <v>847</v>
      </c>
      <c r="F559" s="256" t="s">
        <v>1039</v>
      </c>
      <c r="G559" s="252">
        <v>4893.8999999999996</v>
      </c>
      <c r="H559" s="252">
        <v>5159.22</v>
      </c>
      <c r="I559" s="252">
        <v>1793.7</v>
      </c>
      <c r="J559" s="428">
        <f>Tabulka54246[[#This Row],[Skutečnost v tis. Kč]]/Tabulka54246[[#This Row],[Upravený rozpočet v tis. Kč]]*100</f>
        <v>34.766883366090227</v>
      </c>
      <c r="K559" s="191"/>
      <c r="L559" s="188"/>
      <c r="M559" s="188"/>
      <c r="N559" s="188"/>
      <c r="O559" s="189"/>
      <c r="P559" s="189"/>
      <c r="Q559" s="189"/>
      <c r="R559" s="189"/>
      <c r="S559" s="189"/>
      <c r="T559" s="190"/>
      <c r="U559" s="190"/>
      <c r="V559" s="190"/>
      <c r="W559" s="190"/>
      <c r="X559" s="191"/>
      <c r="Y559" s="188"/>
      <c r="Z559" s="188"/>
      <c r="AA559" s="188"/>
      <c r="AB559" s="189"/>
      <c r="AC559" s="189"/>
      <c r="AD559" s="189"/>
      <c r="AE559" s="189"/>
      <c r="AF559" s="189"/>
      <c r="AG559" s="190"/>
      <c r="AH559" s="190"/>
      <c r="AI559" s="190"/>
      <c r="AJ559" s="190"/>
      <c r="AK559" s="191"/>
      <c r="AL559" s="188"/>
      <c r="AM559" s="188"/>
      <c r="AN559" s="188"/>
      <c r="AO559" s="189"/>
      <c r="AP559" s="189"/>
      <c r="AQ559" s="189"/>
      <c r="AR559" s="189"/>
      <c r="AS559" s="189"/>
      <c r="AT559" s="190"/>
      <c r="AU559" s="190"/>
      <c r="AV559" s="190"/>
      <c r="AW559" s="190"/>
      <c r="AX559" s="191"/>
      <c r="AY559" s="188"/>
      <c r="AZ559" s="188"/>
      <c r="BA559" s="188"/>
      <c r="BB559" s="189"/>
      <c r="BC559" s="189"/>
      <c r="BD559" s="189"/>
      <c r="BE559" s="189"/>
      <c r="BF559" s="189"/>
      <c r="BG559" s="190"/>
      <c r="BH559" s="190"/>
      <c r="BI559" s="190"/>
      <c r="BJ559" s="190"/>
      <c r="BK559" s="191"/>
      <c r="BL559" s="188"/>
      <c r="BM559" s="188"/>
      <c r="BN559" s="188"/>
      <c r="BO559" s="189"/>
      <c r="BP559" s="189"/>
      <c r="BQ559" s="189"/>
      <c r="BR559" s="189"/>
      <c r="BS559" s="189"/>
      <c r="BT559" s="190"/>
      <c r="BU559" s="190"/>
      <c r="BV559" s="190"/>
      <c r="BW559" s="190"/>
      <c r="BX559" s="191"/>
      <c r="BY559" s="188"/>
      <c r="BZ559" s="188"/>
      <c r="CA559" s="188"/>
      <c r="CB559" s="189"/>
      <c r="CC559" s="189"/>
      <c r="CD559" s="189"/>
      <c r="CE559" s="189"/>
      <c r="CF559" s="189"/>
      <c r="CG559" s="190"/>
      <c r="CH559" s="190"/>
      <c r="CI559" s="190"/>
      <c r="CJ559" s="190"/>
      <c r="CK559" s="191"/>
      <c r="CL559" s="188"/>
      <c r="CM559" s="188"/>
      <c r="CN559" s="188"/>
      <c r="CO559" s="189"/>
      <c r="CP559" s="189"/>
      <c r="CQ559" s="189"/>
      <c r="CR559" s="189"/>
      <c r="CS559" s="189"/>
      <c r="CT559" s="190"/>
      <c r="CU559" s="190"/>
      <c r="CV559" s="190"/>
      <c r="CW559" s="190"/>
      <c r="CX559" s="191"/>
      <c r="CY559" s="188"/>
      <c r="CZ559" s="188"/>
      <c r="DA559" s="188"/>
      <c r="DB559" s="189"/>
      <c r="DC559" s="189"/>
      <c r="DD559" s="189"/>
      <c r="DE559" s="189"/>
      <c r="DF559" s="189"/>
      <c r="DG559" s="190"/>
      <c r="DH559" s="190"/>
      <c r="DI559" s="190"/>
      <c r="DJ559" s="190"/>
      <c r="DK559" s="191"/>
      <c r="DL559" s="188"/>
      <c r="DM559" s="188"/>
      <c r="DN559" s="188"/>
      <c r="DO559" s="189"/>
      <c r="DP559" s="189"/>
      <c r="DQ559" s="189"/>
      <c r="DR559" s="189"/>
      <c r="DS559" s="189"/>
      <c r="DT559" s="190"/>
      <c r="DU559" s="190"/>
      <c r="DV559" s="190"/>
      <c r="DW559" s="190"/>
      <c r="DX559" s="191"/>
      <c r="DY559" s="188"/>
      <c r="DZ559" s="188"/>
      <c r="EA559" s="188"/>
      <c r="EB559" s="189"/>
      <c r="EC559" s="189"/>
      <c r="ED559" s="189"/>
      <c r="EE559" s="189"/>
      <c r="EF559" s="189"/>
      <c r="EG559" s="190"/>
      <c r="EH559" s="190"/>
      <c r="EI559" s="190"/>
      <c r="EJ559" s="190"/>
      <c r="EK559" s="191"/>
      <c r="EL559" s="188"/>
      <c r="EM559" s="188"/>
      <c r="EN559" s="188"/>
      <c r="EO559" s="189"/>
      <c r="EP559" s="189"/>
      <c r="EQ559" s="189"/>
      <c r="ER559" s="189"/>
      <c r="ES559" s="189"/>
      <c r="ET559" s="190"/>
      <c r="EU559" s="190"/>
      <c r="EV559" s="190"/>
      <c r="EW559" s="190"/>
      <c r="EX559" s="191"/>
      <c r="EY559" s="188"/>
      <c r="EZ559" s="188"/>
      <c r="FA559" s="188"/>
      <c r="FB559" s="189"/>
      <c r="FC559" s="189"/>
      <c r="FD559" s="189"/>
      <c r="FE559" s="189"/>
      <c r="FF559" s="189"/>
      <c r="FG559" s="190"/>
      <c r="FH559" s="190"/>
      <c r="FI559" s="190"/>
      <c r="FJ559" s="190"/>
      <c r="FK559" s="191"/>
      <c r="FL559" s="188"/>
      <c r="FM559" s="188"/>
      <c r="FN559" s="188"/>
      <c r="FO559" s="189"/>
      <c r="FP559" s="189"/>
      <c r="FQ559" s="189"/>
      <c r="FR559" s="189"/>
      <c r="FS559" s="189"/>
      <c r="FT559" s="190"/>
      <c r="FU559" s="190"/>
      <c r="FV559" s="190"/>
      <c r="FW559" s="190"/>
      <c r="FX559" s="191"/>
      <c r="FY559" s="188"/>
      <c r="FZ559" s="188"/>
      <c r="GA559" s="188"/>
      <c r="GB559" s="189"/>
      <c r="GC559" s="189"/>
      <c r="GD559" s="189"/>
      <c r="GE559" s="189"/>
      <c r="GF559" s="189"/>
    </row>
    <row r="560" spans="1:188" ht="15" hidden="1" customHeight="1" x14ac:dyDescent="0.25">
      <c r="A560" s="498">
        <v>3744</v>
      </c>
      <c r="B560" s="498">
        <v>6121</v>
      </c>
      <c r="C560" s="499">
        <v>106515974</v>
      </c>
      <c r="D560" s="489"/>
      <c r="E560" s="500">
        <v>847</v>
      </c>
      <c r="F560" s="501" t="s">
        <v>1138</v>
      </c>
      <c r="G560" s="495">
        <v>14573.62</v>
      </c>
      <c r="H560" s="495">
        <v>15420.94</v>
      </c>
      <c r="I560" s="495">
        <v>14085.88</v>
      </c>
      <c r="J560" s="428">
        <f>Tabulka54246[[#This Row],[Skutečnost v tis. Kč]]/Tabulka54246[[#This Row],[Upravený rozpočet v tis. Kč]]*100</f>
        <v>91.342551102591656</v>
      </c>
      <c r="K560" s="86"/>
      <c r="L560" s="86"/>
      <c r="M560" s="86"/>
      <c r="N560" s="87"/>
      <c r="O560" s="87"/>
      <c r="P560" s="87"/>
      <c r="Q560" s="87"/>
      <c r="R560" s="87"/>
      <c r="S560" s="88"/>
      <c r="T560" s="88"/>
      <c r="U560" s="88"/>
      <c r="V560" s="89"/>
      <c r="W560" s="90"/>
      <c r="X560" s="86"/>
      <c r="Y560" s="86"/>
      <c r="Z560" s="86"/>
      <c r="AA560" s="87"/>
      <c r="AB560" s="87"/>
      <c r="AC560" s="87"/>
      <c r="AD560" s="87"/>
      <c r="AE560" s="87"/>
      <c r="AF560" s="88"/>
      <c r="AG560" s="88"/>
      <c r="AH560" s="88"/>
      <c r="AI560" s="89"/>
      <c r="AJ560" s="90"/>
      <c r="AK560" s="86"/>
      <c r="AL560" s="86"/>
      <c r="AM560" s="86"/>
      <c r="AN560" s="87"/>
      <c r="AO560" s="87"/>
      <c r="AP560" s="87"/>
      <c r="AQ560" s="87"/>
      <c r="AR560" s="87"/>
      <c r="AS560" s="88"/>
      <c r="AT560" s="88"/>
      <c r="AU560" s="88"/>
      <c r="AV560" s="89"/>
      <c r="AW560" s="90"/>
      <c r="AX560" s="86"/>
      <c r="AY560" s="86"/>
      <c r="AZ560" s="86"/>
      <c r="BA560" s="87"/>
      <c r="BB560" s="87"/>
      <c r="BC560" s="87"/>
      <c r="BD560" s="87"/>
      <c r="BE560" s="87"/>
      <c r="BF560" s="88"/>
      <c r="BG560" s="88"/>
      <c r="BH560" s="88"/>
      <c r="BI560" s="89"/>
      <c r="BJ560" s="90"/>
      <c r="BK560" s="86"/>
      <c r="BL560" s="86"/>
      <c r="BM560" s="86"/>
      <c r="BN560" s="87"/>
      <c r="BO560" s="87"/>
      <c r="BP560" s="87"/>
      <c r="BQ560" s="87"/>
      <c r="BR560" s="87"/>
      <c r="BS560" s="88"/>
      <c r="BT560" s="88"/>
      <c r="BU560" s="88"/>
      <c r="BV560" s="89"/>
      <c r="BW560" s="90"/>
      <c r="BX560" s="86"/>
      <c r="BY560" s="86"/>
      <c r="BZ560" s="86"/>
      <c r="CA560" s="87"/>
      <c r="CB560" s="87"/>
      <c r="CC560" s="87"/>
      <c r="CD560" s="87"/>
      <c r="CE560" s="87"/>
      <c r="CF560" s="88"/>
      <c r="CG560" s="88"/>
      <c r="CH560" s="88"/>
      <c r="CI560" s="89"/>
      <c r="CJ560" s="90"/>
      <c r="CK560" s="86"/>
      <c r="CL560" s="86"/>
      <c r="CM560" s="86"/>
      <c r="CN560" s="87"/>
      <c r="CO560" s="87"/>
      <c r="CP560" s="87"/>
      <c r="CQ560" s="87"/>
      <c r="CR560" s="87"/>
      <c r="CS560" s="88"/>
      <c r="CT560" s="88"/>
      <c r="CU560" s="88"/>
      <c r="CV560" s="89"/>
      <c r="CW560" s="90"/>
      <c r="CX560" s="86"/>
      <c r="CY560" s="86"/>
      <c r="CZ560" s="86"/>
      <c r="DA560" s="87"/>
      <c r="DB560" s="87"/>
      <c r="DC560" s="87"/>
      <c r="DD560" s="87"/>
      <c r="DE560" s="87"/>
      <c r="DF560" s="88"/>
      <c r="DG560" s="88"/>
      <c r="DH560" s="88"/>
      <c r="DI560" s="89"/>
      <c r="DJ560" s="90"/>
      <c r="DK560" s="86"/>
      <c r="DL560" s="86"/>
      <c r="DM560" s="86"/>
      <c r="DN560" s="87"/>
      <c r="DO560" s="87"/>
      <c r="DP560" s="87"/>
      <c r="DQ560" s="87"/>
      <c r="DR560" s="87"/>
      <c r="DS560" s="88"/>
      <c r="DT560" s="88"/>
      <c r="DU560" s="88"/>
      <c r="DV560" s="89"/>
      <c r="DW560" s="90"/>
      <c r="DX560" s="86"/>
      <c r="DY560" s="86"/>
      <c r="DZ560" s="86"/>
      <c r="EA560" s="87"/>
      <c r="EB560" s="87"/>
      <c r="EC560" s="87"/>
      <c r="ED560" s="87"/>
      <c r="EE560" s="87"/>
      <c r="EF560" s="88"/>
      <c r="EG560" s="88"/>
      <c r="EH560" s="88"/>
      <c r="EI560" s="89"/>
      <c r="EJ560" s="90"/>
      <c r="EK560" s="86"/>
      <c r="EL560" s="86"/>
      <c r="EM560" s="86"/>
      <c r="EN560" s="87"/>
      <c r="EO560" s="87"/>
      <c r="EP560" s="87"/>
      <c r="EQ560" s="87"/>
      <c r="ER560" s="87"/>
      <c r="ES560" s="88"/>
      <c r="ET560" s="88"/>
      <c r="EU560" s="88"/>
      <c r="EV560" s="89"/>
      <c r="EW560" s="90"/>
      <c r="EX560" s="86"/>
      <c r="EY560" s="86"/>
      <c r="EZ560" s="86"/>
      <c r="FA560" s="87"/>
      <c r="FB560" s="87"/>
      <c r="FC560" s="87"/>
      <c r="FD560" s="87"/>
      <c r="FE560" s="87"/>
      <c r="FF560" s="88"/>
      <c r="FG560" s="88"/>
      <c r="FH560" s="88"/>
      <c r="FI560" s="89"/>
      <c r="FJ560" s="90"/>
      <c r="FK560" s="86"/>
      <c r="FL560" s="86"/>
      <c r="FM560" s="86"/>
      <c r="FN560" s="87"/>
      <c r="FO560" s="87"/>
      <c r="FP560" s="87"/>
      <c r="FQ560" s="87"/>
      <c r="FR560" s="87"/>
      <c r="FS560" s="88"/>
      <c r="FT560" s="88"/>
      <c r="FU560" s="88"/>
      <c r="FV560" s="89"/>
      <c r="FW560" s="90"/>
      <c r="FX560" s="86"/>
      <c r="FY560" s="86"/>
      <c r="FZ560" s="86"/>
      <c r="GA560" s="87"/>
      <c r="GB560" s="87"/>
      <c r="GC560" s="87"/>
      <c r="GD560" s="87"/>
      <c r="GE560" s="87"/>
    </row>
    <row r="561" spans="1:188" ht="15" hidden="1" customHeight="1" x14ac:dyDescent="0.25">
      <c r="A561" s="498">
        <v>3744</v>
      </c>
      <c r="B561" s="498">
        <v>6121</v>
      </c>
      <c r="C561" s="499">
        <v>106100000</v>
      </c>
      <c r="D561" s="489"/>
      <c r="E561" s="500">
        <v>847</v>
      </c>
      <c r="F561" s="501" t="s">
        <v>1139</v>
      </c>
      <c r="G561" s="495">
        <v>2571.8200000000002</v>
      </c>
      <c r="H561" s="495">
        <v>2571.8200000000002</v>
      </c>
      <c r="I561" s="495">
        <v>2485.75</v>
      </c>
      <c r="J561" s="428">
        <f>Tabulka54246[[#This Row],[Skutečnost v tis. Kč]]/Tabulka54246[[#This Row],[Upravený rozpočet v tis. Kč]]*100</f>
        <v>96.653342768934053</v>
      </c>
      <c r="K561" s="86"/>
      <c r="L561" s="86"/>
      <c r="M561" s="86"/>
      <c r="N561" s="87"/>
      <c r="O561" s="87"/>
      <c r="P561" s="87"/>
      <c r="Q561" s="87"/>
      <c r="R561" s="87"/>
      <c r="S561" s="88"/>
      <c r="T561" s="88"/>
      <c r="U561" s="88"/>
      <c r="V561" s="89"/>
      <c r="W561" s="90"/>
      <c r="X561" s="86"/>
      <c r="Y561" s="86"/>
      <c r="Z561" s="86"/>
      <c r="AA561" s="87"/>
      <c r="AB561" s="87"/>
      <c r="AC561" s="87"/>
      <c r="AD561" s="87"/>
      <c r="AE561" s="87"/>
      <c r="AF561" s="88"/>
      <c r="AG561" s="88"/>
      <c r="AH561" s="88"/>
      <c r="AI561" s="89"/>
      <c r="AJ561" s="90"/>
      <c r="AK561" s="86"/>
      <c r="AL561" s="86"/>
      <c r="AM561" s="86"/>
      <c r="AN561" s="87"/>
      <c r="AO561" s="87"/>
      <c r="AP561" s="87"/>
      <c r="AQ561" s="87"/>
      <c r="AR561" s="87"/>
      <c r="AS561" s="88"/>
      <c r="AT561" s="88"/>
      <c r="AU561" s="88"/>
      <c r="AV561" s="89"/>
      <c r="AW561" s="90"/>
      <c r="AX561" s="86"/>
      <c r="AY561" s="86"/>
      <c r="AZ561" s="86"/>
      <c r="BA561" s="87"/>
      <c r="BB561" s="87"/>
      <c r="BC561" s="87"/>
      <c r="BD561" s="87"/>
      <c r="BE561" s="87"/>
      <c r="BF561" s="88"/>
      <c r="BG561" s="88"/>
      <c r="BH561" s="88"/>
      <c r="BI561" s="89"/>
      <c r="BJ561" s="90"/>
      <c r="BK561" s="86"/>
      <c r="BL561" s="86"/>
      <c r="BM561" s="86"/>
      <c r="BN561" s="87"/>
      <c r="BO561" s="87"/>
      <c r="BP561" s="87"/>
      <c r="BQ561" s="87"/>
      <c r="BR561" s="87"/>
      <c r="BS561" s="88"/>
      <c r="BT561" s="88"/>
      <c r="BU561" s="88"/>
      <c r="BV561" s="89"/>
      <c r="BW561" s="90"/>
      <c r="BX561" s="86"/>
      <c r="BY561" s="86"/>
      <c r="BZ561" s="86"/>
      <c r="CA561" s="87"/>
      <c r="CB561" s="87"/>
      <c r="CC561" s="87"/>
      <c r="CD561" s="87"/>
      <c r="CE561" s="87"/>
      <c r="CF561" s="88"/>
      <c r="CG561" s="88"/>
      <c r="CH561" s="88"/>
      <c r="CI561" s="89"/>
      <c r="CJ561" s="90"/>
      <c r="CK561" s="86"/>
      <c r="CL561" s="86"/>
      <c r="CM561" s="86"/>
      <c r="CN561" s="87"/>
      <c r="CO561" s="87"/>
      <c r="CP561" s="87"/>
      <c r="CQ561" s="87"/>
      <c r="CR561" s="87"/>
      <c r="CS561" s="88"/>
      <c r="CT561" s="88"/>
      <c r="CU561" s="88"/>
      <c r="CV561" s="89"/>
      <c r="CW561" s="90"/>
      <c r="CX561" s="86"/>
      <c r="CY561" s="86"/>
      <c r="CZ561" s="86"/>
      <c r="DA561" s="87"/>
      <c r="DB561" s="87"/>
      <c r="DC561" s="87"/>
      <c r="DD561" s="87"/>
      <c r="DE561" s="87"/>
      <c r="DF561" s="88"/>
      <c r="DG561" s="88"/>
      <c r="DH561" s="88"/>
      <c r="DI561" s="89"/>
      <c r="DJ561" s="90"/>
      <c r="DK561" s="86"/>
      <c r="DL561" s="86"/>
      <c r="DM561" s="86"/>
      <c r="DN561" s="87"/>
      <c r="DO561" s="87"/>
      <c r="DP561" s="87"/>
      <c r="DQ561" s="87"/>
      <c r="DR561" s="87"/>
      <c r="DS561" s="88"/>
      <c r="DT561" s="88"/>
      <c r="DU561" s="88"/>
      <c r="DV561" s="89"/>
      <c r="DW561" s="90"/>
      <c r="DX561" s="86"/>
      <c r="DY561" s="86"/>
      <c r="DZ561" s="86"/>
      <c r="EA561" s="87"/>
      <c r="EB561" s="87"/>
      <c r="EC561" s="87"/>
      <c r="ED561" s="87"/>
      <c r="EE561" s="87"/>
      <c r="EF561" s="88"/>
      <c r="EG561" s="88"/>
      <c r="EH561" s="88"/>
      <c r="EI561" s="89"/>
      <c r="EJ561" s="90"/>
      <c r="EK561" s="86"/>
      <c r="EL561" s="86"/>
      <c r="EM561" s="86"/>
      <c r="EN561" s="87"/>
      <c r="EO561" s="87"/>
      <c r="EP561" s="87"/>
      <c r="EQ561" s="87"/>
      <c r="ER561" s="87"/>
      <c r="ES561" s="88"/>
      <c r="ET561" s="88"/>
      <c r="EU561" s="88"/>
      <c r="EV561" s="89"/>
      <c r="EW561" s="90"/>
      <c r="EX561" s="86"/>
      <c r="EY561" s="86"/>
      <c r="EZ561" s="86"/>
      <c r="FA561" s="87"/>
      <c r="FB561" s="87"/>
      <c r="FC561" s="87"/>
      <c r="FD561" s="87"/>
      <c r="FE561" s="87"/>
      <c r="FF561" s="88"/>
      <c r="FG561" s="88"/>
      <c r="FH561" s="88"/>
      <c r="FI561" s="89"/>
      <c r="FJ561" s="90"/>
      <c r="FK561" s="86"/>
      <c r="FL561" s="86"/>
      <c r="FM561" s="86"/>
      <c r="FN561" s="87"/>
      <c r="FO561" s="87"/>
      <c r="FP561" s="87"/>
      <c r="FQ561" s="87"/>
      <c r="FR561" s="87"/>
      <c r="FS561" s="88"/>
      <c r="FT561" s="88"/>
      <c r="FU561" s="88"/>
      <c r="FV561" s="89"/>
      <c r="FW561" s="90"/>
      <c r="FX561" s="86"/>
      <c r="FY561" s="86"/>
      <c r="FZ561" s="86"/>
      <c r="GA561" s="87"/>
      <c r="GB561" s="87"/>
      <c r="GC561" s="87"/>
      <c r="GD561" s="87"/>
      <c r="GE561" s="87"/>
    </row>
    <row r="562" spans="1:188" s="187" customFormat="1" ht="15" hidden="1" customHeight="1" x14ac:dyDescent="0.25">
      <c r="A562" s="335">
        <v>3744</v>
      </c>
      <c r="B562" s="335"/>
      <c r="C562" s="519"/>
      <c r="D562" s="45"/>
      <c r="E562" s="61"/>
      <c r="F562" s="110" t="s">
        <v>181</v>
      </c>
      <c r="G562" s="72">
        <f>SUBTOTAL(109,G557:G561)</f>
        <v>0</v>
      </c>
      <c r="H562" s="72">
        <f>SUBTOTAL(109,H557:H561)</f>
        <v>0</v>
      </c>
      <c r="I562" s="72">
        <f>SUBTOTAL(109,I557:I561)</f>
        <v>0</v>
      </c>
      <c r="J562" s="547" t="e">
        <f>Tabulka54246[[#This Row],[Skutečnost v tis. Kč]]/Tabulka54246[[#This Row],[Upravený rozpočet v tis. Kč]]*100</f>
        <v>#DIV/0!</v>
      </c>
      <c r="K562" s="191"/>
      <c r="L562" s="188"/>
      <c r="M562" s="188"/>
      <c r="N562" s="188"/>
      <c r="O562" s="189"/>
      <c r="P562" s="189"/>
      <c r="Q562" s="189"/>
      <c r="R562" s="189"/>
      <c r="S562" s="189"/>
      <c r="T562" s="190"/>
      <c r="U562" s="190"/>
      <c r="V562" s="190"/>
      <c r="W562" s="190"/>
      <c r="X562" s="191"/>
      <c r="Y562" s="188"/>
      <c r="Z562" s="188"/>
      <c r="AA562" s="188"/>
      <c r="AB562" s="189"/>
      <c r="AC562" s="189"/>
      <c r="AD562" s="189"/>
      <c r="AE562" s="189"/>
      <c r="AF562" s="189"/>
      <c r="AG562" s="190"/>
      <c r="AH562" s="190"/>
      <c r="AI562" s="190"/>
      <c r="AJ562" s="190"/>
      <c r="AK562" s="191"/>
      <c r="AL562" s="188"/>
      <c r="AM562" s="188"/>
      <c r="AN562" s="188"/>
      <c r="AO562" s="189"/>
      <c r="AP562" s="189"/>
      <c r="AQ562" s="189"/>
      <c r="AR562" s="189"/>
      <c r="AS562" s="189"/>
      <c r="AT562" s="190"/>
      <c r="AU562" s="190"/>
      <c r="AV562" s="190"/>
      <c r="AW562" s="190"/>
      <c r="AX562" s="191"/>
      <c r="AY562" s="188"/>
      <c r="AZ562" s="188"/>
      <c r="BA562" s="188"/>
      <c r="BB562" s="189"/>
      <c r="BC562" s="189"/>
      <c r="BD562" s="189"/>
      <c r="BE562" s="189"/>
      <c r="BF562" s="189"/>
      <c r="BG562" s="190"/>
      <c r="BH562" s="190"/>
      <c r="BI562" s="190"/>
      <c r="BJ562" s="190"/>
      <c r="BK562" s="191"/>
      <c r="BL562" s="188"/>
      <c r="BM562" s="188"/>
      <c r="BN562" s="188"/>
      <c r="BO562" s="189"/>
      <c r="BP562" s="189"/>
      <c r="BQ562" s="189"/>
      <c r="BR562" s="189"/>
      <c r="BS562" s="189"/>
      <c r="BT562" s="190"/>
      <c r="BU562" s="190"/>
      <c r="BV562" s="190"/>
      <c r="BW562" s="190"/>
      <c r="BX562" s="191"/>
      <c r="BY562" s="188"/>
      <c r="BZ562" s="188"/>
      <c r="CA562" s="188"/>
      <c r="CB562" s="189"/>
      <c r="CC562" s="189"/>
      <c r="CD562" s="189"/>
      <c r="CE562" s="189"/>
      <c r="CF562" s="189"/>
      <c r="CG562" s="190"/>
      <c r="CH562" s="190"/>
      <c r="CI562" s="190"/>
      <c r="CJ562" s="190"/>
      <c r="CK562" s="191"/>
      <c r="CL562" s="188"/>
      <c r="CM562" s="188"/>
      <c r="CN562" s="188"/>
      <c r="CO562" s="189"/>
      <c r="CP562" s="189"/>
      <c r="CQ562" s="189"/>
      <c r="CR562" s="189"/>
      <c r="CS562" s="189"/>
      <c r="CT562" s="190"/>
      <c r="CU562" s="190"/>
      <c r="CV562" s="190"/>
      <c r="CW562" s="190"/>
      <c r="CX562" s="191"/>
      <c r="CY562" s="188"/>
      <c r="CZ562" s="188"/>
      <c r="DA562" s="188"/>
      <c r="DB562" s="189"/>
      <c r="DC562" s="189"/>
      <c r="DD562" s="189"/>
      <c r="DE562" s="189"/>
      <c r="DF562" s="189"/>
      <c r="DG562" s="190"/>
      <c r="DH562" s="190"/>
      <c r="DI562" s="190"/>
      <c r="DJ562" s="190"/>
      <c r="DK562" s="191"/>
      <c r="DL562" s="188"/>
      <c r="DM562" s="188"/>
      <c r="DN562" s="188"/>
      <c r="DO562" s="189"/>
      <c r="DP562" s="189"/>
      <c r="DQ562" s="189"/>
      <c r="DR562" s="189"/>
      <c r="DS562" s="189"/>
      <c r="DT562" s="190"/>
      <c r="DU562" s="190"/>
      <c r="DV562" s="190"/>
      <c r="DW562" s="190"/>
      <c r="DX562" s="191"/>
      <c r="DY562" s="188"/>
      <c r="DZ562" s="188"/>
      <c r="EA562" s="188"/>
      <c r="EB562" s="189"/>
      <c r="EC562" s="189"/>
      <c r="ED562" s="189"/>
      <c r="EE562" s="189"/>
      <c r="EF562" s="189"/>
      <c r="EG562" s="190"/>
      <c r="EH562" s="190"/>
      <c r="EI562" s="190"/>
      <c r="EJ562" s="190"/>
      <c r="EK562" s="191"/>
      <c r="EL562" s="188"/>
      <c r="EM562" s="188"/>
      <c r="EN562" s="188"/>
      <c r="EO562" s="189"/>
      <c r="EP562" s="189"/>
      <c r="EQ562" s="189"/>
      <c r="ER562" s="189"/>
      <c r="ES562" s="189"/>
      <c r="ET562" s="190"/>
      <c r="EU562" s="190"/>
      <c r="EV562" s="190"/>
      <c r="EW562" s="190"/>
      <c r="EX562" s="191"/>
      <c r="EY562" s="188"/>
      <c r="EZ562" s="188"/>
      <c r="FA562" s="188"/>
      <c r="FB562" s="189"/>
      <c r="FC562" s="189"/>
      <c r="FD562" s="189"/>
      <c r="FE562" s="189"/>
      <c r="FF562" s="189"/>
      <c r="FG562" s="190"/>
      <c r="FH562" s="190"/>
      <c r="FI562" s="190"/>
      <c r="FJ562" s="190"/>
      <c r="FK562" s="191"/>
      <c r="FL562" s="188"/>
      <c r="FM562" s="188"/>
      <c r="FN562" s="188"/>
      <c r="FO562" s="189"/>
      <c r="FP562" s="189"/>
      <c r="FQ562" s="189"/>
      <c r="FR562" s="189"/>
      <c r="FS562" s="189"/>
      <c r="FT562" s="190"/>
      <c r="FU562" s="190"/>
      <c r="FV562" s="190"/>
      <c r="FW562" s="190"/>
      <c r="FX562" s="191"/>
      <c r="FY562" s="188"/>
      <c r="FZ562" s="188"/>
      <c r="GA562" s="188"/>
      <c r="GB562" s="189"/>
      <c r="GC562" s="189"/>
      <c r="GD562" s="189"/>
      <c r="GE562" s="189"/>
      <c r="GF562" s="189"/>
    </row>
    <row r="563" spans="1:188" s="187" customFormat="1" ht="15" hidden="1" customHeight="1" x14ac:dyDescent="0.25">
      <c r="A563" s="461"/>
      <c r="B563" s="461"/>
      <c r="C563" s="490"/>
      <c r="D563" s="64"/>
      <c r="E563" s="61"/>
      <c r="F563" s="459"/>
      <c r="G563" s="254"/>
      <c r="H563" s="254"/>
      <c r="I563" s="254"/>
      <c r="J563" s="428"/>
      <c r="K563" s="191"/>
      <c r="L563" s="188"/>
      <c r="M563" s="188"/>
      <c r="N563" s="188"/>
      <c r="O563" s="189"/>
      <c r="P563" s="189"/>
      <c r="Q563" s="189"/>
      <c r="R563" s="189"/>
      <c r="S563" s="189"/>
      <c r="T563" s="190"/>
      <c r="U563" s="190"/>
      <c r="V563" s="190"/>
      <c r="W563" s="190"/>
      <c r="X563" s="191"/>
      <c r="Y563" s="188"/>
      <c r="Z563" s="188"/>
      <c r="AA563" s="188"/>
      <c r="AB563" s="189"/>
      <c r="AC563" s="189"/>
      <c r="AD563" s="189"/>
      <c r="AE563" s="189"/>
      <c r="AF563" s="189"/>
      <c r="AG563" s="190"/>
      <c r="AH563" s="190"/>
      <c r="AI563" s="190"/>
      <c r="AJ563" s="190"/>
      <c r="AK563" s="191"/>
      <c r="AL563" s="188"/>
      <c r="AM563" s="188"/>
      <c r="AN563" s="188"/>
      <c r="AO563" s="189"/>
      <c r="AP563" s="189"/>
      <c r="AQ563" s="189"/>
      <c r="AR563" s="189"/>
      <c r="AS563" s="189"/>
      <c r="AT563" s="190"/>
      <c r="AU563" s="190"/>
      <c r="AV563" s="190"/>
      <c r="AW563" s="190"/>
      <c r="AX563" s="191"/>
      <c r="AY563" s="188"/>
      <c r="AZ563" s="188"/>
      <c r="BA563" s="188"/>
      <c r="BB563" s="189"/>
      <c r="BC563" s="189"/>
      <c r="BD563" s="189"/>
      <c r="BE563" s="189"/>
      <c r="BF563" s="189"/>
      <c r="BG563" s="190"/>
      <c r="BH563" s="190"/>
      <c r="BI563" s="190"/>
      <c r="BJ563" s="190"/>
      <c r="BK563" s="191"/>
      <c r="BL563" s="188"/>
      <c r="BM563" s="188"/>
      <c r="BN563" s="188"/>
      <c r="BO563" s="189"/>
      <c r="BP563" s="189"/>
      <c r="BQ563" s="189"/>
      <c r="BR563" s="189"/>
      <c r="BS563" s="189"/>
      <c r="BT563" s="190"/>
      <c r="BU563" s="190"/>
      <c r="BV563" s="190"/>
      <c r="BW563" s="190"/>
      <c r="BX563" s="191"/>
      <c r="BY563" s="188"/>
      <c r="BZ563" s="188"/>
      <c r="CA563" s="188"/>
      <c r="CB563" s="189"/>
      <c r="CC563" s="189"/>
      <c r="CD563" s="189"/>
      <c r="CE563" s="189"/>
      <c r="CF563" s="189"/>
      <c r="CG563" s="190"/>
      <c r="CH563" s="190"/>
      <c r="CI563" s="190"/>
      <c r="CJ563" s="190"/>
      <c r="CK563" s="191"/>
      <c r="CL563" s="188"/>
      <c r="CM563" s="188"/>
      <c r="CN563" s="188"/>
      <c r="CO563" s="189"/>
      <c r="CP563" s="189"/>
      <c r="CQ563" s="189"/>
      <c r="CR563" s="189"/>
      <c r="CS563" s="189"/>
      <c r="CT563" s="190"/>
      <c r="CU563" s="190"/>
      <c r="CV563" s="190"/>
      <c r="CW563" s="190"/>
      <c r="CX563" s="191"/>
      <c r="CY563" s="188"/>
      <c r="CZ563" s="188"/>
      <c r="DA563" s="188"/>
      <c r="DB563" s="189"/>
      <c r="DC563" s="189"/>
      <c r="DD563" s="189"/>
      <c r="DE563" s="189"/>
      <c r="DF563" s="189"/>
      <c r="DG563" s="190"/>
      <c r="DH563" s="190"/>
      <c r="DI563" s="190"/>
      <c r="DJ563" s="190"/>
      <c r="DK563" s="191"/>
      <c r="DL563" s="188"/>
      <c r="DM563" s="188"/>
      <c r="DN563" s="188"/>
      <c r="DO563" s="189"/>
      <c r="DP563" s="189"/>
      <c r="DQ563" s="189"/>
      <c r="DR563" s="189"/>
      <c r="DS563" s="189"/>
      <c r="DT563" s="190"/>
      <c r="DU563" s="190"/>
      <c r="DV563" s="190"/>
      <c r="DW563" s="190"/>
      <c r="DX563" s="191"/>
      <c r="DY563" s="188"/>
      <c r="DZ563" s="188"/>
      <c r="EA563" s="188"/>
      <c r="EB563" s="189"/>
      <c r="EC563" s="189"/>
      <c r="ED563" s="189"/>
      <c r="EE563" s="189"/>
      <c r="EF563" s="189"/>
      <c r="EG563" s="190"/>
      <c r="EH563" s="190"/>
      <c r="EI563" s="190"/>
      <c r="EJ563" s="190"/>
      <c r="EK563" s="191"/>
      <c r="EL563" s="188"/>
      <c r="EM563" s="188"/>
      <c r="EN563" s="188"/>
      <c r="EO563" s="189"/>
      <c r="EP563" s="189"/>
      <c r="EQ563" s="189"/>
      <c r="ER563" s="189"/>
      <c r="ES563" s="189"/>
      <c r="ET563" s="190"/>
      <c r="EU563" s="190"/>
      <c r="EV563" s="190"/>
      <c r="EW563" s="190"/>
      <c r="EX563" s="191"/>
      <c r="EY563" s="188"/>
      <c r="EZ563" s="188"/>
      <c r="FA563" s="188"/>
      <c r="FB563" s="189"/>
      <c r="FC563" s="189"/>
      <c r="FD563" s="189"/>
      <c r="FE563" s="189"/>
      <c r="FF563" s="189"/>
      <c r="FG563" s="190"/>
      <c r="FH563" s="190"/>
      <c r="FI563" s="190"/>
      <c r="FJ563" s="190"/>
      <c r="FK563" s="191"/>
      <c r="FL563" s="188"/>
      <c r="FM563" s="188"/>
      <c r="FN563" s="188"/>
      <c r="FO563" s="189"/>
      <c r="FP563" s="189"/>
      <c r="FQ563" s="189"/>
      <c r="FR563" s="189"/>
      <c r="FS563" s="189"/>
      <c r="FT563" s="190"/>
      <c r="FU563" s="190"/>
      <c r="FV563" s="190"/>
      <c r="FW563" s="190"/>
      <c r="FX563" s="191"/>
      <c r="FY563" s="188"/>
      <c r="FZ563" s="188"/>
      <c r="GA563" s="188"/>
      <c r="GB563" s="189"/>
      <c r="GC563" s="189"/>
      <c r="GD563" s="189"/>
      <c r="GE563" s="189"/>
      <c r="GF563" s="189"/>
    </row>
    <row r="564" spans="1:188" ht="15" hidden="1" customHeight="1" x14ac:dyDescent="0.25">
      <c r="A564" s="461"/>
      <c r="B564" s="461"/>
      <c r="C564" s="490"/>
      <c r="D564" s="64"/>
      <c r="E564" s="61"/>
      <c r="F564" s="282" t="s">
        <v>303</v>
      </c>
      <c r="G564" s="254"/>
      <c r="H564" s="254"/>
      <c r="I564" s="254"/>
      <c r="J564" s="428"/>
      <c r="K564" s="90"/>
      <c r="L564" s="86"/>
      <c r="M564" s="86"/>
      <c r="N564" s="86"/>
      <c r="O564" s="87"/>
      <c r="P564" s="87"/>
      <c r="Q564" s="87"/>
      <c r="R564" s="87"/>
      <c r="S564" s="87"/>
      <c r="T564" s="88"/>
      <c r="U564" s="88"/>
      <c r="V564" s="88"/>
      <c r="W564" s="89"/>
      <c r="X564" s="90"/>
      <c r="Y564" s="86"/>
      <c r="Z564" s="86"/>
      <c r="AA564" s="86"/>
      <c r="AB564" s="87"/>
      <c r="AC564" s="87"/>
      <c r="AD564" s="87"/>
      <c r="AE564" s="87"/>
      <c r="AF564" s="87"/>
      <c r="AG564" s="88"/>
      <c r="AH564" s="88"/>
      <c r="AI564" s="88"/>
      <c r="AJ564" s="89"/>
      <c r="AK564" s="90"/>
      <c r="AL564" s="86"/>
      <c r="AM564" s="86"/>
      <c r="AN564" s="86"/>
      <c r="AO564" s="87"/>
      <c r="AP564" s="87"/>
      <c r="AQ564" s="87"/>
      <c r="AR564" s="87"/>
      <c r="AS564" s="87"/>
      <c r="AT564" s="88"/>
      <c r="AU564" s="88"/>
      <c r="AV564" s="88"/>
      <c r="AW564" s="89"/>
      <c r="AX564" s="90"/>
      <c r="AY564" s="86"/>
      <c r="AZ564" s="86"/>
      <c r="BA564" s="86"/>
      <c r="BB564" s="87"/>
      <c r="BC564" s="87"/>
      <c r="BD564" s="87"/>
      <c r="BE564" s="87"/>
      <c r="BF564" s="87"/>
      <c r="BG564" s="88"/>
      <c r="BH564" s="88"/>
      <c r="BI564" s="88"/>
      <c r="BJ564" s="89"/>
      <c r="BK564" s="90"/>
      <c r="BL564" s="86"/>
      <c r="BM564" s="86"/>
      <c r="BN564" s="86"/>
      <c r="BO564" s="87"/>
      <c r="BP564" s="87"/>
      <c r="BQ564" s="87"/>
      <c r="BR564" s="87"/>
      <c r="BS564" s="87"/>
      <c r="BT564" s="88"/>
      <c r="BU564" s="88"/>
      <c r="BV564" s="88"/>
      <c r="BW564" s="89"/>
      <c r="BX564" s="90"/>
      <c r="BY564" s="86"/>
      <c r="BZ564" s="86"/>
      <c r="CA564" s="86"/>
      <c r="CB564" s="87"/>
      <c r="CC564" s="87"/>
      <c r="CD564" s="87"/>
      <c r="CE564" s="87"/>
      <c r="CF564" s="87"/>
      <c r="CG564" s="88"/>
      <c r="CH564" s="88"/>
      <c r="CI564" s="88"/>
      <c r="CJ564" s="89"/>
      <c r="CK564" s="90"/>
      <c r="CL564" s="86"/>
      <c r="CM564" s="86"/>
      <c r="CN564" s="86"/>
      <c r="CO564" s="87"/>
      <c r="CP564" s="87"/>
      <c r="CQ564" s="87"/>
      <c r="CR564" s="87"/>
      <c r="CS564" s="87"/>
      <c r="CT564" s="88"/>
      <c r="CU564" s="88"/>
      <c r="CV564" s="88"/>
      <c r="CW564" s="89"/>
      <c r="CX564" s="90"/>
      <c r="CY564" s="86"/>
      <c r="CZ564" s="86"/>
      <c r="DA564" s="86"/>
      <c r="DB564" s="87"/>
      <c r="DC564" s="87"/>
      <c r="DD564" s="87"/>
      <c r="DE564" s="87"/>
      <c r="DF564" s="87"/>
      <c r="DG564" s="88"/>
      <c r="DH564" s="88"/>
      <c r="DI564" s="88"/>
      <c r="DJ564" s="89"/>
      <c r="DK564" s="90"/>
      <c r="DL564" s="86"/>
      <c r="DM564" s="86"/>
      <c r="DN564" s="86"/>
      <c r="DO564" s="87"/>
      <c r="DP564" s="87"/>
      <c r="DQ564" s="87"/>
      <c r="DR564" s="87"/>
      <c r="DS564" s="87"/>
      <c r="DT564" s="88"/>
      <c r="DU564" s="88"/>
      <c r="DV564" s="88"/>
      <c r="DW564" s="89"/>
      <c r="DX564" s="90"/>
      <c r="DY564" s="86"/>
      <c r="DZ564" s="86"/>
      <c r="EA564" s="86"/>
      <c r="EB564" s="87"/>
      <c r="EC564" s="87"/>
      <c r="ED564" s="87"/>
      <c r="EE564" s="87"/>
      <c r="EF564" s="87"/>
      <c r="EG564" s="88"/>
      <c r="EH564" s="88"/>
      <c r="EI564" s="88"/>
      <c r="EJ564" s="89"/>
      <c r="EK564" s="90"/>
      <c r="EL564" s="86"/>
      <c r="EM564" s="86"/>
      <c r="EN564" s="86"/>
      <c r="EO564" s="87"/>
      <c r="EP564" s="87"/>
      <c r="EQ564" s="87"/>
      <c r="ER564" s="87"/>
      <c r="ES564" s="87"/>
      <c r="ET564" s="88"/>
      <c r="EU564" s="88"/>
      <c r="EV564" s="88"/>
      <c r="EW564" s="89"/>
      <c r="EX564" s="90"/>
      <c r="EY564" s="86"/>
      <c r="EZ564" s="86"/>
      <c r="FA564" s="86"/>
      <c r="FB564" s="87"/>
      <c r="FC564" s="87"/>
      <c r="FD564" s="87"/>
      <c r="FE564" s="87"/>
      <c r="FF564" s="87"/>
      <c r="FG564" s="88"/>
      <c r="FH564" s="88"/>
      <c r="FI564" s="88"/>
      <c r="FJ564" s="89"/>
      <c r="FK564" s="90"/>
      <c r="FL564" s="86"/>
      <c r="FM564" s="86"/>
      <c r="FN564" s="86"/>
      <c r="FO564" s="87"/>
      <c r="FP564" s="87"/>
      <c r="FQ564" s="87"/>
      <c r="FR564" s="87"/>
      <c r="FS564" s="87"/>
      <c r="FT564" s="88"/>
      <c r="FU564" s="88"/>
      <c r="FV564" s="88"/>
      <c r="FW564" s="89"/>
      <c r="FX564" s="90"/>
      <c r="FY564" s="86"/>
      <c r="FZ564" s="86"/>
      <c r="GA564" s="86"/>
      <c r="GB564" s="87"/>
      <c r="GC564" s="87"/>
      <c r="GD564" s="87"/>
      <c r="GE564" s="87"/>
      <c r="GF564" s="87"/>
    </row>
    <row r="565" spans="1:188" ht="15" hidden="1" customHeight="1" x14ac:dyDescent="0.25">
      <c r="A565" s="492">
        <v>3745</v>
      </c>
      <c r="B565" s="492">
        <v>5011</v>
      </c>
      <c r="C565" s="520">
        <v>13101</v>
      </c>
      <c r="D565" s="64"/>
      <c r="E565" s="61"/>
      <c r="F565" s="494" t="s">
        <v>623</v>
      </c>
      <c r="G565" s="495">
        <v>78.86</v>
      </c>
      <c r="H565" s="495">
        <v>537.02</v>
      </c>
      <c r="I565" s="495">
        <v>341.59</v>
      </c>
      <c r="J565" s="428">
        <f>Tabulka54246[[#This Row],[Skutečnost v tis. Kč]]/Tabulka54246[[#This Row],[Upravený rozpočet v tis. Kč]]*100</f>
        <v>63.608431715764766</v>
      </c>
      <c r="K565" s="90"/>
      <c r="L565" s="86"/>
      <c r="M565" s="86"/>
      <c r="N565" s="86"/>
      <c r="O565" s="87"/>
      <c r="P565" s="87"/>
      <c r="Q565" s="87"/>
      <c r="R565" s="87"/>
      <c r="S565" s="87"/>
      <c r="T565" s="88"/>
      <c r="U565" s="88"/>
      <c r="V565" s="88"/>
      <c r="W565" s="89"/>
      <c r="X565" s="90"/>
      <c r="Y565" s="86"/>
      <c r="Z565" s="86"/>
      <c r="AA565" s="86"/>
      <c r="AB565" s="87"/>
      <c r="AC565" s="87"/>
      <c r="AD565" s="87"/>
      <c r="AE565" s="87"/>
      <c r="AF565" s="87"/>
      <c r="AG565" s="88"/>
      <c r="AH565" s="88"/>
      <c r="AI565" s="88"/>
      <c r="AJ565" s="89"/>
      <c r="AK565" s="90"/>
      <c r="AL565" s="86"/>
      <c r="AM565" s="86"/>
      <c r="AN565" s="86"/>
      <c r="AO565" s="87"/>
      <c r="AP565" s="87"/>
      <c r="AQ565" s="87"/>
      <c r="AR565" s="87"/>
      <c r="AS565" s="87"/>
      <c r="AT565" s="88"/>
      <c r="AU565" s="88"/>
      <c r="AV565" s="88"/>
      <c r="AW565" s="89"/>
      <c r="AX565" s="90"/>
      <c r="AY565" s="86"/>
      <c r="AZ565" s="86"/>
      <c r="BA565" s="86"/>
      <c r="BB565" s="87"/>
      <c r="BC565" s="87"/>
      <c r="BD565" s="87"/>
      <c r="BE565" s="87"/>
      <c r="BF565" s="87"/>
      <c r="BG565" s="88"/>
      <c r="BH565" s="88"/>
      <c r="BI565" s="88"/>
      <c r="BJ565" s="89"/>
      <c r="BK565" s="90"/>
      <c r="BL565" s="86"/>
      <c r="BM565" s="86"/>
      <c r="BN565" s="86"/>
      <c r="BO565" s="87"/>
      <c r="BP565" s="87"/>
      <c r="BQ565" s="87"/>
      <c r="BR565" s="87"/>
      <c r="BS565" s="87"/>
      <c r="BT565" s="88"/>
      <c r="BU565" s="88"/>
      <c r="BV565" s="88"/>
      <c r="BW565" s="89"/>
      <c r="BX565" s="90"/>
      <c r="BY565" s="86"/>
      <c r="BZ565" s="86"/>
      <c r="CA565" s="86"/>
      <c r="CB565" s="87"/>
      <c r="CC565" s="87"/>
      <c r="CD565" s="87"/>
      <c r="CE565" s="87"/>
      <c r="CF565" s="87"/>
      <c r="CG565" s="88"/>
      <c r="CH565" s="88"/>
      <c r="CI565" s="88"/>
      <c r="CJ565" s="89"/>
      <c r="CK565" s="90"/>
      <c r="CL565" s="86"/>
      <c r="CM565" s="86"/>
      <c r="CN565" s="86"/>
      <c r="CO565" s="87"/>
      <c r="CP565" s="87"/>
      <c r="CQ565" s="87"/>
      <c r="CR565" s="87"/>
      <c r="CS565" s="87"/>
      <c r="CT565" s="88"/>
      <c r="CU565" s="88"/>
      <c r="CV565" s="88"/>
      <c r="CW565" s="89"/>
      <c r="CX565" s="90"/>
      <c r="CY565" s="86"/>
      <c r="CZ565" s="86"/>
      <c r="DA565" s="86"/>
      <c r="DB565" s="87"/>
      <c r="DC565" s="87"/>
      <c r="DD565" s="87"/>
      <c r="DE565" s="87"/>
      <c r="DF565" s="87"/>
      <c r="DG565" s="88"/>
      <c r="DH565" s="88"/>
      <c r="DI565" s="88"/>
      <c r="DJ565" s="89"/>
      <c r="DK565" s="90"/>
      <c r="DL565" s="86"/>
      <c r="DM565" s="86"/>
      <c r="DN565" s="86"/>
      <c r="DO565" s="87"/>
      <c r="DP565" s="87"/>
      <c r="DQ565" s="87"/>
      <c r="DR565" s="87"/>
      <c r="DS565" s="87"/>
      <c r="DT565" s="88"/>
      <c r="DU565" s="88"/>
      <c r="DV565" s="88"/>
      <c r="DW565" s="89"/>
      <c r="DX565" s="90"/>
      <c r="DY565" s="86"/>
      <c r="DZ565" s="86"/>
      <c r="EA565" s="86"/>
      <c r="EB565" s="87"/>
      <c r="EC565" s="87"/>
      <c r="ED565" s="87"/>
      <c r="EE565" s="87"/>
      <c r="EF565" s="87"/>
      <c r="EG565" s="88"/>
      <c r="EH565" s="88"/>
      <c r="EI565" s="88"/>
      <c r="EJ565" s="89"/>
      <c r="EK565" s="90"/>
      <c r="EL565" s="86"/>
      <c r="EM565" s="86"/>
      <c r="EN565" s="86"/>
      <c r="EO565" s="87"/>
      <c r="EP565" s="87"/>
      <c r="EQ565" s="87"/>
      <c r="ER565" s="87"/>
      <c r="ES565" s="87"/>
      <c r="ET565" s="88"/>
      <c r="EU565" s="88"/>
      <c r="EV565" s="88"/>
      <c r="EW565" s="89"/>
      <c r="EX565" s="90"/>
      <c r="EY565" s="86"/>
      <c r="EZ565" s="86"/>
      <c r="FA565" s="86"/>
      <c r="FB565" s="87"/>
      <c r="FC565" s="87"/>
      <c r="FD565" s="87"/>
      <c r="FE565" s="87"/>
      <c r="FF565" s="87"/>
      <c r="FG565" s="88"/>
      <c r="FH565" s="88"/>
      <c r="FI565" s="88"/>
      <c r="FJ565" s="89"/>
      <c r="FK565" s="90"/>
      <c r="FL565" s="86"/>
      <c r="FM565" s="86"/>
      <c r="FN565" s="86"/>
      <c r="FO565" s="87"/>
      <c r="FP565" s="87"/>
      <c r="FQ565" s="87"/>
      <c r="FR565" s="87"/>
      <c r="FS565" s="87"/>
      <c r="FT565" s="88"/>
      <c r="FU565" s="88"/>
      <c r="FV565" s="88"/>
      <c r="FW565" s="89"/>
      <c r="FX565" s="90"/>
      <c r="FY565" s="86"/>
      <c r="FZ565" s="86"/>
      <c r="GA565" s="86"/>
      <c r="GB565" s="87"/>
      <c r="GC565" s="87"/>
      <c r="GD565" s="87"/>
      <c r="GE565" s="87"/>
      <c r="GF565" s="87"/>
    </row>
    <row r="566" spans="1:188" ht="15" hidden="1" customHeight="1" x14ac:dyDescent="0.25">
      <c r="A566" s="492">
        <v>3745</v>
      </c>
      <c r="B566" s="492">
        <v>5031</v>
      </c>
      <c r="C566" s="520">
        <v>13101</v>
      </c>
      <c r="D566" s="64"/>
      <c r="E566" s="61"/>
      <c r="F566" s="494" t="s">
        <v>624</v>
      </c>
      <c r="G566" s="495">
        <v>19.72</v>
      </c>
      <c r="H566" s="495">
        <v>134.25</v>
      </c>
      <c r="I566" s="495">
        <v>85.28</v>
      </c>
      <c r="J566" s="428">
        <f>Tabulka54246[[#This Row],[Skutečnost v tis. Kč]]/Tabulka54246[[#This Row],[Upravený rozpočet v tis. Kč]]*100</f>
        <v>63.523277467411546</v>
      </c>
      <c r="K566" s="90"/>
      <c r="L566" s="86"/>
      <c r="M566" s="86"/>
      <c r="N566" s="86"/>
      <c r="O566" s="87"/>
      <c r="P566" s="87"/>
      <c r="Q566" s="87"/>
      <c r="R566" s="87"/>
      <c r="S566" s="87"/>
      <c r="T566" s="88"/>
      <c r="U566" s="88"/>
      <c r="V566" s="88"/>
      <c r="W566" s="89"/>
      <c r="X566" s="90"/>
      <c r="Y566" s="86"/>
      <c r="Z566" s="86"/>
      <c r="AA566" s="86"/>
      <c r="AB566" s="87"/>
      <c r="AC566" s="87"/>
      <c r="AD566" s="87"/>
      <c r="AE566" s="87"/>
      <c r="AF566" s="87"/>
      <c r="AG566" s="88"/>
      <c r="AH566" s="88"/>
      <c r="AI566" s="88"/>
      <c r="AJ566" s="89"/>
      <c r="AK566" s="90"/>
      <c r="AL566" s="86"/>
      <c r="AM566" s="86"/>
      <c r="AN566" s="86"/>
      <c r="AO566" s="87"/>
      <c r="AP566" s="87"/>
      <c r="AQ566" s="87"/>
      <c r="AR566" s="87"/>
      <c r="AS566" s="87"/>
      <c r="AT566" s="88"/>
      <c r="AU566" s="88"/>
      <c r="AV566" s="88"/>
      <c r="AW566" s="89"/>
      <c r="AX566" s="90"/>
      <c r="AY566" s="86"/>
      <c r="AZ566" s="86"/>
      <c r="BA566" s="86"/>
      <c r="BB566" s="87"/>
      <c r="BC566" s="87"/>
      <c r="BD566" s="87"/>
      <c r="BE566" s="87"/>
      <c r="BF566" s="87"/>
      <c r="BG566" s="88"/>
      <c r="BH566" s="88"/>
      <c r="BI566" s="88"/>
      <c r="BJ566" s="89"/>
      <c r="BK566" s="90"/>
      <c r="BL566" s="86"/>
      <c r="BM566" s="86"/>
      <c r="BN566" s="86"/>
      <c r="BO566" s="87"/>
      <c r="BP566" s="87"/>
      <c r="BQ566" s="87"/>
      <c r="BR566" s="87"/>
      <c r="BS566" s="87"/>
      <c r="BT566" s="88"/>
      <c r="BU566" s="88"/>
      <c r="BV566" s="88"/>
      <c r="BW566" s="89"/>
      <c r="BX566" s="90"/>
      <c r="BY566" s="86"/>
      <c r="BZ566" s="86"/>
      <c r="CA566" s="86"/>
      <c r="CB566" s="87"/>
      <c r="CC566" s="87"/>
      <c r="CD566" s="87"/>
      <c r="CE566" s="87"/>
      <c r="CF566" s="87"/>
      <c r="CG566" s="88"/>
      <c r="CH566" s="88"/>
      <c r="CI566" s="88"/>
      <c r="CJ566" s="89"/>
      <c r="CK566" s="90"/>
      <c r="CL566" s="86"/>
      <c r="CM566" s="86"/>
      <c r="CN566" s="86"/>
      <c r="CO566" s="87"/>
      <c r="CP566" s="87"/>
      <c r="CQ566" s="87"/>
      <c r="CR566" s="87"/>
      <c r="CS566" s="87"/>
      <c r="CT566" s="88"/>
      <c r="CU566" s="88"/>
      <c r="CV566" s="88"/>
      <c r="CW566" s="89"/>
      <c r="CX566" s="90"/>
      <c r="CY566" s="86"/>
      <c r="CZ566" s="86"/>
      <c r="DA566" s="86"/>
      <c r="DB566" s="87"/>
      <c r="DC566" s="87"/>
      <c r="DD566" s="87"/>
      <c r="DE566" s="87"/>
      <c r="DF566" s="87"/>
      <c r="DG566" s="88"/>
      <c r="DH566" s="88"/>
      <c r="DI566" s="88"/>
      <c r="DJ566" s="89"/>
      <c r="DK566" s="90"/>
      <c r="DL566" s="86"/>
      <c r="DM566" s="86"/>
      <c r="DN566" s="86"/>
      <c r="DO566" s="87"/>
      <c r="DP566" s="87"/>
      <c r="DQ566" s="87"/>
      <c r="DR566" s="87"/>
      <c r="DS566" s="87"/>
      <c r="DT566" s="88"/>
      <c r="DU566" s="88"/>
      <c r="DV566" s="88"/>
      <c r="DW566" s="89"/>
      <c r="DX566" s="90"/>
      <c r="DY566" s="86"/>
      <c r="DZ566" s="86"/>
      <c r="EA566" s="86"/>
      <c r="EB566" s="87"/>
      <c r="EC566" s="87"/>
      <c r="ED566" s="87"/>
      <c r="EE566" s="87"/>
      <c r="EF566" s="87"/>
      <c r="EG566" s="88"/>
      <c r="EH566" s="88"/>
      <c r="EI566" s="88"/>
      <c r="EJ566" s="89"/>
      <c r="EK566" s="90"/>
      <c r="EL566" s="86"/>
      <c r="EM566" s="86"/>
      <c r="EN566" s="86"/>
      <c r="EO566" s="87"/>
      <c r="EP566" s="87"/>
      <c r="EQ566" s="87"/>
      <c r="ER566" s="87"/>
      <c r="ES566" s="87"/>
      <c r="ET566" s="88"/>
      <c r="EU566" s="88"/>
      <c r="EV566" s="88"/>
      <c r="EW566" s="89"/>
      <c r="EX566" s="90"/>
      <c r="EY566" s="86"/>
      <c r="EZ566" s="86"/>
      <c r="FA566" s="86"/>
      <c r="FB566" s="87"/>
      <c r="FC566" s="87"/>
      <c r="FD566" s="87"/>
      <c r="FE566" s="87"/>
      <c r="FF566" s="87"/>
      <c r="FG566" s="88"/>
      <c r="FH566" s="88"/>
      <c r="FI566" s="88"/>
      <c r="FJ566" s="89"/>
      <c r="FK566" s="90"/>
      <c r="FL566" s="86"/>
      <c r="FM566" s="86"/>
      <c r="FN566" s="86"/>
      <c r="FO566" s="87"/>
      <c r="FP566" s="87"/>
      <c r="FQ566" s="87"/>
      <c r="FR566" s="87"/>
      <c r="FS566" s="87"/>
      <c r="FT566" s="88"/>
      <c r="FU566" s="88"/>
      <c r="FV566" s="88"/>
      <c r="FW566" s="89"/>
      <c r="FX566" s="90"/>
      <c r="FY566" s="86"/>
      <c r="FZ566" s="86"/>
      <c r="GA566" s="86"/>
      <c r="GB566" s="87"/>
      <c r="GC566" s="87"/>
      <c r="GD566" s="87"/>
      <c r="GE566" s="87"/>
      <c r="GF566" s="87"/>
    </row>
    <row r="567" spans="1:188" ht="15" hidden="1" customHeight="1" x14ac:dyDescent="0.25">
      <c r="A567" s="492">
        <v>3745</v>
      </c>
      <c r="B567" s="492">
        <v>5032</v>
      </c>
      <c r="C567" s="520">
        <v>13101</v>
      </c>
      <c r="D567" s="64"/>
      <c r="E567" s="61"/>
      <c r="F567" s="494" t="s">
        <v>625</v>
      </c>
      <c r="G567" s="495">
        <v>7.1</v>
      </c>
      <c r="H567" s="495">
        <v>48.33</v>
      </c>
      <c r="I567" s="495">
        <v>30.75</v>
      </c>
      <c r="J567" s="428">
        <f>Tabulka54246[[#This Row],[Skutečnost v tis. Kč]]/Tabulka54246[[#This Row],[Upravený rozpočet v tis. Kč]]*100</f>
        <v>63.625077591558046</v>
      </c>
      <c r="K567" s="90"/>
      <c r="L567" s="86"/>
      <c r="M567" s="86"/>
      <c r="N567" s="86"/>
      <c r="O567" s="87"/>
      <c r="P567" s="87"/>
      <c r="Q567" s="87"/>
      <c r="R567" s="87"/>
      <c r="S567" s="87"/>
      <c r="T567" s="88"/>
      <c r="U567" s="88"/>
      <c r="V567" s="88"/>
      <c r="W567" s="89"/>
      <c r="X567" s="90"/>
      <c r="Y567" s="86"/>
      <c r="Z567" s="86"/>
      <c r="AA567" s="86"/>
      <c r="AB567" s="87"/>
      <c r="AC567" s="87"/>
      <c r="AD567" s="87"/>
      <c r="AE567" s="87"/>
      <c r="AF567" s="87"/>
      <c r="AG567" s="88"/>
      <c r="AH567" s="88"/>
      <c r="AI567" s="88"/>
      <c r="AJ567" s="89"/>
      <c r="AK567" s="90"/>
      <c r="AL567" s="86"/>
      <c r="AM567" s="86"/>
      <c r="AN567" s="86"/>
      <c r="AO567" s="87"/>
      <c r="AP567" s="87"/>
      <c r="AQ567" s="87"/>
      <c r="AR567" s="87"/>
      <c r="AS567" s="87"/>
      <c r="AT567" s="88"/>
      <c r="AU567" s="88"/>
      <c r="AV567" s="88"/>
      <c r="AW567" s="89"/>
      <c r="AX567" s="90"/>
      <c r="AY567" s="86"/>
      <c r="AZ567" s="86"/>
      <c r="BA567" s="86"/>
      <c r="BB567" s="87"/>
      <c r="BC567" s="87"/>
      <c r="BD567" s="87"/>
      <c r="BE567" s="87"/>
      <c r="BF567" s="87"/>
      <c r="BG567" s="88"/>
      <c r="BH567" s="88"/>
      <c r="BI567" s="88"/>
      <c r="BJ567" s="89"/>
      <c r="BK567" s="90"/>
      <c r="BL567" s="86"/>
      <c r="BM567" s="86"/>
      <c r="BN567" s="86"/>
      <c r="BO567" s="87"/>
      <c r="BP567" s="87"/>
      <c r="BQ567" s="87"/>
      <c r="BR567" s="87"/>
      <c r="BS567" s="87"/>
      <c r="BT567" s="88"/>
      <c r="BU567" s="88"/>
      <c r="BV567" s="88"/>
      <c r="BW567" s="89"/>
      <c r="BX567" s="90"/>
      <c r="BY567" s="86"/>
      <c r="BZ567" s="86"/>
      <c r="CA567" s="86"/>
      <c r="CB567" s="87"/>
      <c r="CC567" s="87"/>
      <c r="CD567" s="87"/>
      <c r="CE567" s="87"/>
      <c r="CF567" s="87"/>
      <c r="CG567" s="88"/>
      <c r="CH567" s="88"/>
      <c r="CI567" s="88"/>
      <c r="CJ567" s="89"/>
      <c r="CK567" s="90"/>
      <c r="CL567" s="86"/>
      <c r="CM567" s="86"/>
      <c r="CN567" s="86"/>
      <c r="CO567" s="87"/>
      <c r="CP567" s="87"/>
      <c r="CQ567" s="87"/>
      <c r="CR567" s="87"/>
      <c r="CS567" s="87"/>
      <c r="CT567" s="88"/>
      <c r="CU567" s="88"/>
      <c r="CV567" s="88"/>
      <c r="CW567" s="89"/>
      <c r="CX567" s="90"/>
      <c r="CY567" s="86"/>
      <c r="CZ567" s="86"/>
      <c r="DA567" s="86"/>
      <c r="DB567" s="87"/>
      <c r="DC567" s="87"/>
      <c r="DD567" s="87"/>
      <c r="DE567" s="87"/>
      <c r="DF567" s="87"/>
      <c r="DG567" s="88"/>
      <c r="DH567" s="88"/>
      <c r="DI567" s="88"/>
      <c r="DJ567" s="89"/>
      <c r="DK567" s="90"/>
      <c r="DL567" s="86"/>
      <c r="DM567" s="86"/>
      <c r="DN567" s="86"/>
      <c r="DO567" s="87"/>
      <c r="DP567" s="87"/>
      <c r="DQ567" s="87"/>
      <c r="DR567" s="87"/>
      <c r="DS567" s="87"/>
      <c r="DT567" s="88"/>
      <c r="DU567" s="88"/>
      <c r="DV567" s="88"/>
      <c r="DW567" s="89"/>
      <c r="DX567" s="90"/>
      <c r="DY567" s="86"/>
      <c r="DZ567" s="86"/>
      <c r="EA567" s="86"/>
      <c r="EB567" s="87"/>
      <c r="EC567" s="87"/>
      <c r="ED567" s="87"/>
      <c r="EE567" s="87"/>
      <c r="EF567" s="87"/>
      <c r="EG567" s="88"/>
      <c r="EH567" s="88"/>
      <c r="EI567" s="88"/>
      <c r="EJ567" s="89"/>
      <c r="EK567" s="90"/>
      <c r="EL567" s="86"/>
      <c r="EM567" s="86"/>
      <c r="EN567" s="86"/>
      <c r="EO567" s="87"/>
      <c r="EP567" s="87"/>
      <c r="EQ567" s="87"/>
      <c r="ER567" s="87"/>
      <c r="ES567" s="87"/>
      <c r="ET567" s="88"/>
      <c r="EU567" s="88"/>
      <c r="EV567" s="88"/>
      <c r="EW567" s="89"/>
      <c r="EX567" s="90"/>
      <c r="EY567" s="86"/>
      <c r="EZ567" s="86"/>
      <c r="FA567" s="86"/>
      <c r="FB567" s="87"/>
      <c r="FC567" s="87"/>
      <c r="FD567" s="87"/>
      <c r="FE567" s="87"/>
      <c r="FF567" s="87"/>
      <c r="FG567" s="88"/>
      <c r="FH567" s="88"/>
      <c r="FI567" s="88"/>
      <c r="FJ567" s="89"/>
      <c r="FK567" s="90"/>
      <c r="FL567" s="86"/>
      <c r="FM567" s="86"/>
      <c r="FN567" s="86"/>
      <c r="FO567" s="87"/>
      <c r="FP567" s="87"/>
      <c r="FQ567" s="87"/>
      <c r="FR567" s="87"/>
      <c r="FS567" s="87"/>
      <c r="FT567" s="88"/>
      <c r="FU567" s="88"/>
      <c r="FV567" s="88"/>
      <c r="FW567" s="89"/>
      <c r="FX567" s="90"/>
      <c r="FY567" s="86"/>
      <c r="FZ567" s="86"/>
      <c r="GA567" s="86"/>
      <c r="GB567" s="87"/>
      <c r="GC567" s="87"/>
      <c r="GD567" s="87"/>
      <c r="GE567" s="87"/>
      <c r="GF567" s="87"/>
    </row>
    <row r="568" spans="1:188" ht="15" hidden="1" customHeight="1" x14ac:dyDescent="0.25">
      <c r="A568" s="492">
        <v>3745</v>
      </c>
      <c r="B568" s="492">
        <v>5424</v>
      </c>
      <c r="C568" s="520">
        <v>13101</v>
      </c>
      <c r="D568" s="19"/>
      <c r="E568" s="61"/>
      <c r="F568" s="494" t="s">
        <v>848</v>
      </c>
      <c r="G568" s="495">
        <v>0</v>
      </c>
      <c r="H568" s="495">
        <v>10</v>
      </c>
      <c r="I568" s="495">
        <v>4.05</v>
      </c>
      <c r="J568" s="428">
        <f>Tabulka54246[[#This Row],[Skutečnost v tis. Kč]]/Tabulka54246[[#This Row],[Upravený rozpočet v tis. Kč]]*100</f>
        <v>40.5</v>
      </c>
      <c r="K568" s="90"/>
      <c r="L568" s="86"/>
      <c r="M568" s="86"/>
      <c r="N568" s="86"/>
      <c r="O568" s="87"/>
      <c r="P568" s="87"/>
      <c r="Q568" s="87"/>
      <c r="R568" s="87"/>
      <c r="S568" s="87"/>
      <c r="T568" s="88"/>
      <c r="U568" s="88"/>
      <c r="V568" s="88"/>
      <c r="W568" s="89"/>
      <c r="X568" s="90"/>
      <c r="Y568" s="86"/>
      <c r="Z568" s="86"/>
      <c r="AA568" s="86"/>
      <c r="AB568" s="87"/>
      <c r="AC568" s="87"/>
      <c r="AD568" s="87"/>
      <c r="AE568" s="87"/>
      <c r="AF568" s="87"/>
      <c r="AG568" s="88"/>
      <c r="AH568" s="88"/>
      <c r="AI568" s="88"/>
      <c r="AJ568" s="89"/>
      <c r="AK568" s="90"/>
      <c r="AL568" s="86"/>
      <c r="AM568" s="86"/>
      <c r="AN568" s="86"/>
      <c r="AO568" s="87"/>
      <c r="AP568" s="87"/>
      <c r="AQ568" s="87"/>
      <c r="AR568" s="87"/>
      <c r="AS568" s="87"/>
      <c r="AT568" s="88"/>
      <c r="AU568" s="88"/>
      <c r="AV568" s="88"/>
      <c r="AW568" s="89"/>
      <c r="AX568" s="90"/>
      <c r="AY568" s="86"/>
      <c r="AZ568" s="86"/>
      <c r="BA568" s="86"/>
      <c r="BB568" s="87"/>
      <c r="BC568" s="87"/>
      <c r="BD568" s="87"/>
      <c r="BE568" s="87"/>
      <c r="BF568" s="87"/>
      <c r="BG568" s="88"/>
      <c r="BH568" s="88"/>
      <c r="BI568" s="88"/>
      <c r="BJ568" s="89"/>
      <c r="BK568" s="90"/>
      <c r="BL568" s="86"/>
      <c r="BM568" s="86"/>
      <c r="BN568" s="86"/>
      <c r="BO568" s="87"/>
      <c r="BP568" s="87"/>
      <c r="BQ568" s="87"/>
      <c r="BR568" s="87"/>
      <c r="BS568" s="87"/>
      <c r="BT568" s="88"/>
      <c r="BU568" s="88"/>
      <c r="BV568" s="88"/>
      <c r="BW568" s="89"/>
      <c r="BX568" s="90"/>
      <c r="BY568" s="86"/>
      <c r="BZ568" s="86"/>
      <c r="CA568" s="86"/>
      <c r="CB568" s="87"/>
      <c r="CC568" s="87"/>
      <c r="CD568" s="87"/>
      <c r="CE568" s="87"/>
      <c r="CF568" s="87"/>
      <c r="CG568" s="88"/>
      <c r="CH568" s="88"/>
      <c r="CI568" s="88"/>
      <c r="CJ568" s="89"/>
      <c r="CK568" s="90"/>
      <c r="CL568" s="86"/>
      <c r="CM568" s="86"/>
      <c r="CN568" s="86"/>
      <c r="CO568" s="87"/>
      <c r="CP568" s="87"/>
      <c r="CQ568" s="87"/>
      <c r="CR568" s="87"/>
      <c r="CS568" s="87"/>
      <c r="CT568" s="88"/>
      <c r="CU568" s="88"/>
      <c r="CV568" s="88"/>
      <c r="CW568" s="89"/>
      <c r="CX568" s="90"/>
      <c r="CY568" s="86"/>
      <c r="CZ568" s="86"/>
      <c r="DA568" s="86"/>
      <c r="DB568" s="87"/>
      <c r="DC568" s="87"/>
      <c r="DD568" s="87"/>
      <c r="DE568" s="87"/>
      <c r="DF568" s="87"/>
      <c r="DG568" s="88"/>
      <c r="DH568" s="88"/>
      <c r="DI568" s="88"/>
      <c r="DJ568" s="89"/>
      <c r="DK568" s="90"/>
      <c r="DL568" s="86"/>
      <c r="DM568" s="86"/>
      <c r="DN568" s="86"/>
      <c r="DO568" s="87"/>
      <c r="DP568" s="87"/>
      <c r="DQ568" s="87"/>
      <c r="DR568" s="87"/>
      <c r="DS568" s="87"/>
      <c r="DT568" s="88"/>
      <c r="DU568" s="88"/>
      <c r="DV568" s="88"/>
      <c r="DW568" s="89"/>
      <c r="DX568" s="90"/>
      <c r="DY568" s="86"/>
      <c r="DZ568" s="86"/>
      <c r="EA568" s="86"/>
      <c r="EB568" s="87"/>
      <c r="EC568" s="87"/>
      <c r="ED568" s="87"/>
      <c r="EE568" s="87"/>
      <c r="EF568" s="87"/>
      <c r="EG568" s="88"/>
      <c r="EH568" s="88"/>
      <c r="EI568" s="88"/>
      <c r="EJ568" s="89"/>
      <c r="EK568" s="90"/>
      <c r="EL568" s="86"/>
      <c r="EM568" s="86"/>
      <c r="EN568" s="86"/>
      <c r="EO568" s="87"/>
      <c r="EP568" s="87"/>
      <c r="EQ568" s="87"/>
      <c r="ER568" s="87"/>
      <c r="ES568" s="87"/>
      <c r="ET568" s="88"/>
      <c r="EU568" s="88"/>
      <c r="EV568" s="88"/>
      <c r="EW568" s="89"/>
      <c r="EX568" s="90"/>
      <c r="EY568" s="86"/>
      <c r="EZ568" s="86"/>
      <c r="FA568" s="86"/>
      <c r="FB568" s="87"/>
      <c r="FC568" s="87"/>
      <c r="FD568" s="87"/>
      <c r="FE568" s="87"/>
      <c r="FF568" s="87"/>
      <c r="FG568" s="88"/>
      <c r="FH568" s="88"/>
      <c r="FI568" s="88"/>
      <c r="FJ568" s="89"/>
      <c r="FK568" s="90"/>
      <c r="FL568" s="86"/>
      <c r="FM568" s="86"/>
      <c r="FN568" s="86"/>
      <c r="FO568" s="87"/>
      <c r="FP568" s="87"/>
      <c r="FQ568" s="87"/>
      <c r="FR568" s="87"/>
      <c r="FS568" s="87"/>
      <c r="FT568" s="88"/>
      <c r="FU568" s="88"/>
      <c r="FV568" s="88"/>
      <c r="FW568" s="89"/>
      <c r="FX568" s="90"/>
      <c r="FY568" s="86"/>
      <c r="FZ568" s="86"/>
      <c r="GA568" s="86"/>
      <c r="GB568" s="87"/>
      <c r="GC568" s="87"/>
      <c r="GD568" s="87"/>
      <c r="GE568" s="87"/>
      <c r="GF568" s="87"/>
    </row>
    <row r="569" spans="1:188" ht="15" hidden="1" customHeight="1" x14ac:dyDescent="0.25">
      <c r="A569" s="461"/>
      <c r="B569" s="461"/>
      <c r="C569" s="490"/>
      <c r="D569" s="64"/>
      <c r="E569" s="61"/>
      <c r="F569" s="282" t="s">
        <v>731</v>
      </c>
      <c r="G569" s="233">
        <f>SUBTOTAL(109,G565:G568)</f>
        <v>0</v>
      </c>
      <c r="H569" s="233">
        <f>SUBTOTAL(109,H565:H568)</f>
        <v>0</v>
      </c>
      <c r="I569" s="233">
        <f>SUBTOTAL(109,I565:I568)</f>
        <v>0</v>
      </c>
      <c r="J569" s="564" t="e">
        <f>Tabulka54246[[#This Row],[Skutečnost v tis. Kč]]/Tabulka54246[[#This Row],[Upravený rozpočet v tis. Kč]]*100</f>
        <v>#DIV/0!</v>
      </c>
      <c r="K569" s="90"/>
      <c r="L569" s="86"/>
      <c r="M569" s="86"/>
      <c r="N569" s="86"/>
      <c r="O569" s="87"/>
      <c r="P569" s="87"/>
      <c r="Q569" s="87"/>
      <c r="R569" s="87"/>
      <c r="S569" s="87"/>
      <c r="T569" s="88"/>
      <c r="U569" s="88"/>
      <c r="V569" s="88"/>
      <c r="W569" s="89"/>
      <c r="X569" s="90"/>
      <c r="Y569" s="86"/>
      <c r="Z569" s="86"/>
      <c r="AA569" s="86"/>
      <c r="AB569" s="87"/>
      <c r="AC569" s="87"/>
      <c r="AD569" s="87"/>
      <c r="AE569" s="87"/>
      <c r="AF569" s="87"/>
      <c r="AG569" s="88"/>
      <c r="AH569" s="88"/>
      <c r="AI569" s="88"/>
      <c r="AJ569" s="89"/>
      <c r="AK569" s="90"/>
      <c r="AL569" s="86"/>
      <c r="AM569" s="86"/>
      <c r="AN569" s="86"/>
      <c r="AO569" s="87"/>
      <c r="AP569" s="87"/>
      <c r="AQ569" s="87"/>
      <c r="AR569" s="87"/>
      <c r="AS569" s="87"/>
      <c r="AT569" s="88"/>
      <c r="AU569" s="88"/>
      <c r="AV569" s="88"/>
      <c r="AW569" s="89"/>
      <c r="AX569" s="90"/>
      <c r="AY569" s="86"/>
      <c r="AZ569" s="86"/>
      <c r="BA569" s="86"/>
      <c r="BB569" s="87"/>
      <c r="BC569" s="87"/>
      <c r="BD569" s="87"/>
      <c r="BE569" s="87"/>
      <c r="BF569" s="87"/>
      <c r="BG569" s="88"/>
      <c r="BH569" s="88"/>
      <c r="BI569" s="88"/>
      <c r="BJ569" s="89"/>
      <c r="BK569" s="90"/>
      <c r="BL569" s="86"/>
      <c r="BM569" s="86"/>
      <c r="BN569" s="86"/>
      <c r="BO569" s="87"/>
      <c r="BP569" s="87"/>
      <c r="BQ569" s="87"/>
      <c r="BR569" s="87"/>
      <c r="BS569" s="87"/>
      <c r="BT569" s="88"/>
      <c r="BU569" s="88"/>
      <c r="BV569" s="88"/>
      <c r="BW569" s="89"/>
      <c r="BX569" s="90"/>
      <c r="BY569" s="86"/>
      <c r="BZ569" s="86"/>
      <c r="CA569" s="86"/>
      <c r="CB569" s="87"/>
      <c r="CC569" s="87"/>
      <c r="CD569" s="87"/>
      <c r="CE569" s="87"/>
      <c r="CF569" s="87"/>
      <c r="CG569" s="88"/>
      <c r="CH569" s="88"/>
      <c r="CI569" s="88"/>
      <c r="CJ569" s="89"/>
      <c r="CK569" s="90"/>
      <c r="CL569" s="86"/>
      <c r="CM569" s="86"/>
      <c r="CN569" s="86"/>
      <c r="CO569" s="87"/>
      <c r="CP569" s="87"/>
      <c r="CQ569" s="87"/>
      <c r="CR569" s="87"/>
      <c r="CS569" s="87"/>
      <c r="CT569" s="88"/>
      <c r="CU569" s="88"/>
      <c r="CV569" s="88"/>
      <c r="CW569" s="89"/>
      <c r="CX569" s="90"/>
      <c r="CY569" s="86"/>
      <c r="CZ569" s="86"/>
      <c r="DA569" s="86"/>
      <c r="DB569" s="87"/>
      <c r="DC569" s="87"/>
      <c r="DD569" s="87"/>
      <c r="DE569" s="87"/>
      <c r="DF569" s="87"/>
      <c r="DG569" s="88"/>
      <c r="DH569" s="88"/>
      <c r="DI569" s="88"/>
      <c r="DJ569" s="89"/>
      <c r="DK569" s="90"/>
      <c r="DL569" s="86"/>
      <c r="DM569" s="86"/>
      <c r="DN569" s="86"/>
      <c r="DO569" s="87"/>
      <c r="DP569" s="87"/>
      <c r="DQ569" s="87"/>
      <c r="DR569" s="87"/>
      <c r="DS569" s="87"/>
      <c r="DT569" s="88"/>
      <c r="DU569" s="88"/>
      <c r="DV569" s="88"/>
      <c r="DW569" s="89"/>
      <c r="DX569" s="90"/>
      <c r="DY569" s="86"/>
      <c r="DZ569" s="86"/>
      <c r="EA569" s="86"/>
      <c r="EB569" s="87"/>
      <c r="EC569" s="87"/>
      <c r="ED569" s="87"/>
      <c r="EE569" s="87"/>
      <c r="EF569" s="87"/>
      <c r="EG569" s="88"/>
      <c r="EH569" s="88"/>
      <c r="EI569" s="88"/>
      <c r="EJ569" s="89"/>
      <c r="EK569" s="90"/>
      <c r="EL569" s="86"/>
      <c r="EM569" s="86"/>
      <c r="EN569" s="86"/>
      <c r="EO569" s="87"/>
      <c r="EP569" s="87"/>
      <c r="EQ569" s="87"/>
      <c r="ER569" s="87"/>
      <c r="ES569" s="87"/>
      <c r="ET569" s="88"/>
      <c r="EU569" s="88"/>
      <c r="EV569" s="88"/>
      <c r="EW569" s="89"/>
      <c r="EX569" s="90"/>
      <c r="EY569" s="86"/>
      <c r="EZ569" s="86"/>
      <c r="FA569" s="86"/>
      <c r="FB569" s="87"/>
      <c r="FC569" s="87"/>
      <c r="FD569" s="87"/>
      <c r="FE569" s="87"/>
      <c r="FF569" s="87"/>
      <c r="FG569" s="88"/>
      <c r="FH569" s="88"/>
      <c r="FI569" s="88"/>
      <c r="FJ569" s="89"/>
      <c r="FK569" s="90"/>
      <c r="FL569" s="86"/>
      <c r="FM569" s="86"/>
      <c r="FN569" s="86"/>
      <c r="FO569" s="87"/>
      <c r="FP569" s="87"/>
      <c r="FQ569" s="87"/>
      <c r="FR569" s="87"/>
      <c r="FS569" s="87"/>
      <c r="FT569" s="88"/>
      <c r="FU569" s="88"/>
      <c r="FV569" s="88"/>
      <c r="FW569" s="89"/>
      <c r="FX569" s="90"/>
      <c r="FY569" s="86"/>
      <c r="FZ569" s="86"/>
      <c r="GA569" s="86"/>
      <c r="GB569" s="87"/>
      <c r="GC569" s="87"/>
      <c r="GD569" s="87"/>
      <c r="GE569" s="87"/>
      <c r="GF569" s="87"/>
    </row>
    <row r="570" spans="1:188" ht="15" hidden="1" customHeight="1" x14ac:dyDescent="0.25">
      <c r="A570" s="461"/>
      <c r="B570" s="461"/>
      <c r="C570" s="490"/>
      <c r="D570" s="64"/>
      <c r="E570" s="61"/>
      <c r="F570" s="459"/>
      <c r="G570" s="254"/>
      <c r="H570" s="254"/>
      <c r="I570" s="254"/>
      <c r="J570" s="428"/>
      <c r="K570" s="90"/>
      <c r="L570" s="86"/>
      <c r="M570" s="86"/>
      <c r="N570" s="86"/>
      <c r="O570" s="87"/>
      <c r="P570" s="87"/>
      <c r="Q570" s="87"/>
      <c r="R570" s="87"/>
      <c r="S570" s="87"/>
      <c r="T570" s="88"/>
      <c r="U570" s="88"/>
      <c r="V570" s="88"/>
      <c r="W570" s="89"/>
      <c r="X570" s="90"/>
      <c r="Y570" s="86"/>
      <c r="Z570" s="86"/>
      <c r="AA570" s="86"/>
      <c r="AB570" s="87"/>
      <c r="AC570" s="87"/>
      <c r="AD570" s="87"/>
      <c r="AE570" s="87"/>
      <c r="AF570" s="87"/>
      <c r="AG570" s="88"/>
      <c r="AH570" s="88"/>
      <c r="AI570" s="88"/>
      <c r="AJ570" s="89"/>
      <c r="AK570" s="90"/>
      <c r="AL570" s="86"/>
      <c r="AM570" s="86"/>
      <c r="AN570" s="86"/>
      <c r="AO570" s="87"/>
      <c r="AP570" s="87"/>
      <c r="AQ570" s="87"/>
      <c r="AR570" s="87"/>
      <c r="AS570" s="87"/>
      <c r="AT570" s="88"/>
      <c r="AU570" s="88"/>
      <c r="AV570" s="88"/>
      <c r="AW570" s="89"/>
      <c r="AX570" s="90"/>
      <c r="AY570" s="86"/>
      <c r="AZ570" s="86"/>
      <c r="BA570" s="86"/>
      <c r="BB570" s="87"/>
      <c r="BC570" s="87"/>
      <c r="BD570" s="87"/>
      <c r="BE570" s="87"/>
      <c r="BF570" s="87"/>
      <c r="BG570" s="88"/>
      <c r="BH570" s="88"/>
      <c r="BI570" s="88"/>
      <c r="BJ570" s="89"/>
      <c r="BK570" s="90"/>
      <c r="BL570" s="86"/>
      <c r="BM570" s="86"/>
      <c r="BN570" s="86"/>
      <c r="BO570" s="87"/>
      <c r="BP570" s="87"/>
      <c r="BQ570" s="87"/>
      <c r="BR570" s="87"/>
      <c r="BS570" s="87"/>
      <c r="BT570" s="88"/>
      <c r="BU570" s="88"/>
      <c r="BV570" s="88"/>
      <c r="BW570" s="89"/>
      <c r="BX570" s="90"/>
      <c r="BY570" s="86"/>
      <c r="BZ570" s="86"/>
      <c r="CA570" s="86"/>
      <c r="CB570" s="87"/>
      <c r="CC570" s="87"/>
      <c r="CD570" s="87"/>
      <c r="CE570" s="87"/>
      <c r="CF570" s="87"/>
      <c r="CG570" s="88"/>
      <c r="CH570" s="88"/>
      <c r="CI570" s="88"/>
      <c r="CJ570" s="89"/>
      <c r="CK570" s="90"/>
      <c r="CL570" s="86"/>
      <c r="CM570" s="86"/>
      <c r="CN570" s="86"/>
      <c r="CO570" s="87"/>
      <c r="CP570" s="87"/>
      <c r="CQ570" s="87"/>
      <c r="CR570" s="87"/>
      <c r="CS570" s="87"/>
      <c r="CT570" s="88"/>
      <c r="CU570" s="88"/>
      <c r="CV570" s="88"/>
      <c r="CW570" s="89"/>
      <c r="CX570" s="90"/>
      <c r="CY570" s="86"/>
      <c r="CZ570" s="86"/>
      <c r="DA570" s="86"/>
      <c r="DB570" s="87"/>
      <c r="DC570" s="87"/>
      <c r="DD570" s="87"/>
      <c r="DE570" s="87"/>
      <c r="DF570" s="87"/>
      <c r="DG570" s="88"/>
      <c r="DH570" s="88"/>
      <c r="DI570" s="88"/>
      <c r="DJ570" s="89"/>
      <c r="DK570" s="90"/>
      <c r="DL570" s="86"/>
      <c r="DM570" s="86"/>
      <c r="DN570" s="86"/>
      <c r="DO570" s="87"/>
      <c r="DP570" s="87"/>
      <c r="DQ570" s="87"/>
      <c r="DR570" s="87"/>
      <c r="DS570" s="87"/>
      <c r="DT570" s="88"/>
      <c r="DU570" s="88"/>
      <c r="DV570" s="88"/>
      <c r="DW570" s="89"/>
      <c r="DX570" s="90"/>
      <c r="DY570" s="86"/>
      <c r="DZ570" s="86"/>
      <c r="EA570" s="86"/>
      <c r="EB570" s="87"/>
      <c r="EC570" s="87"/>
      <c r="ED570" s="87"/>
      <c r="EE570" s="87"/>
      <c r="EF570" s="87"/>
      <c r="EG570" s="88"/>
      <c r="EH570" s="88"/>
      <c r="EI570" s="88"/>
      <c r="EJ570" s="89"/>
      <c r="EK570" s="90"/>
      <c r="EL570" s="86"/>
      <c r="EM570" s="86"/>
      <c r="EN570" s="86"/>
      <c r="EO570" s="87"/>
      <c r="EP570" s="87"/>
      <c r="EQ570" s="87"/>
      <c r="ER570" s="87"/>
      <c r="ES570" s="87"/>
      <c r="ET570" s="88"/>
      <c r="EU570" s="88"/>
      <c r="EV570" s="88"/>
      <c r="EW570" s="89"/>
      <c r="EX570" s="90"/>
      <c r="EY570" s="86"/>
      <c r="EZ570" s="86"/>
      <c r="FA570" s="86"/>
      <c r="FB570" s="87"/>
      <c r="FC570" s="87"/>
      <c r="FD570" s="87"/>
      <c r="FE570" s="87"/>
      <c r="FF570" s="87"/>
      <c r="FG570" s="88"/>
      <c r="FH570" s="88"/>
      <c r="FI570" s="88"/>
      <c r="FJ570" s="89"/>
      <c r="FK570" s="90"/>
      <c r="FL570" s="86"/>
      <c r="FM570" s="86"/>
      <c r="FN570" s="86"/>
      <c r="FO570" s="87"/>
      <c r="FP570" s="87"/>
      <c r="FQ570" s="87"/>
      <c r="FR570" s="87"/>
      <c r="FS570" s="87"/>
      <c r="FT570" s="88"/>
      <c r="FU570" s="88"/>
      <c r="FV570" s="88"/>
      <c r="FW570" s="89"/>
      <c r="FX570" s="90"/>
      <c r="FY570" s="86"/>
      <c r="FZ570" s="86"/>
      <c r="GA570" s="86"/>
      <c r="GB570" s="87"/>
      <c r="GC570" s="87"/>
      <c r="GD570" s="87"/>
      <c r="GE570" s="87"/>
      <c r="GF570" s="87"/>
    </row>
    <row r="571" spans="1:188" s="98" customFormat="1" ht="15" hidden="1" customHeight="1" x14ac:dyDescent="0.25">
      <c r="A571" s="461"/>
      <c r="B571" s="461"/>
      <c r="C571" s="490"/>
      <c r="D571" s="64"/>
      <c r="E571" s="61"/>
      <c r="F571" s="282" t="s">
        <v>370</v>
      </c>
      <c r="G571" s="254"/>
      <c r="H571" s="254"/>
      <c r="I571" s="254"/>
      <c r="J571" s="428"/>
    </row>
    <row r="572" spans="1:188" s="98" customFormat="1" ht="15" hidden="1" customHeight="1" x14ac:dyDescent="0.25">
      <c r="A572" s="4">
        <v>3745</v>
      </c>
      <c r="B572" s="4">
        <v>5011</v>
      </c>
      <c r="C572" s="291"/>
      <c r="D572" s="47"/>
      <c r="E572" s="61">
        <v>902</v>
      </c>
      <c r="F572" s="5" t="s">
        <v>183</v>
      </c>
      <c r="G572" s="76">
        <v>50</v>
      </c>
      <c r="H572" s="76">
        <v>50</v>
      </c>
      <c r="I572" s="76">
        <v>17.79</v>
      </c>
      <c r="J572" s="558">
        <f>Tabulka54246[[#This Row],[Skutečnost v tis. Kč]]/Tabulka54246[[#This Row],[Upravený rozpočet v tis. Kč]]*100</f>
        <v>35.58</v>
      </c>
    </row>
    <row r="573" spans="1:188" s="98" customFormat="1" ht="15" hidden="1" customHeight="1" x14ac:dyDescent="0.25">
      <c r="A573" s="4">
        <v>3745</v>
      </c>
      <c r="B573" s="4">
        <v>5031</v>
      </c>
      <c r="C573" s="291"/>
      <c r="D573" s="47"/>
      <c r="E573" s="61">
        <v>902</v>
      </c>
      <c r="F573" s="5" t="s">
        <v>182</v>
      </c>
      <c r="G573" s="76">
        <v>12.5</v>
      </c>
      <c r="H573" s="76">
        <v>12.5</v>
      </c>
      <c r="I573" s="76">
        <v>4.42</v>
      </c>
      <c r="J573" s="558">
        <f>Tabulka54246[[#This Row],[Skutečnost v tis. Kč]]/Tabulka54246[[#This Row],[Upravený rozpočet v tis. Kč]]*100</f>
        <v>35.36</v>
      </c>
    </row>
    <row r="574" spans="1:188" s="42" customFormat="1" ht="15" hidden="1" customHeight="1" x14ac:dyDescent="0.25">
      <c r="A574" s="4">
        <v>3745</v>
      </c>
      <c r="B574" s="4">
        <v>5032</v>
      </c>
      <c r="C574" s="291"/>
      <c r="D574" s="47"/>
      <c r="E574" s="61">
        <v>902</v>
      </c>
      <c r="F574" s="5" t="s">
        <v>119</v>
      </c>
      <c r="G574" s="76">
        <v>4.5</v>
      </c>
      <c r="H574" s="76">
        <v>4.5</v>
      </c>
      <c r="I574" s="76">
        <v>1.6</v>
      </c>
      <c r="J574" s="480">
        <f>Tabulka54246[[#This Row],[Skutečnost v tis. Kč]]/Tabulka54246[[#This Row],[Upravený rozpočet v tis. Kč]]*100</f>
        <v>35.555555555555557</v>
      </c>
      <c r="K574" s="120"/>
      <c r="L574" s="118"/>
      <c r="M574" s="118"/>
      <c r="N574" s="118"/>
      <c r="O574" s="119"/>
      <c r="P574" s="119"/>
      <c r="Q574" s="119"/>
      <c r="R574" s="119"/>
      <c r="S574" s="119"/>
      <c r="X574" s="120"/>
      <c r="Y574" s="118"/>
      <c r="Z574" s="118"/>
      <c r="AA574" s="118"/>
      <c r="AB574" s="119"/>
      <c r="AC574" s="119"/>
      <c r="AD574" s="119"/>
      <c r="AE574" s="119"/>
      <c r="AF574" s="119"/>
      <c r="AK574" s="120"/>
      <c r="AL574" s="118"/>
      <c r="AM574" s="118"/>
      <c r="AN574" s="118"/>
      <c r="AO574" s="119"/>
      <c r="AP574" s="119"/>
      <c r="AQ574" s="119"/>
      <c r="AR574" s="119"/>
      <c r="AS574" s="119"/>
      <c r="AX574" s="120"/>
      <c r="AY574" s="118"/>
      <c r="AZ574" s="118"/>
      <c r="BA574" s="118"/>
      <c r="BB574" s="119"/>
      <c r="BC574" s="119"/>
      <c r="BD574" s="119"/>
      <c r="BE574" s="119"/>
      <c r="BF574" s="119"/>
      <c r="BK574" s="120"/>
      <c r="BL574" s="118"/>
      <c r="BM574" s="118"/>
      <c r="BN574" s="118"/>
      <c r="BO574" s="119"/>
      <c r="BP574" s="119"/>
      <c r="BQ574" s="119"/>
      <c r="BR574" s="119"/>
      <c r="BS574" s="119"/>
      <c r="BX574" s="120"/>
      <c r="BY574" s="118"/>
      <c r="BZ574" s="118"/>
      <c r="CA574" s="118"/>
      <c r="CB574" s="119"/>
      <c r="CC574" s="119"/>
      <c r="CD574" s="119"/>
      <c r="CE574" s="119"/>
      <c r="CF574" s="119"/>
      <c r="CK574" s="120"/>
      <c r="CL574" s="118"/>
      <c r="CM574" s="118"/>
      <c r="CN574" s="118"/>
      <c r="CO574" s="119"/>
      <c r="CP574" s="119"/>
      <c r="CQ574" s="119"/>
      <c r="CR574" s="119"/>
      <c r="CS574" s="119"/>
      <c r="CX574" s="120"/>
      <c r="CY574" s="118"/>
      <c r="CZ574" s="118"/>
      <c r="DA574" s="118"/>
      <c r="DB574" s="119"/>
      <c r="DC574" s="119"/>
      <c r="DD574" s="119"/>
      <c r="DE574" s="119"/>
      <c r="DF574" s="119"/>
      <c r="DK574" s="120"/>
      <c r="DL574" s="118"/>
      <c r="DM574" s="118"/>
      <c r="DN574" s="118"/>
      <c r="DO574" s="119"/>
      <c r="DP574" s="119"/>
      <c r="DQ574" s="119"/>
      <c r="DR574" s="119"/>
      <c r="DS574" s="119"/>
      <c r="DX574" s="120"/>
      <c r="DY574" s="118"/>
      <c r="DZ574" s="118"/>
      <c r="EA574" s="118"/>
      <c r="EB574" s="119"/>
      <c r="EC574" s="119"/>
      <c r="ED574" s="119"/>
      <c r="EE574" s="119"/>
      <c r="EF574" s="119"/>
      <c r="EK574" s="120"/>
      <c r="EL574" s="118"/>
      <c r="EM574" s="118"/>
      <c r="EN574" s="118"/>
      <c r="EO574" s="119"/>
      <c r="EP574" s="119"/>
      <c r="EQ574" s="119"/>
      <c r="ER574" s="119"/>
      <c r="ES574" s="119"/>
      <c r="EX574" s="120"/>
      <c r="EY574" s="118"/>
      <c r="EZ574" s="118"/>
      <c r="FA574" s="118"/>
      <c r="FB574" s="119"/>
      <c r="FC574" s="119"/>
      <c r="FD574" s="119"/>
      <c r="FE574" s="119"/>
      <c r="FF574" s="119"/>
      <c r="FK574" s="120"/>
      <c r="FL574" s="118"/>
      <c r="FM574" s="118"/>
      <c r="FN574" s="118"/>
      <c r="FO574" s="119"/>
      <c r="FP574" s="119"/>
      <c r="FQ574" s="119"/>
      <c r="FR574" s="119"/>
      <c r="FS574" s="119"/>
      <c r="FX574" s="120"/>
      <c r="FY574" s="118"/>
      <c r="FZ574" s="118"/>
      <c r="GA574" s="118"/>
      <c r="GB574" s="119"/>
      <c r="GC574" s="119"/>
      <c r="GD574" s="119"/>
      <c r="GE574" s="119"/>
      <c r="GF574" s="119"/>
    </row>
    <row r="575" spans="1:188" s="42" customFormat="1" ht="15" hidden="1" customHeight="1" x14ac:dyDescent="0.25">
      <c r="A575" s="4">
        <v>3745</v>
      </c>
      <c r="B575" s="4">
        <v>5134</v>
      </c>
      <c r="C575" s="291"/>
      <c r="D575" s="47"/>
      <c r="E575" s="61">
        <v>902</v>
      </c>
      <c r="F575" s="5" t="s">
        <v>184</v>
      </c>
      <c r="G575" s="76">
        <v>6.54</v>
      </c>
      <c r="H575" s="76">
        <v>6.54</v>
      </c>
      <c r="I575" s="76">
        <v>3.33</v>
      </c>
      <c r="J575" s="480">
        <f>Tabulka54246[[#This Row],[Skutečnost v tis. Kč]]/Tabulka54246[[#This Row],[Upravený rozpočet v tis. Kč]]*100</f>
        <v>50.917431192660558</v>
      </c>
      <c r="K575" s="120"/>
      <c r="L575" s="118"/>
      <c r="M575" s="118"/>
      <c r="N575" s="118"/>
      <c r="O575" s="119"/>
      <c r="P575" s="119"/>
      <c r="Q575" s="119"/>
      <c r="R575" s="119"/>
      <c r="S575" s="119"/>
      <c r="X575" s="120"/>
      <c r="Y575" s="118"/>
      <c r="Z575" s="118"/>
      <c r="AA575" s="118"/>
      <c r="AB575" s="119"/>
      <c r="AC575" s="119"/>
      <c r="AD575" s="119"/>
      <c r="AE575" s="119"/>
      <c r="AF575" s="119"/>
      <c r="AK575" s="120"/>
      <c r="AL575" s="118"/>
      <c r="AM575" s="118"/>
      <c r="AN575" s="118"/>
      <c r="AO575" s="119"/>
      <c r="AP575" s="119"/>
      <c r="AQ575" s="119"/>
      <c r="AR575" s="119"/>
      <c r="AS575" s="119"/>
      <c r="AX575" s="120"/>
      <c r="AY575" s="118"/>
      <c r="AZ575" s="118"/>
      <c r="BA575" s="118"/>
      <c r="BB575" s="119"/>
      <c r="BC575" s="119"/>
      <c r="BD575" s="119"/>
      <c r="BE575" s="119"/>
      <c r="BF575" s="119"/>
      <c r="BK575" s="120"/>
      <c r="BL575" s="118"/>
      <c r="BM575" s="118"/>
      <c r="BN575" s="118"/>
      <c r="BO575" s="119"/>
      <c r="BP575" s="119"/>
      <c r="BQ575" s="119"/>
      <c r="BR575" s="119"/>
      <c r="BS575" s="119"/>
      <c r="BX575" s="120"/>
      <c r="BY575" s="118"/>
      <c r="BZ575" s="118"/>
      <c r="CA575" s="118"/>
      <c r="CB575" s="119"/>
      <c r="CC575" s="119"/>
      <c r="CD575" s="119"/>
      <c r="CE575" s="119"/>
      <c r="CF575" s="119"/>
      <c r="CK575" s="120"/>
      <c r="CL575" s="118"/>
      <c r="CM575" s="118"/>
      <c r="CN575" s="118"/>
      <c r="CO575" s="119"/>
      <c r="CP575" s="119"/>
      <c r="CQ575" s="119"/>
      <c r="CR575" s="119"/>
      <c r="CS575" s="119"/>
      <c r="CX575" s="120"/>
      <c r="CY575" s="118"/>
      <c r="CZ575" s="118"/>
      <c r="DA575" s="118"/>
      <c r="DB575" s="119"/>
      <c r="DC575" s="119"/>
      <c r="DD575" s="119"/>
      <c r="DE575" s="119"/>
      <c r="DF575" s="119"/>
      <c r="DK575" s="120"/>
      <c r="DL575" s="118"/>
      <c r="DM575" s="118"/>
      <c r="DN575" s="118"/>
      <c r="DO575" s="119"/>
      <c r="DP575" s="119"/>
      <c r="DQ575" s="119"/>
      <c r="DR575" s="119"/>
      <c r="DS575" s="119"/>
      <c r="DX575" s="120"/>
      <c r="DY575" s="118"/>
      <c r="DZ575" s="118"/>
      <c r="EA575" s="118"/>
      <c r="EB575" s="119"/>
      <c r="EC575" s="119"/>
      <c r="ED575" s="119"/>
      <c r="EE575" s="119"/>
      <c r="EF575" s="119"/>
      <c r="EK575" s="120"/>
      <c r="EL575" s="118"/>
      <c r="EM575" s="118"/>
      <c r="EN575" s="118"/>
      <c r="EO575" s="119"/>
      <c r="EP575" s="119"/>
      <c r="EQ575" s="119"/>
      <c r="ER575" s="119"/>
      <c r="ES575" s="119"/>
      <c r="EX575" s="120"/>
      <c r="EY575" s="118"/>
      <c r="EZ575" s="118"/>
      <c r="FA575" s="118"/>
      <c r="FB575" s="119"/>
      <c r="FC575" s="119"/>
      <c r="FD575" s="119"/>
      <c r="FE575" s="119"/>
      <c r="FF575" s="119"/>
      <c r="FK575" s="120"/>
      <c r="FL575" s="118"/>
      <c r="FM575" s="118"/>
      <c r="FN575" s="118"/>
      <c r="FO575" s="119"/>
      <c r="FP575" s="119"/>
      <c r="FQ575" s="119"/>
      <c r="FR575" s="119"/>
      <c r="FS575" s="119"/>
      <c r="FX575" s="120"/>
      <c r="FY575" s="118"/>
      <c r="FZ575" s="118"/>
      <c r="GA575" s="118"/>
      <c r="GB575" s="119"/>
      <c r="GC575" s="119"/>
      <c r="GD575" s="119"/>
      <c r="GE575" s="119"/>
      <c r="GF575" s="119"/>
    </row>
    <row r="576" spans="1:188" s="185" customFormat="1" ht="15" hidden="1" customHeight="1" x14ac:dyDescent="0.25">
      <c r="A576" s="4">
        <v>3745</v>
      </c>
      <c r="B576" s="4">
        <v>5139</v>
      </c>
      <c r="C576" s="291"/>
      <c r="D576" s="47"/>
      <c r="E576" s="61">
        <v>902</v>
      </c>
      <c r="F576" s="5" t="s">
        <v>125</v>
      </c>
      <c r="G576" s="76">
        <v>10</v>
      </c>
      <c r="H576" s="76">
        <v>10</v>
      </c>
      <c r="I576" s="76">
        <v>2.56</v>
      </c>
      <c r="J576" s="480">
        <f>Tabulka54246[[#This Row],[Skutečnost v tis. Kč]]/Tabulka54246[[#This Row],[Upravený rozpočet v tis. Kč]]*100</f>
        <v>25.6</v>
      </c>
      <c r="K576" s="186"/>
      <c r="L576" s="183"/>
      <c r="M576" s="183"/>
      <c r="N576" s="183"/>
      <c r="O576" s="184"/>
      <c r="P576" s="184"/>
      <c r="Q576" s="184"/>
      <c r="R576" s="184"/>
      <c r="S576" s="184"/>
      <c r="X576" s="186"/>
      <c r="Y576" s="183"/>
      <c r="Z576" s="183"/>
      <c r="AA576" s="183"/>
      <c r="AB576" s="184"/>
      <c r="AC576" s="184"/>
      <c r="AD576" s="184"/>
      <c r="AE576" s="184"/>
      <c r="AF576" s="184"/>
      <c r="AK576" s="186"/>
      <c r="AL576" s="183"/>
      <c r="AM576" s="183"/>
      <c r="AN576" s="183"/>
      <c r="AO576" s="184"/>
      <c r="AP576" s="184"/>
      <c r="AQ576" s="184"/>
      <c r="AR576" s="184"/>
      <c r="AS576" s="184"/>
      <c r="AX576" s="186"/>
      <c r="AY576" s="183"/>
      <c r="AZ576" s="183"/>
      <c r="BA576" s="183"/>
      <c r="BB576" s="184"/>
      <c r="BC576" s="184"/>
      <c r="BD576" s="184"/>
      <c r="BE576" s="184"/>
      <c r="BF576" s="184"/>
      <c r="BK576" s="186"/>
      <c r="BL576" s="183"/>
      <c r="BM576" s="183"/>
      <c r="BN576" s="183"/>
      <c r="BO576" s="184"/>
      <c r="BP576" s="184"/>
      <c r="BQ576" s="184"/>
      <c r="BR576" s="184"/>
      <c r="BS576" s="184"/>
      <c r="BX576" s="186"/>
      <c r="BY576" s="183"/>
      <c r="BZ576" s="183"/>
      <c r="CA576" s="183"/>
      <c r="CB576" s="184"/>
      <c r="CC576" s="184"/>
      <c r="CD576" s="184"/>
      <c r="CE576" s="184"/>
      <c r="CF576" s="184"/>
      <c r="CK576" s="186"/>
      <c r="CL576" s="183"/>
      <c r="CM576" s="183"/>
      <c r="CN576" s="183"/>
      <c r="CO576" s="184"/>
      <c r="CP576" s="184"/>
      <c r="CQ576" s="184"/>
      <c r="CR576" s="184"/>
      <c r="CS576" s="184"/>
      <c r="CX576" s="186"/>
      <c r="CY576" s="183"/>
      <c r="CZ576" s="183"/>
      <c r="DA576" s="183"/>
      <c r="DB576" s="184"/>
      <c r="DC576" s="184"/>
      <c r="DD576" s="184"/>
      <c r="DE576" s="184"/>
      <c r="DF576" s="184"/>
      <c r="DK576" s="186"/>
      <c r="DL576" s="183"/>
      <c r="DM576" s="183"/>
      <c r="DN576" s="183"/>
      <c r="DO576" s="184"/>
      <c r="DP576" s="184"/>
      <c r="DQ576" s="184"/>
      <c r="DR576" s="184"/>
      <c r="DS576" s="184"/>
      <c r="DX576" s="186"/>
      <c r="DY576" s="183"/>
      <c r="DZ576" s="183"/>
      <c r="EA576" s="183"/>
      <c r="EB576" s="184"/>
      <c r="EC576" s="184"/>
      <c r="ED576" s="184"/>
      <c r="EE576" s="184"/>
      <c r="EF576" s="184"/>
      <c r="EK576" s="186"/>
      <c r="EL576" s="183"/>
      <c r="EM576" s="183"/>
      <c r="EN576" s="183"/>
      <c r="EO576" s="184"/>
      <c r="EP576" s="184"/>
      <c r="EQ576" s="184"/>
      <c r="ER576" s="184"/>
      <c r="ES576" s="184"/>
      <c r="EX576" s="186"/>
      <c r="EY576" s="183"/>
      <c r="EZ576" s="183"/>
      <c r="FA576" s="183"/>
      <c r="FB576" s="184"/>
      <c r="FC576" s="184"/>
      <c r="FD576" s="184"/>
      <c r="FE576" s="184"/>
      <c r="FF576" s="184"/>
      <c r="FK576" s="186"/>
      <c r="FL576" s="183"/>
      <c r="FM576" s="183"/>
      <c r="FN576" s="183"/>
      <c r="FO576" s="184"/>
      <c r="FP576" s="184"/>
      <c r="FQ576" s="184"/>
      <c r="FR576" s="184"/>
      <c r="FS576" s="184"/>
      <c r="FX576" s="186"/>
      <c r="FY576" s="183"/>
      <c r="FZ576" s="183"/>
      <c r="GA576" s="183"/>
      <c r="GB576" s="184"/>
      <c r="GC576" s="184"/>
      <c r="GD576" s="184"/>
      <c r="GE576" s="184"/>
      <c r="GF576" s="184"/>
    </row>
    <row r="577" spans="1:10" s="54" customFormat="1" ht="15" hidden="1" customHeight="1" x14ac:dyDescent="0.25">
      <c r="A577" s="4">
        <v>3745</v>
      </c>
      <c r="B577" s="4">
        <v>5169</v>
      </c>
      <c r="C577" s="291"/>
      <c r="D577" s="47"/>
      <c r="E577" s="61">
        <v>902</v>
      </c>
      <c r="F577" s="5" t="s">
        <v>732</v>
      </c>
      <c r="G577" s="76">
        <v>5</v>
      </c>
      <c r="H577" s="76">
        <v>5</v>
      </c>
      <c r="I577" s="76">
        <v>0.45</v>
      </c>
      <c r="J577" s="480">
        <f>Tabulka54246[[#This Row],[Skutečnost v tis. Kč]]/Tabulka54246[[#This Row],[Upravený rozpočet v tis. Kč]]*100</f>
        <v>9</v>
      </c>
    </row>
    <row r="578" spans="1:10" s="54" customFormat="1" ht="15" hidden="1" customHeight="1" x14ac:dyDescent="0.25">
      <c r="A578" s="461"/>
      <c r="B578" s="461"/>
      <c r="C578" s="490"/>
      <c r="D578" s="64"/>
      <c r="E578" s="61"/>
      <c r="F578" s="282" t="s">
        <v>464</v>
      </c>
      <c r="G578" s="233">
        <f>SUBTOTAL(109,G572:G577)</f>
        <v>0</v>
      </c>
      <c r="H578" s="233">
        <f>SUBTOTAL(109,H572:H577)</f>
        <v>0</v>
      </c>
      <c r="I578" s="233">
        <f>SUBTOTAL(109,I572:I577)</f>
        <v>0</v>
      </c>
      <c r="J578" s="507" t="e">
        <f>Tabulka54246[[#This Row],[Skutečnost v tis. Kč]]/Tabulka54246[[#This Row],[Upravený rozpočet v tis. Kč]]*100</f>
        <v>#DIV/0!</v>
      </c>
    </row>
    <row r="579" spans="1:10" ht="15" hidden="1" customHeight="1" x14ac:dyDescent="0.25">
      <c r="A579" s="461"/>
      <c r="B579" s="461"/>
      <c r="C579" s="490"/>
      <c r="D579" s="64"/>
      <c r="E579" s="61"/>
      <c r="F579" s="459"/>
      <c r="G579" s="254"/>
      <c r="H579" s="254"/>
      <c r="I579" s="254"/>
      <c r="J579" s="430"/>
    </row>
    <row r="580" spans="1:10" ht="15" hidden="1" customHeight="1" x14ac:dyDescent="0.25">
      <c r="A580" s="461"/>
      <c r="B580" s="461"/>
      <c r="C580" s="490"/>
      <c r="D580" s="64"/>
      <c r="E580" s="61"/>
      <c r="F580" s="282" t="s">
        <v>304</v>
      </c>
      <c r="G580" s="254"/>
      <c r="H580" s="254"/>
      <c r="I580" s="254"/>
      <c r="J580" s="428"/>
    </row>
    <row r="581" spans="1:10" ht="15" hidden="1" customHeight="1" x14ac:dyDescent="0.25">
      <c r="A581" s="4">
        <v>3745</v>
      </c>
      <c r="B581" s="4">
        <v>5137</v>
      </c>
      <c r="C581" s="291"/>
      <c r="D581" s="47"/>
      <c r="E581" s="61"/>
      <c r="F581" s="5" t="s">
        <v>185</v>
      </c>
      <c r="G581" s="76">
        <v>168</v>
      </c>
      <c r="H581" s="76">
        <v>164.88</v>
      </c>
      <c r="I581" s="76">
        <v>44.04</v>
      </c>
      <c r="J581" s="428">
        <f>Tabulka54246[[#This Row],[Skutečnost v tis. Kč]]/Tabulka54246[[#This Row],[Upravený rozpočet v tis. Kč]]*100</f>
        <v>26.710334788937406</v>
      </c>
    </row>
    <row r="582" spans="1:10" ht="15" hidden="1" customHeight="1" x14ac:dyDescent="0.25">
      <c r="A582" s="4">
        <v>3745</v>
      </c>
      <c r="B582" s="4">
        <v>5151</v>
      </c>
      <c r="C582" s="291"/>
      <c r="D582" s="47"/>
      <c r="E582" s="61"/>
      <c r="F582" s="5" t="s">
        <v>272</v>
      </c>
      <c r="G582" s="76">
        <v>35</v>
      </c>
      <c r="H582" s="76">
        <v>35</v>
      </c>
      <c r="I582" s="76">
        <v>5.83</v>
      </c>
      <c r="J582" s="428">
        <f>Tabulka54246[[#This Row],[Skutečnost v tis. Kč]]/Tabulka54246[[#This Row],[Upravený rozpočet v tis. Kč]]*100</f>
        <v>16.657142857142855</v>
      </c>
    </row>
    <row r="583" spans="1:10" ht="15" hidden="1" customHeight="1" x14ac:dyDescent="0.25">
      <c r="A583" s="4">
        <v>3745</v>
      </c>
      <c r="B583" s="4">
        <v>5154</v>
      </c>
      <c r="C583" s="291"/>
      <c r="D583" s="47"/>
      <c r="E583" s="61"/>
      <c r="F583" s="5" t="s">
        <v>149</v>
      </c>
      <c r="G583" s="76">
        <v>45</v>
      </c>
      <c r="H583" s="76">
        <v>45</v>
      </c>
      <c r="I583" s="76">
        <v>3.38</v>
      </c>
      <c r="J583" s="428">
        <f>Tabulka54246[[#This Row],[Skutečnost v tis. Kč]]/Tabulka54246[[#This Row],[Upravený rozpočet v tis. Kč]]*100</f>
        <v>7.5111111111111111</v>
      </c>
    </row>
    <row r="584" spans="1:10" ht="15" hidden="1" customHeight="1" x14ac:dyDescent="0.25">
      <c r="A584" s="4">
        <v>3745</v>
      </c>
      <c r="B584" s="4">
        <v>5169</v>
      </c>
      <c r="C584" s="291"/>
      <c r="D584" s="47"/>
      <c r="E584" s="61"/>
      <c r="F584" s="5" t="s">
        <v>379</v>
      </c>
      <c r="G584" s="76">
        <v>165</v>
      </c>
      <c r="H584" s="76">
        <v>118.01</v>
      </c>
      <c r="I584" s="76">
        <v>118.01</v>
      </c>
      <c r="J584" s="428">
        <f>Tabulka54246[[#This Row],[Skutečnost v tis. Kč]]/Tabulka54246[[#This Row],[Upravený rozpočet v tis. Kč]]*100</f>
        <v>100</v>
      </c>
    </row>
    <row r="585" spans="1:10" ht="15" customHeight="1" x14ac:dyDescent="0.25">
      <c r="A585" s="461">
        <v>3745</v>
      </c>
      <c r="B585" s="461">
        <v>5171</v>
      </c>
      <c r="C585" s="490"/>
      <c r="D585" s="64"/>
      <c r="E585" s="61"/>
      <c r="F585" s="459" t="s">
        <v>186</v>
      </c>
      <c r="G585" s="254">
        <v>100</v>
      </c>
      <c r="H585" s="254">
        <v>100</v>
      </c>
      <c r="I585" s="254">
        <v>52.24</v>
      </c>
      <c r="J585" s="429">
        <f>Tabulka54246[[#This Row],[Skutečnost v tis. Kč]]/Tabulka54246[[#This Row],[Upravený rozpočet v tis. Kč]]*100</f>
        <v>52.239999999999995</v>
      </c>
    </row>
    <row r="586" spans="1:10" ht="15" hidden="1" customHeight="1" x14ac:dyDescent="0.25">
      <c r="A586" s="461"/>
      <c r="B586" s="461"/>
      <c r="C586" s="490"/>
      <c r="D586" s="64"/>
      <c r="E586" s="61"/>
      <c r="F586" s="282" t="s">
        <v>305</v>
      </c>
      <c r="G586" s="233">
        <f>SUBTOTAL(109,G581:G585)</f>
        <v>100</v>
      </c>
      <c r="H586" s="233">
        <f>SUBTOTAL(109,H581:H585)</f>
        <v>100</v>
      </c>
      <c r="I586" s="233">
        <f>SUBTOTAL(109,I581:I585)</f>
        <v>52.24</v>
      </c>
      <c r="J586" s="564">
        <f>Tabulka54246[[#This Row],[Skutečnost v tis. Kč]]/Tabulka54246[[#This Row],[Upravený rozpočet v tis. Kč]]*100</f>
        <v>52.239999999999995</v>
      </c>
    </row>
    <row r="587" spans="1:10" ht="15" hidden="1" customHeight="1" x14ac:dyDescent="0.25">
      <c r="A587" s="461"/>
      <c r="B587" s="461"/>
      <c r="C587" s="490"/>
      <c r="D587" s="64"/>
      <c r="E587" s="61"/>
      <c r="F587" s="459"/>
      <c r="G587" s="254"/>
      <c r="H587" s="254"/>
      <c r="I587" s="254"/>
      <c r="J587" s="428"/>
    </row>
    <row r="588" spans="1:10" ht="15" hidden="1" customHeight="1" x14ac:dyDescent="0.25">
      <c r="A588" s="461"/>
      <c r="B588" s="461"/>
      <c r="C588" s="490"/>
      <c r="D588" s="64"/>
      <c r="E588" s="61"/>
      <c r="F588" s="282" t="s">
        <v>480</v>
      </c>
      <c r="G588" s="254"/>
      <c r="H588" s="254"/>
      <c r="I588" s="254"/>
      <c r="J588" s="428"/>
    </row>
    <row r="589" spans="1:10" ht="15" hidden="1" customHeight="1" x14ac:dyDescent="0.25">
      <c r="A589" s="4">
        <v>3745</v>
      </c>
      <c r="B589" s="13">
        <v>5123</v>
      </c>
      <c r="C589" s="270"/>
      <c r="D589" s="19"/>
      <c r="E589" s="61">
        <v>350</v>
      </c>
      <c r="F589" s="5" t="s">
        <v>997</v>
      </c>
      <c r="G589" s="76">
        <v>0</v>
      </c>
      <c r="H589" s="76">
        <v>37.53</v>
      </c>
      <c r="I589" s="76">
        <v>37.53</v>
      </c>
      <c r="J589" s="428">
        <f>Tabulka54246[[#This Row],[Skutečnost v tis. Kč]]/Tabulka54246[[#This Row],[Upravený rozpočet v tis. Kč]]*100</f>
        <v>100</v>
      </c>
    </row>
    <row r="590" spans="1:10" ht="15" hidden="1" customHeight="1" x14ac:dyDescent="0.25">
      <c r="A590" s="4">
        <v>3745</v>
      </c>
      <c r="B590" s="13">
        <v>5123</v>
      </c>
      <c r="C590" s="270"/>
      <c r="D590" s="19"/>
      <c r="E590" s="61">
        <v>356</v>
      </c>
      <c r="F590" s="5" t="s">
        <v>998</v>
      </c>
      <c r="G590" s="76">
        <v>0</v>
      </c>
      <c r="H590" s="76">
        <v>15.93</v>
      </c>
      <c r="I590" s="76">
        <v>15.93</v>
      </c>
      <c r="J590" s="428">
        <f>Tabulka54246[[#This Row],[Skutečnost v tis. Kč]]/Tabulka54246[[#This Row],[Upravený rozpočet v tis. Kč]]*100</f>
        <v>100</v>
      </c>
    </row>
    <row r="591" spans="1:10" ht="15" hidden="1" customHeight="1" x14ac:dyDescent="0.25">
      <c r="A591" s="4">
        <v>3745</v>
      </c>
      <c r="B591" s="4">
        <v>5139</v>
      </c>
      <c r="C591" s="291"/>
      <c r="D591" s="47"/>
      <c r="E591" s="61">
        <v>350</v>
      </c>
      <c r="F591" s="5" t="s">
        <v>324</v>
      </c>
      <c r="G591" s="76">
        <v>100</v>
      </c>
      <c r="H591" s="76">
        <v>100</v>
      </c>
      <c r="I591" s="76">
        <v>27.82</v>
      </c>
      <c r="J591" s="428">
        <f>Tabulka54246[[#This Row],[Skutečnost v tis. Kč]]/Tabulka54246[[#This Row],[Upravený rozpočet v tis. Kč]]*100</f>
        <v>27.82</v>
      </c>
    </row>
    <row r="592" spans="1:10" ht="15" hidden="1" customHeight="1" x14ac:dyDescent="0.25">
      <c r="A592" s="4">
        <v>3745</v>
      </c>
      <c r="B592" s="4">
        <v>5166</v>
      </c>
      <c r="C592" s="291"/>
      <c r="D592" s="47"/>
      <c r="E592" s="61">
        <v>350</v>
      </c>
      <c r="F592" s="5" t="s">
        <v>121</v>
      </c>
      <c r="G592" s="76">
        <v>20</v>
      </c>
      <c r="H592" s="76">
        <v>20</v>
      </c>
      <c r="I592" s="76">
        <v>0</v>
      </c>
      <c r="J592" s="428">
        <f>Tabulka54246[[#This Row],[Skutečnost v tis. Kč]]/Tabulka54246[[#This Row],[Upravený rozpočet v tis. Kč]]*100</f>
        <v>0</v>
      </c>
    </row>
    <row r="593" spans="1:11" ht="15" hidden="1" customHeight="1" x14ac:dyDescent="0.25">
      <c r="A593" s="4">
        <v>3745</v>
      </c>
      <c r="B593" s="4">
        <v>5169</v>
      </c>
      <c r="C593" s="291"/>
      <c r="D593" s="47"/>
      <c r="E593" s="61">
        <v>350</v>
      </c>
      <c r="F593" s="5" t="s">
        <v>187</v>
      </c>
      <c r="G593" s="76">
        <v>4639</v>
      </c>
      <c r="H593" s="76">
        <v>4695.6400000000003</v>
      </c>
      <c r="I593" s="76">
        <v>2443.4</v>
      </c>
      <c r="J593" s="428">
        <f>Tabulka54246[[#This Row],[Skutečnost v tis. Kč]]/Tabulka54246[[#This Row],[Upravený rozpočet v tis. Kč]]*100</f>
        <v>52.035505277235906</v>
      </c>
    </row>
    <row r="594" spans="1:11" s="54" customFormat="1" ht="15" hidden="1" customHeight="1" x14ac:dyDescent="0.25">
      <c r="A594" s="4">
        <v>3745</v>
      </c>
      <c r="B594" s="4">
        <v>5169</v>
      </c>
      <c r="C594" s="4"/>
      <c r="D594" s="47"/>
      <c r="E594" s="61">
        <v>353</v>
      </c>
      <c r="F594" s="5" t="s">
        <v>188</v>
      </c>
      <c r="G594" s="76">
        <v>100</v>
      </c>
      <c r="H594" s="76">
        <v>100</v>
      </c>
      <c r="I594" s="76">
        <v>0</v>
      </c>
      <c r="J594" s="428">
        <f>Tabulka54246[[#This Row],[Skutečnost v tis. Kč]]/Tabulka54246[[#This Row],[Upravený rozpočet v tis. Kč]]*100</f>
        <v>0</v>
      </c>
    </row>
    <row r="595" spans="1:11" s="131" customFormat="1" ht="15" hidden="1" customHeight="1" x14ac:dyDescent="0.25">
      <c r="A595" s="4">
        <v>3745</v>
      </c>
      <c r="B595" s="4">
        <v>5169</v>
      </c>
      <c r="C595" s="291"/>
      <c r="D595" s="47"/>
      <c r="E595" s="61">
        <v>365</v>
      </c>
      <c r="F595" s="5" t="s">
        <v>849</v>
      </c>
      <c r="G595" s="76">
        <v>100</v>
      </c>
      <c r="H595" s="76">
        <v>100</v>
      </c>
      <c r="I595" s="76">
        <v>0</v>
      </c>
      <c r="J595" s="428">
        <f>Tabulka54246[[#This Row],[Skutečnost v tis. Kč]]/Tabulka54246[[#This Row],[Upravený rozpočet v tis. Kč]]*100</f>
        <v>0</v>
      </c>
    </row>
    <row r="596" spans="1:11" s="131" customFormat="1" ht="15" hidden="1" customHeight="1" x14ac:dyDescent="0.25">
      <c r="A596" s="4">
        <v>3745</v>
      </c>
      <c r="B596" s="4">
        <v>5169</v>
      </c>
      <c r="C596" s="291"/>
      <c r="D596" s="528">
        <v>3122</v>
      </c>
      <c r="E596" s="61">
        <v>873</v>
      </c>
      <c r="F596" s="5" t="s">
        <v>850</v>
      </c>
      <c r="G596" s="76">
        <v>0</v>
      </c>
      <c r="H596" s="76">
        <v>140</v>
      </c>
      <c r="I596" s="76">
        <v>113.82</v>
      </c>
      <c r="J596" s="428">
        <f>Tabulka54246[[#This Row],[Skutečnost v tis. Kč]]/Tabulka54246[[#This Row],[Upravený rozpočet v tis. Kč]]*100</f>
        <v>81.3</v>
      </c>
    </row>
    <row r="597" spans="1:11" s="131" customFormat="1" ht="15" hidden="1" customHeight="1" x14ac:dyDescent="0.25">
      <c r="A597" s="461"/>
      <c r="B597" s="461"/>
      <c r="C597" s="490"/>
      <c r="D597" s="64"/>
      <c r="E597" s="61"/>
      <c r="F597" s="282" t="s">
        <v>306</v>
      </c>
      <c r="G597" s="233">
        <f>SUBTOTAL(109,G589:G596)</f>
        <v>0</v>
      </c>
      <c r="H597" s="233">
        <f>SUBTOTAL(109,H589:H596)</f>
        <v>0</v>
      </c>
      <c r="I597" s="233">
        <f>SUBTOTAL(109,I589:I596)</f>
        <v>0</v>
      </c>
      <c r="J597" s="564" t="e">
        <f>Tabulka54246[[#This Row],[Skutečnost v tis. Kč]]/Tabulka54246[[#This Row],[Upravený rozpočet v tis. Kč]]*100</f>
        <v>#DIV/0!</v>
      </c>
    </row>
    <row r="598" spans="1:11" s="131" customFormat="1" ht="15" hidden="1" customHeight="1" x14ac:dyDescent="0.25">
      <c r="A598" s="335">
        <v>3745</v>
      </c>
      <c r="B598" s="335"/>
      <c r="C598" s="519"/>
      <c r="D598" s="45"/>
      <c r="E598" s="61"/>
      <c r="F598" s="110" t="s">
        <v>60</v>
      </c>
      <c r="G598" s="72">
        <f>G597+G586+G578+G569</f>
        <v>100</v>
      </c>
      <c r="H598" s="72">
        <f>H597+H586+H578+H569</f>
        <v>100</v>
      </c>
      <c r="I598" s="72">
        <f>I597+I586+I578+I569</f>
        <v>52.24</v>
      </c>
      <c r="J598" s="507">
        <f>Tabulka54246[[#This Row],[Skutečnost v tis. Kč]]/Tabulka54246[[#This Row],[Upravený rozpočet v tis. Kč]]*100</f>
        <v>52.239999999999995</v>
      </c>
    </row>
    <row r="599" spans="1:11" ht="15" hidden="1" customHeight="1" x14ac:dyDescent="0.25">
      <c r="A599" s="461"/>
      <c r="B599" s="461"/>
      <c r="C599" s="490"/>
      <c r="D599" s="64"/>
      <c r="E599" s="61"/>
      <c r="F599" s="459"/>
      <c r="G599" s="254"/>
      <c r="H599" s="254"/>
      <c r="I599" s="254"/>
      <c r="J599" s="430"/>
    </row>
    <row r="600" spans="1:11" ht="15" hidden="1" customHeight="1" x14ac:dyDescent="0.25">
      <c r="A600" s="4">
        <v>3792</v>
      </c>
      <c r="B600" s="4">
        <v>5137</v>
      </c>
      <c r="C600" s="291"/>
      <c r="D600" s="47">
        <v>995</v>
      </c>
      <c r="E600" s="61">
        <v>874</v>
      </c>
      <c r="F600" s="5" t="s">
        <v>939</v>
      </c>
      <c r="G600" s="76">
        <v>0</v>
      </c>
      <c r="H600" s="76">
        <v>8.51</v>
      </c>
      <c r="I600" s="76">
        <v>0</v>
      </c>
      <c r="J600" s="430">
        <f>Tabulka54246[[#This Row],[Skutečnost v tis. Kč]]/Tabulka54246[[#This Row],[Upravený rozpočet v tis. Kč]]*100</f>
        <v>0</v>
      </c>
    </row>
    <row r="601" spans="1:11" ht="15" hidden="1" customHeight="1" x14ac:dyDescent="0.25">
      <c r="A601" s="492">
        <v>3792</v>
      </c>
      <c r="B601" s="492">
        <v>5137</v>
      </c>
      <c r="C601" s="520">
        <v>90002</v>
      </c>
      <c r="D601" s="64"/>
      <c r="E601" s="492">
        <v>874</v>
      </c>
      <c r="F601" s="494" t="s">
        <v>1054</v>
      </c>
      <c r="G601" s="552">
        <v>36.299999999999997</v>
      </c>
      <c r="H601" s="552">
        <v>48.28</v>
      </c>
      <c r="I601" s="552">
        <v>0</v>
      </c>
      <c r="J601" s="430">
        <f>Tabulka54246[[#This Row],[Skutečnost v tis. Kč]]/Tabulka54246[[#This Row],[Upravený rozpočet v tis. Kč]]*100</f>
        <v>0</v>
      </c>
      <c r="K601" s="209"/>
    </row>
    <row r="602" spans="1:11" ht="15" hidden="1" customHeight="1" x14ac:dyDescent="0.25">
      <c r="A602" s="4">
        <v>3792</v>
      </c>
      <c r="B602" s="4">
        <v>5139</v>
      </c>
      <c r="C602" s="291"/>
      <c r="D602" s="47"/>
      <c r="E602" s="4">
        <v>874</v>
      </c>
      <c r="F602" s="5" t="s">
        <v>494</v>
      </c>
      <c r="G602" s="76">
        <v>25.32</v>
      </c>
      <c r="H602" s="76">
        <v>0</v>
      </c>
      <c r="I602" s="76">
        <v>0</v>
      </c>
      <c r="J602" s="430">
        <v>0</v>
      </c>
      <c r="K602" s="209"/>
    </row>
    <row r="603" spans="1:11" ht="15" hidden="1" customHeight="1" x14ac:dyDescent="0.25">
      <c r="A603" s="4">
        <v>3792</v>
      </c>
      <c r="B603" s="4">
        <v>5169</v>
      </c>
      <c r="C603" s="291"/>
      <c r="D603" s="47"/>
      <c r="E603" s="4">
        <v>874</v>
      </c>
      <c r="F603" s="5" t="s">
        <v>492</v>
      </c>
      <c r="G603" s="76">
        <v>26.39</v>
      </c>
      <c r="H603" s="76">
        <v>0</v>
      </c>
      <c r="I603" s="76">
        <v>0</v>
      </c>
      <c r="J603" s="430">
        <v>0</v>
      </c>
    </row>
    <row r="604" spans="1:11" ht="15" hidden="1" customHeight="1" x14ac:dyDescent="0.25">
      <c r="A604" s="492">
        <v>3792</v>
      </c>
      <c r="B604" s="492">
        <v>5169</v>
      </c>
      <c r="C604" s="520">
        <v>90002</v>
      </c>
      <c r="D604" s="64"/>
      <c r="E604" s="492">
        <v>874</v>
      </c>
      <c r="F604" s="494" t="s">
        <v>615</v>
      </c>
      <c r="G604" s="552">
        <v>97.71</v>
      </c>
      <c r="H604" s="552">
        <v>0</v>
      </c>
      <c r="I604" s="552">
        <v>0</v>
      </c>
      <c r="J604" s="556">
        <v>0</v>
      </c>
    </row>
    <row r="605" spans="1:11" ht="15" hidden="1" customHeight="1" x14ac:dyDescent="0.25">
      <c r="A605" s="258">
        <v>3792</v>
      </c>
      <c r="B605" s="258">
        <v>6121</v>
      </c>
      <c r="C605" s="270"/>
      <c r="D605" s="257">
        <v>995</v>
      </c>
      <c r="E605" s="257">
        <v>874</v>
      </c>
      <c r="F605" s="256" t="s">
        <v>1055</v>
      </c>
      <c r="G605" s="252">
        <v>0</v>
      </c>
      <c r="H605" s="252">
        <v>55.72</v>
      </c>
      <c r="I605" s="252">
        <v>6.16</v>
      </c>
      <c r="J605" s="428">
        <f>Tabulka54246[[#This Row],[Skutečnost v tis. Kč]]/Tabulka54246[[#This Row],[Upravený rozpočet v tis. Kč]]*100</f>
        <v>11.055276381909549</v>
      </c>
    </row>
    <row r="606" spans="1:11" ht="15" hidden="1" customHeight="1" x14ac:dyDescent="0.25">
      <c r="A606" s="258">
        <v>3792</v>
      </c>
      <c r="B606" s="258">
        <v>6121</v>
      </c>
      <c r="C606" s="270"/>
      <c r="D606" s="257">
        <v>998</v>
      </c>
      <c r="E606" s="257">
        <v>874</v>
      </c>
      <c r="F606" s="256" t="s">
        <v>1056</v>
      </c>
      <c r="G606" s="252">
        <v>0</v>
      </c>
      <c r="H606" s="252">
        <v>55.17</v>
      </c>
      <c r="I606" s="252">
        <v>0</v>
      </c>
      <c r="J606" s="428">
        <f>Tabulka54246[[#This Row],[Skutečnost v tis. Kč]]/Tabulka54246[[#This Row],[Upravený rozpočet v tis. Kč]]*100</f>
        <v>0</v>
      </c>
      <c r="K606" s="209"/>
    </row>
    <row r="607" spans="1:11" ht="15" hidden="1" customHeight="1" x14ac:dyDescent="0.25">
      <c r="A607" s="498">
        <v>3792</v>
      </c>
      <c r="B607" s="498">
        <v>6121</v>
      </c>
      <c r="C607" s="499">
        <v>90992</v>
      </c>
      <c r="D607" s="489"/>
      <c r="E607" s="500">
        <v>874</v>
      </c>
      <c r="F607" s="501" t="s">
        <v>614</v>
      </c>
      <c r="G607" s="495">
        <v>0</v>
      </c>
      <c r="H607" s="495">
        <v>315.74</v>
      </c>
      <c r="I607" s="495">
        <v>34.93</v>
      </c>
      <c r="J607" s="428">
        <f>Tabulka54246[[#This Row],[Skutečnost v tis. Kč]]/Tabulka54246[[#This Row],[Upravený rozpočet v tis. Kč]]*100</f>
        <v>11.062899854310508</v>
      </c>
    </row>
    <row r="608" spans="1:11" ht="15" hidden="1" customHeight="1" x14ac:dyDescent="0.25">
      <c r="A608" s="258">
        <v>3792</v>
      </c>
      <c r="B608" s="258">
        <v>6122</v>
      </c>
      <c r="C608" s="270"/>
      <c r="D608" s="257">
        <v>995</v>
      </c>
      <c r="E608" s="257">
        <v>874</v>
      </c>
      <c r="F608" s="256" t="s">
        <v>1055</v>
      </c>
      <c r="G608" s="252">
        <v>0</v>
      </c>
      <c r="H608" s="252">
        <v>29.9</v>
      </c>
      <c r="I608" s="252">
        <v>0</v>
      </c>
      <c r="J608" s="428">
        <f>Tabulka54246[[#This Row],[Skutečnost v tis. Kč]]/Tabulka54246[[#This Row],[Upravený rozpočet v tis. Kč]]*100</f>
        <v>0</v>
      </c>
      <c r="K608" s="209"/>
    </row>
    <row r="609" spans="1:12" ht="15" hidden="1" customHeight="1" x14ac:dyDescent="0.25">
      <c r="A609" s="498">
        <v>3792</v>
      </c>
      <c r="B609" s="498">
        <v>6122</v>
      </c>
      <c r="C609" s="499">
        <v>90992</v>
      </c>
      <c r="D609" s="489"/>
      <c r="E609" s="500">
        <v>874</v>
      </c>
      <c r="F609" s="501" t="s">
        <v>614</v>
      </c>
      <c r="G609" s="495">
        <v>400.99</v>
      </c>
      <c r="H609" s="495">
        <v>169.39</v>
      </c>
      <c r="I609" s="495">
        <v>0</v>
      </c>
      <c r="J609" s="430">
        <f>Tabulka54246[[#This Row],[Skutečnost v tis. Kč]]/Tabulka54246[[#This Row],[Upravený rozpočet v tis. Kč]]*100</f>
        <v>0</v>
      </c>
      <c r="K609" s="209"/>
    </row>
    <row r="610" spans="1:12" ht="15" hidden="1" customHeight="1" x14ac:dyDescent="0.25">
      <c r="A610" s="625">
        <v>3792</v>
      </c>
      <c r="B610" s="625"/>
      <c r="C610" s="626"/>
      <c r="D610" s="45"/>
      <c r="E610" s="61"/>
      <c r="F610" s="282" t="s">
        <v>493</v>
      </c>
      <c r="G610" s="233">
        <f>SUBTOTAL(109,G600:G609)</f>
        <v>0</v>
      </c>
      <c r="H610" s="233">
        <f>SUBTOTAL(109,H600:H609)</f>
        <v>0</v>
      </c>
      <c r="I610" s="233">
        <f>SUBTOTAL(109,I600:I609)</f>
        <v>0</v>
      </c>
      <c r="J610" s="470" t="e">
        <f>Tabulka54246[[#This Row],[Skutečnost v tis. Kč]]/Tabulka54246[[#This Row],[Upravený rozpočet v tis. Kč]]*100</f>
        <v>#DIV/0!</v>
      </c>
      <c r="K610" s="209"/>
    </row>
    <row r="611" spans="1:12" ht="15" hidden="1" customHeight="1" x14ac:dyDescent="0.25">
      <c r="A611" s="498"/>
      <c r="B611" s="13"/>
      <c r="C611" s="270"/>
      <c r="D611" s="19"/>
      <c r="E611" s="61"/>
      <c r="F611" s="501"/>
      <c r="G611" s="495"/>
      <c r="H611" s="76"/>
      <c r="I611" s="454"/>
      <c r="J611" s="453"/>
    </row>
    <row r="612" spans="1:12" ht="13.5" hidden="1" customHeight="1" x14ac:dyDescent="0.25">
      <c r="A612" s="4">
        <v>3792</v>
      </c>
      <c r="B612" s="4">
        <v>5221</v>
      </c>
      <c r="C612" s="291"/>
      <c r="D612" s="47"/>
      <c r="E612" s="61"/>
      <c r="F612" s="5" t="s">
        <v>483</v>
      </c>
      <c r="G612" s="76">
        <v>400</v>
      </c>
      <c r="H612" s="76">
        <v>400</v>
      </c>
      <c r="I612" s="76">
        <v>250</v>
      </c>
      <c r="J612" s="480">
        <f>Tabulka54246[[#This Row],[Skutečnost v tis. Kč]]/Tabulka54246[[#This Row],[Upravený rozpočet v tis. Kč]]*100</f>
        <v>62.5</v>
      </c>
    </row>
    <row r="613" spans="1:12" ht="15" hidden="1" customHeight="1" x14ac:dyDescent="0.25">
      <c r="A613" s="335">
        <v>3792</v>
      </c>
      <c r="B613" s="335"/>
      <c r="C613" s="519"/>
      <c r="D613" s="45"/>
      <c r="E613" s="61"/>
      <c r="F613" s="110" t="s">
        <v>482</v>
      </c>
      <c r="G613" s="72">
        <f>G612+G610</f>
        <v>400</v>
      </c>
      <c r="H613" s="72">
        <f t="shared" ref="H613:I613" si="6">H612+H610</f>
        <v>400</v>
      </c>
      <c r="I613" s="72">
        <f t="shared" si="6"/>
        <v>250</v>
      </c>
      <c r="J613" s="507">
        <f>Tabulka54246[[#This Row],[Skutečnost v tis. Kč]]/Tabulka54246[[#This Row],[Upravený rozpočet v tis. Kč]]*100</f>
        <v>62.5</v>
      </c>
    </row>
    <row r="614" spans="1:12" ht="15" hidden="1" customHeight="1" x14ac:dyDescent="0.25">
      <c r="A614" s="461"/>
      <c r="B614" s="461"/>
      <c r="C614" s="490"/>
      <c r="D614" s="64"/>
      <c r="E614" s="61"/>
      <c r="F614" s="129" t="s">
        <v>189</v>
      </c>
      <c r="G614" s="517">
        <f>G598+G562+G555+G550+G546+G539+G534+G529+G524+G613</f>
        <v>4855</v>
      </c>
      <c r="H614" s="517">
        <f>H598+H562+H555+H550+H546+H539+H534+H529+H524+H613</f>
        <v>5949.68</v>
      </c>
      <c r="I614" s="517">
        <f>I598+I562+I555+I550+I546+I539+I534+I529+I524+I613</f>
        <v>4119.0399999999991</v>
      </c>
      <c r="J614" s="518">
        <f>Tabulka54246[[#This Row],[Skutečnost v tis. Kč]]/Tabulka54246[[#This Row],[Upravený rozpočet v tis. Kč]]*100</f>
        <v>69.231286388511634</v>
      </c>
    </row>
    <row r="615" spans="1:12" ht="15" hidden="1" customHeight="1" x14ac:dyDescent="0.25">
      <c r="A615" s="148">
        <v>3</v>
      </c>
      <c r="B615" s="503"/>
      <c r="C615" s="504"/>
      <c r="D615" s="505"/>
      <c r="E615" s="698"/>
      <c r="F615" s="150" t="s">
        <v>64</v>
      </c>
      <c r="G615" s="151">
        <f>G614+G520+G402+G393+G314+G213</f>
        <v>16804</v>
      </c>
      <c r="H615" s="151">
        <f>H614+H520+H402+H393+H314+H213</f>
        <v>20033.080000000002</v>
      </c>
      <c r="I615" s="151">
        <f>I614+I520+I402+I393+I314+I213</f>
        <v>14071.970000000001</v>
      </c>
      <c r="J615" s="424">
        <f>Tabulka54246[[#This Row],[Skutečnost v tis. Kč]]/Tabulka54246[[#This Row],[Upravený rozpočet v tis. Kč]]*100</f>
        <v>70.24366697482364</v>
      </c>
    </row>
    <row r="616" spans="1:12" ht="15" hidden="1" customHeight="1" x14ac:dyDescent="0.25">
      <c r="A616" s="461"/>
      <c r="B616" s="461"/>
      <c r="C616" s="490"/>
      <c r="D616" s="64"/>
      <c r="E616" s="61"/>
      <c r="F616" s="459"/>
      <c r="G616" s="254"/>
      <c r="H616" s="254"/>
      <c r="I616" s="254"/>
      <c r="J616" s="428"/>
      <c r="L616" s="209"/>
    </row>
    <row r="617" spans="1:12" ht="15" hidden="1" customHeight="1" x14ac:dyDescent="0.25">
      <c r="A617" s="148">
        <v>4</v>
      </c>
      <c r="B617" s="503"/>
      <c r="C617" s="504"/>
      <c r="D617" s="505"/>
      <c r="E617" s="698"/>
      <c r="F617" s="150" t="s">
        <v>190</v>
      </c>
      <c r="G617" s="151"/>
      <c r="H617" s="151"/>
      <c r="I617" s="151"/>
      <c r="J617" s="424"/>
    </row>
    <row r="618" spans="1:12" s="84" customFormat="1" ht="15" hidden="1" customHeight="1" x14ac:dyDescent="0.25">
      <c r="A618" s="461"/>
      <c r="B618" s="461"/>
      <c r="C618" s="490"/>
      <c r="D618" s="64"/>
      <c r="E618" s="61"/>
      <c r="F618" s="282" t="s">
        <v>307</v>
      </c>
      <c r="G618" s="254"/>
      <c r="H618" s="254"/>
      <c r="I618" s="254"/>
      <c r="J618" s="430"/>
    </row>
    <row r="619" spans="1:12" s="84" customFormat="1" ht="15" hidden="1" customHeight="1" x14ac:dyDescent="0.25">
      <c r="A619" s="492">
        <v>4329</v>
      </c>
      <c r="B619" s="492">
        <v>5011</v>
      </c>
      <c r="C619" s="520">
        <v>13011</v>
      </c>
      <c r="D619" s="64"/>
      <c r="E619" s="61"/>
      <c r="F619" s="494" t="s">
        <v>191</v>
      </c>
      <c r="G619" s="552">
        <v>1477.6</v>
      </c>
      <c r="H619" s="552">
        <v>1762.44</v>
      </c>
      <c r="I619" s="552">
        <v>1203.78</v>
      </c>
      <c r="J619" s="430">
        <f>Tabulka54246[[#This Row],[Skutečnost v tis. Kč]]/Tabulka54246[[#This Row],[Upravený rozpočet v tis. Kč]]*100</f>
        <v>68.30189963913665</v>
      </c>
    </row>
    <row r="620" spans="1:12" s="26" customFormat="1" ht="15" hidden="1" customHeight="1" x14ac:dyDescent="0.25">
      <c r="A620" s="492">
        <v>4329</v>
      </c>
      <c r="B620" s="492">
        <v>5031</v>
      </c>
      <c r="C620" s="520">
        <v>13011</v>
      </c>
      <c r="D620" s="64"/>
      <c r="E620" s="61"/>
      <c r="F620" s="494" t="s">
        <v>182</v>
      </c>
      <c r="G620" s="552">
        <v>369.4</v>
      </c>
      <c r="H620" s="552">
        <v>441</v>
      </c>
      <c r="I620" s="552">
        <v>300.64999999999998</v>
      </c>
      <c r="J620" s="430">
        <f>Tabulka54246[[#This Row],[Skutečnost v tis. Kč]]/Tabulka54246[[#This Row],[Upravený rozpočet v tis. Kč]]*100</f>
        <v>68.174603174603163</v>
      </c>
    </row>
    <row r="621" spans="1:12" s="26" customFormat="1" ht="15" hidden="1" customHeight="1" x14ac:dyDescent="0.25">
      <c r="A621" s="492">
        <v>4329</v>
      </c>
      <c r="B621" s="492">
        <v>5032</v>
      </c>
      <c r="C621" s="520">
        <v>13011</v>
      </c>
      <c r="D621" s="64"/>
      <c r="E621" s="61"/>
      <c r="F621" s="494" t="s">
        <v>119</v>
      </c>
      <c r="G621" s="552">
        <v>133</v>
      </c>
      <c r="H621" s="552">
        <v>159</v>
      </c>
      <c r="I621" s="552">
        <v>107.35</v>
      </c>
      <c r="J621" s="430">
        <f>Tabulka54246[[#This Row],[Skutečnost v tis. Kč]]/Tabulka54246[[#This Row],[Upravený rozpočet v tis. Kč]]*100</f>
        <v>67.515723270440247</v>
      </c>
    </row>
    <row r="622" spans="1:12" s="26" customFormat="1" ht="15" hidden="1" customHeight="1" x14ac:dyDescent="0.25">
      <c r="A622" s="492">
        <v>4329</v>
      </c>
      <c r="B622" s="492">
        <v>5136</v>
      </c>
      <c r="C622" s="520">
        <v>13011</v>
      </c>
      <c r="D622" s="64"/>
      <c r="E622" s="61"/>
      <c r="F622" s="494" t="s">
        <v>200</v>
      </c>
      <c r="G622" s="552">
        <v>2</v>
      </c>
      <c r="H622" s="552">
        <v>2</v>
      </c>
      <c r="I622" s="552">
        <v>0</v>
      </c>
      <c r="J622" s="430">
        <f>Tabulka54246[[#This Row],[Skutečnost v tis. Kč]]/Tabulka54246[[#This Row],[Upravený rozpočet v tis. Kč]]*100</f>
        <v>0</v>
      </c>
    </row>
    <row r="623" spans="1:12" s="26" customFormat="1" ht="15" hidden="1" customHeight="1" x14ac:dyDescent="0.25">
      <c r="A623" s="492">
        <v>4329</v>
      </c>
      <c r="B623" s="492">
        <v>5139</v>
      </c>
      <c r="C623" s="520">
        <v>13011</v>
      </c>
      <c r="D623" s="64"/>
      <c r="E623" s="61"/>
      <c r="F623" s="494" t="s">
        <v>125</v>
      </c>
      <c r="G623" s="552">
        <v>10</v>
      </c>
      <c r="H623" s="552">
        <v>10</v>
      </c>
      <c r="I623" s="552">
        <v>0</v>
      </c>
      <c r="J623" s="430">
        <f>Tabulka54246[[#This Row],[Skutečnost v tis. Kč]]/Tabulka54246[[#This Row],[Upravený rozpočet v tis. Kč]]*100</f>
        <v>0</v>
      </c>
    </row>
    <row r="624" spans="1:12" s="26" customFormat="1" ht="15" hidden="1" customHeight="1" x14ac:dyDescent="0.25">
      <c r="A624" s="492">
        <v>4329</v>
      </c>
      <c r="B624" s="492">
        <v>5166</v>
      </c>
      <c r="C624" s="520">
        <v>13011</v>
      </c>
      <c r="D624" s="64"/>
      <c r="E624" s="61"/>
      <c r="F624" s="494" t="s">
        <v>121</v>
      </c>
      <c r="G624" s="552">
        <v>30</v>
      </c>
      <c r="H624" s="552">
        <v>30</v>
      </c>
      <c r="I624" s="552">
        <v>4.47</v>
      </c>
      <c r="J624" s="430">
        <f>Tabulka54246[[#This Row],[Skutečnost v tis. Kč]]/Tabulka54246[[#This Row],[Upravený rozpočet v tis. Kč]]*100</f>
        <v>14.899999999999999</v>
      </c>
    </row>
    <row r="625" spans="1:12" ht="15" hidden="1" customHeight="1" x14ac:dyDescent="0.25">
      <c r="A625" s="492">
        <v>4329</v>
      </c>
      <c r="B625" s="492">
        <v>5167</v>
      </c>
      <c r="C625" s="520">
        <v>13011</v>
      </c>
      <c r="D625" s="64"/>
      <c r="E625" s="61"/>
      <c r="F625" s="494" t="s">
        <v>122</v>
      </c>
      <c r="G625" s="552">
        <v>60</v>
      </c>
      <c r="H625" s="552">
        <v>60</v>
      </c>
      <c r="I625" s="552">
        <v>25.62</v>
      </c>
      <c r="J625" s="430">
        <f>Tabulka54246[[#This Row],[Skutečnost v tis. Kč]]/Tabulka54246[[#This Row],[Upravený rozpočet v tis. Kč]]*100</f>
        <v>42.699999999999996</v>
      </c>
    </row>
    <row r="626" spans="1:12" ht="15" hidden="1" customHeight="1" x14ac:dyDescent="0.25">
      <c r="A626" s="492">
        <v>4329</v>
      </c>
      <c r="B626" s="492">
        <v>5173</v>
      </c>
      <c r="C626" s="520">
        <v>13011</v>
      </c>
      <c r="D626" s="64"/>
      <c r="E626" s="61"/>
      <c r="F626" s="494" t="s">
        <v>193</v>
      </c>
      <c r="G626" s="552">
        <v>15</v>
      </c>
      <c r="H626" s="552">
        <v>15.7</v>
      </c>
      <c r="I626" s="552">
        <v>7.44</v>
      </c>
      <c r="J626" s="430">
        <f>Tabulka54246[[#This Row],[Skutečnost v tis. Kč]]/Tabulka54246[[#This Row],[Upravený rozpočet v tis. Kč]]*100</f>
        <v>47.388535031847141</v>
      </c>
    </row>
    <row r="627" spans="1:12" s="26" customFormat="1" ht="15" hidden="1" customHeight="1" x14ac:dyDescent="0.25">
      <c r="A627" s="492">
        <v>4329</v>
      </c>
      <c r="B627" s="492">
        <v>5194</v>
      </c>
      <c r="C627" s="520">
        <v>13011</v>
      </c>
      <c r="D627" s="64"/>
      <c r="E627" s="61"/>
      <c r="F627" s="494" t="s">
        <v>194</v>
      </c>
      <c r="G627" s="552">
        <v>3</v>
      </c>
      <c r="H627" s="552">
        <v>3</v>
      </c>
      <c r="I627" s="552">
        <v>0.52</v>
      </c>
      <c r="J627" s="430">
        <f>Tabulka54246[[#This Row],[Skutečnost v tis. Kč]]/Tabulka54246[[#This Row],[Upravený rozpočet v tis. Kč]]*100</f>
        <v>17.333333333333336</v>
      </c>
    </row>
    <row r="628" spans="1:12" s="26" customFormat="1" ht="15" hidden="1" customHeight="1" x14ac:dyDescent="0.25">
      <c r="A628" s="492">
        <v>4329</v>
      </c>
      <c r="B628" s="492">
        <v>5424</v>
      </c>
      <c r="C628" s="520">
        <v>13011</v>
      </c>
      <c r="D628" s="19"/>
      <c r="E628" s="61"/>
      <c r="F628" s="494" t="s">
        <v>163</v>
      </c>
      <c r="G628" s="552">
        <v>0</v>
      </c>
      <c r="H628" s="552">
        <v>1.56</v>
      </c>
      <c r="I628" s="552">
        <v>1.56</v>
      </c>
      <c r="J628" s="430">
        <f>Tabulka54246[[#This Row],[Skutečnost v tis. Kč]]/Tabulka54246[[#This Row],[Upravený rozpočet v tis. Kč]]*100</f>
        <v>100</v>
      </c>
      <c r="K628" s="673"/>
      <c r="L628" s="527"/>
    </row>
    <row r="629" spans="1:12" s="26" customFormat="1" ht="15" hidden="1" customHeight="1" x14ac:dyDescent="0.25">
      <c r="A629" s="461"/>
      <c r="B629" s="461"/>
      <c r="C629" s="490"/>
      <c r="D629" s="64"/>
      <c r="E629" s="61"/>
      <c r="F629" s="282" t="s">
        <v>465</v>
      </c>
      <c r="G629" s="233">
        <f>SUBTOTAL(109,G619:G628)</f>
        <v>0</v>
      </c>
      <c r="H629" s="233">
        <f t="shared" ref="H629:I629" si="7">SUBTOTAL(109,H619:H628)</f>
        <v>0</v>
      </c>
      <c r="I629" s="233">
        <f t="shared" si="7"/>
        <v>0</v>
      </c>
      <c r="J629" s="515" t="e">
        <f>Tabulka54246[[#This Row],[Skutečnost v tis. Kč]]/Tabulka54246[[#This Row],[Upravený rozpočet v tis. Kč]]*100</f>
        <v>#DIV/0!</v>
      </c>
    </row>
    <row r="630" spans="1:12" s="26" customFormat="1" ht="15" hidden="1" customHeight="1" x14ac:dyDescent="0.25">
      <c r="A630" s="461"/>
      <c r="B630" s="461"/>
      <c r="C630" s="490"/>
      <c r="D630" s="64"/>
      <c r="E630" s="61"/>
      <c r="F630" s="459"/>
      <c r="G630" s="254"/>
      <c r="H630" s="254"/>
      <c r="I630" s="254"/>
      <c r="J630" s="430"/>
    </row>
    <row r="631" spans="1:12" s="26" customFormat="1" ht="15" hidden="1" customHeight="1" x14ac:dyDescent="0.25">
      <c r="A631" s="4">
        <v>4329</v>
      </c>
      <c r="B631" s="4">
        <v>5011</v>
      </c>
      <c r="C631" s="291"/>
      <c r="D631" s="47"/>
      <c r="E631" s="61"/>
      <c r="F631" s="5" t="s">
        <v>191</v>
      </c>
      <c r="G631" s="76">
        <v>462.4</v>
      </c>
      <c r="H631" s="76">
        <v>462.4</v>
      </c>
      <c r="I631" s="76">
        <v>0</v>
      </c>
      <c r="J631" s="480">
        <f>Tabulka54246[[#This Row],[Skutečnost v tis. Kč]]/Tabulka54246[[#This Row],[Upravený rozpočet v tis. Kč]]*100</f>
        <v>0</v>
      </c>
    </row>
    <row r="632" spans="1:12" s="26" customFormat="1" ht="15" hidden="1" customHeight="1" x14ac:dyDescent="0.25">
      <c r="A632" s="4">
        <v>4329</v>
      </c>
      <c r="B632" s="4">
        <v>5031</v>
      </c>
      <c r="C632" s="291"/>
      <c r="D632" s="47"/>
      <c r="E632" s="61"/>
      <c r="F632" s="5" t="s">
        <v>182</v>
      </c>
      <c r="G632" s="76">
        <v>115.6</v>
      </c>
      <c r="H632" s="76">
        <v>115.6</v>
      </c>
      <c r="I632" s="76">
        <v>0</v>
      </c>
      <c r="J632" s="558">
        <f>Tabulka54246[[#This Row],[Skutečnost v tis. Kč]]/Tabulka54246[[#This Row],[Upravený rozpočet v tis. Kč]]*100</f>
        <v>0</v>
      </c>
    </row>
    <row r="633" spans="1:12" s="26" customFormat="1" ht="15" hidden="1" customHeight="1" x14ac:dyDescent="0.25">
      <c r="A633" s="4">
        <v>4329</v>
      </c>
      <c r="B633" s="4">
        <v>5032</v>
      </c>
      <c r="C633" s="291"/>
      <c r="D633" s="47"/>
      <c r="E633" s="61"/>
      <c r="F633" s="5" t="s">
        <v>119</v>
      </c>
      <c r="G633" s="76">
        <v>41.6</v>
      </c>
      <c r="H633" s="76">
        <v>41.6</v>
      </c>
      <c r="I633" s="76">
        <v>0</v>
      </c>
      <c r="J633" s="558">
        <f>Tabulka54246[[#This Row],[Skutečnost v tis. Kč]]/Tabulka54246[[#This Row],[Upravený rozpočet v tis. Kč]]*100</f>
        <v>0</v>
      </c>
    </row>
    <row r="634" spans="1:12" s="26" customFormat="1" ht="15" hidden="1" customHeight="1" x14ac:dyDescent="0.25">
      <c r="A634" s="461"/>
      <c r="B634" s="461"/>
      <c r="C634" s="490"/>
      <c r="D634" s="64"/>
      <c r="E634" s="61"/>
      <c r="F634" s="282" t="s">
        <v>399</v>
      </c>
      <c r="G634" s="233">
        <f>SUBTOTAL(109,G631:G633)</f>
        <v>0</v>
      </c>
      <c r="H634" s="233">
        <f>SUBTOTAL(109,H631:H633)</f>
        <v>0</v>
      </c>
      <c r="I634" s="233">
        <f>SUBTOTAL(109,I631:I633)</f>
        <v>0</v>
      </c>
      <c r="J634" s="564" t="e">
        <f>Tabulka54246[[#This Row],[Skutečnost v tis. Kč]]/Tabulka54246[[#This Row],[Upravený rozpočet v tis. Kč]]*100</f>
        <v>#DIV/0!</v>
      </c>
    </row>
    <row r="635" spans="1:12" s="26" customFormat="1" ht="15" hidden="1" customHeight="1" x14ac:dyDescent="0.25">
      <c r="A635" s="461"/>
      <c r="B635" s="461"/>
      <c r="C635" s="490"/>
      <c r="D635" s="64"/>
      <c r="E635" s="61"/>
      <c r="F635" s="459"/>
      <c r="G635" s="254"/>
      <c r="H635" s="254"/>
      <c r="I635" s="254"/>
      <c r="J635" s="428"/>
    </row>
    <row r="636" spans="1:12" s="26" customFormat="1" ht="15" hidden="1" customHeight="1" x14ac:dyDescent="0.25">
      <c r="A636" s="4">
        <v>4329</v>
      </c>
      <c r="B636" s="4">
        <v>5166</v>
      </c>
      <c r="C636" s="291"/>
      <c r="D636" s="47"/>
      <c r="E636" s="61"/>
      <c r="F636" s="5" t="s">
        <v>485</v>
      </c>
      <c r="G636" s="76">
        <v>42.1</v>
      </c>
      <c r="H636" s="76">
        <v>42.1</v>
      </c>
      <c r="I636" s="76">
        <v>29.05</v>
      </c>
      <c r="J636" s="428">
        <f>Tabulka54246[[#This Row],[Skutečnost v tis. Kč]]/Tabulka54246[[#This Row],[Upravený rozpočet v tis. Kč]]*100</f>
        <v>69.002375296912106</v>
      </c>
    </row>
    <row r="637" spans="1:12" s="26" customFormat="1" ht="12" hidden="1" customHeight="1" x14ac:dyDescent="0.25">
      <c r="A637" s="4"/>
      <c r="B637" s="4"/>
      <c r="C637" s="291"/>
      <c r="D637" s="47"/>
      <c r="E637" s="61"/>
      <c r="F637" s="282" t="s">
        <v>484</v>
      </c>
      <c r="G637" s="233">
        <f>G636</f>
        <v>42.1</v>
      </c>
      <c r="H637" s="233">
        <f>H636</f>
        <v>42.1</v>
      </c>
      <c r="I637" s="233">
        <f>I636</f>
        <v>29.05</v>
      </c>
      <c r="J637" s="564">
        <f>Tabulka54246[[#This Row],[Skutečnost v tis. Kč]]/Tabulka54246[[#This Row],[Upravený rozpočet v tis. Kč]]*100</f>
        <v>69.002375296912106</v>
      </c>
    </row>
    <row r="638" spans="1:12" s="98" customFormat="1" ht="15" hidden="1" customHeight="1" x14ac:dyDescent="0.25">
      <c r="A638" s="461"/>
      <c r="B638" s="461"/>
      <c r="C638" s="490"/>
      <c r="D638" s="64"/>
      <c r="E638" s="61"/>
      <c r="F638" s="459"/>
      <c r="G638" s="254"/>
      <c r="H638" s="254"/>
      <c r="I638" s="254"/>
      <c r="J638" s="564"/>
    </row>
    <row r="639" spans="1:12" s="98" customFormat="1" ht="15" hidden="1" customHeight="1" x14ac:dyDescent="0.25">
      <c r="A639" s="461"/>
      <c r="B639" s="461"/>
      <c r="C639" s="490"/>
      <c r="D639" s="64"/>
      <c r="E639" s="61"/>
      <c r="F639" s="282" t="s">
        <v>375</v>
      </c>
      <c r="G639" s="254"/>
      <c r="H639" s="254"/>
      <c r="I639" s="254"/>
      <c r="J639" s="564"/>
    </row>
    <row r="640" spans="1:12" s="42" customFormat="1" ht="15" hidden="1" customHeight="1" x14ac:dyDescent="0.25">
      <c r="A640" s="4">
        <v>4329</v>
      </c>
      <c r="B640" s="13">
        <v>5221</v>
      </c>
      <c r="C640" s="71"/>
      <c r="D640" s="13"/>
      <c r="E640" s="61">
        <v>276</v>
      </c>
      <c r="F640" s="5" t="s">
        <v>851</v>
      </c>
      <c r="G640" s="76">
        <v>0</v>
      </c>
      <c r="H640" s="76">
        <v>8</v>
      </c>
      <c r="I640" s="76">
        <v>8</v>
      </c>
      <c r="J640" s="558">
        <f>Tabulka54246[[#This Row],[Skutečnost v tis. Kč]]/Tabulka54246[[#This Row],[Upravený rozpočet v tis. Kč]]*100</f>
        <v>100</v>
      </c>
    </row>
    <row r="641" spans="1:10" s="130" customFormat="1" ht="15" hidden="1" customHeight="1" x14ac:dyDescent="0.25">
      <c r="A641" s="4">
        <v>4329</v>
      </c>
      <c r="B641" s="13">
        <v>5221</v>
      </c>
      <c r="C641" s="71"/>
      <c r="D641" s="13"/>
      <c r="E641" s="61">
        <v>287</v>
      </c>
      <c r="F641" s="5" t="s">
        <v>852</v>
      </c>
      <c r="G641" s="76">
        <v>0</v>
      </c>
      <c r="H641" s="76">
        <v>10</v>
      </c>
      <c r="I641" s="76">
        <v>10</v>
      </c>
      <c r="J641" s="558">
        <f>Tabulka54246[[#This Row],[Skutečnost v tis. Kč]]/Tabulka54246[[#This Row],[Upravený rozpočet v tis. Kč]]*100</f>
        <v>100</v>
      </c>
    </row>
    <row r="642" spans="1:10" ht="15" hidden="1" customHeight="1" x14ac:dyDescent="0.25">
      <c r="A642" s="4">
        <v>4329</v>
      </c>
      <c r="B642" s="13">
        <v>5221</v>
      </c>
      <c r="C642" s="71"/>
      <c r="D642" s="13"/>
      <c r="E642" s="61">
        <v>288</v>
      </c>
      <c r="F642" s="5" t="s">
        <v>853</v>
      </c>
      <c r="G642" s="76">
        <v>0</v>
      </c>
      <c r="H642" s="76">
        <v>10</v>
      </c>
      <c r="I642" s="76">
        <v>10</v>
      </c>
      <c r="J642" s="558">
        <f>Tabulka54246[[#This Row],[Skutečnost v tis. Kč]]/Tabulka54246[[#This Row],[Upravený rozpočet v tis. Kč]]*100</f>
        <v>100</v>
      </c>
    </row>
    <row r="643" spans="1:10" ht="15" hidden="1" customHeight="1" x14ac:dyDescent="0.25">
      <c r="A643" s="4">
        <v>4329</v>
      </c>
      <c r="B643" s="13">
        <v>5221</v>
      </c>
      <c r="C643" s="71"/>
      <c r="D643" s="13"/>
      <c r="E643" s="61">
        <v>341</v>
      </c>
      <c r="F643" s="5" t="s">
        <v>854</v>
      </c>
      <c r="G643" s="76">
        <v>0</v>
      </c>
      <c r="H643" s="76">
        <v>80</v>
      </c>
      <c r="I643" s="76">
        <v>80</v>
      </c>
      <c r="J643" s="558">
        <f>Tabulka54246[[#This Row],[Skutečnost v tis. Kč]]/Tabulka54246[[#This Row],[Upravený rozpočet v tis. Kč]]*100</f>
        <v>100</v>
      </c>
    </row>
    <row r="644" spans="1:10" ht="15" hidden="1" customHeight="1" x14ac:dyDescent="0.25">
      <c r="A644" s="4">
        <v>4329</v>
      </c>
      <c r="B644" s="13">
        <v>5221</v>
      </c>
      <c r="C644" s="270"/>
      <c r="D644" s="19"/>
      <c r="E644" s="61">
        <v>357</v>
      </c>
      <c r="F644" s="5" t="s">
        <v>860</v>
      </c>
      <c r="G644" s="76">
        <v>0</v>
      </c>
      <c r="H644" s="76">
        <v>12</v>
      </c>
      <c r="I644" s="76">
        <v>12</v>
      </c>
      <c r="J644" s="558">
        <f>Tabulka54246[[#This Row],[Skutečnost v tis. Kč]]/Tabulka54246[[#This Row],[Upravený rozpočet v tis. Kč]]*100</f>
        <v>100</v>
      </c>
    </row>
    <row r="645" spans="1:10" ht="15" hidden="1" customHeight="1" x14ac:dyDescent="0.25">
      <c r="A645" s="4">
        <v>4329</v>
      </c>
      <c r="B645" s="13">
        <v>5222</v>
      </c>
      <c r="C645" s="71"/>
      <c r="D645" s="13"/>
      <c r="E645" s="61">
        <v>264</v>
      </c>
      <c r="F645" s="5" t="s">
        <v>855</v>
      </c>
      <c r="G645" s="76">
        <v>0</v>
      </c>
      <c r="H645" s="76">
        <v>8</v>
      </c>
      <c r="I645" s="76">
        <v>8</v>
      </c>
      <c r="J645" s="558">
        <f>Tabulka54246[[#This Row],[Skutečnost v tis. Kč]]/Tabulka54246[[#This Row],[Upravený rozpočet v tis. Kč]]*100</f>
        <v>100</v>
      </c>
    </row>
    <row r="646" spans="1:10" ht="15" hidden="1" customHeight="1" x14ac:dyDescent="0.25">
      <c r="A646" s="4">
        <v>4329</v>
      </c>
      <c r="B646" s="13">
        <v>5223</v>
      </c>
      <c r="C646" s="71"/>
      <c r="D646" s="13"/>
      <c r="E646" s="61">
        <v>335</v>
      </c>
      <c r="F646" s="5" t="s">
        <v>856</v>
      </c>
      <c r="G646" s="76">
        <v>0</v>
      </c>
      <c r="H646" s="76">
        <v>232</v>
      </c>
      <c r="I646" s="76">
        <v>232</v>
      </c>
      <c r="J646" s="558">
        <f>Tabulka54246[[#This Row],[Skutečnost v tis. Kč]]/Tabulka54246[[#This Row],[Upravený rozpočet v tis. Kč]]*100</f>
        <v>100</v>
      </c>
    </row>
    <row r="647" spans="1:10" ht="15" hidden="1" customHeight="1" x14ac:dyDescent="0.25">
      <c r="A647" s="4">
        <v>4329</v>
      </c>
      <c r="B647" s="13">
        <v>5223</v>
      </c>
      <c r="C647" s="270"/>
      <c r="D647" s="19"/>
      <c r="E647" s="61">
        <v>358</v>
      </c>
      <c r="F647" s="5" t="s">
        <v>861</v>
      </c>
      <c r="G647" s="76">
        <v>0</v>
      </c>
      <c r="H647" s="76">
        <v>8</v>
      </c>
      <c r="I647" s="76">
        <v>8</v>
      </c>
      <c r="J647" s="558">
        <f>Tabulka54246[[#This Row],[Skutečnost v tis. Kč]]/Tabulka54246[[#This Row],[Upravený rozpočet v tis. Kč]]*100</f>
        <v>100</v>
      </c>
    </row>
    <row r="648" spans="1:10" ht="15" hidden="1" customHeight="1" x14ac:dyDescent="0.25">
      <c r="A648" s="4">
        <v>4329</v>
      </c>
      <c r="B648" s="13">
        <v>5229</v>
      </c>
      <c r="C648" s="270"/>
      <c r="D648" s="19"/>
      <c r="E648" s="61">
        <v>269</v>
      </c>
      <c r="F648" s="369" t="s">
        <v>913</v>
      </c>
      <c r="G648" s="76">
        <v>0</v>
      </c>
      <c r="H648" s="76">
        <v>4</v>
      </c>
      <c r="I648" s="76">
        <v>4</v>
      </c>
      <c r="J648" s="558">
        <f>Tabulka54246[[#This Row],[Skutečnost v tis. Kč]]/Tabulka54246[[#This Row],[Upravený rozpočet v tis. Kč]]*100</f>
        <v>100</v>
      </c>
    </row>
    <row r="649" spans="1:10" ht="15" hidden="1" customHeight="1" x14ac:dyDescent="0.25">
      <c r="A649" s="4">
        <v>4329</v>
      </c>
      <c r="B649" s="13">
        <v>5229</v>
      </c>
      <c r="C649" s="71"/>
      <c r="D649" s="13"/>
      <c r="E649" s="61">
        <v>277</v>
      </c>
      <c r="F649" s="5" t="s">
        <v>857</v>
      </c>
      <c r="G649" s="76">
        <v>0</v>
      </c>
      <c r="H649" s="76">
        <v>10</v>
      </c>
      <c r="I649" s="76">
        <v>10</v>
      </c>
      <c r="J649" s="558">
        <f>Tabulka54246[[#This Row],[Skutečnost v tis. Kč]]/Tabulka54246[[#This Row],[Upravený rozpočet v tis. Kč]]*100</f>
        <v>100</v>
      </c>
    </row>
    <row r="650" spans="1:10" ht="15" hidden="1" customHeight="1" x14ac:dyDescent="0.25">
      <c r="A650" s="4">
        <v>4329</v>
      </c>
      <c r="B650" s="13">
        <v>5229</v>
      </c>
      <c r="C650" s="270"/>
      <c r="D650" s="19"/>
      <c r="E650" s="61">
        <v>286</v>
      </c>
      <c r="F650" s="5" t="s">
        <v>858</v>
      </c>
      <c r="G650" s="76">
        <v>0</v>
      </c>
      <c r="H650" s="76">
        <v>60</v>
      </c>
      <c r="I650" s="76">
        <v>60</v>
      </c>
      <c r="J650" s="558">
        <f>Tabulka54246[[#This Row],[Skutečnost v tis. Kč]]/Tabulka54246[[#This Row],[Upravený rozpočet v tis. Kč]]*100</f>
        <v>100</v>
      </c>
    </row>
    <row r="651" spans="1:10" ht="15" hidden="1" customHeight="1" x14ac:dyDescent="0.25">
      <c r="A651" s="4">
        <v>4329</v>
      </c>
      <c r="B651" s="13">
        <v>5229</v>
      </c>
      <c r="C651" s="270"/>
      <c r="D651" s="19"/>
      <c r="E651" s="61">
        <v>359</v>
      </c>
      <c r="F651" s="553" t="s">
        <v>914</v>
      </c>
      <c r="G651" s="76">
        <v>0</v>
      </c>
      <c r="H651" s="76">
        <v>8</v>
      </c>
      <c r="I651" s="76">
        <v>8</v>
      </c>
      <c r="J651" s="558">
        <f>Tabulka54246[[#This Row],[Skutečnost v tis. Kč]]/Tabulka54246[[#This Row],[Upravený rozpočet v tis. Kč]]*100</f>
        <v>100</v>
      </c>
    </row>
    <row r="652" spans="1:10" ht="15" hidden="1" customHeight="1" x14ac:dyDescent="0.25">
      <c r="A652" s="13">
        <v>4329</v>
      </c>
      <c r="B652" s="13">
        <v>5901</v>
      </c>
      <c r="C652" s="13"/>
      <c r="D652" s="60"/>
      <c r="E652" s="61"/>
      <c r="F652" s="29" t="s">
        <v>123</v>
      </c>
      <c r="G652" s="76">
        <v>450</v>
      </c>
      <c r="H652" s="76">
        <v>0</v>
      </c>
      <c r="I652" s="76">
        <v>0</v>
      </c>
      <c r="J652" s="558">
        <v>0</v>
      </c>
    </row>
    <row r="653" spans="1:10" ht="15" hidden="1" customHeight="1" x14ac:dyDescent="0.25">
      <c r="A653" s="77"/>
      <c r="B653" s="77"/>
      <c r="C653" s="77"/>
      <c r="D653" s="554"/>
      <c r="E653" s="61"/>
      <c r="F653" s="555" t="s">
        <v>466</v>
      </c>
      <c r="G653" s="233">
        <f>SUBTOTAL(109,G640:G652)</f>
        <v>0</v>
      </c>
      <c r="H653" s="233">
        <f>SUBTOTAL(109,H640:H652)</f>
        <v>0</v>
      </c>
      <c r="I653" s="233">
        <f>SUBTOTAL(109,I640:I652)</f>
        <v>0</v>
      </c>
      <c r="J653" s="564" t="e">
        <f>Tabulka54246[[#This Row],[Skutečnost v tis. Kč]]/Tabulka54246[[#This Row],[Upravený rozpočet v tis. Kč]]*100</f>
        <v>#DIV/0!</v>
      </c>
    </row>
    <row r="654" spans="1:10" ht="15" hidden="1" customHeight="1" x14ac:dyDescent="0.25">
      <c r="A654" s="335">
        <v>4329</v>
      </c>
      <c r="B654" s="335"/>
      <c r="C654" s="519"/>
      <c r="D654" s="45"/>
      <c r="E654" s="61"/>
      <c r="F654" s="110" t="s">
        <v>195</v>
      </c>
      <c r="G654" s="72">
        <f>G634+G629+G637+G653</f>
        <v>42.1</v>
      </c>
      <c r="H654" s="72">
        <f>H634+H629+H637+H653</f>
        <v>42.1</v>
      </c>
      <c r="I654" s="72">
        <f>I634+I629+I637+I653</f>
        <v>29.05</v>
      </c>
      <c r="J654" s="468">
        <f>Tabulka54246[[#This Row],[Skutečnost v tis. Kč]]/Tabulka54246[[#This Row],[Upravený rozpočet v tis. Kč]]*100</f>
        <v>69.002375296912106</v>
      </c>
    </row>
    <row r="655" spans="1:10" ht="15" hidden="1" customHeight="1" x14ac:dyDescent="0.25">
      <c r="A655" s="4"/>
      <c r="B655" s="4"/>
      <c r="C655" s="291"/>
      <c r="D655" s="47"/>
      <c r="E655" s="61"/>
      <c r="F655" s="5"/>
      <c r="G655" s="72"/>
      <c r="H655" s="72"/>
      <c r="I655" s="72"/>
      <c r="J655" s="430"/>
    </row>
    <row r="656" spans="1:10" ht="15" hidden="1" customHeight="1" x14ac:dyDescent="0.25">
      <c r="A656" s="4">
        <v>4339</v>
      </c>
      <c r="B656" s="4">
        <v>5222</v>
      </c>
      <c r="C656" s="291"/>
      <c r="D656" s="47"/>
      <c r="E656" s="61"/>
      <c r="F656" s="5" t="s">
        <v>423</v>
      </c>
      <c r="G656" s="76">
        <v>2</v>
      </c>
      <c r="H656" s="76">
        <v>3</v>
      </c>
      <c r="I656" s="76">
        <v>3</v>
      </c>
      <c r="J656" s="430">
        <f>Tabulka54246[[#This Row],[Skutečnost v tis. Kč]]/Tabulka54246[[#This Row],[Upravený rozpočet v tis. Kč]]*100</f>
        <v>100</v>
      </c>
    </row>
    <row r="657" spans="1:12" ht="15" hidden="1" customHeight="1" x14ac:dyDescent="0.25">
      <c r="A657" s="335">
        <v>4339</v>
      </c>
      <c r="B657" s="335"/>
      <c r="C657" s="519"/>
      <c r="D657" s="45"/>
      <c r="E657" s="61"/>
      <c r="F657" s="110" t="s">
        <v>422</v>
      </c>
      <c r="G657" s="72">
        <f>SUBTOTAL(109,G656:G656)</f>
        <v>0</v>
      </c>
      <c r="H657" s="72">
        <f>SUBTOTAL(109,H656:H656)</f>
        <v>0</v>
      </c>
      <c r="I657" s="72">
        <f>SUBTOTAL(109,I656:I656)</f>
        <v>0</v>
      </c>
      <c r="J657" s="468" t="e">
        <f>Tabulka54246[[#This Row],[Skutečnost v tis. Kč]]/Tabulka54246[[#This Row],[Upravený rozpočet v tis. Kč]]*100</f>
        <v>#DIV/0!</v>
      </c>
    </row>
    <row r="658" spans="1:12" ht="15" hidden="1" customHeight="1" x14ac:dyDescent="0.25">
      <c r="A658" s="461"/>
      <c r="B658" s="461"/>
      <c r="C658" s="490"/>
      <c r="D658" s="64"/>
      <c r="E658" s="61"/>
      <c r="F658" s="459"/>
      <c r="G658" s="254"/>
      <c r="H658" s="254"/>
      <c r="I658" s="254"/>
      <c r="J658" s="430"/>
    </row>
    <row r="659" spans="1:12" ht="15" hidden="1" customHeight="1" x14ac:dyDescent="0.25">
      <c r="A659" s="461"/>
      <c r="B659" s="461"/>
      <c r="C659" s="490"/>
      <c r="D659" s="64"/>
      <c r="E659" s="61"/>
      <c r="F659" s="282" t="s">
        <v>336</v>
      </c>
      <c r="G659" s="254"/>
      <c r="H659" s="254"/>
      <c r="I659" s="254"/>
      <c r="J659" s="428"/>
    </row>
    <row r="660" spans="1:12" ht="15" hidden="1" customHeight="1" x14ac:dyDescent="0.25">
      <c r="A660" s="492">
        <v>4341</v>
      </c>
      <c r="B660" s="492">
        <v>5011</v>
      </c>
      <c r="C660" s="520">
        <v>13015</v>
      </c>
      <c r="D660" s="64"/>
      <c r="E660" s="61"/>
      <c r="F660" s="494" t="s">
        <v>191</v>
      </c>
      <c r="G660" s="552">
        <v>210</v>
      </c>
      <c r="H660" s="552">
        <v>245</v>
      </c>
      <c r="I660" s="552">
        <v>133.04</v>
      </c>
      <c r="J660" s="428">
        <f>Tabulka54246[[#This Row],[Skutečnost v tis. Kč]]/Tabulka54246[[#This Row],[Upravený rozpočet v tis. Kč]]*100</f>
        <v>54.302040816326524</v>
      </c>
    </row>
    <row r="661" spans="1:12" s="26" customFormat="1" ht="15" hidden="1" customHeight="1" x14ac:dyDescent="0.25">
      <c r="A661" s="492">
        <v>4341</v>
      </c>
      <c r="B661" s="492">
        <v>5031</v>
      </c>
      <c r="C661" s="520">
        <v>13015</v>
      </c>
      <c r="D661" s="64"/>
      <c r="E661" s="61"/>
      <c r="F661" s="494" t="s">
        <v>182</v>
      </c>
      <c r="G661" s="552">
        <v>52.5</v>
      </c>
      <c r="H661" s="552">
        <v>61.3</v>
      </c>
      <c r="I661" s="552">
        <v>33.18</v>
      </c>
      <c r="J661" s="428">
        <f>Tabulka54246[[#This Row],[Skutečnost v tis. Kč]]/Tabulka54246[[#This Row],[Upravený rozpočet v tis. Kč]]*100</f>
        <v>54.127243066884176</v>
      </c>
    </row>
    <row r="662" spans="1:12" s="26" customFormat="1" ht="15" hidden="1" customHeight="1" x14ac:dyDescent="0.25">
      <c r="A662" s="492">
        <v>4341</v>
      </c>
      <c r="B662" s="492">
        <v>5032</v>
      </c>
      <c r="C662" s="520">
        <v>13015</v>
      </c>
      <c r="D662" s="64"/>
      <c r="E662" s="61"/>
      <c r="F662" s="494" t="s">
        <v>119</v>
      </c>
      <c r="G662" s="552">
        <v>18.899999999999999</v>
      </c>
      <c r="H662" s="552">
        <v>22.1</v>
      </c>
      <c r="I662" s="552">
        <v>11.96</v>
      </c>
      <c r="J662" s="428">
        <f>Tabulka54246[[#This Row],[Skutečnost v tis. Kč]]/Tabulka54246[[#This Row],[Upravený rozpočet v tis. Kč]]*100</f>
        <v>54.117647058823529</v>
      </c>
    </row>
    <row r="663" spans="1:12" s="26" customFormat="1" ht="15" hidden="1" customHeight="1" x14ac:dyDescent="0.25">
      <c r="A663" s="492">
        <v>4341</v>
      </c>
      <c r="B663" s="492">
        <v>5132</v>
      </c>
      <c r="C663" s="520">
        <v>13015</v>
      </c>
      <c r="D663" s="455"/>
      <c r="E663" s="368"/>
      <c r="F663" s="494" t="s">
        <v>208</v>
      </c>
      <c r="G663" s="552">
        <v>0</v>
      </c>
      <c r="H663" s="552">
        <v>1</v>
      </c>
      <c r="I663" s="552">
        <v>0</v>
      </c>
      <c r="J663" s="428">
        <f>Tabulka54246[[#This Row],[Skutečnost v tis. Kč]]/Tabulka54246[[#This Row],[Upravený rozpočet v tis. Kč]]*100</f>
        <v>0</v>
      </c>
      <c r="K663" s="701"/>
      <c r="L663" s="456"/>
    </row>
    <row r="664" spans="1:12" s="26" customFormat="1" ht="15" hidden="1" customHeight="1" x14ac:dyDescent="0.25">
      <c r="A664" s="492">
        <v>4341</v>
      </c>
      <c r="B664" s="492">
        <v>5136</v>
      </c>
      <c r="C664" s="520">
        <v>13015</v>
      </c>
      <c r="D664" s="455"/>
      <c r="E664" s="368"/>
      <c r="F664" s="494" t="s">
        <v>200</v>
      </c>
      <c r="G664" s="552">
        <v>0</v>
      </c>
      <c r="H664" s="552">
        <v>1.05</v>
      </c>
      <c r="I664" s="552">
        <v>0</v>
      </c>
      <c r="J664" s="428">
        <f>Tabulka54246[[#This Row],[Skutečnost v tis. Kč]]/Tabulka54246[[#This Row],[Upravený rozpočet v tis. Kč]]*100</f>
        <v>0</v>
      </c>
      <c r="K664" s="701"/>
      <c r="L664" s="456"/>
    </row>
    <row r="665" spans="1:12" s="26" customFormat="1" ht="15" hidden="1" customHeight="1" x14ac:dyDescent="0.25">
      <c r="A665" s="492">
        <v>4341</v>
      </c>
      <c r="B665" s="492">
        <v>5166</v>
      </c>
      <c r="C665" s="520">
        <v>13015</v>
      </c>
      <c r="D665" s="64"/>
      <c r="E665" s="61"/>
      <c r="F665" s="494" t="s">
        <v>121</v>
      </c>
      <c r="G665" s="552">
        <v>3.6</v>
      </c>
      <c r="H665" s="552">
        <v>2.6</v>
      </c>
      <c r="I665" s="552">
        <v>0</v>
      </c>
      <c r="J665" s="428">
        <f>Tabulka54246[[#This Row],[Skutečnost v tis. Kč]]/Tabulka54246[[#This Row],[Upravený rozpočet v tis. Kč]]*100</f>
        <v>0</v>
      </c>
    </row>
    <row r="666" spans="1:12" s="26" customFormat="1" ht="15" hidden="1" customHeight="1" x14ac:dyDescent="0.25">
      <c r="A666" s="492">
        <v>4341</v>
      </c>
      <c r="B666" s="492">
        <v>5167</v>
      </c>
      <c r="C666" s="520">
        <v>13015</v>
      </c>
      <c r="D666" s="64"/>
      <c r="E666" s="61"/>
      <c r="F666" s="494" t="s">
        <v>122</v>
      </c>
      <c r="G666" s="552">
        <v>15</v>
      </c>
      <c r="H666" s="552">
        <v>13.5</v>
      </c>
      <c r="I666" s="552">
        <v>6.47</v>
      </c>
      <c r="J666" s="428">
        <f>Tabulka54246[[#This Row],[Skutečnost v tis. Kč]]/Tabulka54246[[#This Row],[Upravený rozpočet v tis. Kč]]*100</f>
        <v>47.925925925925924</v>
      </c>
    </row>
    <row r="667" spans="1:12" s="185" customFormat="1" ht="15" hidden="1" customHeight="1" x14ac:dyDescent="0.25">
      <c r="A667" s="492">
        <v>4341</v>
      </c>
      <c r="B667" s="492">
        <v>5173</v>
      </c>
      <c r="C667" s="520">
        <v>13015</v>
      </c>
      <c r="D667" s="64"/>
      <c r="E667" s="61"/>
      <c r="F667" s="494" t="s">
        <v>193</v>
      </c>
      <c r="G667" s="552">
        <v>0</v>
      </c>
      <c r="H667" s="552">
        <v>1.5</v>
      </c>
      <c r="I667" s="552">
        <v>0.65</v>
      </c>
      <c r="J667" s="428">
        <f>Tabulka54246[[#This Row],[Skutečnost v tis. Kč]]/Tabulka54246[[#This Row],[Upravený rozpočet v tis. Kč]]*100</f>
        <v>43.333333333333336</v>
      </c>
    </row>
    <row r="668" spans="1:12" s="185" customFormat="1" ht="15" hidden="1" customHeight="1" x14ac:dyDescent="0.25">
      <c r="A668" s="461"/>
      <c r="B668" s="461"/>
      <c r="C668" s="490"/>
      <c r="D668" s="64"/>
      <c r="E668" s="61"/>
      <c r="F668" s="282" t="s">
        <v>371</v>
      </c>
      <c r="G668" s="233">
        <f>SUBTOTAL(109,G660:G667)</f>
        <v>0</v>
      </c>
      <c r="H668" s="233">
        <f>SUBTOTAL(109,H660:H667)</f>
        <v>0</v>
      </c>
      <c r="I668" s="233">
        <f>SUBTOTAL(109,I660:I667)</f>
        <v>0</v>
      </c>
      <c r="J668" s="564" t="e">
        <f>Tabulka54246[[#This Row],[Skutečnost v tis. Kč]]/Tabulka54246[[#This Row],[Upravený rozpočet v tis. Kč]]*100</f>
        <v>#DIV/0!</v>
      </c>
    </row>
    <row r="669" spans="1:12" s="26" customFormat="1" ht="15" hidden="1" customHeight="1" x14ac:dyDescent="0.25">
      <c r="A669" s="461"/>
      <c r="B669" s="461"/>
      <c r="C669" s="490"/>
      <c r="D669" s="64"/>
      <c r="E669" s="61"/>
      <c r="F669" s="459"/>
      <c r="G669" s="254"/>
      <c r="H669" s="254"/>
      <c r="I669" s="254"/>
      <c r="J669" s="428"/>
    </row>
    <row r="670" spans="1:12" s="26" customFormat="1" ht="15" hidden="1" customHeight="1" x14ac:dyDescent="0.25">
      <c r="A670" s="4">
        <v>4341</v>
      </c>
      <c r="B670" s="4">
        <v>5011</v>
      </c>
      <c r="C670" s="291"/>
      <c r="D670" s="47"/>
      <c r="E670" s="61"/>
      <c r="F670" s="5" t="s">
        <v>191</v>
      </c>
      <c r="G670" s="76">
        <v>141</v>
      </c>
      <c r="H670" s="76">
        <v>239.9</v>
      </c>
      <c r="I670" s="76">
        <v>74.459999999999994</v>
      </c>
      <c r="J670" s="558">
        <f>Tabulka54246[[#This Row],[Skutečnost v tis. Kč]]/Tabulka54246[[#This Row],[Upravený rozpočet v tis. Kč]]*100</f>
        <v>31.037932471863272</v>
      </c>
    </row>
    <row r="671" spans="1:12" s="26" customFormat="1" ht="15" hidden="1" customHeight="1" x14ac:dyDescent="0.25">
      <c r="A671" s="4">
        <v>4341</v>
      </c>
      <c r="B671" s="4">
        <v>5031</v>
      </c>
      <c r="C671" s="291"/>
      <c r="D671" s="47"/>
      <c r="E671" s="61"/>
      <c r="F671" s="5" t="s">
        <v>182</v>
      </c>
      <c r="G671" s="76">
        <v>35.299999999999997</v>
      </c>
      <c r="H671" s="76">
        <v>61.8</v>
      </c>
      <c r="I671" s="76">
        <v>18.64</v>
      </c>
      <c r="J671" s="558">
        <f>Tabulka54246[[#This Row],[Skutečnost v tis. Kč]]/Tabulka54246[[#This Row],[Upravený rozpočet v tis. Kč]]*100</f>
        <v>30.161812297734631</v>
      </c>
    </row>
    <row r="672" spans="1:12" s="26" customFormat="1" ht="15" hidden="1" customHeight="1" x14ac:dyDescent="0.25">
      <c r="A672" s="4">
        <v>4341</v>
      </c>
      <c r="B672" s="4">
        <v>5032</v>
      </c>
      <c r="C672" s="291"/>
      <c r="D672" s="47"/>
      <c r="E672" s="61"/>
      <c r="F672" s="5" t="s">
        <v>119</v>
      </c>
      <c r="G672" s="76">
        <v>12.7</v>
      </c>
      <c r="H672" s="76">
        <v>22.24</v>
      </c>
      <c r="I672" s="76">
        <v>6.71</v>
      </c>
      <c r="J672" s="558">
        <f>Tabulka54246[[#This Row],[Skutečnost v tis. Kč]]/Tabulka54246[[#This Row],[Upravený rozpočet v tis. Kč]]*100</f>
        <v>30.170863309352519</v>
      </c>
    </row>
    <row r="673" spans="1:12" s="26" customFormat="1" ht="15" hidden="1" customHeight="1" x14ac:dyDescent="0.25">
      <c r="A673" s="4">
        <v>4341</v>
      </c>
      <c r="B673" s="13">
        <v>5424</v>
      </c>
      <c r="C673" s="270"/>
      <c r="D673" s="19"/>
      <c r="E673" s="61"/>
      <c r="F673" s="5" t="s">
        <v>163</v>
      </c>
      <c r="G673" s="76">
        <v>0</v>
      </c>
      <c r="H673" s="76">
        <v>7</v>
      </c>
      <c r="I673" s="76">
        <v>5.0199999999999996</v>
      </c>
      <c r="J673" s="558">
        <f>Tabulka54246[[#This Row],[Skutečnost v tis. Kč]]/Tabulka54246[[#This Row],[Upravený rozpočet v tis. Kč]]*100</f>
        <v>71.714285714285708</v>
      </c>
    </row>
    <row r="674" spans="1:12" s="26" customFormat="1" ht="15" hidden="1" customHeight="1" x14ac:dyDescent="0.25">
      <c r="A674" s="4"/>
      <c r="B674" s="4"/>
      <c r="C674" s="291"/>
      <c r="D674" s="4"/>
      <c r="E674" s="61"/>
      <c r="F674" s="282" t="s">
        <v>308</v>
      </c>
      <c r="G674" s="233">
        <f>SUBTOTAL(109,G670:G673)</f>
        <v>0</v>
      </c>
      <c r="H674" s="233">
        <f>SUBTOTAL(109,H670:H673)</f>
        <v>0</v>
      </c>
      <c r="I674" s="233">
        <f>SUBTOTAL(109,I670:I673)</f>
        <v>0</v>
      </c>
      <c r="J674" s="564" t="e">
        <f>Tabulka54246[[#This Row],[Skutečnost v tis. Kč]]/Tabulka54246[[#This Row],[Upravený rozpočet v tis. Kč]]*100</f>
        <v>#DIV/0!</v>
      </c>
    </row>
    <row r="675" spans="1:12" s="26" customFormat="1" ht="15" hidden="1" customHeight="1" x14ac:dyDescent="0.25">
      <c r="A675" s="335">
        <v>4341</v>
      </c>
      <c r="B675" s="335"/>
      <c r="C675" s="519"/>
      <c r="D675" s="335"/>
      <c r="E675" s="61"/>
      <c r="F675" s="110" t="s">
        <v>309</v>
      </c>
      <c r="G675" s="72">
        <f>G674+G668</f>
        <v>0</v>
      </c>
      <c r="H675" s="72">
        <f>H674+H668</f>
        <v>0</v>
      </c>
      <c r="I675" s="72">
        <f>I674+I668</f>
        <v>0</v>
      </c>
      <c r="J675" s="547" t="e">
        <f>Tabulka54246[[#This Row],[Skutečnost v tis. Kč]]/Tabulka54246[[#This Row],[Upravený rozpočet v tis. Kč]]*100</f>
        <v>#DIV/0!</v>
      </c>
    </row>
    <row r="676" spans="1:12" s="26" customFormat="1" ht="15" hidden="1" customHeight="1" x14ac:dyDescent="0.25">
      <c r="A676" s="335"/>
      <c r="B676" s="13"/>
      <c r="C676" s="270"/>
      <c r="D676" s="19"/>
      <c r="E676" s="61"/>
      <c r="F676" s="110"/>
      <c r="G676" s="72"/>
      <c r="H676" s="76"/>
      <c r="I676" s="454"/>
      <c r="J676" s="560"/>
    </row>
    <row r="677" spans="1:12" s="26" customFormat="1" ht="15" hidden="1" customHeight="1" x14ac:dyDescent="0.25">
      <c r="A677" s="4">
        <v>4349</v>
      </c>
      <c r="B677" s="13">
        <v>5166</v>
      </c>
      <c r="C677" s="270"/>
      <c r="D677" s="19"/>
      <c r="E677" s="61">
        <v>312</v>
      </c>
      <c r="F677" s="340" t="s">
        <v>922</v>
      </c>
      <c r="G677" s="99">
        <v>0</v>
      </c>
      <c r="H677" s="99">
        <v>4.3</v>
      </c>
      <c r="I677" s="99">
        <v>4.3</v>
      </c>
      <c r="J677" s="6">
        <f>Tabulka54246[[#This Row],[Skutečnost v tis. Kč]]/Tabulka54246[[#This Row],[Upravený rozpočet v tis. Kč]]*100</f>
        <v>100</v>
      </c>
    </row>
    <row r="678" spans="1:12" s="26" customFormat="1" ht="15" hidden="1" customHeight="1" x14ac:dyDescent="0.25">
      <c r="A678" s="492">
        <v>4349</v>
      </c>
      <c r="B678" s="492">
        <v>5166</v>
      </c>
      <c r="C678" s="520">
        <v>454</v>
      </c>
      <c r="D678" s="492"/>
      <c r="E678" s="492">
        <v>312</v>
      </c>
      <c r="F678" s="585" t="s">
        <v>921</v>
      </c>
      <c r="G678" s="552">
        <v>0</v>
      </c>
      <c r="H678" s="552">
        <v>29</v>
      </c>
      <c r="I678" s="552">
        <v>29</v>
      </c>
      <c r="J678" s="6">
        <f>Tabulka54246[[#This Row],[Skutečnost v tis. Kč]]/Tabulka54246[[#This Row],[Upravený rozpočet v tis. Kč]]*100</f>
        <v>100</v>
      </c>
    </row>
    <row r="679" spans="1:12" s="26" customFormat="1" ht="15" hidden="1" customHeight="1" x14ac:dyDescent="0.25">
      <c r="A679" s="4">
        <v>4349</v>
      </c>
      <c r="B679" s="13">
        <v>5169</v>
      </c>
      <c r="C679" s="270"/>
      <c r="D679" s="19"/>
      <c r="E679" s="61">
        <v>846</v>
      </c>
      <c r="F679" s="566" t="s">
        <v>979</v>
      </c>
      <c r="G679" s="76">
        <v>0</v>
      </c>
      <c r="H679" s="76">
        <v>5.07</v>
      </c>
      <c r="I679" s="76">
        <v>5.07</v>
      </c>
      <c r="J679" s="558">
        <f>Tabulka54246[[#This Row],[Skutečnost v tis. Kč]]/Tabulka54246[[#This Row],[Upravený rozpočet v tis. Kč]]*100</f>
        <v>100</v>
      </c>
    </row>
    <row r="680" spans="1:12" s="26" customFormat="1" ht="15" hidden="1" customHeight="1" x14ac:dyDescent="0.25">
      <c r="A680" s="492">
        <v>4349</v>
      </c>
      <c r="B680" s="492">
        <v>5169</v>
      </c>
      <c r="C680" s="520">
        <v>454</v>
      </c>
      <c r="D680" s="492"/>
      <c r="E680" s="492">
        <v>846</v>
      </c>
      <c r="F680" s="585" t="s">
        <v>978</v>
      </c>
      <c r="G680" s="552">
        <v>0</v>
      </c>
      <c r="H680" s="552">
        <v>93</v>
      </c>
      <c r="I680" s="552">
        <v>93</v>
      </c>
      <c r="J680" s="6">
        <f>Tabulka54246[[#This Row],[Skutečnost v tis. Kč]]/Tabulka54246[[#This Row],[Upravený rozpočet v tis. Kč]]*100</f>
        <v>100</v>
      </c>
    </row>
    <row r="681" spans="1:12" s="26" customFormat="1" ht="15" hidden="1" customHeight="1" x14ac:dyDescent="0.25">
      <c r="A681" s="335">
        <v>4349</v>
      </c>
      <c r="B681" s="13"/>
      <c r="C681" s="270"/>
      <c r="D681" s="19"/>
      <c r="E681" s="61"/>
      <c r="F681" s="110" t="s">
        <v>903</v>
      </c>
      <c r="G681" s="72">
        <f>SUBTOTAL(109,G677:G680)</f>
        <v>0</v>
      </c>
      <c r="H681" s="72">
        <f>SUBTOTAL(109,H677:H680)</f>
        <v>0</v>
      </c>
      <c r="I681" s="72">
        <f>SUBTOTAL(109,I677:I680)</f>
        <v>0</v>
      </c>
      <c r="J681" s="12" t="e">
        <f>Tabulka54246[[#This Row],[Skutečnost v tis. Kč]]/Tabulka54246[[#This Row],[Upravený rozpočet v tis. Kč]]*100</f>
        <v>#DIV/0!</v>
      </c>
    </row>
    <row r="682" spans="1:12" s="26" customFormat="1" ht="15" hidden="1" customHeight="1" x14ac:dyDescent="0.25">
      <c r="A682" s="461"/>
      <c r="B682" s="461"/>
      <c r="C682" s="490"/>
      <c r="D682" s="60"/>
      <c r="E682" s="61"/>
      <c r="F682" s="459"/>
      <c r="G682" s="254"/>
      <c r="H682" s="254"/>
      <c r="I682" s="254"/>
      <c r="J682" s="428"/>
    </row>
    <row r="683" spans="1:12" s="26" customFormat="1" ht="15" hidden="1" customHeight="1" x14ac:dyDescent="0.25">
      <c r="A683" s="258">
        <v>4350</v>
      </c>
      <c r="B683" s="258">
        <v>6121</v>
      </c>
      <c r="C683" s="270"/>
      <c r="D683" s="60"/>
      <c r="E683" s="257">
        <v>860</v>
      </c>
      <c r="F683" s="256" t="s">
        <v>545</v>
      </c>
      <c r="G683" s="252">
        <v>2300</v>
      </c>
      <c r="H683" s="252">
        <v>2405.4</v>
      </c>
      <c r="I683" s="252">
        <v>205.4</v>
      </c>
      <c r="J683" s="428">
        <f>Tabulka54246[[#This Row],[Skutečnost v tis. Kč]]/Tabulka54246[[#This Row],[Upravený rozpočet v tis. Kč]]*100</f>
        <v>8.5391203126299171</v>
      </c>
    </row>
    <row r="684" spans="1:12" s="26" customFormat="1" ht="15" hidden="1" customHeight="1" x14ac:dyDescent="0.25">
      <c r="A684" s="335">
        <v>4350</v>
      </c>
      <c r="B684" s="335"/>
      <c r="C684" s="519"/>
      <c r="D684" s="335"/>
      <c r="E684" s="61"/>
      <c r="F684" s="110" t="s">
        <v>385</v>
      </c>
      <c r="G684" s="72">
        <f>SUBTOTAL(109,G683:G683)</f>
        <v>0</v>
      </c>
      <c r="H684" s="72">
        <f>SUBTOTAL(109,H683:H683)</f>
        <v>0</v>
      </c>
      <c r="I684" s="72">
        <f>SUBTOTAL(109,I683:I683)</f>
        <v>0</v>
      </c>
      <c r="J684" s="547" t="e">
        <f>Tabulka54246[[#This Row],[Skutečnost v tis. Kč]]/Tabulka54246[[#This Row],[Upravený rozpočet v tis. Kč]]*100</f>
        <v>#DIV/0!</v>
      </c>
    </row>
    <row r="685" spans="1:12" s="26" customFormat="1" ht="15" hidden="1" customHeight="1" x14ac:dyDescent="0.25">
      <c r="A685" s="461"/>
      <c r="B685" s="461"/>
      <c r="C685" s="490"/>
      <c r="D685" s="60"/>
      <c r="E685" s="61"/>
      <c r="F685" s="459"/>
      <c r="G685" s="254"/>
      <c r="H685" s="254"/>
      <c r="I685" s="254"/>
      <c r="J685" s="428"/>
    </row>
    <row r="686" spans="1:12" s="26" customFormat="1" ht="15" hidden="1" customHeight="1" x14ac:dyDescent="0.25">
      <c r="A686" s="4">
        <v>4351</v>
      </c>
      <c r="B686" s="4">
        <v>5021</v>
      </c>
      <c r="C686" s="291"/>
      <c r="D686" s="4"/>
      <c r="E686" s="61"/>
      <c r="F686" s="5" t="s">
        <v>264</v>
      </c>
      <c r="G686" s="76">
        <v>19.68</v>
      </c>
      <c r="H686" s="76">
        <v>19.68</v>
      </c>
      <c r="I686" s="76">
        <v>14.1</v>
      </c>
      <c r="J686" s="558">
        <f>Tabulka54246[[#This Row],[Skutečnost v tis. Kč]]/Tabulka54246[[#This Row],[Upravený rozpočet v tis. Kč]]*100</f>
        <v>71.646341463414629</v>
      </c>
    </row>
    <row r="687" spans="1:12" s="26" customFormat="1" ht="15" customHeight="1" x14ac:dyDescent="0.25">
      <c r="A687" s="461">
        <v>4351</v>
      </c>
      <c r="B687" s="461">
        <v>5171</v>
      </c>
      <c r="C687" s="270"/>
      <c r="D687" s="19"/>
      <c r="E687" s="61"/>
      <c r="F687" s="459" t="s">
        <v>937</v>
      </c>
      <c r="G687" s="254">
        <v>0</v>
      </c>
      <c r="H687" s="254">
        <v>417.5</v>
      </c>
      <c r="I687" s="254">
        <v>0</v>
      </c>
      <c r="J687" s="558">
        <f>Tabulka54246[[#This Row],[Skutečnost v tis. Kč]]/Tabulka54246[[#This Row],[Upravený rozpočet v tis. Kč]]*100</f>
        <v>0</v>
      </c>
      <c r="K687" s="214"/>
    </row>
    <row r="688" spans="1:12" s="26" customFormat="1" ht="15" customHeight="1" x14ac:dyDescent="0.25">
      <c r="A688" s="461">
        <v>4351</v>
      </c>
      <c r="B688" s="461">
        <v>5171</v>
      </c>
      <c r="C688" s="270"/>
      <c r="D688" s="19"/>
      <c r="E688" s="61"/>
      <c r="F688" s="459" t="s">
        <v>936</v>
      </c>
      <c r="G688" s="254">
        <v>0</v>
      </c>
      <c r="H688" s="254">
        <v>62.63</v>
      </c>
      <c r="I688" s="254">
        <v>0</v>
      </c>
      <c r="J688" s="558">
        <f>Tabulka54246[[#This Row],[Skutečnost v tis. Kč]]/Tabulka54246[[#This Row],[Upravený rozpočet v tis. Kč]]*100</f>
        <v>0</v>
      </c>
      <c r="L688" s="214"/>
    </row>
    <row r="689" spans="1:16320" s="26" customFormat="1" ht="15" hidden="1" customHeight="1" x14ac:dyDescent="0.25">
      <c r="A689" s="13">
        <v>4351</v>
      </c>
      <c r="B689" s="13">
        <v>5221</v>
      </c>
      <c r="C689" s="19"/>
      <c r="D689" s="19"/>
      <c r="E689" s="61">
        <v>293</v>
      </c>
      <c r="F689" s="29" t="s">
        <v>859</v>
      </c>
      <c r="G689" s="76">
        <v>0</v>
      </c>
      <c r="H689" s="76">
        <v>250</v>
      </c>
      <c r="I689" s="76">
        <v>250</v>
      </c>
      <c r="J689" s="558">
        <f>Tabulka54246[[#This Row],[Skutečnost v tis. Kč]]/Tabulka54246[[#This Row],[Upravený rozpočet v tis. Kč]]*100</f>
        <v>100</v>
      </c>
    </row>
    <row r="690" spans="1:16320" s="26" customFormat="1" ht="15" hidden="1" customHeight="1" x14ac:dyDescent="0.25">
      <c r="A690" s="13">
        <v>4351</v>
      </c>
      <c r="B690" s="13">
        <v>5223</v>
      </c>
      <c r="C690" s="19"/>
      <c r="D690" s="19"/>
      <c r="E690" s="61">
        <v>335</v>
      </c>
      <c r="F690" s="29" t="s">
        <v>856</v>
      </c>
      <c r="G690" s="76">
        <v>0</v>
      </c>
      <c r="H690" s="76">
        <v>200</v>
      </c>
      <c r="I690" s="76">
        <v>200</v>
      </c>
      <c r="J690" s="558">
        <f>Tabulka54246[[#This Row],[Skutečnost v tis. Kč]]/Tabulka54246[[#This Row],[Upravený rozpočet v tis. Kč]]*100</f>
        <v>100</v>
      </c>
    </row>
    <row r="691" spans="1:16320" s="26" customFormat="1" ht="15" hidden="1" customHeight="1" x14ac:dyDescent="0.25">
      <c r="A691" s="4">
        <v>4351</v>
      </c>
      <c r="B691" s="4">
        <v>5901</v>
      </c>
      <c r="C691" s="291"/>
      <c r="D691" s="4"/>
      <c r="E691" s="61"/>
      <c r="F691" s="5" t="s">
        <v>123</v>
      </c>
      <c r="G691" s="76">
        <v>450</v>
      </c>
      <c r="H691" s="76">
        <v>0</v>
      </c>
      <c r="I691" s="76">
        <v>0</v>
      </c>
      <c r="J691" s="558">
        <v>0</v>
      </c>
    </row>
    <row r="692" spans="1:16320" s="26" customFormat="1" ht="15" hidden="1" customHeight="1" x14ac:dyDescent="0.25">
      <c r="A692" s="335">
        <v>4351</v>
      </c>
      <c r="B692" s="335"/>
      <c r="C692" s="519"/>
      <c r="D692" s="335"/>
      <c r="E692" s="61"/>
      <c r="F692" s="110" t="s">
        <v>376</v>
      </c>
      <c r="G692" s="72">
        <f>SUBTOTAL(109,G686:G691)</f>
        <v>0</v>
      </c>
      <c r="H692" s="72">
        <f>SUBTOTAL(109,H686:H691)</f>
        <v>480.13</v>
      </c>
      <c r="I692" s="72">
        <f>SUBTOTAL(109,I686:I691)</f>
        <v>0</v>
      </c>
      <c r="J692" s="547">
        <f>Tabulka54246[[#This Row],[Skutečnost v tis. Kč]]/Tabulka54246[[#This Row],[Upravený rozpočet v tis. Kč]]*100</f>
        <v>0</v>
      </c>
    </row>
    <row r="693" spans="1:16320" s="26" customFormat="1" ht="15" hidden="1" customHeight="1" x14ac:dyDescent="0.25">
      <c r="A693" s="4"/>
      <c r="B693" s="4"/>
      <c r="C693" s="291"/>
      <c r="D693" s="4"/>
      <c r="E693" s="61"/>
      <c r="F693" s="5"/>
      <c r="G693" s="76"/>
      <c r="H693" s="76"/>
      <c r="I693" s="76"/>
      <c r="J693" s="558"/>
    </row>
    <row r="694" spans="1:16320" s="26" customFormat="1" ht="15" hidden="1" customHeight="1" x14ac:dyDescent="0.25">
      <c r="A694" s="4">
        <v>4379</v>
      </c>
      <c r="B694" s="4">
        <v>5222</v>
      </c>
      <c r="C694" s="291"/>
      <c r="D694" s="47"/>
      <c r="E694" s="61"/>
      <c r="F694" s="5" t="s">
        <v>510</v>
      </c>
      <c r="G694" s="76">
        <v>5</v>
      </c>
      <c r="H694" s="76">
        <v>5</v>
      </c>
      <c r="I694" s="76">
        <v>5</v>
      </c>
      <c r="J694" s="480">
        <f>Tabulka54246[[#This Row],[Skutečnost v tis. Kč]]/Tabulka54246[[#This Row],[Upravený rozpočet v tis. Kč]]*100</f>
        <v>100</v>
      </c>
    </row>
    <row r="695" spans="1:16320" s="26" customFormat="1" ht="15" hidden="1" customHeight="1" x14ac:dyDescent="0.25">
      <c r="A695" s="335">
        <v>4379</v>
      </c>
      <c r="B695" s="335"/>
      <c r="C695" s="519"/>
      <c r="D695" s="45"/>
      <c r="E695" s="61"/>
      <c r="F695" s="110" t="s">
        <v>443</v>
      </c>
      <c r="G695" s="72">
        <f>SUBTOTAL(109,G694:G694)</f>
        <v>0</v>
      </c>
      <c r="H695" s="72">
        <f>SUBTOTAL(109,H694:H694)</f>
        <v>0</v>
      </c>
      <c r="I695" s="72">
        <f>SUBTOTAL(109,I694:I694)</f>
        <v>0</v>
      </c>
      <c r="J695" s="507" t="e">
        <f>Tabulka54246[[#This Row],[Skutečnost v tis. Kč]]/Tabulka54246[[#This Row],[Upravený rozpočet v tis. Kč]]*100</f>
        <v>#DIV/0!</v>
      </c>
    </row>
    <row r="696" spans="1:16320" s="158" customFormat="1" ht="14.25" hidden="1" customHeight="1" x14ac:dyDescent="0.25">
      <c r="A696" s="148">
        <v>4</v>
      </c>
      <c r="B696" s="503"/>
      <c r="C696" s="504"/>
      <c r="D696" s="505"/>
      <c r="E696" s="698"/>
      <c r="F696" s="150" t="s">
        <v>196</v>
      </c>
      <c r="G696" s="151">
        <f>G695+G692+G684+G681+G675+G657+G654</f>
        <v>42.1</v>
      </c>
      <c r="H696" s="151">
        <f>H695+H692+H684+H681+H675+H657+H654</f>
        <v>522.23</v>
      </c>
      <c r="I696" s="151">
        <f>I695+I692+I684+I681+I675+I657+I654</f>
        <v>29.05</v>
      </c>
      <c r="J696" s="424">
        <f>Tabulka54246[[#This Row],[Skutečnost v tis. Kč]]/Tabulka54246[[#This Row],[Upravený rozpočet v tis. Kč]]*100</f>
        <v>5.562683108974972</v>
      </c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  <c r="AA696" s="126"/>
      <c r="AB696" s="126"/>
      <c r="AC696" s="126"/>
      <c r="AD696" s="126"/>
      <c r="AE696" s="126"/>
      <c r="AF696" s="126"/>
      <c r="AG696" s="126"/>
      <c r="AH696" s="126"/>
      <c r="AI696" s="126"/>
      <c r="AJ696" s="126"/>
      <c r="AK696" s="126"/>
      <c r="AL696" s="126"/>
      <c r="AM696" s="126"/>
      <c r="AN696" s="126"/>
      <c r="AO696" s="126"/>
      <c r="AP696" s="126"/>
      <c r="AQ696" s="126"/>
      <c r="AR696" s="126"/>
      <c r="AS696" s="126"/>
      <c r="AT696" s="126"/>
      <c r="AU696" s="126"/>
      <c r="AV696" s="126"/>
      <c r="AW696" s="126"/>
      <c r="AX696" s="126"/>
      <c r="AY696" s="126"/>
      <c r="AZ696" s="126"/>
      <c r="BA696" s="126"/>
      <c r="BB696" s="126"/>
      <c r="BC696" s="126"/>
      <c r="BD696" s="126"/>
      <c r="BE696" s="126"/>
      <c r="BF696" s="126"/>
      <c r="BG696" s="126"/>
      <c r="BH696" s="126"/>
      <c r="BI696" s="126"/>
      <c r="BJ696" s="126"/>
      <c r="BK696" s="126"/>
      <c r="BL696" s="126"/>
      <c r="BM696" s="126"/>
      <c r="BN696" s="126"/>
      <c r="BO696" s="126"/>
      <c r="BP696" s="126"/>
      <c r="BQ696" s="126"/>
      <c r="BR696" s="126"/>
      <c r="BS696" s="126"/>
      <c r="BT696" s="126"/>
      <c r="BU696" s="126"/>
      <c r="BV696" s="126"/>
      <c r="BW696" s="126"/>
      <c r="BX696" s="126"/>
      <c r="BY696" s="126"/>
      <c r="BZ696" s="126"/>
      <c r="CA696" s="126"/>
      <c r="CB696" s="126"/>
      <c r="CC696" s="126"/>
      <c r="CD696" s="126"/>
      <c r="CE696" s="126"/>
      <c r="CF696" s="126"/>
      <c r="CG696" s="126"/>
      <c r="CH696" s="126"/>
      <c r="CI696" s="126"/>
      <c r="CJ696" s="126"/>
      <c r="CK696" s="126"/>
      <c r="CL696" s="126"/>
      <c r="CM696" s="126"/>
      <c r="CN696" s="126"/>
      <c r="CO696" s="126"/>
      <c r="CP696" s="126"/>
      <c r="CQ696" s="126"/>
      <c r="CR696" s="126"/>
      <c r="CS696" s="126"/>
      <c r="CT696" s="126"/>
      <c r="CU696" s="126"/>
      <c r="CV696" s="126"/>
      <c r="CW696" s="126"/>
      <c r="CX696" s="126"/>
      <c r="CY696" s="126"/>
      <c r="CZ696" s="126"/>
      <c r="DA696" s="126"/>
      <c r="DB696" s="126"/>
      <c r="DC696" s="126"/>
      <c r="DD696" s="126"/>
      <c r="DE696" s="126"/>
      <c r="DF696" s="126"/>
      <c r="DG696" s="126"/>
      <c r="DH696" s="126"/>
      <c r="DI696" s="126"/>
      <c r="DJ696" s="126"/>
      <c r="DK696" s="126"/>
      <c r="DL696" s="126"/>
      <c r="DM696" s="126"/>
      <c r="DN696" s="126"/>
      <c r="DO696" s="126"/>
      <c r="DP696" s="126"/>
      <c r="DQ696" s="126"/>
      <c r="DR696" s="126"/>
      <c r="DS696" s="126"/>
      <c r="DT696" s="126"/>
      <c r="DU696" s="126"/>
      <c r="DV696" s="126"/>
      <c r="DW696" s="126"/>
      <c r="DX696" s="126"/>
      <c r="DY696" s="126"/>
      <c r="DZ696" s="126"/>
      <c r="EA696" s="126"/>
      <c r="EB696" s="126"/>
      <c r="EC696" s="126"/>
      <c r="ED696" s="126"/>
      <c r="EE696" s="126"/>
      <c r="EF696" s="126"/>
      <c r="EG696" s="126"/>
      <c r="EH696" s="126"/>
      <c r="EI696" s="126"/>
      <c r="EJ696" s="126"/>
      <c r="EK696" s="126"/>
      <c r="EL696" s="126"/>
      <c r="EM696" s="126"/>
      <c r="EN696" s="126"/>
      <c r="EO696" s="126"/>
      <c r="EP696" s="126"/>
      <c r="EQ696" s="126"/>
      <c r="ER696" s="126"/>
      <c r="ES696" s="126"/>
      <c r="ET696" s="126"/>
      <c r="EU696" s="126"/>
      <c r="EV696" s="126"/>
      <c r="EW696" s="126"/>
      <c r="EX696" s="126"/>
      <c r="EY696" s="126"/>
      <c r="EZ696" s="126"/>
      <c r="FA696" s="126"/>
      <c r="FB696" s="126"/>
      <c r="FC696" s="126"/>
      <c r="FD696" s="126"/>
      <c r="FE696" s="126"/>
      <c r="FF696" s="126"/>
      <c r="FG696" s="126"/>
      <c r="FH696" s="126"/>
      <c r="FI696" s="126"/>
      <c r="FJ696" s="126"/>
      <c r="FK696" s="126"/>
      <c r="FL696" s="126"/>
      <c r="FM696" s="126"/>
      <c r="FN696" s="126"/>
      <c r="FO696" s="126"/>
      <c r="FP696" s="126"/>
      <c r="FQ696" s="126"/>
      <c r="FR696" s="126"/>
      <c r="FS696" s="126"/>
      <c r="FT696" s="126"/>
      <c r="FU696" s="126"/>
      <c r="FV696" s="126"/>
      <c r="FW696" s="126"/>
      <c r="FX696" s="126"/>
      <c r="FY696" s="126"/>
      <c r="FZ696" s="126"/>
      <c r="GA696" s="126"/>
      <c r="GB696" s="126"/>
      <c r="GC696" s="126"/>
      <c r="GD696" s="126"/>
      <c r="GE696" s="126"/>
      <c r="GF696" s="126"/>
      <c r="GG696" s="126"/>
      <c r="GH696" s="126"/>
      <c r="GI696" s="126"/>
      <c r="GJ696" s="126"/>
      <c r="GK696" s="126"/>
      <c r="GL696" s="126"/>
      <c r="GM696" s="126"/>
      <c r="GN696" s="126"/>
      <c r="GO696" s="126"/>
      <c r="GP696" s="126"/>
      <c r="GQ696" s="126"/>
      <c r="GR696" s="126"/>
      <c r="GS696" s="126"/>
      <c r="GT696" s="126"/>
      <c r="GU696" s="126"/>
      <c r="GV696" s="126"/>
      <c r="GW696" s="126"/>
      <c r="GX696" s="126"/>
      <c r="GY696" s="126"/>
      <c r="GZ696" s="126"/>
      <c r="HA696" s="126"/>
      <c r="HB696" s="126"/>
      <c r="HC696" s="126"/>
      <c r="HD696" s="126"/>
      <c r="HE696" s="126"/>
      <c r="HF696" s="126"/>
      <c r="HG696" s="126"/>
      <c r="HH696" s="126"/>
      <c r="HI696" s="126"/>
      <c r="HJ696" s="126"/>
      <c r="HK696" s="126"/>
      <c r="HL696" s="126"/>
      <c r="HM696" s="126"/>
      <c r="HN696" s="126"/>
      <c r="HO696" s="126"/>
      <c r="HP696" s="126"/>
      <c r="HQ696" s="126"/>
      <c r="HR696" s="126"/>
      <c r="HS696" s="126"/>
      <c r="HT696" s="126"/>
      <c r="HU696" s="126"/>
      <c r="HV696" s="126"/>
      <c r="HW696" s="126"/>
      <c r="HX696" s="126"/>
      <c r="HY696" s="126"/>
      <c r="HZ696" s="126"/>
      <c r="IA696" s="126"/>
      <c r="IB696" s="126"/>
      <c r="IC696" s="126"/>
      <c r="ID696" s="126"/>
      <c r="IE696" s="126"/>
      <c r="IF696" s="126"/>
      <c r="IG696" s="126"/>
      <c r="IH696" s="126"/>
      <c r="II696" s="126"/>
      <c r="IJ696" s="126"/>
      <c r="IK696" s="126"/>
      <c r="IL696" s="126"/>
      <c r="IM696" s="126"/>
      <c r="IN696" s="126"/>
      <c r="IO696" s="126"/>
      <c r="IP696" s="126"/>
      <c r="IQ696" s="126"/>
      <c r="IR696" s="126"/>
      <c r="IS696" s="126"/>
      <c r="IT696" s="126"/>
      <c r="IU696" s="126"/>
      <c r="IV696" s="126"/>
      <c r="IW696" s="126"/>
      <c r="IX696" s="126"/>
      <c r="IY696" s="126"/>
      <c r="IZ696" s="126"/>
      <c r="JA696" s="126"/>
      <c r="JB696" s="126"/>
      <c r="JC696" s="126"/>
      <c r="JD696" s="126"/>
      <c r="JE696" s="126"/>
      <c r="JF696" s="126"/>
      <c r="JG696" s="126"/>
      <c r="JH696" s="126"/>
      <c r="JI696" s="126"/>
      <c r="JJ696" s="126"/>
      <c r="JK696" s="126"/>
      <c r="JL696" s="126"/>
      <c r="JM696" s="126"/>
      <c r="JN696" s="126"/>
      <c r="JO696" s="126"/>
      <c r="JP696" s="126"/>
      <c r="JQ696" s="126"/>
      <c r="JR696" s="126"/>
      <c r="JS696" s="126"/>
      <c r="JT696" s="126"/>
      <c r="JU696" s="126"/>
      <c r="JV696" s="126"/>
      <c r="JW696" s="126"/>
      <c r="JX696" s="126"/>
      <c r="JY696" s="126"/>
      <c r="JZ696" s="126"/>
      <c r="KA696" s="126"/>
      <c r="KB696" s="126"/>
      <c r="KC696" s="126"/>
      <c r="KD696" s="126"/>
      <c r="KE696" s="126"/>
      <c r="KF696" s="126"/>
      <c r="KG696" s="126"/>
      <c r="KH696" s="126"/>
      <c r="KI696" s="126"/>
      <c r="KJ696" s="126"/>
      <c r="KK696" s="126"/>
      <c r="KL696" s="126"/>
      <c r="KM696" s="126"/>
      <c r="KN696" s="126"/>
      <c r="KO696" s="126"/>
      <c r="KP696" s="126"/>
      <c r="KQ696" s="126"/>
      <c r="KR696" s="126"/>
      <c r="KS696" s="126"/>
      <c r="KT696" s="126"/>
      <c r="KU696" s="126"/>
      <c r="KV696" s="126"/>
      <c r="KW696" s="126"/>
      <c r="KX696" s="126"/>
      <c r="KY696" s="126"/>
      <c r="KZ696" s="126"/>
      <c r="LA696" s="126"/>
      <c r="LB696" s="126"/>
      <c r="LC696" s="126"/>
      <c r="LD696" s="126"/>
      <c r="LE696" s="126"/>
      <c r="LF696" s="126"/>
      <c r="LG696" s="126"/>
      <c r="LH696" s="126"/>
      <c r="LI696" s="126"/>
      <c r="LJ696" s="126"/>
      <c r="LK696" s="126"/>
      <c r="LL696" s="126"/>
      <c r="LM696" s="126"/>
      <c r="LN696" s="126"/>
      <c r="LO696" s="126"/>
      <c r="LP696" s="126"/>
      <c r="LQ696" s="126"/>
      <c r="LR696" s="126"/>
      <c r="LS696" s="126"/>
      <c r="LT696" s="126"/>
      <c r="LU696" s="126"/>
      <c r="LV696" s="126"/>
      <c r="LW696" s="126"/>
      <c r="LX696" s="126"/>
      <c r="LY696" s="126"/>
      <c r="LZ696" s="126"/>
      <c r="MA696" s="126"/>
      <c r="MB696" s="126"/>
      <c r="MC696" s="126"/>
      <c r="MD696" s="126"/>
      <c r="ME696" s="126"/>
      <c r="MF696" s="126"/>
      <c r="MG696" s="126"/>
      <c r="MH696" s="126"/>
      <c r="MI696" s="126"/>
      <c r="MJ696" s="126"/>
      <c r="MK696" s="126"/>
      <c r="ML696" s="126"/>
      <c r="MM696" s="126"/>
      <c r="MN696" s="126"/>
      <c r="MO696" s="126"/>
      <c r="MP696" s="126"/>
      <c r="MQ696" s="126"/>
      <c r="MR696" s="126"/>
      <c r="MS696" s="126"/>
      <c r="MT696" s="126"/>
      <c r="MU696" s="126"/>
      <c r="MV696" s="126"/>
      <c r="MW696" s="126"/>
      <c r="MX696" s="126"/>
      <c r="MY696" s="126"/>
      <c r="MZ696" s="126"/>
      <c r="NA696" s="126"/>
      <c r="NB696" s="126"/>
      <c r="NC696" s="126"/>
      <c r="ND696" s="126"/>
      <c r="NE696" s="126"/>
      <c r="NF696" s="126"/>
      <c r="NG696" s="126"/>
      <c r="NH696" s="126"/>
      <c r="NI696" s="126"/>
      <c r="NJ696" s="126"/>
      <c r="NK696" s="126"/>
      <c r="NL696" s="126"/>
      <c r="NM696" s="126"/>
      <c r="NN696" s="126"/>
      <c r="NO696" s="126"/>
      <c r="NP696" s="126"/>
      <c r="NQ696" s="126"/>
      <c r="NR696" s="126"/>
      <c r="NS696" s="126"/>
      <c r="NT696" s="126"/>
      <c r="NU696" s="126"/>
      <c r="NV696" s="126"/>
      <c r="NW696" s="126"/>
      <c r="NX696" s="126"/>
      <c r="NY696" s="126"/>
      <c r="NZ696" s="126"/>
      <c r="OA696" s="126"/>
      <c r="OB696" s="126"/>
      <c r="OC696" s="126"/>
      <c r="OD696" s="126"/>
      <c r="OE696" s="126"/>
      <c r="OF696" s="126"/>
      <c r="OG696" s="126"/>
      <c r="OH696" s="126"/>
      <c r="OI696" s="126"/>
      <c r="OJ696" s="126"/>
      <c r="OK696" s="126"/>
      <c r="OL696" s="126"/>
      <c r="OM696" s="126"/>
      <c r="ON696" s="126"/>
      <c r="OO696" s="126"/>
      <c r="OP696" s="126"/>
      <c r="OQ696" s="126"/>
      <c r="OR696" s="126"/>
      <c r="OS696" s="126"/>
      <c r="OT696" s="126"/>
      <c r="OU696" s="126"/>
      <c r="OV696" s="126"/>
      <c r="OW696" s="126"/>
      <c r="OX696" s="126"/>
      <c r="OY696" s="126"/>
      <c r="OZ696" s="126"/>
      <c r="PA696" s="126"/>
      <c r="PB696" s="126"/>
      <c r="PC696" s="126"/>
      <c r="PD696" s="126"/>
      <c r="PE696" s="126"/>
      <c r="PF696" s="126"/>
      <c r="PG696" s="126"/>
      <c r="PH696" s="126"/>
      <c r="PI696" s="126"/>
      <c r="PJ696" s="126"/>
      <c r="PK696" s="126"/>
      <c r="PL696" s="126"/>
      <c r="PM696" s="126"/>
      <c r="PN696" s="126"/>
      <c r="PO696" s="126"/>
      <c r="PP696" s="126"/>
      <c r="PQ696" s="126"/>
      <c r="PR696" s="126"/>
      <c r="PS696" s="126"/>
      <c r="PT696" s="126"/>
      <c r="PU696" s="126"/>
      <c r="PV696" s="126"/>
      <c r="PW696" s="126"/>
      <c r="PX696" s="126"/>
      <c r="PY696" s="126"/>
      <c r="PZ696" s="126"/>
      <c r="QA696" s="126"/>
      <c r="QB696" s="126"/>
      <c r="QC696" s="126"/>
      <c r="QD696" s="126"/>
      <c r="QE696" s="126"/>
      <c r="QF696" s="126"/>
      <c r="QG696" s="126"/>
      <c r="QH696" s="126"/>
      <c r="QI696" s="126"/>
      <c r="QJ696" s="126"/>
      <c r="QK696" s="126"/>
      <c r="QL696" s="126"/>
      <c r="QM696" s="126"/>
      <c r="QN696" s="126"/>
      <c r="QO696" s="126"/>
      <c r="QP696" s="126"/>
      <c r="QQ696" s="126"/>
      <c r="QR696" s="126"/>
      <c r="QS696" s="126"/>
      <c r="QT696" s="126"/>
      <c r="QU696" s="126"/>
      <c r="QV696" s="126"/>
      <c r="QW696" s="126"/>
      <c r="QX696" s="126"/>
      <c r="QY696" s="126"/>
      <c r="QZ696" s="126"/>
      <c r="RA696" s="126"/>
      <c r="RB696" s="126"/>
      <c r="RC696" s="126"/>
      <c r="RD696" s="126"/>
      <c r="RE696" s="126"/>
      <c r="RF696" s="126"/>
      <c r="RG696" s="126"/>
      <c r="RH696" s="126"/>
      <c r="RI696" s="126"/>
      <c r="RJ696" s="126"/>
      <c r="RK696" s="126"/>
      <c r="RL696" s="126"/>
      <c r="RM696" s="126"/>
      <c r="RN696" s="126"/>
      <c r="RO696" s="126"/>
      <c r="RP696" s="126"/>
      <c r="RQ696" s="126"/>
      <c r="RR696" s="126"/>
      <c r="RS696" s="126"/>
      <c r="RT696" s="126"/>
      <c r="RU696" s="126"/>
      <c r="RV696" s="126"/>
      <c r="RW696" s="126"/>
      <c r="RX696" s="126"/>
      <c r="RY696" s="126"/>
      <c r="RZ696" s="126"/>
      <c r="SA696" s="126"/>
      <c r="SB696" s="126"/>
      <c r="SC696" s="126"/>
      <c r="SD696" s="126"/>
      <c r="SE696" s="126"/>
      <c r="SF696" s="126"/>
      <c r="SG696" s="126"/>
      <c r="SH696" s="126"/>
      <c r="SI696" s="126"/>
      <c r="SJ696" s="126"/>
      <c r="SK696" s="126"/>
      <c r="SL696" s="126"/>
      <c r="SM696" s="126"/>
      <c r="SN696" s="126"/>
      <c r="SO696" s="126"/>
      <c r="SP696" s="126"/>
      <c r="SQ696" s="126"/>
      <c r="SR696" s="126"/>
      <c r="SS696" s="126"/>
      <c r="ST696" s="126"/>
      <c r="SU696" s="126"/>
      <c r="SV696" s="126"/>
      <c r="SW696" s="126"/>
      <c r="SX696" s="126"/>
      <c r="SY696" s="126"/>
      <c r="SZ696" s="126"/>
      <c r="TA696" s="126"/>
      <c r="TB696" s="126"/>
      <c r="TC696" s="126"/>
      <c r="TD696" s="126"/>
      <c r="TE696" s="126"/>
      <c r="TF696" s="126"/>
      <c r="TG696" s="126"/>
      <c r="TH696" s="126"/>
      <c r="TI696" s="126"/>
      <c r="TJ696" s="126"/>
      <c r="TK696" s="126"/>
      <c r="TL696" s="126"/>
      <c r="TM696" s="126"/>
      <c r="TN696" s="126"/>
      <c r="TO696" s="126"/>
      <c r="TP696" s="126"/>
      <c r="TQ696" s="126"/>
      <c r="TR696" s="126"/>
      <c r="TS696" s="126"/>
      <c r="TT696" s="126"/>
      <c r="TU696" s="126"/>
      <c r="TV696" s="126"/>
      <c r="TW696" s="126"/>
      <c r="TX696" s="126"/>
      <c r="TY696" s="126"/>
      <c r="TZ696" s="126"/>
      <c r="UA696" s="126"/>
      <c r="UB696" s="126"/>
      <c r="UC696" s="126"/>
      <c r="UD696" s="126"/>
      <c r="UE696" s="126"/>
      <c r="UF696" s="126"/>
      <c r="UG696" s="126"/>
      <c r="UH696" s="126"/>
      <c r="UI696" s="126"/>
      <c r="UJ696" s="126"/>
      <c r="UK696" s="126"/>
      <c r="UL696" s="126"/>
      <c r="UM696" s="126"/>
      <c r="UN696" s="126"/>
      <c r="UO696" s="126"/>
      <c r="UP696" s="126"/>
      <c r="UQ696" s="126"/>
      <c r="UR696" s="126"/>
      <c r="US696" s="126"/>
      <c r="UT696" s="126"/>
      <c r="UU696" s="126"/>
      <c r="UV696" s="126"/>
      <c r="UW696" s="126"/>
      <c r="UX696" s="126"/>
      <c r="UY696" s="126"/>
      <c r="UZ696" s="126"/>
      <c r="VA696" s="126"/>
      <c r="VB696" s="126"/>
      <c r="VC696" s="126"/>
      <c r="VD696" s="126"/>
      <c r="VE696" s="126"/>
      <c r="VF696" s="126"/>
      <c r="VG696" s="126"/>
      <c r="VH696" s="126"/>
      <c r="VI696" s="126"/>
      <c r="VJ696" s="126"/>
      <c r="VK696" s="126"/>
      <c r="VL696" s="126"/>
      <c r="VM696" s="126"/>
      <c r="VN696" s="126"/>
      <c r="VO696" s="126"/>
      <c r="VP696" s="126"/>
      <c r="VQ696" s="126"/>
      <c r="VR696" s="126"/>
      <c r="VS696" s="126"/>
      <c r="VT696" s="126"/>
      <c r="VU696" s="126"/>
      <c r="VV696" s="126"/>
      <c r="VW696" s="126"/>
      <c r="VX696" s="126"/>
      <c r="VY696" s="126"/>
      <c r="VZ696" s="126"/>
      <c r="WA696" s="126"/>
      <c r="WB696" s="126"/>
      <c r="WC696" s="126"/>
      <c r="WD696" s="126"/>
      <c r="WE696" s="126"/>
      <c r="WF696" s="126"/>
      <c r="WG696" s="126"/>
      <c r="WH696" s="126"/>
      <c r="WI696" s="126"/>
      <c r="WJ696" s="126"/>
      <c r="WK696" s="126"/>
      <c r="WL696" s="126"/>
      <c r="WM696" s="126"/>
      <c r="WN696" s="126"/>
      <c r="WO696" s="126"/>
      <c r="WP696" s="126"/>
      <c r="WQ696" s="126"/>
      <c r="WR696" s="126"/>
      <c r="WS696" s="126"/>
      <c r="WT696" s="126"/>
      <c r="WU696" s="126"/>
      <c r="WV696" s="126"/>
      <c r="WW696" s="126"/>
      <c r="WX696" s="126"/>
      <c r="WY696" s="126"/>
      <c r="WZ696" s="126"/>
      <c r="XA696" s="126"/>
      <c r="XB696" s="126"/>
      <c r="XC696" s="126"/>
      <c r="XD696" s="126"/>
      <c r="XE696" s="126"/>
      <c r="XF696" s="126"/>
      <c r="XG696" s="126"/>
      <c r="XH696" s="126"/>
      <c r="XI696" s="126"/>
      <c r="XJ696" s="126"/>
      <c r="XK696" s="126"/>
      <c r="XL696" s="126"/>
      <c r="XM696" s="126"/>
      <c r="XN696" s="126"/>
      <c r="XO696" s="126"/>
      <c r="XP696" s="126"/>
      <c r="XQ696" s="126"/>
      <c r="XR696" s="126"/>
      <c r="XS696" s="126"/>
      <c r="XT696" s="126"/>
      <c r="XU696" s="126"/>
      <c r="XV696" s="126"/>
      <c r="XW696" s="126"/>
      <c r="XX696" s="126"/>
      <c r="XY696" s="126"/>
      <c r="XZ696" s="126"/>
      <c r="YA696" s="126"/>
      <c r="YB696" s="126"/>
      <c r="YC696" s="126"/>
      <c r="YD696" s="126"/>
      <c r="YE696" s="126"/>
      <c r="YF696" s="126"/>
      <c r="YG696" s="126"/>
      <c r="YH696" s="126"/>
      <c r="YI696" s="126"/>
      <c r="YJ696" s="126"/>
      <c r="YK696" s="126"/>
      <c r="YL696" s="126"/>
      <c r="YM696" s="126"/>
      <c r="YN696" s="126"/>
      <c r="YO696" s="126"/>
      <c r="YP696" s="126"/>
      <c r="YQ696" s="126"/>
      <c r="YR696" s="126"/>
      <c r="YS696" s="126"/>
      <c r="YT696" s="126"/>
      <c r="YU696" s="126"/>
      <c r="YV696" s="126"/>
      <c r="YW696" s="126"/>
      <c r="YX696" s="126"/>
      <c r="YY696" s="126"/>
      <c r="YZ696" s="126"/>
      <c r="ZA696" s="126"/>
      <c r="ZB696" s="126"/>
      <c r="ZC696" s="126"/>
      <c r="ZD696" s="126"/>
      <c r="ZE696" s="126"/>
      <c r="ZF696" s="126"/>
      <c r="ZG696" s="126"/>
      <c r="ZH696" s="126"/>
      <c r="ZI696" s="126"/>
      <c r="ZJ696" s="126"/>
      <c r="ZK696" s="126"/>
      <c r="ZL696" s="126"/>
      <c r="ZM696" s="126"/>
      <c r="ZN696" s="126"/>
      <c r="ZO696" s="126"/>
      <c r="ZP696" s="126"/>
      <c r="ZQ696" s="126"/>
      <c r="ZR696" s="126"/>
      <c r="ZS696" s="126"/>
      <c r="ZT696" s="126"/>
      <c r="ZU696" s="126"/>
      <c r="ZV696" s="126"/>
      <c r="ZW696" s="126"/>
      <c r="ZX696" s="126"/>
      <c r="ZY696" s="126"/>
      <c r="ZZ696" s="126"/>
      <c r="AAA696" s="126"/>
      <c r="AAB696" s="126"/>
      <c r="AAC696" s="126"/>
      <c r="AAD696" s="126"/>
      <c r="AAE696" s="126"/>
      <c r="AAF696" s="126"/>
      <c r="AAG696" s="126"/>
      <c r="AAH696" s="126"/>
      <c r="AAI696" s="126"/>
      <c r="AAJ696" s="126"/>
      <c r="AAK696" s="126"/>
      <c r="AAL696" s="126"/>
      <c r="AAM696" s="126"/>
      <c r="AAN696" s="126"/>
      <c r="AAO696" s="126"/>
      <c r="AAP696" s="126"/>
      <c r="AAQ696" s="126"/>
      <c r="AAR696" s="126"/>
      <c r="AAS696" s="126"/>
      <c r="AAT696" s="126"/>
      <c r="AAU696" s="126"/>
      <c r="AAV696" s="126"/>
      <c r="AAW696" s="126"/>
      <c r="AAX696" s="126"/>
      <c r="AAY696" s="126"/>
      <c r="AAZ696" s="126"/>
      <c r="ABA696" s="126"/>
      <c r="ABB696" s="126"/>
      <c r="ABC696" s="126"/>
      <c r="ABD696" s="126"/>
      <c r="ABE696" s="126"/>
      <c r="ABF696" s="126"/>
      <c r="ABG696" s="126"/>
      <c r="ABH696" s="126"/>
      <c r="ABI696" s="126"/>
      <c r="ABJ696" s="126"/>
      <c r="ABK696" s="126"/>
      <c r="ABL696" s="126"/>
      <c r="ABM696" s="126"/>
      <c r="ABN696" s="126"/>
      <c r="ABO696" s="126"/>
      <c r="ABP696" s="126"/>
      <c r="ABQ696" s="126"/>
      <c r="ABR696" s="126"/>
      <c r="ABS696" s="126"/>
      <c r="ABT696" s="126"/>
      <c r="ABU696" s="126"/>
      <c r="ABV696" s="126"/>
      <c r="ABW696" s="126"/>
      <c r="ABX696" s="126"/>
      <c r="ABY696" s="126"/>
      <c r="ABZ696" s="126"/>
      <c r="ACA696" s="126"/>
      <c r="ACB696" s="126"/>
      <c r="ACC696" s="126"/>
      <c r="ACD696" s="126"/>
      <c r="ACE696" s="126"/>
      <c r="ACF696" s="126"/>
      <c r="ACG696" s="126"/>
      <c r="ACH696" s="126"/>
      <c r="ACI696" s="126"/>
      <c r="ACJ696" s="126"/>
      <c r="ACK696" s="126"/>
      <c r="ACL696" s="126"/>
      <c r="ACM696" s="126"/>
      <c r="ACN696" s="126"/>
      <c r="ACO696" s="126"/>
      <c r="ACP696" s="126"/>
      <c r="ACQ696" s="126"/>
      <c r="ACR696" s="126"/>
      <c r="ACS696" s="126"/>
      <c r="ACT696" s="126"/>
      <c r="ACU696" s="126"/>
      <c r="ACV696" s="126"/>
      <c r="ACW696" s="126"/>
      <c r="ACX696" s="126"/>
      <c r="ACY696" s="126"/>
      <c r="ACZ696" s="126"/>
      <c r="ADA696" s="126"/>
      <c r="ADB696" s="126"/>
      <c r="ADC696" s="126"/>
      <c r="ADD696" s="126"/>
      <c r="ADE696" s="126"/>
      <c r="ADF696" s="126"/>
      <c r="ADG696" s="126"/>
      <c r="ADH696" s="126"/>
      <c r="ADI696" s="126"/>
      <c r="ADJ696" s="126"/>
      <c r="ADK696" s="126"/>
      <c r="ADL696" s="126"/>
      <c r="ADM696" s="126"/>
      <c r="ADN696" s="126"/>
      <c r="ADO696" s="126"/>
      <c r="ADP696" s="126"/>
      <c r="ADQ696" s="126"/>
      <c r="ADR696" s="126"/>
      <c r="ADS696" s="126"/>
      <c r="ADT696" s="126"/>
      <c r="ADU696" s="126"/>
      <c r="ADV696" s="126"/>
      <c r="ADW696" s="126"/>
      <c r="ADX696" s="126"/>
      <c r="ADY696" s="126"/>
      <c r="ADZ696" s="126"/>
      <c r="AEA696" s="126"/>
      <c r="AEB696" s="126"/>
      <c r="AEC696" s="126"/>
      <c r="AED696" s="126"/>
      <c r="AEE696" s="126"/>
      <c r="AEF696" s="126"/>
      <c r="AEG696" s="126"/>
      <c r="AEH696" s="126"/>
      <c r="AEI696" s="126"/>
      <c r="AEJ696" s="126"/>
      <c r="AEK696" s="126"/>
      <c r="AEL696" s="126"/>
      <c r="AEM696" s="126"/>
      <c r="AEN696" s="126"/>
      <c r="AEO696" s="126"/>
      <c r="AEP696" s="126"/>
      <c r="AEQ696" s="126"/>
      <c r="AER696" s="126"/>
      <c r="AES696" s="126"/>
      <c r="AET696" s="126"/>
      <c r="AEU696" s="126"/>
      <c r="AEV696" s="126"/>
      <c r="AEW696" s="126"/>
      <c r="AEX696" s="126"/>
      <c r="AEY696" s="126"/>
      <c r="AEZ696" s="126"/>
      <c r="AFA696" s="126"/>
      <c r="AFB696" s="126"/>
      <c r="AFC696" s="126"/>
      <c r="AFD696" s="126"/>
      <c r="AFE696" s="126"/>
      <c r="AFF696" s="126"/>
      <c r="AFG696" s="126"/>
      <c r="AFH696" s="126"/>
      <c r="AFI696" s="126"/>
      <c r="AFJ696" s="126"/>
      <c r="AFK696" s="126"/>
      <c r="AFL696" s="126"/>
      <c r="AFM696" s="126"/>
      <c r="AFN696" s="126"/>
      <c r="AFO696" s="126"/>
      <c r="AFP696" s="126"/>
      <c r="AFQ696" s="126"/>
      <c r="AFR696" s="126"/>
      <c r="AFS696" s="126"/>
      <c r="AFT696" s="126"/>
      <c r="AFU696" s="126"/>
      <c r="AFV696" s="126"/>
      <c r="AFW696" s="126"/>
      <c r="AFX696" s="126"/>
      <c r="AFY696" s="126"/>
      <c r="AFZ696" s="126"/>
      <c r="AGA696" s="126"/>
      <c r="AGB696" s="126"/>
      <c r="AGC696" s="126"/>
      <c r="AGD696" s="126"/>
      <c r="AGE696" s="126"/>
      <c r="AGF696" s="126"/>
      <c r="AGG696" s="126"/>
      <c r="AGH696" s="126"/>
      <c r="AGI696" s="126"/>
      <c r="AGJ696" s="126"/>
      <c r="AGK696" s="126"/>
      <c r="AGL696" s="126"/>
      <c r="AGM696" s="126"/>
      <c r="AGN696" s="126"/>
      <c r="AGO696" s="126"/>
      <c r="AGP696" s="126"/>
      <c r="AGQ696" s="126"/>
      <c r="AGR696" s="126"/>
      <c r="AGS696" s="126"/>
      <c r="AGT696" s="126"/>
      <c r="AGU696" s="126"/>
      <c r="AGV696" s="126"/>
      <c r="AGW696" s="126"/>
      <c r="AGX696" s="126"/>
      <c r="AGY696" s="126"/>
      <c r="AGZ696" s="126"/>
      <c r="AHA696" s="126"/>
      <c r="AHB696" s="126"/>
      <c r="AHC696" s="126"/>
      <c r="AHD696" s="126"/>
      <c r="AHE696" s="126"/>
      <c r="AHF696" s="126"/>
      <c r="AHG696" s="126"/>
      <c r="AHH696" s="126"/>
      <c r="AHI696" s="126"/>
      <c r="AHJ696" s="126"/>
      <c r="AHK696" s="126"/>
      <c r="AHL696" s="126"/>
      <c r="AHM696" s="126"/>
      <c r="AHN696" s="126"/>
      <c r="AHO696" s="126"/>
      <c r="AHP696" s="126"/>
      <c r="AHQ696" s="126"/>
      <c r="AHR696" s="126"/>
      <c r="AHS696" s="126"/>
      <c r="AHT696" s="126"/>
      <c r="AHU696" s="126"/>
      <c r="AHV696" s="126"/>
      <c r="AHW696" s="126"/>
      <c r="AHX696" s="126"/>
      <c r="AHY696" s="126"/>
      <c r="AHZ696" s="126"/>
      <c r="AIA696" s="126"/>
      <c r="AIB696" s="126"/>
      <c r="AIC696" s="126"/>
      <c r="AID696" s="126"/>
      <c r="AIE696" s="126"/>
      <c r="AIF696" s="126"/>
      <c r="AIG696" s="126"/>
      <c r="AIH696" s="126"/>
      <c r="AII696" s="126"/>
      <c r="AIJ696" s="126"/>
      <c r="AIK696" s="126"/>
      <c r="AIL696" s="126"/>
      <c r="AIM696" s="126"/>
      <c r="AIN696" s="126"/>
      <c r="AIO696" s="126"/>
      <c r="AIP696" s="126"/>
      <c r="AIQ696" s="126"/>
      <c r="AIR696" s="126"/>
      <c r="AIS696" s="126"/>
      <c r="AIT696" s="126"/>
      <c r="AIU696" s="126"/>
      <c r="AIV696" s="126"/>
      <c r="AIW696" s="126"/>
      <c r="AIX696" s="126"/>
      <c r="AIY696" s="126"/>
      <c r="AIZ696" s="126"/>
      <c r="AJA696" s="126"/>
      <c r="AJB696" s="126"/>
      <c r="AJC696" s="126"/>
      <c r="AJD696" s="126"/>
      <c r="AJE696" s="126"/>
      <c r="AJF696" s="126"/>
      <c r="AJG696" s="126"/>
      <c r="AJH696" s="126"/>
      <c r="AJI696" s="126"/>
      <c r="AJJ696" s="126"/>
      <c r="AJK696" s="126"/>
      <c r="AJL696" s="126"/>
      <c r="AJM696" s="126"/>
      <c r="AJN696" s="126"/>
      <c r="AJO696" s="126"/>
      <c r="AJP696" s="126"/>
      <c r="AJQ696" s="126"/>
      <c r="AJR696" s="126"/>
      <c r="AJS696" s="126"/>
      <c r="AJT696" s="126"/>
      <c r="AJU696" s="126"/>
      <c r="AJV696" s="126"/>
      <c r="AJW696" s="126"/>
      <c r="AJX696" s="126"/>
      <c r="AJY696" s="126"/>
      <c r="AJZ696" s="126"/>
      <c r="AKA696" s="126"/>
      <c r="AKB696" s="126"/>
      <c r="AKC696" s="126"/>
      <c r="AKD696" s="126"/>
      <c r="AKE696" s="126"/>
      <c r="AKF696" s="126"/>
      <c r="AKG696" s="126"/>
      <c r="AKH696" s="126"/>
      <c r="AKI696" s="126"/>
      <c r="AKJ696" s="126"/>
      <c r="AKK696" s="126"/>
      <c r="AKL696" s="126"/>
      <c r="AKM696" s="126"/>
      <c r="AKN696" s="126"/>
      <c r="AKO696" s="126"/>
      <c r="AKP696" s="126"/>
      <c r="AKQ696" s="126"/>
      <c r="AKR696" s="126"/>
      <c r="AKS696" s="126"/>
      <c r="AKT696" s="126"/>
      <c r="AKU696" s="126"/>
      <c r="AKV696" s="126"/>
      <c r="AKW696" s="126"/>
      <c r="AKX696" s="126"/>
      <c r="AKY696" s="126"/>
      <c r="AKZ696" s="126"/>
      <c r="ALA696" s="126"/>
      <c r="ALB696" s="126"/>
      <c r="ALC696" s="126"/>
      <c r="ALD696" s="126"/>
      <c r="ALE696" s="126"/>
      <c r="ALF696" s="126"/>
      <c r="ALG696" s="126"/>
      <c r="ALH696" s="126"/>
      <c r="ALI696" s="126"/>
      <c r="ALJ696" s="126"/>
      <c r="ALK696" s="126"/>
      <c r="ALL696" s="126"/>
      <c r="ALM696" s="126"/>
      <c r="ALN696" s="126"/>
      <c r="ALO696" s="126"/>
      <c r="ALP696" s="126"/>
      <c r="ALQ696" s="126"/>
      <c r="ALR696" s="126"/>
      <c r="ALS696" s="126"/>
      <c r="ALT696" s="126"/>
      <c r="ALU696" s="126"/>
      <c r="ALV696" s="126"/>
      <c r="ALW696" s="126"/>
      <c r="ALX696" s="126"/>
      <c r="ALY696" s="126"/>
      <c r="ALZ696" s="126"/>
      <c r="AMA696" s="126"/>
      <c r="AMB696" s="126"/>
      <c r="AMC696" s="126"/>
      <c r="AMD696" s="126"/>
      <c r="AME696" s="126"/>
      <c r="AMF696" s="126"/>
      <c r="AMG696" s="126"/>
      <c r="AMH696" s="126"/>
      <c r="AMI696" s="126"/>
      <c r="AMJ696" s="126"/>
      <c r="AMK696" s="126"/>
      <c r="AML696" s="126"/>
      <c r="AMM696" s="126"/>
      <c r="AMN696" s="126"/>
      <c r="AMO696" s="126"/>
      <c r="AMP696" s="126"/>
      <c r="AMQ696" s="126"/>
      <c r="AMR696" s="126"/>
      <c r="AMS696" s="126"/>
      <c r="AMT696" s="126"/>
      <c r="AMU696" s="126"/>
      <c r="AMV696" s="126"/>
      <c r="AMW696" s="126"/>
      <c r="AMX696" s="126"/>
      <c r="AMY696" s="126"/>
      <c r="AMZ696" s="126"/>
      <c r="ANA696" s="126"/>
      <c r="ANB696" s="126"/>
      <c r="ANC696" s="126"/>
      <c r="AND696" s="126"/>
      <c r="ANE696" s="126"/>
      <c r="ANF696" s="126"/>
      <c r="ANG696" s="126"/>
      <c r="ANH696" s="126"/>
      <c r="ANI696" s="126"/>
      <c r="ANJ696" s="126"/>
      <c r="ANK696" s="126"/>
      <c r="ANL696" s="126"/>
      <c r="ANM696" s="126"/>
      <c r="ANN696" s="126"/>
      <c r="ANO696" s="126"/>
      <c r="ANP696" s="126"/>
      <c r="ANQ696" s="126"/>
      <c r="ANR696" s="126"/>
      <c r="ANS696" s="126"/>
      <c r="ANT696" s="126"/>
      <c r="ANU696" s="126"/>
      <c r="ANV696" s="126"/>
      <c r="ANW696" s="126"/>
      <c r="ANX696" s="126"/>
      <c r="ANY696" s="126"/>
      <c r="ANZ696" s="126"/>
      <c r="AOA696" s="126"/>
      <c r="AOB696" s="126"/>
      <c r="AOC696" s="126"/>
      <c r="AOD696" s="126"/>
      <c r="AOE696" s="126"/>
      <c r="AOF696" s="126"/>
      <c r="AOG696" s="126"/>
      <c r="AOH696" s="126"/>
      <c r="AOI696" s="126"/>
      <c r="AOJ696" s="126"/>
      <c r="AOK696" s="126"/>
      <c r="AOL696" s="126"/>
      <c r="AOM696" s="126"/>
      <c r="AON696" s="126"/>
      <c r="AOO696" s="126"/>
      <c r="AOP696" s="126"/>
      <c r="AOQ696" s="126"/>
      <c r="AOR696" s="126"/>
      <c r="AOS696" s="126"/>
      <c r="AOT696" s="126"/>
      <c r="AOU696" s="126"/>
      <c r="AOV696" s="126"/>
      <c r="AOW696" s="126"/>
      <c r="AOX696" s="126"/>
      <c r="AOY696" s="126"/>
      <c r="AOZ696" s="126"/>
      <c r="APA696" s="126"/>
      <c r="APB696" s="126"/>
      <c r="APC696" s="126"/>
      <c r="APD696" s="126"/>
      <c r="APE696" s="126"/>
      <c r="APF696" s="126"/>
      <c r="APG696" s="126"/>
      <c r="APH696" s="126"/>
      <c r="API696" s="126"/>
      <c r="APJ696" s="126"/>
      <c r="APK696" s="126"/>
      <c r="APL696" s="126"/>
      <c r="APM696" s="126"/>
      <c r="APN696" s="126"/>
      <c r="APO696" s="126"/>
      <c r="APP696" s="126"/>
      <c r="APQ696" s="126"/>
      <c r="APR696" s="126"/>
      <c r="APS696" s="126"/>
      <c r="APT696" s="126"/>
      <c r="APU696" s="126"/>
      <c r="APV696" s="126"/>
      <c r="APW696" s="126"/>
      <c r="APX696" s="126"/>
      <c r="APY696" s="126"/>
      <c r="APZ696" s="126"/>
      <c r="AQA696" s="126"/>
      <c r="AQB696" s="126"/>
      <c r="AQC696" s="126"/>
      <c r="AQD696" s="126"/>
      <c r="AQE696" s="126"/>
      <c r="AQF696" s="126"/>
      <c r="AQG696" s="126"/>
      <c r="AQH696" s="126"/>
      <c r="AQI696" s="126"/>
      <c r="AQJ696" s="126"/>
      <c r="AQK696" s="126"/>
      <c r="AQL696" s="126"/>
      <c r="AQM696" s="126"/>
      <c r="AQN696" s="126"/>
      <c r="AQO696" s="126"/>
      <c r="AQP696" s="126"/>
      <c r="AQQ696" s="126"/>
      <c r="AQR696" s="126"/>
      <c r="AQS696" s="126"/>
      <c r="AQT696" s="126"/>
      <c r="AQU696" s="126"/>
      <c r="AQV696" s="126"/>
      <c r="AQW696" s="126"/>
      <c r="AQX696" s="126"/>
      <c r="AQY696" s="126"/>
      <c r="AQZ696" s="126"/>
      <c r="ARA696" s="126"/>
      <c r="ARB696" s="126"/>
      <c r="ARC696" s="126"/>
      <c r="ARD696" s="126"/>
      <c r="ARE696" s="126"/>
      <c r="ARF696" s="126"/>
      <c r="ARG696" s="126"/>
      <c r="ARH696" s="126"/>
      <c r="ARI696" s="126"/>
      <c r="ARJ696" s="126"/>
      <c r="ARK696" s="126"/>
      <c r="ARL696" s="126"/>
      <c r="ARM696" s="126"/>
      <c r="ARN696" s="126"/>
      <c r="ARO696" s="126"/>
      <c r="ARP696" s="126"/>
      <c r="ARQ696" s="126"/>
      <c r="ARR696" s="126"/>
      <c r="ARS696" s="126"/>
      <c r="ART696" s="126"/>
      <c r="ARU696" s="126"/>
      <c r="ARV696" s="126"/>
      <c r="ARW696" s="126"/>
      <c r="ARX696" s="126"/>
      <c r="ARY696" s="126"/>
      <c r="ARZ696" s="126"/>
      <c r="ASA696" s="126"/>
      <c r="ASB696" s="126"/>
      <c r="ASC696" s="126"/>
      <c r="ASD696" s="126"/>
      <c r="ASE696" s="126"/>
      <c r="ASF696" s="126"/>
      <c r="ASG696" s="126"/>
      <c r="ASH696" s="126"/>
      <c r="ASI696" s="126"/>
      <c r="ASJ696" s="126"/>
      <c r="ASK696" s="126"/>
      <c r="ASL696" s="126"/>
      <c r="ASM696" s="126"/>
      <c r="ASN696" s="126"/>
      <c r="ASO696" s="126"/>
      <c r="ASP696" s="126"/>
      <c r="ASQ696" s="126"/>
      <c r="ASR696" s="126"/>
      <c r="ASS696" s="126"/>
      <c r="AST696" s="126"/>
      <c r="ASU696" s="126"/>
      <c r="ASV696" s="126"/>
      <c r="ASW696" s="126"/>
      <c r="ASX696" s="126"/>
      <c r="ASY696" s="126"/>
      <c r="ASZ696" s="126"/>
      <c r="ATA696" s="126"/>
      <c r="ATB696" s="126"/>
      <c r="ATC696" s="126"/>
      <c r="ATD696" s="126"/>
      <c r="ATE696" s="126"/>
      <c r="ATF696" s="126"/>
      <c r="ATG696" s="126"/>
      <c r="ATH696" s="126"/>
      <c r="ATI696" s="126"/>
      <c r="ATJ696" s="126"/>
      <c r="ATK696" s="126"/>
      <c r="ATL696" s="126"/>
      <c r="ATM696" s="126"/>
      <c r="ATN696" s="126"/>
      <c r="ATO696" s="126"/>
      <c r="ATP696" s="126"/>
      <c r="ATQ696" s="126"/>
      <c r="ATR696" s="126"/>
      <c r="ATS696" s="126"/>
      <c r="ATT696" s="126"/>
      <c r="ATU696" s="126"/>
      <c r="ATV696" s="126"/>
      <c r="ATW696" s="126"/>
      <c r="ATX696" s="126"/>
      <c r="ATY696" s="126"/>
      <c r="ATZ696" s="126"/>
      <c r="AUA696" s="126"/>
      <c r="AUB696" s="126"/>
      <c r="AUC696" s="126"/>
      <c r="AUD696" s="126"/>
      <c r="AUE696" s="126"/>
      <c r="AUF696" s="126"/>
      <c r="AUG696" s="126"/>
      <c r="AUH696" s="126"/>
      <c r="AUI696" s="126"/>
      <c r="AUJ696" s="126"/>
      <c r="AUK696" s="126"/>
      <c r="AUL696" s="126"/>
      <c r="AUM696" s="126"/>
      <c r="AUN696" s="126"/>
      <c r="AUO696" s="126"/>
      <c r="AUP696" s="126"/>
      <c r="AUQ696" s="126"/>
      <c r="AUR696" s="126"/>
      <c r="AUS696" s="126"/>
      <c r="AUT696" s="126"/>
      <c r="AUU696" s="126"/>
      <c r="AUV696" s="126"/>
      <c r="AUW696" s="126"/>
      <c r="AUX696" s="126"/>
      <c r="AUY696" s="126"/>
      <c r="AUZ696" s="126"/>
      <c r="AVA696" s="126"/>
      <c r="AVB696" s="126"/>
      <c r="AVC696" s="126"/>
      <c r="AVD696" s="126"/>
      <c r="AVE696" s="126"/>
      <c r="AVF696" s="126"/>
      <c r="AVG696" s="126"/>
      <c r="AVH696" s="126"/>
      <c r="AVI696" s="126"/>
      <c r="AVJ696" s="126"/>
      <c r="AVK696" s="126"/>
      <c r="AVL696" s="126"/>
      <c r="AVM696" s="126"/>
      <c r="AVN696" s="126"/>
      <c r="AVO696" s="126"/>
      <c r="AVP696" s="126"/>
      <c r="AVQ696" s="126"/>
      <c r="AVR696" s="126"/>
      <c r="AVS696" s="126"/>
      <c r="AVT696" s="126"/>
      <c r="AVU696" s="126"/>
      <c r="AVV696" s="126"/>
      <c r="AVW696" s="126"/>
      <c r="AVX696" s="126"/>
      <c r="AVY696" s="126"/>
      <c r="AVZ696" s="126"/>
      <c r="AWA696" s="126"/>
      <c r="AWB696" s="126"/>
      <c r="AWC696" s="126"/>
      <c r="AWD696" s="126"/>
      <c r="AWE696" s="126"/>
      <c r="AWF696" s="126"/>
      <c r="AWG696" s="126"/>
      <c r="AWH696" s="126"/>
      <c r="AWI696" s="126"/>
      <c r="AWJ696" s="126"/>
      <c r="AWK696" s="126"/>
      <c r="AWL696" s="126"/>
      <c r="AWM696" s="126"/>
      <c r="AWN696" s="126"/>
      <c r="AWO696" s="126"/>
      <c r="AWP696" s="126"/>
      <c r="AWQ696" s="126"/>
      <c r="AWR696" s="126"/>
      <c r="AWS696" s="126"/>
      <c r="AWT696" s="126"/>
      <c r="AWU696" s="126"/>
      <c r="AWV696" s="126"/>
      <c r="AWW696" s="126"/>
      <c r="AWX696" s="126"/>
      <c r="AWY696" s="126"/>
      <c r="AWZ696" s="126"/>
      <c r="AXA696" s="126"/>
      <c r="AXB696" s="126"/>
      <c r="AXC696" s="126"/>
      <c r="AXD696" s="126"/>
      <c r="AXE696" s="126"/>
      <c r="AXF696" s="126"/>
      <c r="AXG696" s="126"/>
      <c r="AXH696" s="126"/>
      <c r="AXI696" s="126"/>
      <c r="AXJ696" s="126"/>
      <c r="AXK696" s="126"/>
      <c r="AXL696" s="126"/>
      <c r="AXM696" s="126"/>
      <c r="AXN696" s="126"/>
      <c r="AXO696" s="126"/>
      <c r="AXP696" s="126"/>
      <c r="AXQ696" s="126"/>
      <c r="AXR696" s="126"/>
      <c r="AXS696" s="126"/>
      <c r="AXT696" s="126"/>
      <c r="AXU696" s="126"/>
      <c r="AXV696" s="126"/>
      <c r="AXW696" s="126"/>
      <c r="AXX696" s="126"/>
      <c r="AXY696" s="126"/>
      <c r="AXZ696" s="126"/>
      <c r="AYA696" s="126"/>
      <c r="AYB696" s="126"/>
      <c r="AYC696" s="126"/>
      <c r="AYD696" s="126"/>
      <c r="AYE696" s="126"/>
      <c r="AYF696" s="126"/>
      <c r="AYG696" s="126"/>
      <c r="AYH696" s="126"/>
      <c r="AYI696" s="126"/>
      <c r="AYJ696" s="126"/>
      <c r="AYK696" s="126"/>
      <c r="AYL696" s="126"/>
      <c r="AYM696" s="126"/>
      <c r="AYN696" s="126"/>
      <c r="AYO696" s="126"/>
      <c r="AYP696" s="126"/>
      <c r="AYQ696" s="126"/>
      <c r="AYR696" s="126"/>
      <c r="AYS696" s="126"/>
      <c r="AYT696" s="126"/>
      <c r="AYU696" s="126"/>
      <c r="AYV696" s="126"/>
      <c r="AYW696" s="126"/>
      <c r="AYX696" s="126"/>
      <c r="AYY696" s="126"/>
      <c r="AYZ696" s="126"/>
      <c r="AZA696" s="126"/>
      <c r="AZB696" s="126"/>
      <c r="AZC696" s="126"/>
      <c r="AZD696" s="126"/>
      <c r="AZE696" s="126"/>
      <c r="AZF696" s="126"/>
      <c r="AZG696" s="126"/>
      <c r="AZH696" s="126"/>
      <c r="AZI696" s="126"/>
      <c r="AZJ696" s="126"/>
      <c r="AZK696" s="126"/>
      <c r="AZL696" s="126"/>
      <c r="AZM696" s="126"/>
      <c r="AZN696" s="126"/>
      <c r="AZO696" s="126"/>
      <c r="AZP696" s="126"/>
      <c r="AZQ696" s="126"/>
      <c r="AZR696" s="126"/>
      <c r="AZS696" s="126"/>
      <c r="AZT696" s="126"/>
      <c r="AZU696" s="126"/>
      <c r="AZV696" s="126"/>
      <c r="AZW696" s="126"/>
      <c r="AZX696" s="126"/>
      <c r="AZY696" s="126"/>
      <c r="AZZ696" s="126"/>
      <c r="BAA696" s="126"/>
      <c r="BAB696" s="126"/>
      <c r="BAC696" s="126"/>
      <c r="BAD696" s="126"/>
      <c r="BAE696" s="126"/>
      <c r="BAF696" s="126"/>
      <c r="BAG696" s="126"/>
      <c r="BAH696" s="126"/>
      <c r="BAI696" s="126"/>
      <c r="BAJ696" s="126"/>
      <c r="BAK696" s="126"/>
      <c r="BAL696" s="126"/>
      <c r="BAM696" s="126"/>
      <c r="BAN696" s="126"/>
      <c r="BAO696" s="126"/>
      <c r="BAP696" s="126"/>
      <c r="BAQ696" s="126"/>
      <c r="BAR696" s="126"/>
      <c r="BAS696" s="126"/>
      <c r="BAT696" s="126"/>
      <c r="BAU696" s="126"/>
      <c r="BAV696" s="126"/>
      <c r="BAW696" s="126"/>
      <c r="BAX696" s="126"/>
      <c r="BAY696" s="126"/>
      <c r="BAZ696" s="126"/>
      <c r="BBA696" s="126"/>
      <c r="BBB696" s="126"/>
      <c r="BBC696" s="126"/>
      <c r="BBD696" s="126"/>
      <c r="BBE696" s="126"/>
      <c r="BBF696" s="126"/>
      <c r="BBG696" s="126"/>
      <c r="BBH696" s="126"/>
      <c r="BBI696" s="126"/>
      <c r="BBJ696" s="126"/>
      <c r="BBK696" s="126"/>
      <c r="BBL696" s="126"/>
      <c r="BBM696" s="126"/>
      <c r="BBN696" s="126"/>
      <c r="BBO696" s="126"/>
      <c r="BBP696" s="126"/>
      <c r="BBQ696" s="126"/>
      <c r="BBR696" s="126"/>
      <c r="BBS696" s="126"/>
      <c r="BBT696" s="126"/>
      <c r="BBU696" s="126"/>
      <c r="BBV696" s="126"/>
      <c r="BBW696" s="126"/>
      <c r="BBX696" s="126"/>
      <c r="BBY696" s="126"/>
      <c r="BBZ696" s="126"/>
      <c r="BCA696" s="126"/>
      <c r="BCB696" s="126"/>
      <c r="BCC696" s="126"/>
      <c r="BCD696" s="126"/>
      <c r="BCE696" s="126"/>
      <c r="BCF696" s="126"/>
      <c r="BCG696" s="126"/>
      <c r="BCH696" s="126"/>
      <c r="BCI696" s="126"/>
      <c r="BCJ696" s="126"/>
      <c r="BCK696" s="126"/>
      <c r="BCL696" s="126"/>
      <c r="BCM696" s="126"/>
      <c r="BCN696" s="126"/>
      <c r="BCO696" s="126"/>
      <c r="BCP696" s="126"/>
      <c r="BCQ696" s="126"/>
      <c r="BCR696" s="126"/>
      <c r="BCS696" s="126"/>
      <c r="BCT696" s="126"/>
      <c r="BCU696" s="126"/>
      <c r="BCV696" s="126"/>
      <c r="BCW696" s="126"/>
      <c r="BCX696" s="126"/>
      <c r="BCY696" s="126"/>
      <c r="BCZ696" s="126"/>
      <c r="BDA696" s="126"/>
      <c r="BDB696" s="126"/>
      <c r="BDC696" s="126"/>
      <c r="BDD696" s="126"/>
      <c r="BDE696" s="126"/>
      <c r="BDF696" s="126"/>
      <c r="BDG696" s="126"/>
      <c r="BDH696" s="126"/>
      <c r="BDI696" s="126"/>
      <c r="BDJ696" s="126"/>
      <c r="BDK696" s="126"/>
      <c r="BDL696" s="126"/>
      <c r="BDM696" s="126"/>
      <c r="BDN696" s="126"/>
      <c r="BDO696" s="126"/>
      <c r="BDP696" s="126"/>
      <c r="BDQ696" s="126"/>
      <c r="BDR696" s="126"/>
      <c r="BDS696" s="126"/>
      <c r="BDT696" s="126"/>
      <c r="BDU696" s="126"/>
      <c r="BDV696" s="126"/>
      <c r="BDW696" s="126"/>
      <c r="BDX696" s="126"/>
      <c r="BDY696" s="126"/>
      <c r="BDZ696" s="126"/>
      <c r="BEA696" s="126"/>
      <c r="BEB696" s="126"/>
      <c r="BEC696" s="126"/>
      <c r="BED696" s="126"/>
      <c r="BEE696" s="126"/>
      <c r="BEF696" s="126"/>
      <c r="BEG696" s="126"/>
      <c r="BEH696" s="126"/>
      <c r="BEI696" s="126"/>
      <c r="BEJ696" s="126"/>
      <c r="BEK696" s="126"/>
      <c r="BEL696" s="126"/>
      <c r="BEM696" s="126"/>
      <c r="BEN696" s="126"/>
      <c r="BEO696" s="126"/>
      <c r="BEP696" s="126"/>
      <c r="BEQ696" s="126"/>
      <c r="BER696" s="126"/>
      <c r="BES696" s="126"/>
      <c r="BET696" s="126"/>
      <c r="BEU696" s="126"/>
      <c r="BEV696" s="126"/>
      <c r="BEW696" s="126"/>
      <c r="BEX696" s="126"/>
      <c r="BEY696" s="126"/>
      <c r="BEZ696" s="126"/>
      <c r="BFA696" s="126"/>
      <c r="BFB696" s="126"/>
      <c r="BFC696" s="126"/>
      <c r="BFD696" s="126"/>
      <c r="BFE696" s="126"/>
      <c r="BFF696" s="126"/>
      <c r="BFG696" s="126"/>
      <c r="BFH696" s="126"/>
      <c r="BFI696" s="126"/>
      <c r="BFJ696" s="126"/>
      <c r="BFK696" s="126"/>
      <c r="BFL696" s="126"/>
      <c r="BFM696" s="126"/>
      <c r="BFN696" s="126"/>
      <c r="BFO696" s="126"/>
      <c r="BFP696" s="126"/>
      <c r="BFQ696" s="126"/>
      <c r="BFR696" s="126"/>
      <c r="BFS696" s="126"/>
      <c r="BFT696" s="126"/>
      <c r="BFU696" s="126"/>
      <c r="BFV696" s="126"/>
      <c r="BFW696" s="126"/>
      <c r="BFX696" s="126"/>
      <c r="BFY696" s="126"/>
      <c r="BFZ696" s="126"/>
      <c r="BGA696" s="126"/>
      <c r="BGB696" s="126"/>
      <c r="BGC696" s="126"/>
      <c r="BGD696" s="126"/>
      <c r="BGE696" s="126"/>
      <c r="BGF696" s="126"/>
      <c r="BGG696" s="126"/>
      <c r="BGH696" s="126"/>
      <c r="BGI696" s="126"/>
      <c r="BGJ696" s="126"/>
      <c r="BGK696" s="126"/>
      <c r="BGL696" s="126"/>
      <c r="BGM696" s="126"/>
      <c r="BGN696" s="126"/>
      <c r="BGO696" s="126"/>
      <c r="BGP696" s="126"/>
      <c r="BGQ696" s="126"/>
      <c r="BGR696" s="126"/>
      <c r="BGS696" s="126"/>
      <c r="BGT696" s="126"/>
      <c r="BGU696" s="126"/>
      <c r="BGV696" s="126"/>
      <c r="BGW696" s="126"/>
      <c r="BGX696" s="126"/>
      <c r="BGY696" s="126"/>
      <c r="BGZ696" s="126"/>
      <c r="BHA696" s="126"/>
      <c r="BHB696" s="126"/>
      <c r="BHC696" s="126"/>
      <c r="BHD696" s="126"/>
      <c r="BHE696" s="126"/>
      <c r="BHF696" s="126"/>
      <c r="BHG696" s="126"/>
      <c r="BHH696" s="126"/>
      <c r="BHI696" s="126"/>
      <c r="BHJ696" s="126"/>
      <c r="BHK696" s="126"/>
      <c r="BHL696" s="126"/>
      <c r="BHM696" s="126"/>
      <c r="BHN696" s="126"/>
      <c r="BHO696" s="126"/>
      <c r="BHP696" s="126"/>
      <c r="BHQ696" s="126"/>
      <c r="BHR696" s="126"/>
      <c r="BHS696" s="126"/>
      <c r="BHT696" s="126"/>
      <c r="BHU696" s="126"/>
      <c r="BHV696" s="126"/>
      <c r="BHW696" s="126"/>
      <c r="BHX696" s="126"/>
      <c r="BHY696" s="126"/>
      <c r="BHZ696" s="126"/>
      <c r="BIA696" s="126"/>
      <c r="BIB696" s="126"/>
      <c r="BIC696" s="126"/>
      <c r="BID696" s="126"/>
      <c r="BIE696" s="126"/>
      <c r="BIF696" s="126"/>
      <c r="BIG696" s="126"/>
      <c r="BIH696" s="126"/>
      <c r="BII696" s="126"/>
      <c r="BIJ696" s="126"/>
      <c r="BIK696" s="126"/>
      <c r="BIL696" s="126"/>
      <c r="BIM696" s="126"/>
      <c r="BIN696" s="126"/>
      <c r="BIO696" s="126"/>
      <c r="BIP696" s="126"/>
      <c r="BIQ696" s="126"/>
      <c r="BIR696" s="126"/>
      <c r="BIS696" s="126"/>
      <c r="BIT696" s="126"/>
      <c r="BIU696" s="126"/>
      <c r="BIV696" s="126"/>
      <c r="BIW696" s="126"/>
      <c r="BIX696" s="126"/>
      <c r="BIY696" s="126"/>
      <c r="BIZ696" s="126"/>
      <c r="BJA696" s="126"/>
      <c r="BJB696" s="126"/>
      <c r="BJC696" s="126"/>
      <c r="BJD696" s="126"/>
      <c r="BJE696" s="126"/>
      <c r="BJF696" s="126"/>
      <c r="BJG696" s="126"/>
      <c r="BJH696" s="126"/>
      <c r="BJI696" s="126"/>
      <c r="BJJ696" s="126"/>
      <c r="BJK696" s="126"/>
      <c r="BJL696" s="126"/>
      <c r="BJM696" s="126"/>
      <c r="BJN696" s="126"/>
      <c r="BJO696" s="126"/>
      <c r="BJP696" s="126"/>
      <c r="BJQ696" s="126"/>
      <c r="BJR696" s="126"/>
      <c r="BJS696" s="126"/>
      <c r="BJT696" s="126"/>
      <c r="BJU696" s="126"/>
      <c r="BJV696" s="126"/>
      <c r="BJW696" s="126"/>
      <c r="BJX696" s="126"/>
      <c r="BJY696" s="126"/>
      <c r="BJZ696" s="126"/>
      <c r="BKA696" s="126"/>
      <c r="BKB696" s="126"/>
      <c r="BKC696" s="126"/>
      <c r="BKD696" s="126"/>
      <c r="BKE696" s="126"/>
      <c r="BKF696" s="126"/>
      <c r="BKG696" s="126"/>
      <c r="BKH696" s="126"/>
      <c r="BKI696" s="126"/>
      <c r="BKJ696" s="126"/>
      <c r="BKK696" s="126"/>
      <c r="BKL696" s="126"/>
      <c r="BKM696" s="126"/>
      <c r="BKN696" s="126"/>
      <c r="BKO696" s="126"/>
      <c r="BKP696" s="126"/>
      <c r="BKQ696" s="126"/>
      <c r="BKR696" s="126"/>
      <c r="BKS696" s="126"/>
      <c r="BKT696" s="126"/>
      <c r="BKU696" s="126"/>
      <c r="BKV696" s="126"/>
      <c r="BKW696" s="126"/>
      <c r="BKX696" s="126"/>
      <c r="BKY696" s="126"/>
      <c r="BKZ696" s="126"/>
      <c r="BLA696" s="126"/>
      <c r="BLB696" s="126"/>
      <c r="BLC696" s="126"/>
      <c r="BLD696" s="126"/>
      <c r="BLE696" s="126"/>
      <c r="BLF696" s="126"/>
      <c r="BLG696" s="126"/>
      <c r="BLH696" s="126"/>
      <c r="BLI696" s="126"/>
      <c r="BLJ696" s="126"/>
      <c r="BLK696" s="126"/>
      <c r="BLL696" s="126"/>
      <c r="BLM696" s="126"/>
      <c r="BLN696" s="126"/>
      <c r="BLO696" s="126"/>
      <c r="BLP696" s="126"/>
      <c r="BLQ696" s="126"/>
      <c r="BLR696" s="126"/>
      <c r="BLS696" s="126"/>
      <c r="BLT696" s="126"/>
      <c r="BLU696" s="126"/>
      <c r="BLV696" s="126"/>
      <c r="BLW696" s="126"/>
      <c r="BLX696" s="126"/>
      <c r="BLY696" s="126"/>
      <c r="BLZ696" s="126"/>
      <c r="BMA696" s="126"/>
      <c r="BMB696" s="126"/>
      <c r="BMC696" s="126"/>
      <c r="BMD696" s="126"/>
      <c r="BME696" s="126"/>
      <c r="BMF696" s="126"/>
      <c r="BMG696" s="126"/>
      <c r="BMH696" s="126"/>
      <c r="BMI696" s="126"/>
      <c r="BMJ696" s="126"/>
      <c r="BMK696" s="126"/>
      <c r="BML696" s="126"/>
      <c r="BMM696" s="126"/>
      <c r="BMN696" s="126"/>
      <c r="BMO696" s="126"/>
      <c r="BMP696" s="126"/>
      <c r="BMQ696" s="126"/>
      <c r="BMR696" s="126"/>
      <c r="BMS696" s="126"/>
      <c r="BMT696" s="126"/>
      <c r="BMU696" s="126"/>
      <c r="BMV696" s="126"/>
      <c r="BMW696" s="126"/>
      <c r="BMX696" s="126"/>
      <c r="BMY696" s="126"/>
      <c r="BMZ696" s="126"/>
      <c r="BNA696" s="126"/>
      <c r="BNB696" s="126"/>
      <c r="BNC696" s="126"/>
      <c r="BND696" s="126"/>
      <c r="BNE696" s="126"/>
      <c r="BNF696" s="126"/>
      <c r="BNG696" s="126"/>
      <c r="BNH696" s="126"/>
      <c r="BNI696" s="126"/>
      <c r="BNJ696" s="126"/>
      <c r="BNK696" s="126"/>
      <c r="BNL696" s="126"/>
      <c r="BNM696" s="126"/>
      <c r="BNN696" s="126"/>
      <c r="BNO696" s="126"/>
      <c r="BNP696" s="126"/>
      <c r="BNQ696" s="126"/>
      <c r="BNR696" s="126"/>
      <c r="BNS696" s="126"/>
      <c r="BNT696" s="126"/>
      <c r="BNU696" s="126"/>
      <c r="BNV696" s="126"/>
      <c r="BNW696" s="126"/>
      <c r="BNX696" s="126"/>
      <c r="BNY696" s="126"/>
      <c r="BNZ696" s="126"/>
      <c r="BOA696" s="126"/>
      <c r="BOB696" s="126"/>
      <c r="BOC696" s="126"/>
      <c r="BOD696" s="126"/>
      <c r="BOE696" s="126"/>
      <c r="BOF696" s="126"/>
      <c r="BOG696" s="126"/>
      <c r="BOH696" s="126"/>
      <c r="BOI696" s="126"/>
      <c r="BOJ696" s="126"/>
      <c r="BOK696" s="126"/>
      <c r="BOL696" s="126"/>
      <c r="BOM696" s="126"/>
      <c r="BON696" s="126"/>
      <c r="BOO696" s="126"/>
      <c r="BOP696" s="126"/>
      <c r="BOQ696" s="126"/>
      <c r="BOR696" s="126"/>
      <c r="BOS696" s="126"/>
      <c r="BOT696" s="126"/>
      <c r="BOU696" s="126"/>
      <c r="BOV696" s="126"/>
      <c r="BOW696" s="126"/>
      <c r="BOX696" s="126"/>
      <c r="BOY696" s="126"/>
      <c r="BOZ696" s="126"/>
      <c r="BPA696" s="126"/>
      <c r="BPB696" s="126"/>
      <c r="BPC696" s="126"/>
      <c r="BPD696" s="126"/>
      <c r="BPE696" s="126"/>
      <c r="BPF696" s="126"/>
      <c r="BPG696" s="126"/>
      <c r="BPH696" s="126"/>
      <c r="BPI696" s="126"/>
      <c r="BPJ696" s="126"/>
      <c r="BPK696" s="126"/>
      <c r="BPL696" s="126"/>
      <c r="BPM696" s="126"/>
      <c r="BPN696" s="126"/>
      <c r="BPO696" s="126"/>
      <c r="BPP696" s="126"/>
      <c r="BPQ696" s="126"/>
      <c r="BPR696" s="126"/>
      <c r="BPS696" s="126"/>
      <c r="BPT696" s="126"/>
      <c r="BPU696" s="126"/>
      <c r="BPV696" s="126"/>
      <c r="BPW696" s="126"/>
      <c r="BPX696" s="126"/>
      <c r="BPY696" s="126"/>
      <c r="BPZ696" s="126"/>
      <c r="BQA696" s="126"/>
      <c r="BQB696" s="126"/>
      <c r="BQC696" s="126"/>
      <c r="BQD696" s="126"/>
      <c r="BQE696" s="126"/>
      <c r="BQF696" s="126"/>
      <c r="BQG696" s="126"/>
      <c r="BQH696" s="126"/>
      <c r="BQI696" s="126"/>
      <c r="BQJ696" s="126"/>
      <c r="BQK696" s="126"/>
      <c r="BQL696" s="126"/>
      <c r="BQM696" s="126"/>
      <c r="BQN696" s="126"/>
      <c r="BQO696" s="126"/>
      <c r="BQP696" s="126"/>
      <c r="BQQ696" s="126"/>
      <c r="BQR696" s="126"/>
      <c r="BQS696" s="126"/>
      <c r="BQT696" s="126"/>
      <c r="BQU696" s="126"/>
      <c r="BQV696" s="126"/>
      <c r="BQW696" s="126"/>
      <c r="BQX696" s="126"/>
      <c r="BQY696" s="126"/>
      <c r="BQZ696" s="126"/>
      <c r="BRA696" s="126"/>
      <c r="BRB696" s="126"/>
      <c r="BRC696" s="126"/>
      <c r="BRD696" s="126"/>
      <c r="BRE696" s="126"/>
      <c r="BRF696" s="126"/>
      <c r="BRG696" s="126"/>
      <c r="BRH696" s="126"/>
      <c r="BRI696" s="126"/>
      <c r="BRJ696" s="126"/>
      <c r="BRK696" s="126"/>
      <c r="BRL696" s="126"/>
      <c r="BRM696" s="126"/>
      <c r="BRN696" s="126"/>
      <c r="BRO696" s="126"/>
      <c r="BRP696" s="126"/>
      <c r="BRQ696" s="126"/>
      <c r="BRR696" s="126"/>
      <c r="BRS696" s="126"/>
      <c r="BRT696" s="126"/>
      <c r="BRU696" s="126"/>
      <c r="BRV696" s="126"/>
      <c r="BRW696" s="126"/>
      <c r="BRX696" s="126"/>
      <c r="BRY696" s="126"/>
      <c r="BRZ696" s="126"/>
      <c r="BSA696" s="126"/>
      <c r="BSB696" s="126"/>
      <c r="BSC696" s="126"/>
      <c r="BSD696" s="126"/>
      <c r="BSE696" s="126"/>
      <c r="BSF696" s="126"/>
      <c r="BSG696" s="126"/>
      <c r="BSH696" s="126"/>
      <c r="BSI696" s="126"/>
      <c r="BSJ696" s="126"/>
      <c r="BSK696" s="126"/>
      <c r="BSL696" s="126"/>
      <c r="BSM696" s="126"/>
      <c r="BSN696" s="126"/>
      <c r="BSO696" s="126"/>
      <c r="BSP696" s="126"/>
      <c r="BSQ696" s="126"/>
      <c r="BSR696" s="126"/>
      <c r="BSS696" s="126"/>
      <c r="BST696" s="126"/>
      <c r="BSU696" s="126"/>
      <c r="BSV696" s="126"/>
      <c r="BSW696" s="126"/>
      <c r="BSX696" s="126"/>
      <c r="BSY696" s="126"/>
      <c r="BSZ696" s="126"/>
      <c r="BTA696" s="126"/>
      <c r="BTB696" s="126"/>
      <c r="BTC696" s="126"/>
      <c r="BTD696" s="126"/>
      <c r="BTE696" s="126"/>
      <c r="BTF696" s="126"/>
      <c r="BTG696" s="126"/>
      <c r="BTH696" s="126"/>
      <c r="BTI696" s="126"/>
      <c r="BTJ696" s="126"/>
      <c r="BTK696" s="126"/>
      <c r="BTL696" s="126"/>
      <c r="BTM696" s="126"/>
      <c r="BTN696" s="126"/>
      <c r="BTO696" s="126"/>
      <c r="BTP696" s="126"/>
      <c r="BTQ696" s="126"/>
      <c r="BTR696" s="126"/>
      <c r="BTS696" s="126"/>
      <c r="BTT696" s="126"/>
      <c r="BTU696" s="126"/>
      <c r="BTV696" s="126"/>
      <c r="BTW696" s="126"/>
      <c r="BTX696" s="126"/>
      <c r="BTY696" s="126"/>
      <c r="BTZ696" s="126"/>
      <c r="BUA696" s="126"/>
      <c r="BUB696" s="126"/>
      <c r="BUC696" s="126"/>
      <c r="BUD696" s="126"/>
      <c r="BUE696" s="126"/>
      <c r="BUF696" s="126"/>
      <c r="BUG696" s="126"/>
      <c r="BUH696" s="126"/>
      <c r="BUI696" s="126"/>
      <c r="BUJ696" s="126"/>
      <c r="BUK696" s="126"/>
      <c r="BUL696" s="126"/>
      <c r="BUM696" s="126"/>
      <c r="BUN696" s="126"/>
      <c r="BUO696" s="126"/>
      <c r="BUP696" s="126"/>
      <c r="BUQ696" s="126"/>
      <c r="BUR696" s="126"/>
      <c r="BUS696" s="126"/>
      <c r="BUT696" s="126"/>
      <c r="BUU696" s="126"/>
      <c r="BUV696" s="126"/>
      <c r="BUW696" s="126"/>
      <c r="BUX696" s="126"/>
      <c r="BUY696" s="126"/>
      <c r="BUZ696" s="126"/>
      <c r="BVA696" s="126"/>
      <c r="BVB696" s="126"/>
      <c r="BVC696" s="126"/>
      <c r="BVD696" s="126"/>
      <c r="BVE696" s="126"/>
      <c r="BVF696" s="126"/>
      <c r="BVG696" s="126"/>
      <c r="BVH696" s="126"/>
      <c r="BVI696" s="126"/>
      <c r="BVJ696" s="126"/>
      <c r="BVK696" s="126"/>
      <c r="BVL696" s="126"/>
      <c r="BVM696" s="126"/>
      <c r="BVN696" s="126"/>
      <c r="BVO696" s="126"/>
      <c r="BVP696" s="126"/>
      <c r="BVQ696" s="126"/>
      <c r="BVR696" s="126"/>
      <c r="BVS696" s="126"/>
      <c r="BVT696" s="126"/>
      <c r="BVU696" s="126"/>
      <c r="BVV696" s="126"/>
      <c r="BVW696" s="126"/>
      <c r="BVX696" s="126"/>
      <c r="BVY696" s="126"/>
      <c r="BVZ696" s="126"/>
      <c r="BWA696" s="126"/>
      <c r="BWB696" s="126"/>
      <c r="BWC696" s="126"/>
      <c r="BWD696" s="126"/>
      <c r="BWE696" s="126"/>
      <c r="BWF696" s="126"/>
      <c r="BWG696" s="126"/>
      <c r="BWH696" s="126"/>
      <c r="BWI696" s="126"/>
      <c r="BWJ696" s="126"/>
      <c r="BWK696" s="126"/>
      <c r="BWL696" s="126"/>
      <c r="BWM696" s="126"/>
      <c r="BWN696" s="126"/>
      <c r="BWO696" s="126"/>
      <c r="BWP696" s="126"/>
      <c r="BWQ696" s="126"/>
      <c r="BWR696" s="126"/>
      <c r="BWS696" s="126"/>
      <c r="BWT696" s="126"/>
      <c r="BWU696" s="126"/>
      <c r="BWV696" s="126"/>
      <c r="BWW696" s="126"/>
      <c r="BWX696" s="126"/>
      <c r="BWY696" s="126"/>
      <c r="BWZ696" s="126"/>
      <c r="BXA696" s="126"/>
      <c r="BXB696" s="126"/>
      <c r="BXC696" s="126"/>
      <c r="BXD696" s="126"/>
      <c r="BXE696" s="126"/>
      <c r="BXF696" s="126"/>
      <c r="BXG696" s="126"/>
      <c r="BXH696" s="126"/>
      <c r="BXI696" s="126"/>
      <c r="BXJ696" s="126"/>
      <c r="BXK696" s="126"/>
      <c r="BXL696" s="126"/>
      <c r="BXM696" s="126"/>
      <c r="BXN696" s="126"/>
      <c r="BXO696" s="126"/>
      <c r="BXP696" s="126"/>
      <c r="BXQ696" s="126"/>
      <c r="BXR696" s="126"/>
      <c r="BXS696" s="126"/>
      <c r="BXT696" s="126"/>
      <c r="BXU696" s="126"/>
      <c r="BXV696" s="126"/>
      <c r="BXW696" s="126"/>
      <c r="BXX696" s="126"/>
      <c r="BXY696" s="126"/>
      <c r="BXZ696" s="126"/>
      <c r="BYA696" s="126"/>
      <c r="BYB696" s="126"/>
      <c r="BYC696" s="126"/>
      <c r="BYD696" s="126"/>
      <c r="BYE696" s="126"/>
      <c r="BYF696" s="126"/>
      <c r="BYG696" s="126"/>
      <c r="BYH696" s="126"/>
      <c r="BYI696" s="126"/>
      <c r="BYJ696" s="126"/>
      <c r="BYK696" s="126"/>
      <c r="BYL696" s="126"/>
      <c r="BYM696" s="126"/>
      <c r="BYN696" s="126"/>
      <c r="BYO696" s="126"/>
      <c r="BYP696" s="126"/>
      <c r="BYQ696" s="126"/>
      <c r="BYR696" s="126"/>
      <c r="BYS696" s="126"/>
      <c r="BYT696" s="126"/>
      <c r="BYU696" s="126"/>
      <c r="BYV696" s="126"/>
      <c r="BYW696" s="126"/>
      <c r="BYX696" s="126"/>
      <c r="BYY696" s="126"/>
      <c r="BYZ696" s="126"/>
      <c r="BZA696" s="126"/>
      <c r="BZB696" s="126"/>
      <c r="BZC696" s="126"/>
      <c r="BZD696" s="126"/>
      <c r="BZE696" s="126"/>
      <c r="BZF696" s="126"/>
      <c r="BZG696" s="126"/>
      <c r="BZH696" s="126"/>
      <c r="BZI696" s="126"/>
      <c r="BZJ696" s="126"/>
      <c r="BZK696" s="126"/>
      <c r="BZL696" s="126"/>
      <c r="BZM696" s="126"/>
      <c r="BZN696" s="126"/>
      <c r="BZO696" s="126"/>
      <c r="BZP696" s="126"/>
      <c r="BZQ696" s="126"/>
      <c r="BZR696" s="126"/>
      <c r="BZS696" s="126"/>
      <c r="BZT696" s="126"/>
      <c r="BZU696" s="126"/>
      <c r="BZV696" s="126"/>
      <c r="BZW696" s="126"/>
      <c r="BZX696" s="126"/>
      <c r="BZY696" s="126"/>
      <c r="BZZ696" s="126"/>
      <c r="CAA696" s="126"/>
      <c r="CAB696" s="126"/>
      <c r="CAC696" s="126"/>
      <c r="CAD696" s="126"/>
      <c r="CAE696" s="126"/>
      <c r="CAF696" s="126"/>
      <c r="CAG696" s="126"/>
      <c r="CAH696" s="126"/>
      <c r="CAI696" s="126"/>
      <c r="CAJ696" s="126"/>
      <c r="CAK696" s="126"/>
      <c r="CAL696" s="126"/>
      <c r="CAM696" s="126"/>
      <c r="CAN696" s="126"/>
      <c r="CAO696" s="126"/>
      <c r="CAP696" s="126"/>
      <c r="CAQ696" s="126"/>
      <c r="CAR696" s="126"/>
      <c r="CAS696" s="126"/>
      <c r="CAT696" s="126"/>
      <c r="CAU696" s="126"/>
      <c r="CAV696" s="126"/>
      <c r="CAW696" s="126"/>
      <c r="CAX696" s="126"/>
      <c r="CAY696" s="126"/>
      <c r="CAZ696" s="126"/>
      <c r="CBA696" s="126"/>
      <c r="CBB696" s="126"/>
      <c r="CBC696" s="126"/>
      <c r="CBD696" s="126"/>
      <c r="CBE696" s="126"/>
      <c r="CBF696" s="126"/>
      <c r="CBG696" s="126"/>
      <c r="CBH696" s="126"/>
      <c r="CBI696" s="126"/>
      <c r="CBJ696" s="126"/>
      <c r="CBK696" s="126"/>
      <c r="CBL696" s="126"/>
      <c r="CBM696" s="126"/>
      <c r="CBN696" s="126"/>
      <c r="CBO696" s="126"/>
      <c r="CBP696" s="126"/>
      <c r="CBQ696" s="126"/>
      <c r="CBR696" s="126"/>
      <c r="CBS696" s="126"/>
      <c r="CBT696" s="126"/>
      <c r="CBU696" s="126"/>
      <c r="CBV696" s="126"/>
      <c r="CBW696" s="126"/>
      <c r="CBX696" s="126"/>
      <c r="CBY696" s="126"/>
      <c r="CBZ696" s="126"/>
      <c r="CCA696" s="126"/>
      <c r="CCB696" s="126"/>
      <c r="CCC696" s="126"/>
      <c r="CCD696" s="126"/>
      <c r="CCE696" s="126"/>
      <c r="CCF696" s="126"/>
      <c r="CCG696" s="126"/>
      <c r="CCH696" s="126"/>
      <c r="CCI696" s="126"/>
      <c r="CCJ696" s="126"/>
      <c r="CCK696" s="126"/>
      <c r="CCL696" s="126"/>
      <c r="CCM696" s="126"/>
      <c r="CCN696" s="126"/>
      <c r="CCO696" s="126"/>
      <c r="CCP696" s="126"/>
      <c r="CCQ696" s="126"/>
      <c r="CCR696" s="126"/>
      <c r="CCS696" s="126"/>
      <c r="CCT696" s="126"/>
      <c r="CCU696" s="126"/>
      <c r="CCV696" s="126"/>
      <c r="CCW696" s="126"/>
      <c r="CCX696" s="126"/>
      <c r="CCY696" s="126"/>
      <c r="CCZ696" s="126"/>
      <c r="CDA696" s="126"/>
      <c r="CDB696" s="126"/>
      <c r="CDC696" s="126"/>
      <c r="CDD696" s="126"/>
      <c r="CDE696" s="126"/>
      <c r="CDF696" s="126"/>
      <c r="CDG696" s="126"/>
      <c r="CDH696" s="126"/>
      <c r="CDI696" s="126"/>
      <c r="CDJ696" s="126"/>
      <c r="CDK696" s="126"/>
      <c r="CDL696" s="126"/>
      <c r="CDM696" s="126"/>
      <c r="CDN696" s="126"/>
      <c r="CDO696" s="126"/>
      <c r="CDP696" s="126"/>
      <c r="CDQ696" s="126"/>
      <c r="CDR696" s="126"/>
      <c r="CDS696" s="126"/>
      <c r="CDT696" s="126"/>
      <c r="CDU696" s="126"/>
      <c r="CDV696" s="126"/>
      <c r="CDW696" s="126"/>
      <c r="CDX696" s="126"/>
      <c r="CDY696" s="126"/>
      <c r="CDZ696" s="126"/>
      <c r="CEA696" s="126"/>
      <c r="CEB696" s="126"/>
      <c r="CEC696" s="126"/>
      <c r="CED696" s="126"/>
      <c r="CEE696" s="126"/>
      <c r="CEF696" s="126"/>
      <c r="CEG696" s="126"/>
      <c r="CEH696" s="126"/>
      <c r="CEI696" s="126"/>
      <c r="CEJ696" s="126"/>
      <c r="CEK696" s="126"/>
      <c r="CEL696" s="126"/>
      <c r="CEM696" s="126"/>
      <c r="CEN696" s="126"/>
      <c r="CEO696" s="126"/>
      <c r="CEP696" s="126"/>
      <c r="CEQ696" s="126"/>
      <c r="CER696" s="126"/>
      <c r="CES696" s="126"/>
      <c r="CET696" s="126"/>
      <c r="CEU696" s="126"/>
      <c r="CEV696" s="126"/>
      <c r="CEW696" s="126"/>
      <c r="CEX696" s="126"/>
      <c r="CEY696" s="126"/>
      <c r="CEZ696" s="126"/>
      <c r="CFA696" s="126"/>
      <c r="CFB696" s="126"/>
      <c r="CFC696" s="126"/>
      <c r="CFD696" s="126"/>
      <c r="CFE696" s="126"/>
      <c r="CFF696" s="126"/>
      <c r="CFG696" s="126"/>
      <c r="CFH696" s="126"/>
      <c r="CFI696" s="126"/>
      <c r="CFJ696" s="126"/>
      <c r="CFK696" s="126"/>
      <c r="CFL696" s="126"/>
      <c r="CFM696" s="126"/>
      <c r="CFN696" s="126"/>
      <c r="CFO696" s="126"/>
      <c r="CFP696" s="126"/>
      <c r="CFQ696" s="126"/>
      <c r="CFR696" s="126"/>
      <c r="CFS696" s="126"/>
      <c r="CFT696" s="126"/>
      <c r="CFU696" s="126"/>
      <c r="CFV696" s="126"/>
      <c r="CFW696" s="126"/>
      <c r="CFX696" s="126"/>
      <c r="CFY696" s="126"/>
      <c r="CFZ696" s="126"/>
      <c r="CGA696" s="126"/>
      <c r="CGB696" s="126"/>
      <c r="CGC696" s="126"/>
      <c r="CGD696" s="126"/>
      <c r="CGE696" s="126"/>
      <c r="CGF696" s="126"/>
      <c r="CGG696" s="126"/>
      <c r="CGH696" s="126"/>
      <c r="CGI696" s="126"/>
      <c r="CGJ696" s="126"/>
      <c r="CGK696" s="126"/>
      <c r="CGL696" s="126"/>
      <c r="CGM696" s="126"/>
      <c r="CGN696" s="126"/>
      <c r="CGO696" s="126"/>
      <c r="CGP696" s="126"/>
      <c r="CGQ696" s="126"/>
      <c r="CGR696" s="126"/>
      <c r="CGS696" s="126"/>
      <c r="CGT696" s="126"/>
      <c r="CGU696" s="126"/>
      <c r="CGV696" s="126"/>
      <c r="CGW696" s="126"/>
      <c r="CGX696" s="126"/>
      <c r="CGY696" s="126"/>
      <c r="CGZ696" s="126"/>
      <c r="CHA696" s="126"/>
      <c r="CHB696" s="126"/>
      <c r="CHC696" s="126"/>
      <c r="CHD696" s="126"/>
      <c r="CHE696" s="126"/>
      <c r="CHF696" s="126"/>
      <c r="CHG696" s="126"/>
      <c r="CHH696" s="126"/>
      <c r="CHI696" s="126"/>
      <c r="CHJ696" s="126"/>
      <c r="CHK696" s="126"/>
      <c r="CHL696" s="126"/>
      <c r="CHM696" s="126"/>
      <c r="CHN696" s="126"/>
      <c r="CHO696" s="126"/>
      <c r="CHP696" s="126"/>
      <c r="CHQ696" s="126"/>
      <c r="CHR696" s="126"/>
      <c r="CHS696" s="126"/>
      <c r="CHT696" s="126"/>
      <c r="CHU696" s="126"/>
      <c r="CHV696" s="126"/>
      <c r="CHW696" s="126"/>
      <c r="CHX696" s="126"/>
      <c r="CHY696" s="126"/>
      <c r="CHZ696" s="126"/>
      <c r="CIA696" s="126"/>
      <c r="CIB696" s="126"/>
      <c r="CIC696" s="126"/>
      <c r="CID696" s="126"/>
      <c r="CIE696" s="126"/>
      <c r="CIF696" s="126"/>
      <c r="CIG696" s="126"/>
      <c r="CIH696" s="126"/>
      <c r="CII696" s="126"/>
      <c r="CIJ696" s="126"/>
      <c r="CIK696" s="126"/>
      <c r="CIL696" s="126"/>
      <c r="CIM696" s="126"/>
      <c r="CIN696" s="126"/>
      <c r="CIO696" s="126"/>
      <c r="CIP696" s="126"/>
      <c r="CIQ696" s="126"/>
      <c r="CIR696" s="126"/>
      <c r="CIS696" s="126"/>
      <c r="CIT696" s="126"/>
      <c r="CIU696" s="126"/>
      <c r="CIV696" s="126"/>
      <c r="CIW696" s="126"/>
      <c r="CIX696" s="126"/>
      <c r="CIY696" s="126"/>
      <c r="CIZ696" s="126"/>
      <c r="CJA696" s="126"/>
      <c r="CJB696" s="126"/>
      <c r="CJC696" s="126"/>
      <c r="CJD696" s="126"/>
      <c r="CJE696" s="126"/>
      <c r="CJF696" s="126"/>
      <c r="CJG696" s="126"/>
      <c r="CJH696" s="126"/>
      <c r="CJI696" s="126"/>
      <c r="CJJ696" s="126"/>
      <c r="CJK696" s="126"/>
      <c r="CJL696" s="126"/>
      <c r="CJM696" s="126"/>
      <c r="CJN696" s="126"/>
      <c r="CJO696" s="126"/>
      <c r="CJP696" s="126"/>
      <c r="CJQ696" s="126"/>
      <c r="CJR696" s="126"/>
      <c r="CJS696" s="126"/>
      <c r="CJT696" s="126"/>
      <c r="CJU696" s="126"/>
      <c r="CJV696" s="126"/>
      <c r="CJW696" s="126"/>
      <c r="CJX696" s="126"/>
      <c r="CJY696" s="126"/>
      <c r="CJZ696" s="126"/>
      <c r="CKA696" s="126"/>
      <c r="CKB696" s="126"/>
      <c r="CKC696" s="126"/>
      <c r="CKD696" s="126"/>
      <c r="CKE696" s="126"/>
      <c r="CKF696" s="126"/>
      <c r="CKG696" s="126"/>
      <c r="CKH696" s="126"/>
      <c r="CKI696" s="126"/>
      <c r="CKJ696" s="126"/>
      <c r="CKK696" s="126"/>
      <c r="CKL696" s="126"/>
      <c r="CKM696" s="126"/>
      <c r="CKN696" s="126"/>
      <c r="CKO696" s="126"/>
      <c r="CKP696" s="126"/>
      <c r="CKQ696" s="126"/>
      <c r="CKR696" s="126"/>
      <c r="CKS696" s="126"/>
      <c r="CKT696" s="126"/>
      <c r="CKU696" s="126"/>
      <c r="CKV696" s="126"/>
      <c r="CKW696" s="126"/>
      <c r="CKX696" s="126"/>
      <c r="CKY696" s="126"/>
      <c r="CKZ696" s="126"/>
      <c r="CLA696" s="126"/>
      <c r="CLB696" s="126"/>
      <c r="CLC696" s="126"/>
      <c r="CLD696" s="126"/>
      <c r="CLE696" s="126"/>
      <c r="CLF696" s="126"/>
      <c r="CLG696" s="126"/>
      <c r="CLH696" s="126"/>
      <c r="CLI696" s="126"/>
      <c r="CLJ696" s="126"/>
      <c r="CLK696" s="126"/>
      <c r="CLL696" s="126"/>
      <c r="CLM696" s="126"/>
      <c r="CLN696" s="126"/>
      <c r="CLO696" s="126"/>
      <c r="CLP696" s="126"/>
      <c r="CLQ696" s="126"/>
      <c r="CLR696" s="126"/>
      <c r="CLS696" s="126"/>
      <c r="CLT696" s="126"/>
      <c r="CLU696" s="126"/>
      <c r="CLV696" s="126"/>
      <c r="CLW696" s="126"/>
      <c r="CLX696" s="126"/>
      <c r="CLY696" s="126"/>
      <c r="CLZ696" s="126"/>
      <c r="CMA696" s="126"/>
      <c r="CMB696" s="126"/>
      <c r="CMC696" s="126"/>
      <c r="CMD696" s="126"/>
      <c r="CME696" s="126"/>
      <c r="CMF696" s="126"/>
      <c r="CMG696" s="126"/>
      <c r="CMH696" s="126"/>
      <c r="CMI696" s="126"/>
      <c r="CMJ696" s="126"/>
      <c r="CMK696" s="126"/>
      <c r="CML696" s="126"/>
      <c r="CMM696" s="126"/>
      <c r="CMN696" s="126"/>
      <c r="CMO696" s="126"/>
      <c r="CMP696" s="126"/>
      <c r="CMQ696" s="126"/>
      <c r="CMR696" s="126"/>
      <c r="CMS696" s="126"/>
      <c r="CMT696" s="126"/>
      <c r="CMU696" s="126"/>
      <c r="CMV696" s="126"/>
      <c r="CMW696" s="126"/>
      <c r="CMX696" s="126"/>
      <c r="CMY696" s="126"/>
      <c r="CMZ696" s="126"/>
      <c r="CNA696" s="126"/>
      <c r="CNB696" s="126"/>
      <c r="CNC696" s="126"/>
      <c r="CND696" s="126"/>
      <c r="CNE696" s="126"/>
      <c r="CNF696" s="126"/>
      <c r="CNG696" s="126"/>
      <c r="CNH696" s="126"/>
      <c r="CNI696" s="126"/>
      <c r="CNJ696" s="126"/>
      <c r="CNK696" s="126"/>
      <c r="CNL696" s="126"/>
      <c r="CNM696" s="126"/>
      <c r="CNN696" s="126"/>
      <c r="CNO696" s="126"/>
      <c r="CNP696" s="126"/>
      <c r="CNQ696" s="126"/>
      <c r="CNR696" s="126"/>
      <c r="CNS696" s="126"/>
      <c r="CNT696" s="126"/>
      <c r="CNU696" s="126"/>
      <c r="CNV696" s="126"/>
      <c r="CNW696" s="126"/>
      <c r="CNX696" s="126"/>
      <c r="CNY696" s="126"/>
      <c r="CNZ696" s="126"/>
      <c r="COA696" s="126"/>
      <c r="COB696" s="126"/>
      <c r="COC696" s="126"/>
      <c r="COD696" s="126"/>
      <c r="COE696" s="126"/>
      <c r="COF696" s="126"/>
      <c r="COG696" s="126"/>
      <c r="COH696" s="126"/>
      <c r="COI696" s="126"/>
      <c r="COJ696" s="126"/>
      <c r="COK696" s="126"/>
      <c r="COL696" s="126"/>
      <c r="COM696" s="126"/>
      <c r="CON696" s="126"/>
      <c r="COO696" s="126"/>
      <c r="COP696" s="126"/>
      <c r="COQ696" s="126"/>
      <c r="COR696" s="126"/>
      <c r="COS696" s="126"/>
      <c r="COT696" s="126"/>
      <c r="COU696" s="126"/>
      <c r="COV696" s="126"/>
      <c r="COW696" s="126"/>
      <c r="COX696" s="126"/>
      <c r="COY696" s="126"/>
      <c r="COZ696" s="126"/>
      <c r="CPA696" s="126"/>
      <c r="CPB696" s="126"/>
      <c r="CPC696" s="126"/>
      <c r="CPD696" s="126"/>
      <c r="CPE696" s="126"/>
      <c r="CPF696" s="126"/>
      <c r="CPG696" s="126"/>
      <c r="CPH696" s="126"/>
      <c r="CPI696" s="126"/>
      <c r="CPJ696" s="126"/>
      <c r="CPK696" s="126"/>
      <c r="CPL696" s="126"/>
      <c r="CPM696" s="126"/>
      <c r="CPN696" s="126"/>
      <c r="CPO696" s="126"/>
      <c r="CPP696" s="126"/>
      <c r="CPQ696" s="126"/>
      <c r="CPR696" s="126"/>
      <c r="CPS696" s="126"/>
      <c r="CPT696" s="126"/>
      <c r="CPU696" s="126"/>
      <c r="CPV696" s="126"/>
      <c r="CPW696" s="126"/>
      <c r="CPX696" s="126"/>
      <c r="CPY696" s="126"/>
      <c r="CPZ696" s="126"/>
      <c r="CQA696" s="126"/>
      <c r="CQB696" s="126"/>
      <c r="CQC696" s="126"/>
      <c r="CQD696" s="126"/>
      <c r="CQE696" s="126"/>
      <c r="CQF696" s="126"/>
      <c r="CQG696" s="126"/>
      <c r="CQH696" s="126"/>
      <c r="CQI696" s="126"/>
      <c r="CQJ696" s="126"/>
      <c r="CQK696" s="126"/>
      <c r="CQL696" s="126"/>
      <c r="CQM696" s="126"/>
      <c r="CQN696" s="126"/>
      <c r="CQO696" s="126"/>
      <c r="CQP696" s="126"/>
      <c r="CQQ696" s="126"/>
      <c r="CQR696" s="126"/>
      <c r="CQS696" s="126"/>
      <c r="CQT696" s="126"/>
      <c r="CQU696" s="126"/>
      <c r="CQV696" s="126"/>
      <c r="CQW696" s="126"/>
      <c r="CQX696" s="126"/>
      <c r="CQY696" s="126"/>
      <c r="CQZ696" s="126"/>
      <c r="CRA696" s="126"/>
      <c r="CRB696" s="126"/>
      <c r="CRC696" s="126"/>
      <c r="CRD696" s="126"/>
      <c r="CRE696" s="126"/>
      <c r="CRF696" s="126"/>
      <c r="CRG696" s="126"/>
      <c r="CRH696" s="126"/>
      <c r="CRI696" s="126"/>
      <c r="CRJ696" s="126"/>
      <c r="CRK696" s="126"/>
      <c r="CRL696" s="126"/>
      <c r="CRM696" s="126"/>
      <c r="CRN696" s="126"/>
      <c r="CRO696" s="126"/>
      <c r="CRP696" s="126"/>
      <c r="CRQ696" s="126"/>
      <c r="CRR696" s="126"/>
      <c r="CRS696" s="126"/>
      <c r="CRT696" s="126"/>
      <c r="CRU696" s="126"/>
      <c r="CRV696" s="126"/>
      <c r="CRW696" s="126"/>
      <c r="CRX696" s="126"/>
      <c r="CRY696" s="126"/>
      <c r="CRZ696" s="126"/>
      <c r="CSA696" s="126"/>
      <c r="CSB696" s="126"/>
      <c r="CSC696" s="126"/>
      <c r="CSD696" s="126"/>
      <c r="CSE696" s="126"/>
      <c r="CSF696" s="126"/>
      <c r="CSG696" s="126"/>
      <c r="CSH696" s="126"/>
      <c r="CSI696" s="126"/>
      <c r="CSJ696" s="126"/>
      <c r="CSK696" s="126"/>
      <c r="CSL696" s="126"/>
      <c r="CSM696" s="126"/>
      <c r="CSN696" s="126"/>
      <c r="CSO696" s="126"/>
      <c r="CSP696" s="126"/>
      <c r="CSQ696" s="126"/>
      <c r="CSR696" s="126"/>
      <c r="CSS696" s="126"/>
      <c r="CST696" s="126"/>
      <c r="CSU696" s="126"/>
      <c r="CSV696" s="126"/>
      <c r="CSW696" s="126"/>
      <c r="CSX696" s="126"/>
      <c r="CSY696" s="126"/>
      <c r="CSZ696" s="126"/>
      <c r="CTA696" s="126"/>
      <c r="CTB696" s="126"/>
      <c r="CTC696" s="126"/>
      <c r="CTD696" s="126"/>
      <c r="CTE696" s="126"/>
      <c r="CTF696" s="126"/>
      <c r="CTG696" s="126"/>
      <c r="CTH696" s="126"/>
      <c r="CTI696" s="126"/>
      <c r="CTJ696" s="126"/>
      <c r="CTK696" s="126"/>
      <c r="CTL696" s="126"/>
      <c r="CTM696" s="126"/>
      <c r="CTN696" s="126"/>
      <c r="CTO696" s="126"/>
      <c r="CTP696" s="126"/>
      <c r="CTQ696" s="126"/>
      <c r="CTR696" s="126"/>
      <c r="CTS696" s="126"/>
      <c r="CTT696" s="126"/>
      <c r="CTU696" s="126"/>
      <c r="CTV696" s="126"/>
      <c r="CTW696" s="126"/>
      <c r="CTX696" s="126"/>
      <c r="CTY696" s="126"/>
      <c r="CTZ696" s="126"/>
      <c r="CUA696" s="126"/>
      <c r="CUB696" s="126"/>
      <c r="CUC696" s="126"/>
      <c r="CUD696" s="126"/>
      <c r="CUE696" s="126"/>
      <c r="CUF696" s="126"/>
      <c r="CUG696" s="126"/>
      <c r="CUH696" s="126"/>
      <c r="CUI696" s="126"/>
      <c r="CUJ696" s="126"/>
      <c r="CUK696" s="126"/>
      <c r="CUL696" s="126"/>
      <c r="CUM696" s="126"/>
      <c r="CUN696" s="126"/>
      <c r="CUO696" s="126"/>
      <c r="CUP696" s="126"/>
      <c r="CUQ696" s="126"/>
      <c r="CUR696" s="126"/>
      <c r="CUS696" s="126"/>
      <c r="CUT696" s="126"/>
      <c r="CUU696" s="126"/>
      <c r="CUV696" s="126"/>
      <c r="CUW696" s="126"/>
      <c r="CUX696" s="126"/>
      <c r="CUY696" s="126"/>
      <c r="CUZ696" s="126"/>
      <c r="CVA696" s="126"/>
      <c r="CVB696" s="126"/>
      <c r="CVC696" s="126"/>
      <c r="CVD696" s="126"/>
      <c r="CVE696" s="126"/>
      <c r="CVF696" s="126"/>
      <c r="CVG696" s="126"/>
      <c r="CVH696" s="126"/>
      <c r="CVI696" s="126"/>
      <c r="CVJ696" s="126"/>
      <c r="CVK696" s="126"/>
      <c r="CVL696" s="126"/>
      <c r="CVM696" s="126"/>
      <c r="CVN696" s="126"/>
      <c r="CVO696" s="126"/>
      <c r="CVP696" s="126"/>
      <c r="CVQ696" s="126"/>
      <c r="CVR696" s="126"/>
      <c r="CVS696" s="126"/>
      <c r="CVT696" s="126"/>
      <c r="CVU696" s="126"/>
      <c r="CVV696" s="126"/>
      <c r="CVW696" s="126"/>
      <c r="CVX696" s="126"/>
      <c r="CVY696" s="126"/>
      <c r="CVZ696" s="126"/>
      <c r="CWA696" s="126"/>
      <c r="CWB696" s="126"/>
      <c r="CWC696" s="126"/>
      <c r="CWD696" s="126"/>
      <c r="CWE696" s="126"/>
      <c r="CWF696" s="126"/>
      <c r="CWG696" s="126"/>
      <c r="CWH696" s="126"/>
      <c r="CWI696" s="126"/>
      <c r="CWJ696" s="126"/>
      <c r="CWK696" s="126"/>
      <c r="CWL696" s="126"/>
      <c r="CWM696" s="126"/>
      <c r="CWN696" s="126"/>
      <c r="CWO696" s="126"/>
      <c r="CWP696" s="126"/>
      <c r="CWQ696" s="126"/>
      <c r="CWR696" s="126"/>
      <c r="CWS696" s="126"/>
      <c r="CWT696" s="126"/>
      <c r="CWU696" s="126"/>
      <c r="CWV696" s="126"/>
      <c r="CWW696" s="126"/>
      <c r="CWX696" s="126"/>
      <c r="CWY696" s="126"/>
      <c r="CWZ696" s="126"/>
      <c r="CXA696" s="126"/>
      <c r="CXB696" s="126"/>
      <c r="CXC696" s="126"/>
      <c r="CXD696" s="126"/>
      <c r="CXE696" s="126"/>
      <c r="CXF696" s="126"/>
      <c r="CXG696" s="126"/>
      <c r="CXH696" s="126"/>
      <c r="CXI696" s="126"/>
      <c r="CXJ696" s="126"/>
      <c r="CXK696" s="126"/>
      <c r="CXL696" s="126"/>
      <c r="CXM696" s="126"/>
      <c r="CXN696" s="126"/>
      <c r="CXO696" s="126"/>
      <c r="CXP696" s="126"/>
      <c r="CXQ696" s="126"/>
      <c r="CXR696" s="126"/>
      <c r="CXS696" s="126"/>
      <c r="CXT696" s="126"/>
      <c r="CXU696" s="126"/>
      <c r="CXV696" s="126"/>
      <c r="CXW696" s="126"/>
      <c r="CXX696" s="126"/>
      <c r="CXY696" s="126"/>
      <c r="CXZ696" s="126"/>
      <c r="CYA696" s="126"/>
      <c r="CYB696" s="126"/>
      <c r="CYC696" s="126"/>
      <c r="CYD696" s="126"/>
      <c r="CYE696" s="126"/>
      <c r="CYF696" s="126"/>
      <c r="CYG696" s="126"/>
      <c r="CYH696" s="126"/>
      <c r="CYI696" s="126"/>
      <c r="CYJ696" s="126"/>
      <c r="CYK696" s="126"/>
      <c r="CYL696" s="126"/>
      <c r="CYM696" s="126"/>
      <c r="CYN696" s="126"/>
      <c r="CYO696" s="126"/>
      <c r="CYP696" s="126"/>
      <c r="CYQ696" s="126"/>
      <c r="CYR696" s="126"/>
      <c r="CYS696" s="126"/>
      <c r="CYT696" s="126"/>
      <c r="CYU696" s="126"/>
      <c r="CYV696" s="126"/>
      <c r="CYW696" s="126"/>
      <c r="CYX696" s="126"/>
      <c r="CYY696" s="126"/>
      <c r="CYZ696" s="126"/>
      <c r="CZA696" s="126"/>
      <c r="CZB696" s="126"/>
      <c r="CZC696" s="126"/>
      <c r="CZD696" s="126"/>
      <c r="CZE696" s="126"/>
      <c r="CZF696" s="126"/>
      <c r="CZG696" s="126"/>
      <c r="CZH696" s="126"/>
      <c r="CZI696" s="126"/>
      <c r="CZJ696" s="126"/>
      <c r="CZK696" s="126"/>
      <c r="CZL696" s="126"/>
      <c r="CZM696" s="126"/>
      <c r="CZN696" s="126"/>
      <c r="CZO696" s="126"/>
      <c r="CZP696" s="126"/>
      <c r="CZQ696" s="126"/>
      <c r="CZR696" s="126"/>
      <c r="CZS696" s="126"/>
      <c r="CZT696" s="126"/>
      <c r="CZU696" s="126"/>
      <c r="CZV696" s="126"/>
      <c r="CZW696" s="126"/>
      <c r="CZX696" s="126"/>
      <c r="CZY696" s="126"/>
      <c r="CZZ696" s="126"/>
      <c r="DAA696" s="126"/>
      <c r="DAB696" s="126"/>
      <c r="DAC696" s="126"/>
      <c r="DAD696" s="126"/>
      <c r="DAE696" s="126"/>
      <c r="DAF696" s="126"/>
      <c r="DAG696" s="126"/>
      <c r="DAH696" s="126"/>
      <c r="DAI696" s="126"/>
      <c r="DAJ696" s="126"/>
      <c r="DAK696" s="126"/>
      <c r="DAL696" s="126"/>
      <c r="DAM696" s="126"/>
      <c r="DAN696" s="126"/>
      <c r="DAO696" s="126"/>
      <c r="DAP696" s="126"/>
      <c r="DAQ696" s="126"/>
      <c r="DAR696" s="126"/>
      <c r="DAS696" s="126"/>
      <c r="DAT696" s="126"/>
      <c r="DAU696" s="126"/>
      <c r="DAV696" s="126"/>
      <c r="DAW696" s="126"/>
      <c r="DAX696" s="126"/>
      <c r="DAY696" s="126"/>
      <c r="DAZ696" s="126"/>
      <c r="DBA696" s="126"/>
      <c r="DBB696" s="126"/>
      <c r="DBC696" s="126"/>
      <c r="DBD696" s="126"/>
      <c r="DBE696" s="126"/>
      <c r="DBF696" s="126"/>
      <c r="DBG696" s="126"/>
      <c r="DBH696" s="126"/>
      <c r="DBI696" s="126"/>
      <c r="DBJ696" s="126"/>
      <c r="DBK696" s="126"/>
      <c r="DBL696" s="126"/>
      <c r="DBM696" s="126"/>
      <c r="DBN696" s="126"/>
      <c r="DBO696" s="126"/>
      <c r="DBP696" s="126"/>
      <c r="DBQ696" s="126"/>
      <c r="DBR696" s="126"/>
      <c r="DBS696" s="126"/>
      <c r="DBT696" s="126"/>
      <c r="DBU696" s="126"/>
      <c r="DBV696" s="126"/>
      <c r="DBW696" s="126"/>
      <c r="DBX696" s="126"/>
      <c r="DBY696" s="126"/>
      <c r="DBZ696" s="126"/>
      <c r="DCA696" s="126"/>
      <c r="DCB696" s="126"/>
      <c r="DCC696" s="126"/>
      <c r="DCD696" s="126"/>
      <c r="DCE696" s="126"/>
      <c r="DCF696" s="126"/>
      <c r="DCG696" s="126"/>
      <c r="DCH696" s="126"/>
      <c r="DCI696" s="126"/>
      <c r="DCJ696" s="126"/>
      <c r="DCK696" s="126"/>
      <c r="DCL696" s="126"/>
      <c r="DCM696" s="126"/>
      <c r="DCN696" s="126"/>
      <c r="DCO696" s="126"/>
      <c r="DCP696" s="126"/>
      <c r="DCQ696" s="126"/>
      <c r="DCR696" s="126"/>
      <c r="DCS696" s="126"/>
      <c r="DCT696" s="126"/>
      <c r="DCU696" s="126"/>
      <c r="DCV696" s="126"/>
      <c r="DCW696" s="126"/>
      <c r="DCX696" s="126"/>
      <c r="DCY696" s="126"/>
      <c r="DCZ696" s="126"/>
      <c r="DDA696" s="126"/>
      <c r="DDB696" s="126"/>
      <c r="DDC696" s="126"/>
      <c r="DDD696" s="126"/>
      <c r="DDE696" s="126"/>
      <c r="DDF696" s="126"/>
      <c r="DDG696" s="126"/>
      <c r="DDH696" s="126"/>
      <c r="DDI696" s="126"/>
      <c r="DDJ696" s="126"/>
      <c r="DDK696" s="126"/>
      <c r="DDL696" s="126"/>
      <c r="DDM696" s="126"/>
      <c r="DDN696" s="126"/>
      <c r="DDO696" s="126"/>
      <c r="DDP696" s="126"/>
      <c r="DDQ696" s="126"/>
      <c r="DDR696" s="126"/>
      <c r="DDS696" s="126"/>
      <c r="DDT696" s="126"/>
      <c r="DDU696" s="126"/>
      <c r="DDV696" s="126"/>
      <c r="DDW696" s="126"/>
      <c r="DDX696" s="126"/>
      <c r="DDY696" s="126"/>
      <c r="DDZ696" s="126"/>
      <c r="DEA696" s="126"/>
      <c r="DEB696" s="126"/>
      <c r="DEC696" s="126"/>
      <c r="DED696" s="126"/>
      <c r="DEE696" s="126"/>
      <c r="DEF696" s="126"/>
      <c r="DEG696" s="126"/>
      <c r="DEH696" s="126"/>
      <c r="DEI696" s="126"/>
      <c r="DEJ696" s="126"/>
      <c r="DEK696" s="126"/>
      <c r="DEL696" s="126"/>
      <c r="DEM696" s="126"/>
      <c r="DEN696" s="126"/>
      <c r="DEO696" s="126"/>
      <c r="DEP696" s="126"/>
      <c r="DEQ696" s="126"/>
      <c r="DER696" s="126"/>
      <c r="DES696" s="126"/>
      <c r="DET696" s="126"/>
      <c r="DEU696" s="126"/>
      <c r="DEV696" s="126"/>
      <c r="DEW696" s="126"/>
      <c r="DEX696" s="126"/>
      <c r="DEY696" s="126"/>
      <c r="DEZ696" s="126"/>
      <c r="DFA696" s="126"/>
      <c r="DFB696" s="126"/>
      <c r="DFC696" s="126"/>
      <c r="DFD696" s="126"/>
      <c r="DFE696" s="126"/>
      <c r="DFF696" s="126"/>
      <c r="DFG696" s="126"/>
      <c r="DFH696" s="126"/>
      <c r="DFI696" s="126"/>
      <c r="DFJ696" s="126"/>
      <c r="DFK696" s="126"/>
      <c r="DFL696" s="126"/>
      <c r="DFM696" s="126"/>
      <c r="DFN696" s="126"/>
      <c r="DFO696" s="126"/>
      <c r="DFP696" s="126"/>
      <c r="DFQ696" s="126"/>
      <c r="DFR696" s="126"/>
      <c r="DFS696" s="126"/>
      <c r="DFT696" s="126"/>
      <c r="DFU696" s="126"/>
      <c r="DFV696" s="126"/>
      <c r="DFW696" s="126"/>
      <c r="DFX696" s="126"/>
      <c r="DFY696" s="126"/>
      <c r="DFZ696" s="126"/>
      <c r="DGA696" s="126"/>
      <c r="DGB696" s="126"/>
      <c r="DGC696" s="126"/>
      <c r="DGD696" s="126"/>
      <c r="DGE696" s="126"/>
      <c r="DGF696" s="126"/>
      <c r="DGG696" s="126"/>
      <c r="DGH696" s="126"/>
      <c r="DGI696" s="126"/>
      <c r="DGJ696" s="126"/>
      <c r="DGK696" s="126"/>
      <c r="DGL696" s="126"/>
      <c r="DGM696" s="126"/>
      <c r="DGN696" s="126"/>
      <c r="DGO696" s="126"/>
      <c r="DGP696" s="126"/>
      <c r="DGQ696" s="126"/>
      <c r="DGR696" s="126"/>
      <c r="DGS696" s="126"/>
      <c r="DGT696" s="126"/>
      <c r="DGU696" s="126"/>
      <c r="DGV696" s="126"/>
      <c r="DGW696" s="126"/>
      <c r="DGX696" s="126"/>
      <c r="DGY696" s="126"/>
      <c r="DGZ696" s="126"/>
      <c r="DHA696" s="126"/>
      <c r="DHB696" s="126"/>
      <c r="DHC696" s="126"/>
      <c r="DHD696" s="126"/>
      <c r="DHE696" s="126"/>
      <c r="DHF696" s="126"/>
      <c r="DHG696" s="126"/>
      <c r="DHH696" s="126"/>
      <c r="DHI696" s="126"/>
      <c r="DHJ696" s="126"/>
      <c r="DHK696" s="126"/>
      <c r="DHL696" s="126"/>
      <c r="DHM696" s="126"/>
      <c r="DHN696" s="126"/>
      <c r="DHO696" s="126"/>
      <c r="DHP696" s="126"/>
      <c r="DHQ696" s="126"/>
      <c r="DHR696" s="126"/>
      <c r="DHS696" s="126"/>
      <c r="DHT696" s="126"/>
      <c r="DHU696" s="126"/>
      <c r="DHV696" s="126"/>
      <c r="DHW696" s="126"/>
      <c r="DHX696" s="126"/>
      <c r="DHY696" s="126"/>
      <c r="DHZ696" s="126"/>
      <c r="DIA696" s="126"/>
      <c r="DIB696" s="126"/>
      <c r="DIC696" s="126"/>
      <c r="DID696" s="126"/>
      <c r="DIE696" s="126"/>
      <c r="DIF696" s="126"/>
      <c r="DIG696" s="126"/>
      <c r="DIH696" s="126"/>
      <c r="DII696" s="126"/>
      <c r="DIJ696" s="126"/>
      <c r="DIK696" s="126"/>
      <c r="DIL696" s="126"/>
      <c r="DIM696" s="126"/>
      <c r="DIN696" s="126"/>
      <c r="DIO696" s="126"/>
      <c r="DIP696" s="126"/>
      <c r="DIQ696" s="126"/>
      <c r="DIR696" s="126"/>
      <c r="DIS696" s="126"/>
      <c r="DIT696" s="126"/>
      <c r="DIU696" s="126"/>
      <c r="DIV696" s="126"/>
      <c r="DIW696" s="126"/>
      <c r="DIX696" s="126"/>
      <c r="DIY696" s="126"/>
      <c r="DIZ696" s="126"/>
      <c r="DJA696" s="126"/>
      <c r="DJB696" s="126"/>
      <c r="DJC696" s="126"/>
      <c r="DJD696" s="126"/>
      <c r="DJE696" s="126"/>
      <c r="DJF696" s="126"/>
      <c r="DJG696" s="126"/>
      <c r="DJH696" s="126"/>
      <c r="DJI696" s="126"/>
      <c r="DJJ696" s="126"/>
      <c r="DJK696" s="126"/>
      <c r="DJL696" s="126"/>
      <c r="DJM696" s="126"/>
      <c r="DJN696" s="126"/>
      <c r="DJO696" s="126"/>
      <c r="DJP696" s="126"/>
      <c r="DJQ696" s="126"/>
      <c r="DJR696" s="126"/>
      <c r="DJS696" s="126"/>
      <c r="DJT696" s="126"/>
      <c r="DJU696" s="126"/>
      <c r="DJV696" s="126"/>
      <c r="DJW696" s="126"/>
      <c r="DJX696" s="126"/>
      <c r="DJY696" s="126"/>
      <c r="DJZ696" s="126"/>
      <c r="DKA696" s="126"/>
      <c r="DKB696" s="126"/>
      <c r="DKC696" s="126"/>
      <c r="DKD696" s="126"/>
      <c r="DKE696" s="126"/>
      <c r="DKF696" s="126"/>
      <c r="DKG696" s="126"/>
      <c r="DKH696" s="126"/>
      <c r="DKI696" s="126"/>
      <c r="DKJ696" s="126"/>
      <c r="DKK696" s="126"/>
      <c r="DKL696" s="126"/>
      <c r="DKM696" s="126"/>
      <c r="DKN696" s="126"/>
      <c r="DKO696" s="126"/>
      <c r="DKP696" s="126"/>
      <c r="DKQ696" s="126"/>
      <c r="DKR696" s="126"/>
      <c r="DKS696" s="126"/>
      <c r="DKT696" s="126"/>
      <c r="DKU696" s="126"/>
      <c r="DKV696" s="126"/>
      <c r="DKW696" s="126"/>
      <c r="DKX696" s="126"/>
      <c r="DKY696" s="126"/>
      <c r="DKZ696" s="126"/>
      <c r="DLA696" s="126"/>
      <c r="DLB696" s="126"/>
      <c r="DLC696" s="126"/>
      <c r="DLD696" s="126"/>
      <c r="DLE696" s="126"/>
      <c r="DLF696" s="126"/>
      <c r="DLG696" s="126"/>
      <c r="DLH696" s="126"/>
      <c r="DLI696" s="126"/>
      <c r="DLJ696" s="126"/>
      <c r="DLK696" s="126"/>
      <c r="DLL696" s="126"/>
      <c r="DLM696" s="126"/>
      <c r="DLN696" s="126"/>
      <c r="DLO696" s="126"/>
      <c r="DLP696" s="126"/>
      <c r="DLQ696" s="126"/>
      <c r="DLR696" s="126"/>
      <c r="DLS696" s="126"/>
      <c r="DLT696" s="126"/>
      <c r="DLU696" s="126"/>
      <c r="DLV696" s="126"/>
      <c r="DLW696" s="126"/>
      <c r="DLX696" s="126"/>
      <c r="DLY696" s="126"/>
      <c r="DLZ696" s="126"/>
      <c r="DMA696" s="126"/>
      <c r="DMB696" s="126"/>
      <c r="DMC696" s="126"/>
      <c r="DMD696" s="126"/>
      <c r="DME696" s="126"/>
      <c r="DMF696" s="126"/>
      <c r="DMG696" s="126"/>
      <c r="DMH696" s="126"/>
      <c r="DMI696" s="126"/>
      <c r="DMJ696" s="126"/>
      <c r="DMK696" s="126"/>
      <c r="DML696" s="126"/>
      <c r="DMM696" s="126"/>
      <c r="DMN696" s="126"/>
      <c r="DMO696" s="126"/>
      <c r="DMP696" s="126"/>
      <c r="DMQ696" s="126"/>
      <c r="DMR696" s="126"/>
      <c r="DMS696" s="126"/>
      <c r="DMT696" s="126"/>
      <c r="DMU696" s="126"/>
      <c r="DMV696" s="126"/>
      <c r="DMW696" s="126"/>
      <c r="DMX696" s="126"/>
      <c r="DMY696" s="126"/>
      <c r="DMZ696" s="126"/>
      <c r="DNA696" s="126"/>
      <c r="DNB696" s="126"/>
      <c r="DNC696" s="126"/>
      <c r="DND696" s="126"/>
      <c r="DNE696" s="126"/>
      <c r="DNF696" s="126"/>
      <c r="DNG696" s="126"/>
      <c r="DNH696" s="126"/>
      <c r="DNI696" s="126"/>
      <c r="DNJ696" s="126"/>
      <c r="DNK696" s="126"/>
      <c r="DNL696" s="126"/>
      <c r="DNM696" s="126"/>
      <c r="DNN696" s="126"/>
      <c r="DNO696" s="126"/>
      <c r="DNP696" s="126"/>
      <c r="DNQ696" s="126"/>
      <c r="DNR696" s="126"/>
      <c r="DNS696" s="126"/>
      <c r="DNT696" s="126"/>
      <c r="DNU696" s="126"/>
      <c r="DNV696" s="126"/>
      <c r="DNW696" s="126"/>
      <c r="DNX696" s="126"/>
      <c r="DNY696" s="126"/>
      <c r="DNZ696" s="126"/>
      <c r="DOA696" s="126"/>
      <c r="DOB696" s="126"/>
      <c r="DOC696" s="126"/>
      <c r="DOD696" s="126"/>
      <c r="DOE696" s="126"/>
      <c r="DOF696" s="126"/>
      <c r="DOG696" s="126"/>
      <c r="DOH696" s="126"/>
      <c r="DOI696" s="126"/>
      <c r="DOJ696" s="126"/>
      <c r="DOK696" s="126"/>
      <c r="DOL696" s="126"/>
      <c r="DOM696" s="126"/>
      <c r="DON696" s="126"/>
      <c r="DOO696" s="126"/>
      <c r="DOP696" s="126"/>
      <c r="DOQ696" s="126"/>
      <c r="DOR696" s="126"/>
      <c r="DOS696" s="126"/>
      <c r="DOT696" s="126"/>
      <c r="DOU696" s="126"/>
      <c r="DOV696" s="126"/>
      <c r="DOW696" s="126"/>
      <c r="DOX696" s="126"/>
      <c r="DOY696" s="126"/>
      <c r="DOZ696" s="126"/>
      <c r="DPA696" s="126"/>
      <c r="DPB696" s="126"/>
      <c r="DPC696" s="126"/>
      <c r="DPD696" s="126"/>
      <c r="DPE696" s="126"/>
      <c r="DPF696" s="126"/>
      <c r="DPG696" s="126"/>
      <c r="DPH696" s="126"/>
      <c r="DPI696" s="126"/>
      <c r="DPJ696" s="126"/>
      <c r="DPK696" s="126"/>
      <c r="DPL696" s="126"/>
      <c r="DPM696" s="126"/>
      <c r="DPN696" s="126"/>
      <c r="DPO696" s="126"/>
      <c r="DPP696" s="126"/>
      <c r="DPQ696" s="126"/>
      <c r="DPR696" s="126"/>
      <c r="DPS696" s="126"/>
      <c r="DPT696" s="126"/>
      <c r="DPU696" s="126"/>
      <c r="DPV696" s="126"/>
      <c r="DPW696" s="126"/>
      <c r="DPX696" s="126"/>
      <c r="DPY696" s="126"/>
      <c r="DPZ696" s="126"/>
      <c r="DQA696" s="126"/>
      <c r="DQB696" s="126"/>
      <c r="DQC696" s="126"/>
      <c r="DQD696" s="126"/>
      <c r="DQE696" s="126"/>
      <c r="DQF696" s="126"/>
      <c r="DQG696" s="126"/>
      <c r="DQH696" s="126"/>
      <c r="DQI696" s="126"/>
      <c r="DQJ696" s="126"/>
      <c r="DQK696" s="126"/>
      <c r="DQL696" s="126"/>
      <c r="DQM696" s="126"/>
      <c r="DQN696" s="126"/>
      <c r="DQO696" s="126"/>
      <c r="DQP696" s="126"/>
      <c r="DQQ696" s="126"/>
      <c r="DQR696" s="126"/>
      <c r="DQS696" s="126"/>
      <c r="DQT696" s="126"/>
      <c r="DQU696" s="126"/>
      <c r="DQV696" s="126"/>
      <c r="DQW696" s="126"/>
      <c r="DQX696" s="126"/>
      <c r="DQY696" s="126"/>
      <c r="DQZ696" s="126"/>
      <c r="DRA696" s="126"/>
      <c r="DRB696" s="126"/>
      <c r="DRC696" s="126"/>
      <c r="DRD696" s="126"/>
      <c r="DRE696" s="126"/>
      <c r="DRF696" s="126"/>
      <c r="DRG696" s="126"/>
      <c r="DRH696" s="126"/>
      <c r="DRI696" s="126"/>
      <c r="DRJ696" s="126"/>
      <c r="DRK696" s="126"/>
      <c r="DRL696" s="126"/>
      <c r="DRM696" s="126"/>
      <c r="DRN696" s="126"/>
      <c r="DRO696" s="126"/>
      <c r="DRP696" s="126"/>
      <c r="DRQ696" s="126"/>
      <c r="DRR696" s="126"/>
      <c r="DRS696" s="126"/>
      <c r="DRT696" s="126"/>
      <c r="DRU696" s="126"/>
      <c r="DRV696" s="126"/>
      <c r="DRW696" s="126"/>
      <c r="DRX696" s="126"/>
      <c r="DRY696" s="126"/>
      <c r="DRZ696" s="126"/>
      <c r="DSA696" s="126"/>
      <c r="DSB696" s="126"/>
      <c r="DSC696" s="126"/>
      <c r="DSD696" s="126"/>
      <c r="DSE696" s="126"/>
      <c r="DSF696" s="126"/>
      <c r="DSG696" s="126"/>
      <c r="DSH696" s="126"/>
      <c r="DSI696" s="126"/>
      <c r="DSJ696" s="126"/>
      <c r="DSK696" s="126"/>
      <c r="DSL696" s="126"/>
      <c r="DSM696" s="126"/>
      <c r="DSN696" s="126"/>
      <c r="DSO696" s="126"/>
      <c r="DSP696" s="126"/>
      <c r="DSQ696" s="126"/>
      <c r="DSR696" s="126"/>
      <c r="DSS696" s="126"/>
      <c r="DST696" s="126"/>
      <c r="DSU696" s="126"/>
      <c r="DSV696" s="126"/>
      <c r="DSW696" s="126"/>
      <c r="DSX696" s="126"/>
      <c r="DSY696" s="126"/>
      <c r="DSZ696" s="126"/>
      <c r="DTA696" s="126"/>
      <c r="DTB696" s="126"/>
      <c r="DTC696" s="126"/>
      <c r="DTD696" s="126"/>
      <c r="DTE696" s="126"/>
      <c r="DTF696" s="126"/>
      <c r="DTG696" s="126"/>
      <c r="DTH696" s="126"/>
      <c r="DTI696" s="126"/>
      <c r="DTJ696" s="126"/>
      <c r="DTK696" s="126"/>
      <c r="DTL696" s="126"/>
      <c r="DTM696" s="126"/>
      <c r="DTN696" s="126"/>
      <c r="DTO696" s="126"/>
      <c r="DTP696" s="126"/>
      <c r="DTQ696" s="126"/>
      <c r="DTR696" s="126"/>
      <c r="DTS696" s="126"/>
      <c r="DTT696" s="126"/>
      <c r="DTU696" s="126"/>
      <c r="DTV696" s="126"/>
      <c r="DTW696" s="126"/>
      <c r="DTX696" s="126"/>
      <c r="DTY696" s="126"/>
      <c r="DTZ696" s="126"/>
      <c r="DUA696" s="126"/>
      <c r="DUB696" s="126"/>
      <c r="DUC696" s="126"/>
      <c r="DUD696" s="126"/>
      <c r="DUE696" s="126"/>
      <c r="DUF696" s="126"/>
      <c r="DUG696" s="126"/>
      <c r="DUH696" s="126"/>
      <c r="DUI696" s="126"/>
      <c r="DUJ696" s="126"/>
      <c r="DUK696" s="126"/>
      <c r="DUL696" s="126"/>
      <c r="DUM696" s="126"/>
      <c r="DUN696" s="126"/>
      <c r="DUO696" s="126"/>
      <c r="DUP696" s="126"/>
      <c r="DUQ696" s="126"/>
      <c r="DUR696" s="126"/>
      <c r="DUS696" s="126"/>
      <c r="DUT696" s="126"/>
      <c r="DUU696" s="126"/>
      <c r="DUV696" s="126"/>
      <c r="DUW696" s="126"/>
      <c r="DUX696" s="126"/>
      <c r="DUY696" s="126"/>
      <c r="DUZ696" s="126"/>
      <c r="DVA696" s="126"/>
      <c r="DVB696" s="126"/>
      <c r="DVC696" s="126"/>
      <c r="DVD696" s="126"/>
      <c r="DVE696" s="126"/>
      <c r="DVF696" s="126"/>
      <c r="DVG696" s="126"/>
      <c r="DVH696" s="126"/>
      <c r="DVI696" s="126"/>
      <c r="DVJ696" s="126"/>
      <c r="DVK696" s="126"/>
      <c r="DVL696" s="126"/>
      <c r="DVM696" s="126"/>
      <c r="DVN696" s="126"/>
      <c r="DVO696" s="126"/>
      <c r="DVP696" s="126"/>
      <c r="DVQ696" s="126"/>
      <c r="DVR696" s="126"/>
      <c r="DVS696" s="126"/>
      <c r="DVT696" s="126"/>
      <c r="DVU696" s="126"/>
      <c r="DVV696" s="126"/>
      <c r="DVW696" s="126"/>
      <c r="DVX696" s="126"/>
      <c r="DVY696" s="126"/>
      <c r="DVZ696" s="126"/>
      <c r="DWA696" s="126"/>
      <c r="DWB696" s="126"/>
      <c r="DWC696" s="126"/>
      <c r="DWD696" s="126"/>
      <c r="DWE696" s="126"/>
      <c r="DWF696" s="126"/>
      <c r="DWG696" s="126"/>
      <c r="DWH696" s="126"/>
      <c r="DWI696" s="126"/>
      <c r="DWJ696" s="126"/>
      <c r="DWK696" s="126"/>
      <c r="DWL696" s="126"/>
      <c r="DWM696" s="126"/>
      <c r="DWN696" s="126"/>
      <c r="DWO696" s="126"/>
      <c r="DWP696" s="126"/>
      <c r="DWQ696" s="126"/>
      <c r="DWR696" s="126"/>
      <c r="DWS696" s="126"/>
      <c r="DWT696" s="126"/>
      <c r="DWU696" s="126"/>
      <c r="DWV696" s="126"/>
      <c r="DWW696" s="126"/>
      <c r="DWX696" s="126"/>
      <c r="DWY696" s="126"/>
      <c r="DWZ696" s="126"/>
      <c r="DXA696" s="126"/>
      <c r="DXB696" s="126"/>
      <c r="DXC696" s="126"/>
      <c r="DXD696" s="126"/>
      <c r="DXE696" s="126"/>
      <c r="DXF696" s="126"/>
      <c r="DXG696" s="126"/>
      <c r="DXH696" s="126"/>
      <c r="DXI696" s="126"/>
      <c r="DXJ696" s="126"/>
      <c r="DXK696" s="126"/>
      <c r="DXL696" s="126"/>
      <c r="DXM696" s="126"/>
      <c r="DXN696" s="126"/>
      <c r="DXO696" s="126"/>
      <c r="DXP696" s="126"/>
      <c r="DXQ696" s="126"/>
      <c r="DXR696" s="126"/>
      <c r="DXS696" s="126"/>
      <c r="DXT696" s="126"/>
      <c r="DXU696" s="126"/>
      <c r="DXV696" s="126"/>
      <c r="DXW696" s="126"/>
      <c r="DXX696" s="126"/>
      <c r="DXY696" s="126"/>
      <c r="DXZ696" s="126"/>
      <c r="DYA696" s="126"/>
      <c r="DYB696" s="126"/>
      <c r="DYC696" s="126"/>
      <c r="DYD696" s="126"/>
      <c r="DYE696" s="126"/>
      <c r="DYF696" s="126"/>
      <c r="DYG696" s="126"/>
      <c r="DYH696" s="126"/>
      <c r="DYI696" s="126"/>
      <c r="DYJ696" s="126"/>
      <c r="DYK696" s="126"/>
      <c r="DYL696" s="126"/>
      <c r="DYM696" s="126"/>
      <c r="DYN696" s="126"/>
      <c r="DYO696" s="126"/>
      <c r="DYP696" s="126"/>
      <c r="DYQ696" s="126"/>
      <c r="DYR696" s="126"/>
      <c r="DYS696" s="126"/>
      <c r="DYT696" s="126"/>
      <c r="DYU696" s="126"/>
      <c r="DYV696" s="126"/>
      <c r="DYW696" s="126"/>
      <c r="DYX696" s="126"/>
      <c r="DYY696" s="126"/>
      <c r="DYZ696" s="126"/>
      <c r="DZA696" s="126"/>
      <c r="DZB696" s="126"/>
      <c r="DZC696" s="126"/>
      <c r="DZD696" s="126"/>
      <c r="DZE696" s="126"/>
      <c r="DZF696" s="126"/>
      <c r="DZG696" s="126"/>
      <c r="DZH696" s="126"/>
      <c r="DZI696" s="126"/>
      <c r="DZJ696" s="126"/>
      <c r="DZK696" s="126"/>
      <c r="DZL696" s="126"/>
      <c r="DZM696" s="126"/>
      <c r="DZN696" s="126"/>
      <c r="DZO696" s="126"/>
      <c r="DZP696" s="126"/>
      <c r="DZQ696" s="126"/>
      <c r="DZR696" s="126"/>
      <c r="DZS696" s="126"/>
      <c r="DZT696" s="126"/>
      <c r="DZU696" s="126"/>
      <c r="DZV696" s="126"/>
      <c r="DZW696" s="126"/>
      <c r="DZX696" s="126"/>
      <c r="DZY696" s="126"/>
      <c r="DZZ696" s="126"/>
      <c r="EAA696" s="126"/>
      <c r="EAB696" s="126"/>
      <c r="EAC696" s="126"/>
      <c r="EAD696" s="126"/>
      <c r="EAE696" s="126"/>
      <c r="EAF696" s="126"/>
      <c r="EAG696" s="126"/>
      <c r="EAH696" s="126"/>
      <c r="EAI696" s="126"/>
      <c r="EAJ696" s="126"/>
      <c r="EAK696" s="126"/>
      <c r="EAL696" s="126"/>
      <c r="EAM696" s="126"/>
      <c r="EAN696" s="126"/>
      <c r="EAO696" s="126"/>
      <c r="EAP696" s="126"/>
      <c r="EAQ696" s="126"/>
      <c r="EAR696" s="126"/>
      <c r="EAS696" s="126"/>
      <c r="EAT696" s="126"/>
      <c r="EAU696" s="126"/>
      <c r="EAV696" s="126"/>
      <c r="EAW696" s="126"/>
      <c r="EAX696" s="126"/>
      <c r="EAY696" s="126"/>
      <c r="EAZ696" s="126"/>
      <c r="EBA696" s="126"/>
      <c r="EBB696" s="126"/>
      <c r="EBC696" s="126"/>
      <c r="EBD696" s="126"/>
      <c r="EBE696" s="126"/>
      <c r="EBF696" s="126"/>
      <c r="EBG696" s="126"/>
      <c r="EBH696" s="126"/>
      <c r="EBI696" s="126"/>
      <c r="EBJ696" s="126"/>
      <c r="EBK696" s="126"/>
      <c r="EBL696" s="126"/>
      <c r="EBM696" s="126"/>
      <c r="EBN696" s="126"/>
      <c r="EBO696" s="126"/>
      <c r="EBP696" s="126"/>
      <c r="EBQ696" s="126"/>
      <c r="EBR696" s="126"/>
      <c r="EBS696" s="126"/>
      <c r="EBT696" s="126"/>
      <c r="EBU696" s="126"/>
      <c r="EBV696" s="126"/>
      <c r="EBW696" s="126"/>
      <c r="EBX696" s="126"/>
      <c r="EBY696" s="126"/>
      <c r="EBZ696" s="126"/>
      <c r="ECA696" s="126"/>
      <c r="ECB696" s="126"/>
      <c r="ECC696" s="126"/>
      <c r="ECD696" s="126"/>
      <c r="ECE696" s="126"/>
      <c r="ECF696" s="126"/>
      <c r="ECG696" s="126"/>
      <c r="ECH696" s="126"/>
      <c r="ECI696" s="126"/>
      <c r="ECJ696" s="126"/>
      <c r="ECK696" s="126"/>
      <c r="ECL696" s="126"/>
      <c r="ECM696" s="126"/>
      <c r="ECN696" s="126"/>
      <c r="ECO696" s="126"/>
      <c r="ECP696" s="126"/>
      <c r="ECQ696" s="126"/>
      <c r="ECR696" s="126"/>
      <c r="ECS696" s="126"/>
      <c r="ECT696" s="126"/>
      <c r="ECU696" s="126"/>
      <c r="ECV696" s="126"/>
      <c r="ECW696" s="126"/>
      <c r="ECX696" s="126"/>
      <c r="ECY696" s="126"/>
      <c r="ECZ696" s="126"/>
      <c r="EDA696" s="126"/>
      <c r="EDB696" s="126"/>
      <c r="EDC696" s="126"/>
      <c r="EDD696" s="126"/>
      <c r="EDE696" s="126"/>
      <c r="EDF696" s="126"/>
      <c r="EDG696" s="126"/>
      <c r="EDH696" s="126"/>
      <c r="EDI696" s="126"/>
      <c r="EDJ696" s="126"/>
      <c r="EDK696" s="126"/>
      <c r="EDL696" s="126"/>
      <c r="EDM696" s="126"/>
      <c r="EDN696" s="126"/>
      <c r="EDO696" s="126"/>
      <c r="EDP696" s="126"/>
      <c r="EDQ696" s="126"/>
      <c r="EDR696" s="126"/>
      <c r="EDS696" s="126"/>
      <c r="EDT696" s="126"/>
      <c r="EDU696" s="126"/>
      <c r="EDV696" s="126"/>
      <c r="EDW696" s="126"/>
      <c r="EDX696" s="126"/>
      <c r="EDY696" s="126"/>
      <c r="EDZ696" s="126"/>
      <c r="EEA696" s="126"/>
      <c r="EEB696" s="126"/>
      <c r="EEC696" s="126"/>
      <c r="EED696" s="126"/>
      <c r="EEE696" s="126"/>
      <c r="EEF696" s="126"/>
      <c r="EEG696" s="126"/>
      <c r="EEH696" s="126"/>
      <c r="EEI696" s="126"/>
      <c r="EEJ696" s="126"/>
      <c r="EEK696" s="126"/>
      <c r="EEL696" s="126"/>
      <c r="EEM696" s="126"/>
      <c r="EEN696" s="126"/>
      <c r="EEO696" s="126"/>
      <c r="EEP696" s="126"/>
      <c r="EEQ696" s="126"/>
      <c r="EER696" s="126"/>
      <c r="EES696" s="126"/>
      <c r="EET696" s="126"/>
      <c r="EEU696" s="126"/>
      <c r="EEV696" s="126"/>
      <c r="EEW696" s="126"/>
      <c r="EEX696" s="126"/>
      <c r="EEY696" s="126"/>
      <c r="EEZ696" s="126"/>
      <c r="EFA696" s="126"/>
      <c r="EFB696" s="126"/>
      <c r="EFC696" s="126"/>
      <c r="EFD696" s="126"/>
      <c r="EFE696" s="126"/>
      <c r="EFF696" s="126"/>
      <c r="EFG696" s="126"/>
      <c r="EFH696" s="126"/>
      <c r="EFI696" s="126"/>
      <c r="EFJ696" s="126"/>
      <c r="EFK696" s="126"/>
      <c r="EFL696" s="126"/>
      <c r="EFM696" s="126"/>
      <c r="EFN696" s="126"/>
      <c r="EFO696" s="126"/>
      <c r="EFP696" s="126"/>
      <c r="EFQ696" s="126"/>
      <c r="EFR696" s="126"/>
      <c r="EFS696" s="126"/>
      <c r="EFT696" s="126"/>
      <c r="EFU696" s="126"/>
      <c r="EFV696" s="126"/>
      <c r="EFW696" s="126"/>
      <c r="EFX696" s="126"/>
      <c r="EFY696" s="126"/>
      <c r="EFZ696" s="126"/>
      <c r="EGA696" s="126"/>
      <c r="EGB696" s="126"/>
      <c r="EGC696" s="126"/>
      <c r="EGD696" s="126"/>
      <c r="EGE696" s="126"/>
      <c r="EGF696" s="126"/>
      <c r="EGG696" s="126"/>
      <c r="EGH696" s="126"/>
      <c r="EGI696" s="126"/>
      <c r="EGJ696" s="126"/>
      <c r="EGK696" s="126"/>
      <c r="EGL696" s="126"/>
      <c r="EGM696" s="126"/>
      <c r="EGN696" s="126"/>
      <c r="EGO696" s="126"/>
      <c r="EGP696" s="126"/>
      <c r="EGQ696" s="126"/>
      <c r="EGR696" s="126"/>
      <c r="EGS696" s="126"/>
      <c r="EGT696" s="126"/>
      <c r="EGU696" s="126"/>
      <c r="EGV696" s="126"/>
      <c r="EGW696" s="126"/>
      <c r="EGX696" s="126"/>
      <c r="EGY696" s="126"/>
      <c r="EGZ696" s="126"/>
      <c r="EHA696" s="126"/>
      <c r="EHB696" s="126"/>
      <c r="EHC696" s="126"/>
      <c r="EHD696" s="126"/>
      <c r="EHE696" s="126"/>
      <c r="EHF696" s="126"/>
      <c r="EHG696" s="126"/>
      <c r="EHH696" s="126"/>
      <c r="EHI696" s="126"/>
      <c r="EHJ696" s="126"/>
      <c r="EHK696" s="126"/>
      <c r="EHL696" s="126"/>
      <c r="EHM696" s="126"/>
      <c r="EHN696" s="126"/>
      <c r="EHO696" s="126"/>
      <c r="EHP696" s="126"/>
      <c r="EHQ696" s="126"/>
      <c r="EHR696" s="126"/>
      <c r="EHS696" s="126"/>
      <c r="EHT696" s="126"/>
      <c r="EHU696" s="126"/>
      <c r="EHV696" s="126"/>
      <c r="EHW696" s="126"/>
      <c r="EHX696" s="126"/>
      <c r="EHY696" s="126"/>
      <c r="EHZ696" s="126"/>
      <c r="EIA696" s="126"/>
      <c r="EIB696" s="126"/>
      <c r="EIC696" s="126"/>
      <c r="EID696" s="126"/>
      <c r="EIE696" s="126"/>
      <c r="EIF696" s="126"/>
      <c r="EIG696" s="126"/>
      <c r="EIH696" s="126"/>
      <c r="EII696" s="126"/>
      <c r="EIJ696" s="126"/>
      <c r="EIK696" s="126"/>
      <c r="EIL696" s="126"/>
      <c r="EIM696" s="126"/>
      <c r="EIN696" s="126"/>
      <c r="EIO696" s="126"/>
      <c r="EIP696" s="126"/>
      <c r="EIQ696" s="126"/>
      <c r="EIR696" s="126"/>
      <c r="EIS696" s="126"/>
      <c r="EIT696" s="126"/>
      <c r="EIU696" s="126"/>
      <c r="EIV696" s="126"/>
      <c r="EIW696" s="126"/>
      <c r="EIX696" s="126"/>
      <c r="EIY696" s="126"/>
      <c r="EIZ696" s="126"/>
      <c r="EJA696" s="126"/>
      <c r="EJB696" s="126"/>
      <c r="EJC696" s="126"/>
      <c r="EJD696" s="126"/>
      <c r="EJE696" s="126"/>
      <c r="EJF696" s="126"/>
      <c r="EJG696" s="126"/>
      <c r="EJH696" s="126"/>
      <c r="EJI696" s="126"/>
      <c r="EJJ696" s="126"/>
      <c r="EJK696" s="126"/>
      <c r="EJL696" s="126"/>
      <c r="EJM696" s="126"/>
      <c r="EJN696" s="126"/>
      <c r="EJO696" s="126"/>
      <c r="EJP696" s="126"/>
      <c r="EJQ696" s="126"/>
      <c r="EJR696" s="126"/>
      <c r="EJS696" s="126"/>
      <c r="EJT696" s="126"/>
      <c r="EJU696" s="126"/>
      <c r="EJV696" s="126"/>
      <c r="EJW696" s="126"/>
      <c r="EJX696" s="126"/>
      <c r="EJY696" s="126"/>
      <c r="EJZ696" s="126"/>
      <c r="EKA696" s="126"/>
      <c r="EKB696" s="126"/>
      <c r="EKC696" s="126"/>
      <c r="EKD696" s="126"/>
      <c r="EKE696" s="126"/>
      <c r="EKF696" s="126"/>
      <c r="EKG696" s="126"/>
      <c r="EKH696" s="126"/>
      <c r="EKI696" s="126"/>
      <c r="EKJ696" s="126"/>
      <c r="EKK696" s="126"/>
      <c r="EKL696" s="126"/>
      <c r="EKM696" s="126"/>
      <c r="EKN696" s="126"/>
      <c r="EKO696" s="126"/>
      <c r="EKP696" s="126"/>
      <c r="EKQ696" s="126"/>
      <c r="EKR696" s="126"/>
      <c r="EKS696" s="126"/>
      <c r="EKT696" s="126"/>
      <c r="EKU696" s="126"/>
      <c r="EKV696" s="126"/>
      <c r="EKW696" s="126"/>
      <c r="EKX696" s="126"/>
      <c r="EKY696" s="126"/>
      <c r="EKZ696" s="126"/>
      <c r="ELA696" s="126"/>
      <c r="ELB696" s="126"/>
      <c r="ELC696" s="126"/>
      <c r="ELD696" s="126"/>
      <c r="ELE696" s="126"/>
      <c r="ELF696" s="126"/>
      <c r="ELG696" s="126"/>
      <c r="ELH696" s="126"/>
      <c r="ELI696" s="126"/>
      <c r="ELJ696" s="126"/>
      <c r="ELK696" s="126"/>
      <c r="ELL696" s="126"/>
      <c r="ELM696" s="126"/>
      <c r="ELN696" s="126"/>
      <c r="ELO696" s="126"/>
      <c r="ELP696" s="126"/>
      <c r="ELQ696" s="126"/>
      <c r="ELR696" s="126"/>
      <c r="ELS696" s="126"/>
      <c r="ELT696" s="126"/>
      <c r="ELU696" s="126"/>
      <c r="ELV696" s="126"/>
      <c r="ELW696" s="126"/>
      <c r="ELX696" s="126"/>
      <c r="ELY696" s="126"/>
      <c r="ELZ696" s="126"/>
      <c r="EMA696" s="126"/>
      <c r="EMB696" s="126"/>
      <c r="EMC696" s="126"/>
      <c r="EMD696" s="126"/>
      <c r="EME696" s="126"/>
      <c r="EMF696" s="126"/>
      <c r="EMG696" s="126"/>
      <c r="EMH696" s="126"/>
      <c r="EMI696" s="126"/>
      <c r="EMJ696" s="126"/>
      <c r="EMK696" s="126"/>
      <c r="EML696" s="126"/>
      <c r="EMM696" s="126"/>
      <c r="EMN696" s="126"/>
      <c r="EMO696" s="126"/>
      <c r="EMP696" s="126"/>
      <c r="EMQ696" s="126"/>
      <c r="EMR696" s="126"/>
      <c r="EMS696" s="126"/>
      <c r="EMT696" s="126"/>
      <c r="EMU696" s="126"/>
      <c r="EMV696" s="126"/>
      <c r="EMW696" s="126"/>
      <c r="EMX696" s="126"/>
      <c r="EMY696" s="126"/>
      <c r="EMZ696" s="126"/>
      <c r="ENA696" s="126"/>
      <c r="ENB696" s="126"/>
      <c r="ENC696" s="126"/>
      <c r="END696" s="126"/>
      <c r="ENE696" s="126"/>
      <c r="ENF696" s="126"/>
      <c r="ENG696" s="126"/>
      <c r="ENH696" s="126"/>
      <c r="ENI696" s="126"/>
      <c r="ENJ696" s="126"/>
      <c r="ENK696" s="126"/>
      <c r="ENL696" s="126"/>
      <c r="ENM696" s="126"/>
      <c r="ENN696" s="126"/>
      <c r="ENO696" s="126"/>
      <c r="ENP696" s="126"/>
      <c r="ENQ696" s="126"/>
      <c r="ENR696" s="126"/>
      <c r="ENS696" s="126"/>
      <c r="ENT696" s="126"/>
      <c r="ENU696" s="126"/>
      <c r="ENV696" s="126"/>
      <c r="ENW696" s="126"/>
      <c r="ENX696" s="126"/>
      <c r="ENY696" s="126"/>
      <c r="ENZ696" s="126"/>
      <c r="EOA696" s="126"/>
      <c r="EOB696" s="126"/>
      <c r="EOC696" s="126"/>
      <c r="EOD696" s="126"/>
      <c r="EOE696" s="126"/>
      <c r="EOF696" s="126"/>
      <c r="EOG696" s="126"/>
      <c r="EOH696" s="126"/>
      <c r="EOI696" s="126"/>
      <c r="EOJ696" s="126"/>
      <c r="EOK696" s="126"/>
      <c r="EOL696" s="126"/>
      <c r="EOM696" s="126"/>
      <c r="EON696" s="126"/>
      <c r="EOO696" s="126"/>
      <c r="EOP696" s="126"/>
      <c r="EOQ696" s="126"/>
      <c r="EOR696" s="126"/>
      <c r="EOS696" s="126"/>
      <c r="EOT696" s="126"/>
      <c r="EOU696" s="126"/>
      <c r="EOV696" s="126"/>
      <c r="EOW696" s="126"/>
      <c r="EOX696" s="126"/>
      <c r="EOY696" s="126"/>
      <c r="EOZ696" s="126"/>
      <c r="EPA696" s="126"/>
      <c r="EPB696" s="126"/>
      <c r="EPC696" s="126"/>
      <c r="EPD696" s="126"/>
      <c r="EPE696" s="126"/>
      <c r="EPF696" s="126"/>
      <c r="EPG696" s="126"/>
      <c r="EPH696" s="126"/>
      <c r="EPI696" s="126"/>
      <c r="EPJ696" s="126"/>
      <c r="EPK696" s="126"/>
      <c r="EPL696" s="126"/>
      <c r="EPM696" s="126"/>
      <c r="EPN696" s="126"/>
      <c r="EPO696" s="126"/>
      <c r="EPP696" s="126"/>
      <c r="EPQ696" s="126"/>
      <c r="EPR696" s="126"/>
      <c r="EPS696" s="126"/>
      <c r="EPT696" s="126"/>
      <c r="EPU696" s="126"/>
      <c r="EPV696" s="126"/>
      <c r="EPW696" s="126"/>
      <c r="EPX696" s="126"/>
      <c r="EPY696" s="126"/>
      <c r="EPZ696" s="126"/>
      <c r="EQA696" s="126"/>
      <c r="EQB696" s="126"/>
      <c r="EQC696" s="126"/>
      <c r="EQD696" s="126"/>
      <c r="EQE696" s="126"/>
      <c r="EQF696" s="126"/>
      <c r="EQG696" s="126"/>
      <c r="EQH696" s="126"/>
      <c r="EQI696" s="126"/>
      <c r="EQJ696" s="126"/>
      <c r="EQK696" s="126"/>
      <c r="EQL696" s="126"/>
      <c r="EQM696" s="126"/>
      <c r="EQN696" s="126"/>
      <c r="EQO696" s="126"/>
      <c r="EQP696" s="126"/>
      <c r="EQQ696" s="126"/>
      <c r="EQR696" s="126"/>
      <c r="EQS696" s="126"/>
      <c r="EQT696" s="126"/>
      <c r="EQU696" s="126"/>
      <c r="EQV696" s="126"/>
      <c r="EQW696" s="126"/>
      <c r="EQX696" s="126"/>
      <c r="EQY696" s="126"/>
      <c r="EQZ696" s="126"/>
      <c r="ERA696" s="126"/>
      <c r="ERB696" s="126"/>
      <c r="ERC696" s="126"/>
      <c r="ERD696" s="126"/>
      <c r="ERE696" s="126"/>
      <c r="ERF696" s="126"/>
      <c r="ERG696" s="126"/>
      <c r="ERH696" s="126"/>
      <c r="ERI696" s="126"/>
      <c r="ERJ696" s="126"/>
      <c r="ERK696" s="126"/>
      <c r="ERL696" s="126"/>
      <c r="ERM696" s="126"/>
      <c r="ERN696" s="126"/>
      <c r="ERO696" s="126"/>
      <c r="ERP696" s="126"/>
      <c r="ERQ696" s="126"/>
      <c r="ERR696" s="126"/>
      <c r="ERS696" s="126"/>
      <c r="ERT696" s="126"/>
      <c r="ERU696" s="126"/>
      <c r="ERV696" s="126"/>
      <c r="ERW696" s="126"/>
      <c r="ERX696" s="126"/>
      <c r="ERY696" s="126"/>
      <c r="ERZ696" s="126"/>
      <c r="ESA696" s="126"/>
      <c r="ESB696" s="126"/>
      <c r="ESC696" s="126"/>
      <c r="ESD696" s="126"/>
      <c r="ESE696" s="126"/>
      <c r="ESF696" s="126"/>
      <c r="ESG696" s="126"/>
      <c r="ESH696" s="126"/>
      <c r="ESI696" s="126"/>
      <c r="ESJ696" s="126"/>
      <c r="ESK696" s="126"/>
      <c r="ESL696" s="126"/>
      <c r="ESM696" s="126"/>
      <c r="ESN696" s="126"/>
      <c r="ESO696" s="126"/>
      <c r="ESP696" s="126"/>
      <c r="ESQ696" s="126"/>
      <c r="ESR696" s="126"/>
      <c r="ESS696" s="126"/>
      <c r="EST696" s="126"/>
      <c r="ESU696" s="126"/>
      <c r="ESV696" s="126"/>
      <c r="ESW696" s="126"/>
      <c r="ESX696" s="126"/>
      <c r="ESY696" s="126"/>
      <c r="ESZ696" s="126"/>
      <c r="ETA696" s="126"/>
      <c r="ETB696" s="126"/>
      <c r="ETC696" s="126"/>
      <c r="ETD696" s="126"/>
      <c r="ETE696" s="126"/>
      <c r="ETF696" s="126"/>
      <c r="ETG696" s="126"/>
      <c r="ETH696" s="126"/>
      <c r="ETI696" s="126"/>
      <c r="ETJ696" s="126"/>
      <c r="ETK696" s="126"/>
      <c r="ETL696" s="126"/>
      <c r="ETM696" s="126"/>
      <c r="ETN696" s="126"/>
      <c r="ETO696" s="126"/>
      <c r="ETP696" s="126"/>
      <c r="ETQ696" s="126"/>
      <c r="ETR696" s="126"/>
      <c r="ETS696" s="126"/>
      <c r="ETT696" s="126"/>
      <c r="ETU696" s="126"/>
      <c r="ETV696" s="126"/>
      <c r="ETW696" s="126"/>
      <c r="ETX696" s="126"/>
      <c r="ETY696" s="126"/>
      <c r="ETZ696" s="126"/>
      <c r="EUA696" s="126"/>
      <c r="EUB696" s="126"/>
      <c r="EUC696" s="126"/>
      <c r="EUD696" s="126"/>
      <c r="EUE696" s="126"/>
      <c r="EUF696" s="126"/>
      <c r="EUG696" s="126"/>
      <c r="EUH696" s="126"/>
      <c r="EUI696" s="126"/>
      <c r="EUJ696" s="126"/>
      <c r="EUK696" s="126"/>
      <c r="EUL696" s="126"/>
      <c r="EUM696" s="126"/>
      <c r="EUN696" s="126"/>
      <c r="EUO696" s="126"/>
      <c r="EUP696" s="126"/>
      <c r="EUQ696" s="126"/>
      <c r="EUR696" s="126"/>
      <c r="EUS696" s="126"/>
      <c r="EUT696" s="126"/>
      <c r="EUU696" s="126"/>
      <c r="EUV696" s="126"/>
      <c r="EUW696" s="126"/>
      <c r="EUX696" s="126"/>
      <c r="EUY696" s="126"/>
      <c r="EUZ696" s="126"/>
      <c r="EVA696" s="126"/>
      <c r="EVB696" s="126"/>
      <c r="EVC696" s="126"/>
      <c r="EVD696" s="126"/>
      <c r="EVE696" s="126"/>
      <c r="EVF696" s="126"/>
      <c r="EVG696" s="126"/>
      <c r="EVH696" s="126"/>
      <c r="EVI696" s="126"/>
      <c r="EVJ696" s="126"/>
      <c r="EVK696" s="126"/>
      <c r="EVL696" s="126"/>
      <c r="EVM696" s="126"/>
      <c r="EVN696" s="126"/>
      <c r="EVO696" s="126"/>
      <c r="EVP696" s="126"/>
      <c r="EVQ696" s="126"/>
      <c r="EVR696" s="126"/>
      <c r="EVS696" s="126"/>
      <c r="EVT696" s="126"/>
      <c r="EVU696" s="126"/>
      <c r="EVV696" s="126"/>
      <c r="EVW696" s="126"/>
      <c r="EVX696" s="126"/>
      <c r="EVY696" s="126"/>
      <c r="EVZ696" s="126"/>
      <c r="EWA696" s="126"/>
      <c r="EWB696" s="126"/>
      <c r="EWC696" s="126"/>
      <c r="EWD696" s="126"/>
      <c r="EWE696" s="126"/>
      <c r="EWF696" s="126"/>
      <c r="EWG696" s="126"/>
      <c r="EWH696" s="126"/>
      <c r="EWI696" s="126"/>
      <c r="EWJ696" s="126"/>
      <c r="EWK696" s="126"/>
      <c r="EWL696" s="126"/>
      <c r="EWM696" s="126"/>
      <c r="EWN696" s="126"/>
      <c r="EWO696" s="126"/>
      <c r="EWP696" s="126"/>
      <c r="EWQ696" s="126"/>
      <c r="EWR696" s="126"/>
      <c r="EWS696" s="126"/>
      <c r="EWT696" s="126"/>
      <c r="EWU696" s="126"/>
      <c r="EWV696" s="126"/>
      <c r="EWW696" s="126"/>
      <c r="EWX696" s="126"/>
      <c r="EWY696" s="126"/>
      <c r="EWZ696" s="126"/>
      <c r="EXA696" s="126"/>
      <c r="EXB696" s="126"/>
      <c r="EXC696" s="126"/>
      <c r="EXD696" s="126"/>
      <c r="EXE696" s="126"/>
      <c r="EXF696" s="126"/>
      <c r="EXG696" s="126"/>
      <c r="EXH696" s="126"/>
      <c r="EXI696" s="126"/>
      <c r="EXJ696" s="126"/>
      <c r="EXK696" s="126"/>
      <c r="EXL696" s="126"/>
      <c r="EXM696" s="126"/>
      <c r="EXN696" s="126"/>
      <c r="EXO696" s="126"/>
      <c r="EXP696" s="126"/>
      <c r="EXQ696" s="126"/>
      <c r="EXR696" s="126"/>
      <c r="EXS696" s="126"/>
      <c r="EXT696" s="126"/>
      <c r="EXU696" s="126"/>
      <c r="EXV696" s="126"/>
      <c r="EXW696" s="126"/>
      <c r="EXX696" s="126"/>
      <c r="EXY696" s="126"/>
      <c r="EXZ696" s="126"/>
      <c r="EYA696" s="126"/>
      <c r="EYB696" s="126"/>
      <c r="EYC696" s="126"/>
      <c r="EYD696" s="126"/>
      <c r="EYE696" s="126"/>
      <c r="EYF696" s="126"/>
      <c r="EYG696" s="126"/>
      <c r="EYH696" s="126"/>
      <c r="EYI696" s="126"/>
      <c r="EYJ696" s="126"/>
      <c r="EYK696" s="126"/>
      <c r="EYL696" s="126"/>
      <c r="EYM696" s="126"/>
      <c r="EYN696" s="126"/>
      <c r="EYO696" s="126"/>
      <c r="EYP696" s="126"/>
      <c r="EYQ696" s="126"/>
      <c r="EYR696" s="126"/>
      <c r="EYS696" s="126"/>
      <c r="EYT696" s="126"/>
      <c r="EYU696" s="126"/>
      <c r="EYV696" s="126"/>
      <c r="EYW696" s="126"/>
      <c r="EYX696" s="126"/>
      <c r="EYY696" s="126"/>
      <c r="EYZ696" s="126"/>
      <c r="EZA696" s="126"/>
      <c r="EZB696" s="126"/>
      <c r="EZC696" s="126"/>
      <c r="EZD696" s="126"/>
      <c r="EZE696" s="126"/>
      <c r="EZF696" s="126"/>
      <c r="EZG696" s="126"/>
      <c r="EZH696" s="126"/>
      <c r="EZI696" s="126"/>
      <c r="EZJ696" s="126"/>
      <c r="EZK696" s="126"/>
      <c r="EZL696" s="126"/>
      <c r="EZM696" s="126"/>
      <c r="EZN696" s="126"/>
      <c r="EZO696" s="126"/>
      <c r="EZP696" s="126"/>
      <c r="EZQ696" s="126"/>
      <c r="EZR696" s="126"/>
      <c r="EZS696" s="126"/>
      <c r="EZT696" s="126"/>
      <c r="EZU696" s="126"/>
      <c r="EZV696" s="126"/>
      <c r="EZW696" s="126"/>
      <c r="EZX696" s="126"/>
      <c r="EZY696" s="126"/>
      <c r="EZZ696" s="126"/>
      <c r="FAA696" s="126"/>
      <c r="FAB696" s="126"/>
      <c r="FAC696" s="126"/>
      <c r="FAD696" s="126"/>
      <c r="FAE696" s="126"/>
      <c r="FAF696" s="126"/>
      <c r="FAG696" s="126"/>
      <c r="FAH696" s="126"/>
      <c r="FAI696" s="126"/>
      <c r="FAJ696" s="126"/>
      <c r="FAK696" s="126"/>
      <c r="FAL696" s="126"/>
      <c r="FAM696" s="126"/>
      <c r="FAN696" s="126"/>
      <c r="FAO696" s="126"/>
      <c r="FAP696" s="126"/>
      <c r="FAQ696" s="126"/>
      <c r="FAR696" s="126"/>
      <c r="FAS696" s="126"/>
      <c r="FAT696" s="126"/>
      <c r="FAU696" s="126"/>
      <c r="FAV696" s="126"/>
      <c r="FAW696" s="126"/>
      <c r="FAX696" s="126"/>
      <c r="FAY696" s="126"/>
      <c r="FAZ696" s="126"/>
      <c r="FBA696" s="126"/>
      <c r="FBB696" s="126"/>
      <c r="FBC696" s="126"/>
      <c r="FBD696" s="126"/>
      <c r="FBE696" s="126"/>
      <c r="FBF696" s="126"/>
      <c r="FBG696" s="126"/>
      <c r="FBH696" s="126"/>
      <c r="FBI696" s="126"/>
      <c r="FBJ696" s="126"/>
      <c r="FBK696" s="126"/>
      <c r="FBL696" s="126"/>
      <c r="FBM696" s="126"/>
      <c r="FBN696" s="126"/>
      <c r="FBO696" s="126"/>
      <c r="FBP696" s="126"/>
      <c r="FBQ696" s="126"/>
      <c r="FBR696" s="126"/>
      <c r="FBS696" s="126"/>
      <c r="FBT696" s="126"/>
      <c r="FBU696" s="126"/>
      <c r="FBV696" s="126"/>
      <c r="FBW696" s="126"/>
      <c r="FBX696" s="126"/>
      <c r="FBY696" s="126"/>
      <c r="FBZ696" s="126"/>
      <c r="FCA696" s="126"/>
      <c r="FCB696" s="126"/>
      <c r="FCC696" s="126"/>
      <c r="FCD696" s="126"/>
      <c r="FCE696" s="126"/>
      <c r="FCF696" s="126"/>
      <c r="FCG696" s="126"/>
      <c r="FCH696" s="126"/>
      <c r="FCI696" s="126"/>
      <c r="FCJ696" s="126"/>
      <c r="FCK696" s="126"/>
      <c r="FCL696" s="126"/>
      <c r="FCM696" s="126"/>
      <c r="FCN696" s="126"/>
      <c r="FCO696" s="126"/>
      <c r="FCP696" s="126"/>
      <c r="FCQ696" s="126"/>
      <c r="FCR696" s="126"/>
      <c r="FCS696" s="126"/>
      <c r="FCT696" s="126"/>
      <c r="FCU696" s="126"/>
      <c r="FCV696" s="126"/>
      <c r="FCW696" s="126"/>
      <c r="FCX696" s="126"/>
      <c r="FCY696" s="126"/>
      <c r="FCZ696" s="126"/>
      <c r="FDA696" s="126"/>
      <c r="FDB696" s="126"/>
      <c r="FDC696" s="126"/>
      <c r="FDD696" s="126"/>
      <c r="FDE696" s="126"/>
      <c r="FDF696" s="126"/>
      <c r="FDG696" s="126"/>
      <c r="FDH696" s="126"/>
      <c r="FDI696" s="126"/>
      <c r="FDJ696" s="126"/>
      <c r="FDK696" s="126"/>
      <c r="FDL696" s="126"/>
      <c r="FDM696" s="126"/>
      <c r="FDN696" s="126"/>
      <c r="FDO696" s="126"/>
      <c r="FDP696" s="126"/>
      <c r="FDQ696" s="126"/>
      <c r="FDR696" s="126"/>
      <c r="FDS696" s="126"/>
      <c r="FDT696" s="126"/>
      <c r="FDU696" s="126"/>
      <c r="FDV696" s="126"/>
      <c r="FDW696" s="126"/>
      <c r="FDX696" s="126"/>
      <c r="FDY696" s="126"/>
      <c r="FDZ696" s="126"/>
      <c r="FEA696" s="126"/>
      <c r="FEB696" s="126"/>
      <c r="FEC696" s="126"/>
      <c r="FED696" s="126"/>
      <c r="FEE696" s="126"/>
      <c r="FEF696" s="126"/>
      <c r="FEG696" s="126"/>
      <c r="FEH696" s="126"/>
      <c r="FEI696" s="126"/>
      <c r="FEJ696" s="126"/>
      <c r="FEK696" s="126"/>
      <c r="FEL696" s="126"/>
      <c r="FEM696" s="126"/>
      <c r="FEN696" s="126"/>
      <c r="FEO696" s="126"/>
      <c r="FEP696" s="126"/>
      <c r="FEQ696" s="126"/>
      <c r="FER696" s="126"/>
      <c r="FES696" s="126"/>
      <c r="FET696" s="126"/>
      <c r="FEU696" s="126"/>
      <c r="FEV696" s="126"/>
      <c r="FEW696" s="126"/>
      <c r="FEX696" s="126"/>
      <c r="FEY696" s="126"/>
      <c r="FEZ696" s="126"/>
      <c r="FFA696" s="126"/>
      <c r="FFB696" s="126"/>
      <c r="FFC696" s="126"/>
      <c r="FFD696" s="126"/>
      <c r="FFE696" s="126"/>
      <c r="FFF696" s="126"/>
      <c r="FFG696" s="126"/>
      <c r="FFH696" s="126"/>
      <c r="FFI696" s="126"/>
      <c r="FFJ696" s="126"/>
      <c r="FFK696" s="126"/>
      <c r="FFL696" s="126"/>
      <c r="FFM696" s="126"/>
      <c r="FFN696" s="126"/>
      <c r="FFO696" s="126"/>
      <c r="FFP696" s="126"/>
      <c r="FFQ696" s="126"/>
      <c r="FFR696" s="126"/>
      <c r="FFS696" s="126"/>
      <c r="FFT696" s="126"/>
      <c r="FFU696" s="126"/>
      <c r="FFV696" s="126"/>
      <c r="FFW696" s="126"/>
      <c r="FFX696" s="126"/>
      <c r="FFY696" s="126"/>
      <c r="FFZ696" s="126"/>
      <c r="FGA696" s="126"/>
      <c r="FGB696" s="126"/>
      <c r="FGC696" s="126"/>
      <c r="FGD696" s="126"/>
      <c r="FGE696" s="126"/>
      <c r="FGF696" s="126"/>
      <c r="FGG696" s="126"/>
      <c r="FGH696" s="126"/>
      <c r="FGI696" s="126"/>
      <c r="FGJ696" s="126"/>
      <c r="FGK696" s="126"/>
      <c r="FGL696" s="126"/>
      <c r="FGM696" s="126"/>
      <c r="FGN696" s="126"/>
      <c r="FGO696" s="126"/>
      <c r="FGP696" s="126"/>
      <c r="FGQ696" s="126"/>
      <c r="FGR696" s="126"/>
      <c r="FGS696" s="126"/>
      <c r="FGT696" s="126"/>
      <c r="FGU696" s="126"/>
      <c r="FGV696" s="126"/>
      <c r="FGW696" s="126"/>
      <c r="FGX696" s="126"/>
      <c r="FGY696" s="126"/>
      <c r="FGZ696" s="126"/>
      <c r="FHA696" s="126"/>
      <c r="FHB696" s="126"/>
      <c r="FHC696" s="126"/>
      <c r="FHD696" s="126"/>
      <c r="FHE696" s="126"/>
      <c r="FHF696" s="126"/>
      <c r="FHG696" s="126"/>
      <c r="FHH696" s="126"/>
      <c r="FHI696" s="126"/>
      <c r="FHJ696" s="126"/>
      <c r="FHK696" s="126"/>
      <c r="FHL696" s="126"/>
      <c r="FHM696" s="126"/>
      <c r="FHN696" s="126"/>
      <c r="FHO696" s="126"/>
      <c r="FHP696" s="126"/>
      <c r="FHQ696" s="126"/>
      <c r="FHR696" s="126"/>
      <c r="FHS696" s="126"/>
      <c r="FHT696" s="126"/>
      <c r="FHU696" s="126"/>
      <c r="FHV696" s="126"/>
      <c r="FHW696" s="126"/>
      <c r="FHX696" s="126"/>
      <c r="FHY696" s="126"/>
      <c r="FHZ696" s="126"/>
      <c r="FIA696" s="126"/>
      <c r="FIB696" s="126"/>
      <c r="FIC696" s="126"/>
      <c r="FID696" s="126"/>
      <c r="FIE696" s="126"/>
      <c r="FIF696" s="126"/>
      <c r="FIG696" s="126"/>
      <c r="FIH696" s="126"/>
      <c r="FII696" s="126"/>
      <c r="FIJ696" s="126"/>
      <c r="FIK696" s="126"/>
      <c r="FIL696" s="126"/>
      <c r="FIM696" s="126"/>
      <c r="FIN696" s="126"/>
      <c r="FIO696" s="126"/>
      <c r="FIP696" s="126"/>
      <c r="FIQ696" s="126"/>
      <c r="FIR696" s="126"/>
      <c r="FIS696" s="126"/>
      <c r="FIT696" s="126"/>
      <c r="FIU696" s="126"/>
      <c r="FIV696" s="126"/>
      <c r="FIW696" s="126"/>
      <c r="FIX696" s="126"/>
      <c r="FIY696" s="126"/>
      <c r="FIZ696" s="126"/>
      <c r="FJA696" s="126"/>
      <c r="FJB696" s="126"/>
      <c r="FJC696" s="126"/>
      <c r="FJD696" s="126"/>
      <c r="FJE696" s="126"/>
      <c r="FJF696" s="126"/>
      <c r="FJG696" s="126"/>
      <c r="FJH696" s="126"/>
      <c r="FJI696" s="126"/>
      <c r="FJJ696" s="126"/>
      <c r="FJK696" s="126"/>
      <c r="FJL696" s="126"/>
      <c r="FJM696" s="126"/>
      <c r="FJN696" s="126"/>
      <c r="FJO696" s="126"/>
      <c r="FJP696" s="126"/>
      <c r="FJQ696" s="126"/>
      <c r="FJR696" s="126"/>
      <c r="FJS696" s="126"/>
      <c r="FJT696" s="126"/>
      <c r="FJU696" s="126"/>
      <c r="FJV696" s="126"/>
      <c r="FJW696" s="126"/>
      <c r="FJX696" s="126"/>
      <c r="FJY696" s="126"/>
      <c r="FJZ696" s="126"/>
      <c r="FKA696" s="126"/>
      <c r="FKB696" s="126"/>
      <c r="FKC696" s="126"/>
      <c r="FKD696" s="126"/>
      <c r="FKE696" s="126"/>
      <c r="FKF696" s="126"/>
      <c r="FKG696" s="126"/>
      <c r="FKH696" s="126"/>
      <c r="FKI696" s="126"/>
      <c r="FKJ696" s="126"/>
      <c r="FKK696" s="126"/>
      <c r="FKL696" s="126"/>
      <c r="FKM696" s="126"/>
      <c r="FKN696" s="126"/>
      <c r="FKO696" s="126"/>
      <c r="FKP696" s="126"/>
      <c r="FKQ696" s="126"/>
      <c r="FKR696" s="126"/>
      <c r="FKS696" s="126"/>
      <c r="FKT696" s="126"/>
      <c r="FKU696" s="126"/>
      <c r="FKV696" s="126"/>
      <c r="FKW696" s="126"/>
      <c r="FKX696" s="126"/>
      <c r="FKY696" s="126"/>
      <c r="FKZ696" s="126"/>
      <c r="FLA696" s="126"/>
      <c r="FLB696" s="126"/>
      <c r="FLC696" s="126"/>
      <c r="FLD696" s="126"/>
      <c r="FLE696" s="126"/>
      <c r="FLF696" s="126"/>
      <c r="FLG696" s="126"/>
      <c r="FLH696" s="126"/>
      <c r="FLI696" s="126"/>
      <c r="FLJ696" s="126"/>
      <c r="FLK696" s="126"/>
      <c r="FLL696" s="126"/>
      <c r="FLM696" s="126"/>
      <c r="FLN696" s="126"/>
      <c r="FLO696" s="126"/>
      <c r="FLP696" s="126"/>
      <c r="FLQ696" s="126"/>
      <c r="FLR696" s="126"/>
      <c r="FLS696" s="126"/>
      <c r="FLT696" s="126"/>
      <c r="FLU696" s="126"/>
      <c r="FLV696" s="126"/>
      <c r="FLW696" s="126"/>
      <c r="FLX696" s="126"/>
      <c r="FLY696" s="126"/>
      <c r="FLZ696" s="126"/>
      <c r="FMA696" s="126"/>
      <c r="FMB696" s="126"/>
      <c r="FMC696" s="126"/>
      <c r="FMD696" s="126"/>
      <c r="FME696" s="126"/>
      <c r="FMF696" s="126"/>
      <c r="FMG696" s="126"/>
      <c r="FMH696" s="126"/>
      <c r="FMI696" s="126"/>
      <c r="FMJ696" s="126"/>
      <c r="FMK696" s="126"/>
      <c r="FML696" s="126"/>
      <c r="FMM696" s="126"/>
      <c r="FMN696" s="126"/>
      <c r="FMO696" s="126"/>
      <c r="FMP696" s="126"/>
      <c r="FMQ696" s="126"/>
      <c r="FMR696" s="126"/>
      <c r="FMS696" s="126"/>
      <c r="FMT696" s="126"/>
      <c r="FMU696" s="126"/>
      <c r="FMV696" s="126"/>
      <c r="FMW696" s="126"/>
      <c r="FMX696" s="126"/>
      <c r="FMY696" s="126"/>
      <c r="FMZ696" s="126"/>
      <c r="FNA696" s="126"/>
      <c r="FNB696" s="126"/>
      <c r="FNC696" s="126"/>
      <c r="FND696" s="126"/>
      <c r="FNE696" s="126"/>
      <c r="FNF696" s="126"/>
      <c r="FNG696" s="126"/>
      <c r="FNH696" s="126"/>
      <c r="FNI696" s="126"/>
      <c r="FNJ696" s="126"/>
      <c r="FNK696" s="126"/>
      <c r="FNL696" s="126"/>
      <c r="FNM696" s="126"/>
      <c r="FNN696" s="126"/>
      <c r="FNO696" s="126"/>
      <c r="FNP696" s="126"/>
      <c r="FNQ696" s="126"/>
      <c r="FNR696" s="126"/>
      <c r="FNS696" s="126"/>
      <c r="FNT696" s="126"/>
      <c r="FNU696" s="126"/>
      <c r="FNV696" s="126"/>
      <c r="FNW696" s="126"/>
      <c r="FNX696" s="126"/>
      <c r="FNY696" s="126"/>
      <c r="FNZ696" s="126"/>
      <c r="FOA696" s="126"/>
      <c r="FOB696" s="126"/>
      <c r="FOC696" s="126"/>
      <c r="FOD696" s="126"/>
      <c r="FOE696" s="126"/>
      <c r="FOF696" s="126"/>
      <c r="FOG696" s="126"/>
      <c r="FOH696" s="126"/>
      <c r="FOI696" s="126"/>
      <c r="FOJ696" s="126"/>
      <c r="FOK696" s="126"/>
      <c r="FOL696" s="126"/>
      <c r="FOM696" s="126"/>
      <c r="FON696" s="126"/>
      <c r="FOO696" s="126"/>
      <c r="FOP696" s="126"/>
      <c r="FOQ696" s="126"/>
      <c r="FOR696" s="126"/>
      <c r="FOS696" s="126"/>
      <c r="FOT696" s="126"/>
      <c r="FOU696" s="126"/>
      <c r="FOV696" s="126"/>
      <c r="FOW696" s="126"/>
      <c r="FOX696" s="126"/>
      <c r="FOY696" s="126"/>
      <c r="FOZ696" s="126"/>
      <c r="FPA696" s="126"/>
      <c r="FPB696" s="126"/>
      <c r="FPC696" s="126"/>
      <c r="FPD696" s="126"/>
      <c r="FPE696" s="126"/>
      <c r="FPF696" s="126"/>
      <c r="FPG696" s="126"/>
      <c r="FPH696" s="126"/>
      <c r="FPI696" s="126"/>
      <c r="FPJ696" s="126"/>
      <c r="FPK696" s="126"/>
      <c r="FPL696" s="126"/>
      <c r="FPM696" s="126"/>
      <c r="FPN696" s="126"/>
      <c r="FPO696" s="126"/>
      <c r="FPP696" s="126"/>
      <c r="FPQ696" s="126"/>
      <c r="FPR696" s="126"/>
      <c r="FPS696" s="126"/>
      <c r="FPT696" s="126"/>
      <c r="FPU696" s="126"/>
      <c r="FPV696" s="126"/>
      <c r="FPW696" s="126"/>
      <c r="FPX696" s="126"/>
      <c r="FPY696" s="126"/>
      <c r="FPZ696" s="126"/>
      <c r="FQA696" s="126"/>
      <c r="FQB696" s="126"/>
      <c r="FQC696" s="126"/>
      <c r="FQD696" s="126"/>
      <c r="FQE696" s="126"/>
      <c r="FQF696" s="126"/>
      <c r="FQG696" s="126"/>
      <c r="FQH696" s="126"/>
      <c r="FQI696" s="126"/>
      <c r="FQJ696" s="126"/>
      <c r="FQK696" s="126"/>
      <c r="FQL696" s="126"/>
      <c r="FQM696" s="126"/>
      <c r="FQN696" s="126"/>
      <c r="FQO696" s="126"/>
      <c r="FQP696" s="126"/>
      <c r="FQQ696" s="126"/>
      <c r="FQR696" s="126"/>
      <c r="FQS696" s="126"/>
      <c r="FQT696" s="126"/>
      <c r="FQU696" s="126"/>
      <c r="FQV696" s="126"/>
      <c r="FQW696" s="126"/>
      <c r="FQX696" s="126"/>
      <c r="FQY696" s="126"/>
      <c r="FQZ696" s="126"/>
      <c r="FRA696" s="126"/>
      <c r="FRB696" s="126"/>
      <c r="FRC696" s="126"/>
      <c r="FRD696" s="126"/>
      <c r="FRE696" s="126"/>
      <c r="FRF696" s="126"/>
      <c r="FRG696" s="126"/>
      <c r="FRH696" s="126"/>
      <c r="FRI696" s="126"/>
      <c r="FRJ696" s="126"/>
      <c r="FRK696" s="126"/>
      <c r="FRL696" s="126"/>
      <c r="FRM696" s="126"/>
      <c r="FRN696" s="126"/>
      <c r="FRO696" s="126"/>
      <c r="FRP696" s="126"/>
      <c r="FRQ696" s="126"/>
      <c r="FRR696" s="126"/>
      <c r="FRS696" s="126"/>
      <c r="FRT696" s="126"/>
      <c r="FRU696" s="126"/>
      <c r="FRV696" s="126"/>
      <c r="FRW696" s="126"/>
      <c r="FRX696" s="126"/>
      <c r="FRY696" s="126"/>
      <c r="FRZ696" s="126"/>
      <c r="FSA696" s="126"/>
      <c r="FSB696" s="126"/>
      <c r="FSC696" s="126"/>
      <c r="FSD696" s="126"/>
      <c r="FSE696" s="126"/>
      <c r="FSF696" s="126"/>
      <c r="FSG696" s="126"/>
      <c r="FSH696" s="126"/>
      <c r="FSI696" s="126"/>
      <c r="FSJ696" s="126"/>
      <c r="FSK696" s="126"/>
      <c r="FSL696" s="126"/>
      <c r="FSM696" s="126"/>
      <c r="FSN696" s="126"/>
      <c r="FSO696" s="126"/>
      <c r="FSP696" s="126"/>
      <c r="FSQ696" s="126"/>
      <c r="FSR696" s="126"/>
      <c r="FSS696" s="126"/>
      <c r="FST696" s="126"/>
      <c r="FSU696" s="126"/>
      <c r="FSV696" s="126"/>
      <c r="FSW696" s="126"/>
      <c r="FSX696" s="126"/>
      <c r="FSY696" s="126"/>
      <c r="FSZ696" s="126"/>
      <c r="FTA696" s="126"/>
      <c r="FTB696" s="126"/>
      <c r="FTC696" s="126"/>
      <c r="FTD696" s="126"/>
      <c r="FTE696" s="126"/>
      <c r="FTF696" s="126"/>
      <c r="FTG696" s="126"/>
      <c r="FTH696" s="126"/>
      <c r="FTI696" s="126"/>
      <c r="FTJ696" s="126"/>
      <c r="FTK696" s="126"/>
      <c r="FTL696" s="126"/>
      <c r="FTM696" s="126"/>
      <c r="FTN696" s="126"/>
      <c r="FTO696" s="126"/>
      <c r="FTP696" s="126"/>
      <c r="FTQ696" s="126"/>
      <c r="FTR696" s="126"/>
      <c r="FTS696" s="126"/>
      <c r="FTT696" s="126"/>
      <c r="FTU696" s="126"/>
      <c r="FTV696" s="126"/>
      <c r="FTW696" s="126"/>
      <c r="FTX696" s="126"/>
      <c r="FTY696" s="126"/>
      <c r="FTZ696" s="126"/>
      <c r="FUA696" s="126"/>
      <c r="FUB696" s="126"/>
      <c r="FUC696" s="126"/>
      <c r="FUD696" s="126"/>
      <c r="FUE696" s="126"/>
      <c r="FUF696" s="126"/>
      <c r="FUG696" s="126"/>
      <c r="FUH696" s="126"/>
      <c r="FUI696" s="126"/>
      <c r="FUJ696" s="126"/>
      <c r="FUK696" s="126"/>
      <c r="FUL696" s="126"/>
      <c r="FUM696" s="126"/>
      <c r="FUN696" s="126"/>
      <c r="FUO696" s="126"/>
      <c r="FUP696" s="126"/>
      <c r="FUQ696" s="126"/>
      <c r="FUR696" s="126"/>
      <c r="FUS696" s="126"/>
      <c r="FUT696" s="126"/>
      <c r="FUU696" s="126"/>
      <c r="FUV696" s="126"/>
      <c r="FUW696" s="126"/>
      <c r="FUX696" s="126"/>
      <c r="FUY696" s="126"/>
      <c r="FUZ696" s="126"/>
      <c r="FVA696" s="126"/>
      <c r="FVB696" s="126"/>
      <c r="FVC696" s="126"/>
      <c r="FVD696" s="126"/>
      <c r="FVE696" s="126"/>
      <c r="FVF696" s="126"/>
      <c r="FVG696" s="126"/>
      <c r="FVH696" s="126"/>
      <c r="FVI696" s="126"/>
      <c r="FVJ696" s="126"/>
      <c r="FVK696" s="126"/>
      <c r="FVL696" s="126"/>
      <c r="FVM696" s="126"/>
      <c r="FVN696" s="126"/>
      <c r="FVO696" s="126"/>
      <c r="FVP696" s="126"/>
      <c r="FVQ696" s="126"/>
      <c r="FVR696" s="126"/>
      <c r="FVS696" s="126"/>
      <c r="FVT696" s="126"/>
      <c r="FVU696" s="126"/>
      <c r="FVV696" s="126"/>
      <c r="FVW696" s="126"/>
      <c r="FVX696" s="126"/>
      <c r="FVY696" s="126"/>
      <c r="FVZ696" s="126"/>
      <c r="FWA696" s="126"/>
      <c r="FWB696" s="126"/>
      <c r="FWC696" s="126"/>
      <c r="FWD696" s="126"/>
      <c r="FWE696" s="126"/>
      <c r="FWF696" s="126"/>
      <c r="FWG696" s="126"/>
      <c r="FWH696" s="126"/>
      <c r="FWI696" s="126"/>
      <c r="FWJ696" s="126"/>
      <c r="FWK696" s="126"/>
      <c r="FWL696" s="126"/>
      <c r="FWM696" s="126"/>
      <c r="FWN696" s="126"/>
      <c r="FWO696" s="126"/>
      <c r="FWP696" s="126"/>
      <c r="FWQ696" s="126"/>
      <c r="FWR696" s="126"/>
      <c r="FWS696" s="126"/>
      <c r="FWT696" s="126"/>
      <c r="FWU696" s="126"/>
      <c r="FWV696" s="126"/>
      <c r="FWW696" s="126"/>
      <c r="FWX696" s="126"/>
      <c r="FWY696" s="126"/>
      <c r="FWZ696" s="126"/>
      <c r="FXA696" s="126"/>
      <c r="FXB696" s="126"/>
      <c r="FXC696" s="126"/>
      <c r="FXD696" s="126"/>
      <c r="FXE696" s="126"/>
      <c r="FXF696" s="126"/>
      <c r="FXG696" s="126"/>
      <c r="FXH696" s="126"/>
      <c r="FXI696" s="126"/>
      <c r="FXJ696" s="126"/>
      <c r="FXK696" s="126"/>
      <c r="FXL696" s="126"/>
      <c r="FXM696" s="126"/>
      <c r="FXN696" s="126"/>
      <c r="FXO696" s="126"/>
      <c r="FXP696" s="126"/>
      <c r="FXQ696" s="126"/>
      <c r="FXR696" s="126"/>
      <c r="FXS696" s="126"/>
      <c r="FXT696" s="126"/>
      <c r="FXU696" s="126"/>
      <c r="FXV696" s="126"/>
      <c r="FXW696" s="126"/>
      <c r="FXX696" s="126"/>
      <c r="FXY696" s="126"/>
      <c r="FXZ696" s="126"/>
      <c r="FYA696" s="126"/>
      <c r="FYB696" s="126"/>
      <c r="FYC696" s="126"/>
      <c r="FYD696" s="126"/>
      <c r="FYE696" s="126"/>
      <c r="FYF696" s="126"/>
      <c r="FYG696" s="126"/>
      <c r="FYH696" s="126"/>
      <c r="FYI696" s="126"/>
      <c r="FYJ696" s="126"/>
      <c r="FYK696" s="126"/>
      <c r="FYL696" s="126"/>
      <c r="FYM696" s="126"/>
      <c r="FYN696" s="126"/>
      <c r="FYO696" s="126"/>
      <c r="FYP696" s="126"/>
      <c r="FYQ696" s="126"/>
      <c r="FYR696" s="126"/>
      <c r="FYS696" s="126"/>
      <c r="FYT696" s="126"/>
      <c r="FYU696" s="126"/>
      <c r="FYV696" s="126"/>
      <c r="FYW696" s="126"/>
      <c r="FYX696" s="126"/>
      <c r="FYY696" s="126"/>
      <c r="FYZ696" s="126"/>
      <c r="FZA696" s="126"/>
      <c r="FZB696" s="126"/>
      <c r="FZC696" s="126"/>
      <c r="FZD696" s="126"/>
      <c r="FZE696" s="126"/>
      <c r="FZF696" s="126"/>
      <c r="FZG696" s="126"/>
      <c r="FZH696" s="126"/>
      <c r="FZI696" s="126"/>
      <c r="FZJ696" s="126"/>
      <c r="FZK696" s="126"/>
      <c r="FZL696" s="126"/>
      <c r="FZM696" s="126"/>
      <c r="FZN696" s="126"/>
      <c r="FZO696" s="126"/>
      <c r="FZP696" s="126"/>
      <c r="FZQ696" s="126"/>
      <c r="FZR696" s="126"/>
      <c r="FZS696" s="126"/>
      <c r="FZT696" s="126"/>
      <c r="FZU696" s="126"/>
      <c r="FZV696" s="126"/>
      <c r="FZW696" s="126"/>
      <c r="FZX696" s="126"/>
      <c r="FZY696" s="126"/>
      <c r="FZZ696" s="126"/>
      <c r="GAA696" s="126"/>
      <c r="GAB696" s="126"/>
      <c r="GAC696" s="126"/>
      <c r="GAD696" s="126"/>
      <c r="GAE696" s="126"/>
      <c r="GAF696" s="126"/>
      <c r="GAG696" s="126"/>
      <c r="GAH696" s="126"/>
      <c r="GAI696" s="126"/>
      <c r="GAJ696" s="126"/>
      <c r="GAK696" s="126"/>
      <c r="GAL696" s="126"/>
      <c r="GAM696" s="126"/>
      <c r="GAN696" s="126"/>
      <c r="GAO696" s="126"/>
      <c r="GAP696" s="126"/>
      <c r="GAQ696" s="126"/>
      <c r="GAR696" s="126"/>
      <c r="GAS696" s="126"/>
      <c r="GAT696" s="126"/>
      <c r="GAU696" s="126"/>
      <c r="GAV696" s="126"/>
      <c r="GAW696" s="126"/>
      <c r="GAX696" s="126"/>
      <c r="GAY696" s="126"/>
      <c r="GAZ696" s="126"/>
      <c r="GBA696" s="126"/>
      <c r="GBB696" s="126"/>
      <c r="GBC696" s="126"/>
      <c r="GBD696" s="126"/>
      <c r="GBE696" s="126"/>
      <c r="GBF696" s="126"/>
      <c r="GBG696" s="126"/>
      <c r="GBH696" s="126"/>
      <c r="GBI696" s="126"/>
      <c r="GBJ696" s="126"/>
      <c r="GBK696" s="126"/>
      <c r="GBL696" s="126"/>
      <c r="GBM696" s="126"/>
      <c r="GBN696" s="126"/>
      <c r="GBO696" s="126"/>
      <c r="GBP696" s="126"/>
      <c r="GBQ696" s="126"/>
      <c r="GBR696" s="126"/>
      <c r="GBS696" s="126"/>
      <c r="GBT696" s="126"/>
      <c r="GBU696" s="126"/>
      <c r="GBV696" s="126"/>
      <c r="GBW696" s="126"/>
      <c r="GBX696" s="126"/>
      <c r="GBY696" s="126"/>
      <c r="GBZ696" s="126"/>
      <c r="GCA696" s="126"/>
      <c r="GCB696" s="126"/>
      <c r="GCC696" s="126"/>
      <c r="GCD696" s="126"/>
      <c r="GCE696" s="126"/>
      <c r="GCF696" s="126"/>
      <c r="GCG696" s="126"/>
      <c r="GCH696" s="126"/>
      <c r="GCI696" s="126"/>
      <c r="GCJ696" s="126"/>
      <c r="GCK696" s="126"/>
      <c r="GCL696" s="126"/>
      <c r="GCM696" s="126"/>
      <c r="GCN696" s="126"/>
      <c r="GCO696" s="126"/>
      <c r="GCP696" s="126"/>
      <c r="GCQ696" s="126"/>
      <c r="GCR696" s="126"/>
      <c r="GCS696" s="126"/>
      <c r="GCT696" s="126"/>
      <c r="GCU696" s="126"/>
      <c r="GCV696" s="126"/>
      <c r="GCW696" s="126"/>
      <c r="GCX696" s="126"/>
      <c r="GCY696" s="126"/>
      <c r="GCZ696" s="126"/>
      <c r="GDA696" s="126"/>
      <c r="GDB696" s="126"/>
      <c r="GDC696" s="126"/>
      <c r="GDD696" s="126"/>
      <c r="GDE696" s="126"/>
      <c r="GDF696" s="126"/>
      <c r="GDG696" s="126"/>
      <c r="GDH696" s="126"/>
      <c r="GDI696" s="126"/>
      <c r="GDJ696" s="126"/>
      <c r="GDK696" s="126"/>
      <c r="GDL696" s="126"/>
      <c r="GDM696" s="126"/>
      <c r="GDN696" s="126"/>
      <c r="GDO696" s="126"/>
      <c r="GDP696" s="126"/>
      <c r="GDQ696" s="126"/>
      <c r="GDR696" s="126"/>
      <c r="GDS696" s="126"/>
      <c r="GDT696" s="126"/>
      <c r="GDU696" s="126"/>
      <c r="GDV696" s="126"/>
      <c r="GDW696" s="126"/>
      <c r="GDX696" s="126"/>
      <c r="GDY696" s="126"/>
      <c r="GDZ696" s="126"/>
      <c r="GEA696" s="126"/>
      <c r="GEB696" s="126"/>
      <c r="GEC696" s="126"/>
      <c r="GED696" s="126"/>
      <c r="GEE696" s="126"/>
      <c r="GEF696" s="126"/>
      <c r="GEG696" s="126"/>
      <c r="GEH696" s="126"/>
      <c r="GEI696" s="126"/>
      <c r="GEJ696" s="126"/>
      <c r="GEK696" s="126"/>
      <c r="GEL696" s="126"/>
      <c r="GEM696" s="126"/>
      <c r="GEN696" s="126"/>
      <c r="GEO696" s="126"/>
      <c r="GEP696" s="126"/>
      <c r="GEQ696" s="126"/>
      <c r="GER696" s="126"/>
      <c r="GES696" s="126"/>
      <c r="GET696" s="126"/>
      <c r="GEU696" s="126"/>
      <c r="GEV696" s="126"/>
      <c r="GEW696" s="126"/>
      <c r="GEX696" s="126"/>
      <c r="GEY696" s="126"/>
      <c r="GEZ696" s="126"/>
      <c r="GFA696" s="126"/>
      <c r="GFB696" s="126"/>
      <c r="GFC696" s="126"/>
      <c r="GFD696" s="126"/>
      <c r="GFE696" s="126"/>
      <c r="GFF696" s="126"/>
      <c r="GFG696" s="126"/>
      <c r="GFH696" s="126"/>
      <c r="GFI696" s="126"/>
      <c r="GFJ696" s="126"/>
      <c r="GFK696" s="126"/>
      <c r="GFL696" s="126"/>
      <c r="GFM696" s="126"/>
      <c r="GFN696" s="126"/>
      <c r="GFO696" s="126"/>
      <c r="GFP696" s="126"/>
      <c r="GFQ696" s="126"/>
      <c r="GFR696" s="126"/>
      <c r="GFS696" s="126"/>
      <c r="GFT696" s="126"/>
      <c r="GFU696" s="126"/>
      <c r="GFV696" s="126"/>
      <c r="GFW696" s="126"/>
      <c r="GFX696" s="126"/>
      <c r="GFY696" s="126"/>
      <c r="GFZ696" s="126"/>
      <c r="GGA696" s="126"/>
      <c r="GGB696" s="126"/>
      <c r="GGC696" s="126"/>
      <c r="GGD696" s="126"/>
      <c r="GGE696" s="126"/>
      <c r="GGF696" s="126"/>
      <c r="GGG696" s="126"/>
      <c r="GGH696" s="126"/>
      <c r="GGI696" s="126"/>
      <c r="GGJ696" s="126"/>
      <c r="GGK696" s="126"/>
      <c r="GGL696" s="126"/>
      <c r="GGM696" s="126"/>
      <c r="GGN696" s="126"/>
      <c r="GGO696" s="126"/>
      <c r="GGP696" s="126"/>
      <c r="GGQ696" s="126"/>
      <c r="GGR696" s="126"/>
      <c r="GGS696" s="126"/>
      <c r="GGT696" s="126"/>
      <c r="GGU696" s="126"/>
      <c r="GGV696" s="126"/>
      <c r="GGW696" s="126"/>
      <c r="GGX696" s="126"/>
      <c r="GGY696" s="126"/>
      <c r="GGZ696" s="126"/>
      <c r="GHA696" s="126"/>
      <c r="GHB696" s="126"/>
      <c r="GHC696" s="126"/>
      <c r="GHD696" s="126"/>
      <c r="GHE696" s="126"/>
      <c r="GHF696" s="126"/>
      <c r="GHG696" s="126"/>
      <c r="GHH696" s="126"/>
      <c r="GHI696" s="126"/>
      <c r="GHJ696" s="126"/>
      <c r="GHK696" s="126"/>
      <c r="GHL696" s="126"/>
      <c r="GHM696" s="126"/>
      <c r="GHN696" s="126"/>
      <c r="GHO696" s="126"/>
      <c r="GHP696" s="126"/>
      <c r="GHQ696" s="126"/>
      <c r="GHR696" s="126"/>
      <c r="GHS696" s="126"/>
      <c r="GHT696" s="126"/>
      <c r="GHU696" s="126"/>
      <c r="GHV696" s="126"/>
      <c r="GHW696" s="126"/>
      <c r="GHX696" s="126"/>
      <c r="GHY696" s="126"/>
      <c r="GHZ696" s="126"/>
      <c r="GIA696" s="126"/>
      <c r="GIB696" s="126"/>
      <c r="GIC696" s="126"/>
      <c r="GID696" s="126"/>
      <c r="GIE696" s="126"/>
      <c r="GIF696" s="126"/>
      <c r="GIG696" s="126"/>
      <c r="GIH696" s="126"/>
      <c r="GII696" s="126"/>
      <c r="GIJ696" s="126"/>
      <c r="GIK696" s="126"/>
      <c r="GIL696" s="126"/>
      <c r="GIM696" s="126"/>
      <c r="GIN696" s="126"/>
      <c r="GIO696" s="126"/>
      <c r="GIP696" s="126"/>
      <c r="GIQ696" s="126"/>
      <c r="GIR696" s="126"/>
      <c r="GIS696" s="126"/>
      <c r="GIT696" s="126"/>
      <c r="GIU696" s="126"/>
      <c r="GIV696" s="126"/>
      <c r="GIW696" s="126"/>
      <c r="GIX696" s="126"/>
      <c r="GIY696" s="126"/>
      <c r="GIZ696" s="126"/>
      <c r="GJA696" s="126"/>
      <c r="GJB696" s="126"/>
      <c r="GJC696" s="126"/>
      <c r="GJD696" s="126"/>
      <c r="GJE696" s="126"/>
      <c r="GJF696" s="126"/>
      <c r="GJG696" s="126"/>
      <c r="GJH696" s="126"/>
      <c r="GJI696" s="126"/>
      <c r="GJJ696" s="126"/>
      <c r="GJK696" s="126"/>
      <c r="GJL696" s="126"/>
      <c r="GJM696" s="126"/>
      <c r="GJN696" s="126"/>
      <c r="GJO696" s="126"/>
      <c r="GJP696" s="126"/>
      <c r="GJQ696" s="126"/>
      <c r="GJR696" s="126"/>
      <c r="GJS696" s="126"/>
      <c r="GJT696" s="126"/>
      <c r="GJU696" s="126"/>
      <c r="GJV696" s="126"/>
      <c r="GJW696" s="126"/>
      <c r="GJX696" s="126"/>
      <c r="GJY696" s="126"/>
      <c r="GJZ696" s="126"/>
      <c r="GKA696" s="126"/>
      <c r="GKB696" s="126"/>
      <c r="GKC696" s="126"/>
      <c r="GKD696" s="126"/>
      <c r="GKE696" s="126"/>
      <c r="GKF696" s="126"/>
      <c r="GKG696" s="126"/>
      <c r="GKH696" s="126"/>
      <c r="GKI696" s="126"/>
      <c r="GKJ696" s="126"/>
      <c r="GKK696" s="126"/>
      <c r="GKL696" s="126"/>
      <c r="GKM696" s="126"/>
      <c r="GKN696" s="126"/>
      <c r="GKO696" s="126"/>
      <c r="GKP696" s="126"/>
      <c r="GKQ696" s="126"/>
      <c r="GKR696" s="126"/>
      <c r="GKS696" s="126"/>
      <c r="GKT696" s="126"/>
      <c r="GKU696" s="126"/>
      <c r="GKV696" s="126"/>
      <c r="GKW696" s="126"/>
      <c r="GKX696" s="126"/>
      <c r="GKY696" s="126"/>
      <c r="GKZ696" s="126"/>
      <c r="GLA696" s="126"/>
      <c r="GLB696" s="126"/>
      <c r="GLC696" s="126"/>
      <c r="GLD696" s="126"/>
      <c r="GLE696" s="126"/>
      <c r="GLF696" s="126"/>
      <c r="GLG696" s="126"/>
      <c r="GLH696" s="126"/>
      <c r="GLI696" s="126"/>
      <c r="GLJ696" s="126"/>
      <c r="GLK696" s="126"/>
      <c r="GLL696" s="126"/>
      <c r="GLM696" s="126"/>
      <c r="GLN696" s="126"/>
      <c r="GLO696" s="126"/>
      <c r="GLP696" s="126"/>
      <c r="GLQ696" s="126"/>
      <c r="GLR696" s="126"/>
      <c r="GLS696" s="126"/>
      <c r="GLT696" s="126"/>
      <c r="GLU696" s="126"/>
      <c r="GLV696" s="126"/>
      <c r="GLW696" s="126"/>
      <c r="GLX696" s="126"/>
      <c r="GLY696" s="126"/>
      <c r="GLZ696" s="126"/>
      <c r="GMA696" s="126"/>
      <c r="GMB696" s="126"/>
      <c r="GMC696" s="126"/>
      <c r="GMD696" s="126"/>
      <c r="GME696" s="126"/>
      <c r="GMF696" s="126"/>
      <c r="GMG696" s="126"/>
      <c r="GMH696" s="126"/>
      <c r="GMI696" s="126"/>
      <c r="GMJ696" s="126"/>
      <c r="GMK696" s="126"/>
      <c r="GML696" s="126"/>
      <c r="GMM696" s="126"/>
      <c r="GMN696" s="126"/>
      <c r="GMO696" s="126"/>
      <c r="GMP696" s="126"/>
      <c r="GMQ696" s="126"/>
      <c r="GMR696" s="126"/>
      <c r="GMS696" s="126"/>
      <c r="GMT696" s="126"/>
      <c r="GMU696" s="126"/>
      <c r="GMV696" s="126"/>
      <c r="GMW696" s="126"/>
      <c r="GMX696" s="126"/>
      <c r="GMY696" s="126"/>
      <c r="GMZ696" s="126"/>
      <c r="GNA696" s="126"/>
      <c r="GNB696" s="126"/>
      <c r="GNC696" s="126"/>
      <c r="GND696" s="126"/>
      <c r="GNE696" s="126"/>
      <c r="GNF696" s="126"/>
      <c r="GNG696" s="126"/>
      <c r="GNH696" s="126"/>
      <c r="GNI696" s="126"/>
      <c r="GNJ696" s="126"/>
      <c r="GNK696" s="126"/>
      <c r="GNL696" s="126"/>
      <c r="GNM696" s="126"/>
      <c r="GNN696" s="126"/>
      <c r="GNO696" s="126"/>
      <c r="GNP696" s="126"/>
      <c r="GNQ696" s="126"/>
      <c r="GNR696" s="126"/>
      <c r="GNS696" s="126"/>
      <c r="GNT696" s="126"/>
      <c r="GNU696" s="126"/>
      <c r="GNV696" s="126"/>
      <c r="GNW696" s="126"/>
      <c r="GNX696" s="126"/>
      <c r="GNY696" s="126"/>
      <c r="GNZ696" s="126"/>
      <c r="GOA696" s="126"/>
      <c r="GOB696" s="126"/>
      <c r="GOC696" s="126"/>
      <c r="GOD696" s="126"/>
      <c r="GOE696" s="126"/>
      <c r="GOF696" s="126"/>
      <c r="GOG696" s="126"/>
      <c r="GOH696" s="126"/>
      <c r="GOI696" s="126"/>
      <c r="GOJ696" s="126"/>
      <c r="GOK696" s="126"/>
      <c r="GOL696" s="126"/>
      <c r="GOM696" s="126"/>
      <c r="GON696" s="126"/>
      <c r="GOO696" s="126"/>
      <c r="GOP696" s="126"/>
      <c r="GOQ696" s="126"/>
      <c r="GOR696" s="126"/>
      <c r="GOS696" s="126"/>
      <c r="GOT696" s="126"/>
      <c r="GOU696" s="126"/>
      <c r="GOV696" s="126"/>
      <c r="GOW696" s="126"/>
      <c r="GOX696" s="126"/>
      <c r="GOY696" s="126"/>
      <c r="GOZ696" s="126"/>
      <c r="GPA696" s="126"/>
      <c r="GPB696" s="126"/>
      <c r="GPC696" s="126"/>
      <c r="GPD696" s="126"/>
      <c r="GPE696" s="126"/>
      <c r="GPF696" s="126"/>
      <c r="GPG696" s="126"/>
      <c r="GPH696" s="126"/>
      <c r="GPI696" s="126"/>
      <c r="GPJ696" s="126"/>
      <c r="GPK696" s="126"/>
      <c r="GPL696" s="126"/>
      <c r="GPM696" s="126"/>
      <c r="GPN696" s="126"/>
      <c r="GPO696" s="126"/>
      <c r="GPP696" s="126"/>
      <c r="GPQ696" s="126"/>
      <c r="GPR696" s="126"/>
      <c r="GPS696" s="126"/>
      <c r="GPT696" s="126"/>
      <c r="GPU696" s="126"/>
      <c r="GPV696" s="126"/>
      <c r="GPW696" s="126"/>
      <c r="GPX696" s="126"/>
      <c r="GPY696" s="126"/>
      <c r="GPZ696" s="126"/>
      <c r="GQA696" s="126"/>
      <c r="GQB696" s="126"/>
      <c r="GQC696" s="126"/>
      <c r="GQD696" s="126"/>
      <c r="GQE696" s="126"/>
      <c r="GQF696" s="126"/>
      <c r="GQG696" s="126"/>
      <c r="GQH696" s="126"/>
      <c r="GQI696" s="126"/>
      <c r="GQJ696" s="126"/>
      <c r="GQK696" s="126"/>
      <c r="GQL696" s="126"/>
      <c r="GQM696" s="126"/>
      <c r="GQN696" s="126"/>
      <c r="GQO696" s="126"/>
      <c r="GQP696" s="126"/>
      <c r="GQQ696" s="126"/>
      <c r="GQR696" s="126"/>
      <c r="GQS696" s="126"/>
      <c r="GQT696" s="126"/>
      <c r="GQU696" s="126"/>
      <c r="GQV696" s="126"/>
      <c r="GQW696" s="126"/>
      <c r="GQX696" s="126"/>
      <c r="GQY696" s="126"/>
      <c r="GQZ696" s="126"/>
      <c r="GRA696" s="126"/>
      <c r="GRB696" s="126"/>
      <c r="GRC696" s="126"/>
      <c r="GRD696" s="126"/>
      <c r="GRE696" s="126"/>
      <c r="GRF696" s="126"/>
      <c r="GRG696" s="126"/>
      <c r="GRH696" s="126"/>
      <c r="GRI696" s="126"/>
      <c r="GRJ696" s="126"/>
      <c r="GRK696" s="126"/>
      <c r="GRL696" s="126"/>
      <c r="GRM696" s="126"/>
      <c r="GRN696" s="126"/>
      <c r="GRO696" s="126"/>
      <c r="GRP696" s="126"/>
      <c r="GRQ696" s="126"/>
      <c r="GRR696" s="126"/>
      <c r="GRS696" s="126"/>
      <c r="GRT696" s="126"/>
      <c r="GRU696" s="126"/>
      <c r="GRV696" s="126"/>
      <c r="GRW696" s="126"/>
      <c r="GRX696" s="126"/>
      <c r="GRY696" s="126"/>
      <c r="GRZ696" s="126"/>
      <c r="GSA696" s="126"/>
      <c r="GSB696" s="126"/>
      <c r="GSC696" s="126"/>
      <c r="GSD696" s="126"/>
      <c r="GSE696" s="126"/>
      <c r="GSF696" s="126"/>
      <c r="GSG696" s="126"/>
      <c r="GSH696" s="126"/>
      <c r="GSI696" s="126"/>
      <c r="GSJ696" s="126"/>
      <c r="GSK696" s="126"/>
      <c r="GSL696" s="126"/>
      <c r="GSM696" s="126"/>
      <c r="GSN696" s="126"/>
      <c r="GSO696" s="126"/>
      <c r="GSP696" s="126"/>
      <c r="GSQ696" s="126"/>
      <c r="GSR696" s="126"/>
      <c r="GSS696" s="126"/>
      <c r="GST696" s="126"/>
      <c r="GSU696" s="126"/>
      <c r="GSV696" s="126"/>
      <c r="GSW696" s="126"/>
      <c r="GSX696" s="126"/>
      <c r="GSY696" s="126"/>
      <c r="GSZ696" s="126"/>
      <c r="GTA696" s="126"/>
      <c r="GTB696" s="126"/>
      <c r="GTC696" s="126"/>
      <c r="GTD696" s="126"/>
      <c r="GTE696" s="126"/>
      <c r="GTF696" s="126"/>
      <c r="GTG696" s="126"/>
      <c r="GTH696" s="126"/>
      <c r="GTI696" s="126"/>
      <c r="GTJ696" s="126"/>
      <c r="GTK696" s="126"/>
      <c r="GTL696" s="126"/>
      <c r="GTM696" s="126"/>
      <c r="GTN696" s="126"/>
      <c r="GTO696" s="126"/>
      <c r="GTP696" s="126"/>
      <c r="GTQ696" s="126"/>
      <c r="GTR696" s="126"/>
      <c r="GTS696" s="126"/>
      <c r="GTT696" s="126"/>
      <c r="GTU696" s="126"/>
      <c r="GTV696" s="126"/>
      <c r="GTW696" s="126"/>
      <c r="GTX696" s="126"/>
      <c r="GTY696" s="126"/>
      <c r="GTZ696" s="126"/>
      <c r="GUA696" s="126"/>
      <c r="GUB696" s="126"/>
      <c r="GUC696" s="126"/>
      <c r="GUD696" s="126"/>
      <c r="GUE696" s="126"/>
      <c r="GUF696" s="126"/>
      <c r="GUG696" s="126"/>
      <c r="GUH696" s="126"/>
      <c r="GUI696" s="126"/>
      <c r="GUJ696" s="126"/>
      <c r="GUK696" s="126"/>
      <c r="GUL696" s="126"/>
      <c r="GUM696" s="126"/>
      <c r="GUN696" s="126"/>
      <c r="GUO696" s="126"/>
      <c r="GUP696" s="126"/>
      <c r="GUQ696" s="126"/>
      <c r="GUR696" s="126"/>
      <c r="GUS696" s="126"/>
      <c r="GUT696" s="126"/>
      <c r="GUU696" s="126"/>
      <c r="GUV696" s="126"/>
      <c r="GUW696" s="126"/>
      <c r="GUX696" s="126"/>
      <c r="GUY696" s="126"/>
      <c r="GUZ696" s="126"/>
      <c r="GVA696" s="126"/>
      <c r="GVB696" s="126"/>
      <c r="GVC696" s="126"/>
      <c r="GVD696" s="126"/>
      <c r="GVE696" s="126"/>
      <c r="GVF696" s="126"/>
      <c r="GVG696" s="126"/>
      <c r="GVH696" s="126"/>
      <c r="GVI696" s="126"/>
      <c r="GVJ696" s="126"/>
      <c r="GVK696" s="126"/>
      <c r="GVL696" s="126"/>
      <c r="GVM696" s="126"/>
      <c r="GVN696" s="126"/>
      <c r="GVO696" s="126"/>
      <c r="GVP696" s="126"/>
      <c r="GVQ696" s="126"/>
      <c r="GVR696" s="126"/>
      <c r="GVS696" s="126"/>
      <c r="GVT696" s="126"/>
      <c r="GVU696" s="126"/>
      <c r="GVV696" s="126"/>
      <c r="GVW696" s="126"/>
      <c r="GVX696" s="126"/>
      <c r="GVY696" s="126"/>
      <c r="GVZ696" s="126"/>
      <c r="GWA696" s="126"/>
      <c r="GWB696" s="126"/>
      <c r="GWC696" s="126"/>
      <c r="GWD696" s="126"/>
      <c r="GWE696" s="126"/>
      <c r="GWF696" s="126"/>
      <c r="GWG696" s="126"/>
      <c r="GWH696" s="126"/>
      <c r="GWI696" s="126"/>
      <c r="GWJ696" s="126"/>
      <c r="GWK696" s="126"/>
      <c r="GWL696" s="126"/>
      <c r="GWM696" s="126"/>
      <c r="GWN696" s="126"/>
      <c r="GWO696" s="126"/>
      <c r="GWP696" s="126"/>
      <c r="GWQ696" s="126"/>
      <c r="GWR696" s="126"/>
      <c r="GWS696" s="126"/>
      <c r="GWT696" s="126"/>
      <c r="GWU696" s="126"/>
      <c r="GWV696" s="126"/>
      <c r="GWW696" s="126"/>
      <c r="GWX696" s="126"/>
      <c r="GWY696" s="126"/>
      <c r="GWZ696" s="126"/>
      <c r="GXA696" s="126"/>
      <c r="GXB696" s="126"/>
      <c r="GXC696" s="126"/>
      <c r="GXD696" s="126"/>
      <c r="GXE696" s="126"/>
      <c r="GXF696" s="126"/>
      <c r="GXG696" s="126"/>
      <c r="GXH696" s="126"/>
      <c r="GXI696" s="126"/>
      <c r="GXJ696" s="126"/>
      <c r="GXK696" s="126"/>
      <c r="GXL696" s="126"/>
      <c r="GXM696" s="126"/>
      <c r="GXN696" s="126"/>
      <c r="GXO696" s="126"/>
      <c r="GXP696" s="126"/>
      <c r="GXQ696" s="126"/>
      <c r="GXR696" s="126"/>
      <c r="GXS696" s="126"/>
      <c r="GXT696" s="126"/>
      <c r="GXU696" s="126"/>
      <c r="GXV696" s="126"/>
      <c r="GXW696" s="126"/>
      <c r="GXX696" s="126"/>
      <c r="GXY696" s="126"/>
      <c r="GXZ696" s="126"/>
      <c r="GYA696" s="126"/>
      <c r="GYB696" s="126"/>
      <c r="GYC696" s="126"/>
      <c r="GYD696" s="126"/>
      <c r="GYE696" s="126"/>
      <c r="GYF696" s="126"/>
      <c r="GYG696" s="126"/>
      <c r="GYH696" s="126"/>
      <c r="GYI696" s="126"/>
      <c r="GYJ696" s="126"/>
      <c r="GYK696" s="126"/>
      <c r="GYL696" s="126"/>
      <c r="GYM696" s="126"/>
      <c r="GYN696" s="126"/>
      <c r="GYO696" s="126"/>
      <c r="GYP696" s="126"/>
      <c r="GYQ696" s="126"/>
      <c r="GYR696" s="126"/>
      <c r="GYS696" s="126"/>
      <c r="GYT696" s="126"/>
      <c r="GYU696" s="126"/>
      <c r="GYV696" s="126"/>
      <c r="GYW696" s="126"/>
      <c r="GYX696" s="126"/>
      <c r="GYY696" s="126"/>
      <c r="GYZ696" s="126"/>
      <c r="GZA696" s="126"/>
      <c r="GZB696" s="126"/>
      <c r="GZC696" s="126"/>
      <c r="GZD696" s="126"/>
      <c r="GZE696" s="126"/>
      <c r="GZF696" s="126"/>
      <c r="GZG696" s="126"/>
      <c r="GZH696" s="126"/>
      <c r="GZI696" s="126"/>
      <c r="GZJ696" s="126"/>
      <c r="GZK696" s="126"/>
      <c r="GZL696" s="126"/>
      <c r="GZM696" s="126"/>
      <c r="GZN696" s="126"/>
      <c r="GZO696" s="126"/>
      <c r="GZP696" s="126"/>
      <c r="GZQ696" s="126"/>
      <c r="GZR696" s="126"/>
      <c r="GZS696" s="126"/>
      <c r="GZT696" s="126"/>
      <c r="GZU696" s="126"/>
      <c r="GZV696" s="126"/>
      <c r="GZW696" s="126"/>
      <c r="GZX696" s="126"/>
      <c r="GZY696" s="126"/>
      <c r="GZZ696" s="126"/>
      <c r="HAA696" s="126"/>
      <c r="HAB696" s="126"/>
      <c r="HAC696" s="126"/>
      <c r="HAD696" s="126"/>
      <c r="HAE696" s="126"/>
      <c r="HAF696" s="126"/>
      <c r="HAG696" s="126"/>
      <c r="HAH696" s="126"/>
      <c r="HAI696" s="126"/>
      <c r="HAJ696" s="126"/>
      <c r="HAK696" s="126"/>
      <c r="HAL696" s="126"/>
      <c r="HAM696" s="126"/>
      <c r="HAN696" s="126"/>
      <c r="HAO696" s="126"/>
      <c r="HAP696" s="126"/>
      <c r="HAQ696" s="126"/>
      <c r="HAR696" s="126"/>
      <c r="HAS696" s="126"/>
      <c r="HAT696" s="126"/>
      <c r="HAU696" s="126"/>
      <c r="HAV696" s="126"/>
      <c r="HAW696" s="126"/>
      <c r="HAX696" s="126"/>
      <c r="HAY696" s="126"/>
      <c r="HAZ696" s="126"/>
      <c r="HBA696" s="126"/>
      <c r="HBB696" s="126"/>
      <c r="HBC696" s="126"/>
      <c r="HBD696" s="126"/>
      <c r="HBE696" s="126"/>
      <c r="HBF696" s="126"/>
      <c r="HBG696" s="126"/>
      <c r="HBH696" s="126"/>
      <c r="HBI696" s="126"/>
      <c r="HBJ696" s="126"/>
      <c r="HBK696" s="126"/>
      <c r="HBL696" s="126"/>
      <c r="HBM696" s="126"/>
      <c r="HBN696" s="126"/>
      <c r="HBO696" s="126"/>
      <c r="HBP696" s="126"/>
      <c r="HBQ696" s="126"/>
      <c r="HBR696" s="126"/>
      <c r="HBS696" s="126"/>
      <c r="HBT696" s="126"/>
      <c r="HBU696" s="126"/>
      <c r="HBV696" s="126"/>
      <c r="HBW696" s="126"/>
      <c r="HBX696" s="126"/>
      <c r="HBY696" s="126"/>
      <c r="HBZ696" s="126"/>
      <c r="HCA696" s="126"/>
      <c r="HCB696" s="126"/>
      <c r="HCC696" s="126"/>
      <c r="HCD696" s="126"/>
      <c r="HCE696" s="126"/>
      <c r="HCF696" s="126"/>
      <c r="HCG696" s="126"/>
      <c r="HCH696" s="126"/>
      <c r="HCI696" s="126"/>
      <c r="HCJ696" s="126"/>
      <c r="HCK696" s="126"/>
      <c r="HCL696" s="126"/>
      <c r="HCM696" s="126"/>
      <c r="HCN696" s="126"/>
      <c r="HCO696" s="126"/>
      <c r="HCP696" s="126"/>
      <c r="HCQ696" s="126"/>
      <c r="HCR696" s="126"/>
      <c r="HCS696" s="126"/>
      <c r="HCT696" s="126"/>
      <c r="HCU696" s="126"/>
      <c r="HCV696" s="126"/>
      <c r="HCW696" s="126"/>
      <c r="HCX696" s="126"/>
      <c r="HCY696" s="126"/>
      <c r="HCZ696" s="126"/>
      <c r="HDA696" s="126"/>
      <c r="HDB696" s="126"/>
      <c r="HDC696" s="126"/>
      <c r="HDD696" s="126"/>
      <c r="HDE696" s="126"/>
      <c r="HDF696" s="126"/>
      <c r="HDG696" s="126"/>
      <c r="HDH696" s="126"/>
      <c r="HDI696" s="126"/>
      <c r="HDJ696" s="126"/>
      <c r="HDK696" s="126"/>
      <c r="HDL696" s="126"/>
      <c r="HDM696" s="126"/>
      <c r="HDN696" s="126"/>
      <c r="HDO696" s="126"/>
      <c r="HDP696" s="126"/>
      <c r="HDQ696" s="126"/>
      <c r="HDR696" s="126"/>
      <c r="HDS696" s="126"/>
      <c r="HDT696" s="126"/>
      <c r="HDU696" s="126"/>
      <c r="HDV696" s="126"/>
      <c r="HDW696" s="126"/>
      <c r="HDX696" s="126"/>
      <c r="HDY696" s="126"/>
      <c r="HDZ696" s="126"/>
      <c r="HEA696" s="126"/>
      <c r="HEB696" s="126"/>
      <c r="HEC696" s="126"/>
      <c r="HED696" s="126"/>
      <c r="HEE696" s="126"/>
      <c r="HEF696" s="126"/>
      <c r="HEG696" s="126"/>
      <c r="HEH696" s="126"/>
      <c r="HEI696" s="126"/>
      <c r="HEJ696" s="126"/>
      <c r="HEK696" s="126"/>
      <c r="HEL696" s="126"/>
      <c r="HEM696" s="126"/>
      <c r="HEN696" s="126"/>
      <c r="HEO696" s="126"/>
      <c r="HEP696" s="126"/>
      <c r="HEQ696" s="126"/>
      <c r="HER696" s="126"/>
      <c r="HES696" s="126"/>
      <c r="HET696" s="126"/>
      <c r="HEU696" s="126"/>
      <c r="HEV696" s="126"/>
      <c r="HEW696" s="126"/>
      <c r="HEX696" s="126"/>
      <c r="HEY696" s="126"/>
      <c r="HEZ696" s="126"/>
      <c r="HFA696" s="126"/>
      <c r="HFB696" s="126"/>
      <c r="HFC696" s="126"/>
      <c r="HFD696" s="126"/>
      <c r="HFE696" s="126"/>
      <c r="HFF696" s="126"/>
      <c r="HFG696" s="126"/>
      <c r="HFH696" s="126"/>
      <c r="HFI696" s="126"/>
      <c r="HFJ696" s="126"/>
      <c r="HFK696" s="126"/>
      <c r="HFL696" s="126"/>
      <c r="HFM696" s="126"/>
      <c r="HFN696" s="126"/>
      <c r="HFO696" s="126"/>
      <c r="HFP696" s="126"/>
      <c r="HFQ696" s="126"/>
      <c r="HFR696" s="126"/>
      <c r="HFS696" s="126"/>
      <c r="HFT696" s="126"/>
      <c r="HFU696" s="126"/>
      <c r="HFV696" s="126"/>
      <c r="HFW696" s="126"/>
      <c r="HFX696" s="126"/>
      <c r="HFY696" s="126"/>
      <c r="HFZ696" s="126"/>
      <c r="HGA696" s="126"/>
      <c r="HGB696" s="126"/>
      <c r="HGC696" s="126"/>
      <c r="HGD696" s="126"/>
      <c r="HGE696" s="126"/>
      <c r="HGF696" s="126"/>
      <c r="HGG696" s="126"/>
      <c r="HGH696" s="126"/>
      <c r="HGI696" s="126"/>
      <c r="HGJ696" s="126"/>
      <c r="HGK696" s="126"/>
      <c r="HGL696" s="126"/>
      <c r="HGM696" s="126"/>
      <c r="HGN696" s="126"/>
      <c r="HGO696" s="126"/>
      <c r="HGP696" s="126"/>
      <c r="HGQ696" s="126"/>
      <c r="HGR696" s="126"/>
      <c r="HGS696" s="126"/>
      <c r="HGT696" s="126"/>
      <c r="HGU696" s="126"/>
      <c r="HGV696" s="126"/>
      <c r="HGW696" s="126"/>
      <c r="HGX696" s="126"/>
      <c r="HGY696" s="126"/>
      <c r="HGZ696" s="126"/>
      <c r="HHA696" s="126"/>
      <c r="HHB696" s="126"/>
      <c r="HHC696" s="126"/>
      <c r="HHD696" s="126"/>
      <c r="HHE696" s="126"/>
      <c r="HHF696" s="126"/>
      <c r="HHG696" s="126"/>
      <c r="HHH696" s="126"/>
      <c r="HHI696" s="126"/>
      <c r="HHJ696" s="126"/>
      <c r="HHK696" s="126"/>
      <c r="HHL696" s="126"/>
      <c r="HHM696" s="126"/>
      <c r="HHN696" s="126"/>
      <c r="HHO696" s="126"/>
      <c r="HHP696" s="126"/>
      <c r="HHQ696" s="126"/>
      <c r="HHR696" s="126"/>
      <c r="HHS696" s="126"/>
      <c r="HHT696" s="126"/>
      <c r="HHU696" s="126"/>
      <c r="HHV696" s="126"/>
      <c r="HHW696" s="126"/>
      <c r="HHX696" s="126"/>
      <c r="HHY696" s="126"/>
      <c r="HHZ696" s="126"/>
      <c r="HIA696" s="126"/>
      <c r="HIB696" s="126"/>
      <c r="HIC696" s="126"/>
      <c r="HID696" s="126"/>
      <c r="HIE696" s="126"/>
      <c r="HIF696" s="126"/>
      <c r="HIG696" s="126"/>
      <c r="HIH696" s="126"/>
      <c r="HII696" s="126"/>
      <c r="HIJ696" s="126"/>
      <c r="HIK696" s="126"/>
      <c r="HIL696" s="126"/>
      <c r="HIM696" s="126"/>
      <c r="HIN696" s="126"/>
      <c r="HIO696" s="126"/>
      <c r="HIP696" s="126"/>
      <c r="HIQ696" s="126"/>
      <c r="HIR696" s="126"/>
      <c r="HIS696" s="126"/>
      <c r="HIT696" s="126"/>
      <c r="HIU696" s="126"/>
      <c r="HIV696" s="126"/>
      <c r="HIW696" s="126"/>
      <c r="HIX696" s="126"/>
      <c r="HIY696" s="126"/>
      <c r="HIZ696" s="126"/>
      <c r="HJA696" s="126"/>
      <c r="HJB696" s="126"/>
      <c r="HJC696" s="126"/>
      <c r="HJD696" s="126"/>
      <c r="HJE696" s="126"/>
      <c r="HJF696" s="126"/>
      <c r="HJG696" s="126"/>
      <c r="HJH696" s="126"/>
      <c r="HJI696" s="126"/>
      <c r="HJJ696" s="126"/>
      <c r="HJK696" s="126"/>
      <c r="HJL696" s="126"/>
      <c r="HJM696" s="126"/>
      <c r="HJN696" s="126"/>
      <c r="HJO696" s="126"/>
      <c r="HJP696" s="126"/>
      <c r="HJQ696" s="126"/>
      <c r="HJR696" s="126"/>
      <c r="HJS696" s="126"/>
      <c r="HJT696" s="126"/>
      <c r="HJU696" s="126"/>
      <c r="HJV696" s="126"/>
      <c r="HJW696" s="126"/>
      <c r="HJX696" s="126"/>
      <c r="HJY696" s="126"/>
      <c r="HJZ696" s="126"/>
      <c r="HKA696" s="126"/>
      <c r="HKB696" s="126"/>
      <c r="HKC696" s="126"/>
      <c r="HKD696" s="126"/>
      <c r="HKE696" s="126"/>
      <c r="HKF696" s="126"/>
      <c r="HKG696" s="126"/>
      <c r="HKH696" s="126"/>
      <c r="HKI696" s="126"/>
      <c r="HKJ696" s="126"/>
      <c r="HKK696" s="126"/>
      <c r="HKL696" s="126"/>
      <c r="HKM696" s="126"/>
      <c r="HKN696" s="126"/>
      <c r="HKO696" s="126"/>
      <c r="HKP696" s="126"/>
      <c r="HKQ696" s="126"/>
      <c r="HKR696" s="126"/>
      <c r="HKS696" s="126"/>
      <c r="HKT696" s="126"/>
      <c r="HKU696" s="126"/>
      <c r="HKV696" s="126"/>
      <c r="HKW696" s="126"/>
      <c r="HKX696" s="126"/>
      <c r="HKY696" s="126"/>
      <c r="HKZ696" s="126"/>
      <c r="HLA696" s="126"/>
      <c r="HLB696" s="126"/>
      <c r="HLC696" s="126"/>
      <c r="HLD696" s="126"/>
      <c r="HLE696" s="126"/>
      <c r="HLF696" s="126"/>
      <c r="HLG696" s="126"/>
      <c r="HLH696" s="126"/>
      <c r="HLI696" s="126"/>
      <c r="HLJ696" s="126"/>
      <c r="HLK696" s="126"/>
      <c r="HLL696" s="126"/>
      <c r="HLM696" s="126"/>
      <c r="HLN696" s="126"/>
      <c r="HLO696" s="126"/>
      <c r="HLP696" s="126"/>
      <c r="HLQ696" s="126"/>
      <c r="HLR696" s="126"/>
      <c r="HLS696" s="126"/>
      <c r="HLT696" s="126"/>
      <c r="HLU696" s="126"/>
      <c r="HLV696" s="126"/>
      <c r="HLW696" s="126"/>
      <c r="HLX696" s="126"/>
      <c r="HLY696" s="126"/>
      <c r="HLZ696" s="126"/>
      <c r="HMA696" s="126"/>
      <c r="HMB696" s="126"/>
      <c r="HMC696" s="126"/>
      <c r="HMD696" s="126"/>
      <c r="HME696" s="126"/>
      <c r="HMF696" s="126"/>
      <c r="HMG696" s="126"/>
      <c r="HMH696" s="126"/>
      <c r="HMI696" s="126"/>
      <c r="HMJ696" s="126"/>
      <c r="HMK696" s="126"/>
      <c r="HML696" s="126"/>
      <c r="HMM696" s="126"/>
      <c r="HMN696" s="126"/>
      <c r="HMO696" s="126"/>
      <c r="HMP696" s="126"/>
      <c r="HMQ696" s="126"/>
      <c r="HMR696" s="126"/>
      <c r="HMS696" s="126"/>
      <c r="HMT696" s="126"/>
      <c r="HMU696" s="126"/>
      <c r="HMV696" s="126"/>
      <c r="HMW696" s="126"/>
      <c r="HMX696" s="126"/>
      <c r="HMY696" s="126"/>
      <c r="HMZ696" s="126"/>
      <c r="HNA696" s="126"/>
      <c r="HNB696" s="126"/>
      <c r="HNC696" s="126"/>
      <c r="HND696" s="126"/>
      <c r="HNE696" s="126"/>
      <c r="HNF696" s="126"/>
      <c r="HNG696" s="126"/>
      <c r="HNH696" s="126"/>
      <c r="HNI696" s="126"/>
      <c r="HNJ696" s="126"/>
      <c r="HNK696" s="126"/>
      <c r="HNL696" s="126"/>
      <c r="HNM696" s="126"/>
      <c r="HNN696" s="126"/>
      <c r="HNO696" s="126"/>
      <c r="HNP696" s="126"/>
      <c r="HNQ696" s="126"/>
      <c r="HNR696" s="126"/>
      <c r="HNS696" s="126"/>
      <c r="HNT696" s="126"/>
      <c r="HNU696" s="126"/>
      <c r="HNV696" s="126"/>
      <c r="HNW696" s="126"/>
      <c r="HNX696" s="126"/>
      <c r="HNY696" s="126"/>
      <c r="HNZ696" s="126"/>
      <c r="HOA696" s="126"/>
      <c r="HOB696" s="126"/>
      <c r="HOC696" s="126"/>
      <c r="HOD696" s="126"/>
      <c r="HOE696" s="126"/>
      <c r="HOF696" s="126"/>
      <c r="HOG696" s="126"/>
      <c r="HOH696" s="126"/>
      <c r="HOI696" s="126"/>
      <c r="HOJ696" s="126"/>
      <c r="HOK696" s="126"/>
      <c r="HOL696" s="126"/>
      <c r="HOM696" s="126"/>
      <c r="HON696" s="126"/>
      <c r="HOO696" s="126"/>
      <c r="HOP696" s="126"/>
      <c r="HOQ696" s="126"/>
      <c r="HOR696" s="126"/>
      <c r="HOS696" s="126"/>
      <c r="HOT696" s="126"/>
      <c r="HOU696" s="126"/>
      <c r="HOV696" s="126"/>
      <c r="HOW696" s="126"/>
      <c r="HOX696" s="126"/>
      <c r="HOY696" s="126"/>
      <c r="HOZ696" s="126"/>
      <c r="HPA696" s="126"/>
      <c r="HPB696" s="126"/>
      <c r="HPC696" s="126"/>
      <c r="HPD696" s="126"/>
      <c r="HPE696" s="126"/>
      <c r="HPF696" s="126"/>
      <c r="HPG696" s="126"/>
      <c r="HPH696" s="126"/>
      <c r="HPI696" s="126"/>
      <c r="HPJ696" s="126"/>
      <c r="HPK696" s="126"/>
      <c r="HPL696" s="126"/>
      <c r="HPM696" s="126"/>
      <c r="HPN696" s="126"/>
      <c r="HPO696" s="126"/>
      <c r="HPP696" s="126"/>
      <c r="HPQ696" s="126"/>
      <c r="HPR696" s="126"/>
      <c r="HPS696" s="126"/>
      <c r="HPT696" s="126"/>
      <c r="HPU696" s="126"/>
      <c r="HPV696" s="126"/>
      <c r="HPW696" s="126"/>
      <c r="HPX696" s="126"/>
      <c r="HPY696" s="126"/>
      <c r="HPZ696" s="126"/>
      <c r="HQA696" s="126"/>
      <c r="HQB696" s="126"/>
      <c r="HQC696" s="126"/>
      <c r="HQD696" s="126"/>
      <c r="HQE696" s="126"/>
      <c r="HQF696" s="126"/>
      <c r="HQG696" s="126"/>
      <c r="HQH696" s="126"/>
      <c r="HQI696" s="126"/>
      <c r="HQJ696" s="126"/>
      <c r="HQK696" s="126"/>
      <c r="HQL696" s="126"/>
      <c r="HQM696" s="126"/>
      <c r="HQN696" s="126"/>
      <c r="HQO696" s="126"/>
      <c r="HQP696" s="126"/>
      <c r="HQQ696" s="126"/>
      <c r="HQR696" s="126"/>
      <c r="HQS696" s="126"/>
      <c r="HQT696" s="126"/>
      <c r="HQU696" s="126"/>
      <c r="HQV696" s="126"/>
      <c r="HQW696" s="126"/>
      <c r="HQX696" s="126"/>
      <c r="HQY696" s="126"/>
      <c r="HQZ696" s="126"/>
      <c r="HRA696" s="126"/>
      <c r="HRB696" s="126"/>
      <c r="HRC696" s="126"/>
      <c r="HRD696" s="126"/>
      <c r="HRE696" s="126"/>
      <c r="HRF696" s="126"/>
      <c r="HRG696" s="126"/>
      <c r="HRH696" s="126"/>
      <c r="HRI696" s="126"/>
      <c r="HRJ696" s="126"/>
      <c r="HRK696" s="126"/>
      <c r="HRL696" s="126"/>
      <c r="HRM696" s="126"/>
      <c r="HRN696" s="126"/>
      <c r="HRO696" s="126"/>
      <c r="HRP696" s="126"/>
      <c r="HRQ696" s="126"/>
      <c r="HRR696" s="126"/>
      <c r="HRS696" s="126"/>
      <c r="HRT696" s="126"/>
      <c r="HRU696" s="126"/>
      <c r="HRV696" s="126"/>
      <c r="HRW696" s="126"/>
      <c r="HRX696" s="126"/>
      <c r="HRY696" s="126"/>
      <c r="HRZ696" s="126"/>
      <c r="HSA696" s="126"/>
      <c r="HSB696" s="126"/>
      <c r="HSC696" s="126"/>
      <c r="HSD696" s="126"/>
      <c r="HSE696" s="126"/>
      <c r="HSF696" s="126"/>
      <c r="HSG696" s="126"/>
      <c r="HSH696" s="126"/>
      <c r="HSI696" s="126"/>
      <c r="HSJ696" s="126"/>
      <c r="HSK696" s="126"/>
      <c r="HSL696" s="126"/>
      <c r="HSM696" s="126"/>
      <c r="HSN696" s="126"/>
      <c r="HSO696" s="126"/>
      <c r="HSP696" s="126"/>
      <c r="HSQ696" s="126"/>
      <c r="HSR696" s="126"/>
      <c r="HSS696" s="126"/>
      <c r="HST696" s="126"/>
      <c r="HSU696" s="126"/>
      <c r="HSV696" s="126"/>
      <c r="HSW696" s="126"/>
      <c r="HSX696" s="126"/>
      <c r="HSY696" s="126"/>
      <c r="HSZ696" s="126"/>
      <c r="HTA696" s="126"/>
      <c r="HTB696" s="126"/>
      <c r="HTC696" s="126"/>
      <c r="HTD696" s="126"/>
      <c r="HTE696" s="126"/>
      <c r="HTF696" s="126"/>
      <c r="HTG696" s="126"/>
      <c r="HTH696" s="126"/>
      <c r="HTI696" s="126"/>
      <c r="HTJ696" s="126"/>
      <c r="HTK696" s="126"/>
      <c r="HTL696" s="126"/>
      <c r="HTM696" s="126"/>
      <c r="HTN696" s="126"/>
      <c r="HTO696" s="126"/>
      <c r="HTP696" s="126"/>
      <c r="HTQ696" s="126"/>
      <c r="HTR696" s="126"/>
      <c r="HTS696" s="126"/>
      <c r="HTT696" s="126"/>
      <c r="HTU696" s="126"/>
      <c r="HTV696" s="126"/>
      <c r="HTW696" s="126"/>
      <c r="HTX696" s="126"/>
      <c r="HTY696" s="126"/>
      <c r="HTZ696" s="126"/>
      <c r="HUA696" s="126"/>
      <c r="HUB696" s="126"/>
      <c r="HUC696" s="126"/>
      <c r="HUD696" s="126"/>
      <c r="HUE696" s="126"/>
      <c r="HUF696" s="126"/>
      <c r="HUG696" s="126"/>
      <c r="HUH696" s="126"/>
      <c r="HUI696" s="126"/>
      <c r="HUJ696" s="126"/>
      <c r="HUK696" s="126"/>
      <c r="HUL696" s="126"/>
      <c r="HUM696" s="126"/>
      <c r="HUN696" s="126"/>
      <c r="HUO696" s="126"/>
      <c r="HUP696" s="126"/>
      <c r="HUQ696" s="126"/>
      <c r="HUR696" s="126"/>
      <c r="HUS696" s="126"/>
      <c r="HUT696" s="126"/>
      <c r="HUU696" s="126"/>
      <c r="HUV696" s="126"/>
      <c r="HUW696" s="126"/>
      <c r="HUX696" s="126"/>
      <c r="HUY696" s="126"/>
      <c r="HUZ696" s="126"/>
      <c r="HVA696" s="126"/>
      <c r="HVB696" s="126"/>
      <c r="HVC696" s="126"/>
      <c r="HVD696" s="126"/>
      <c r="HVE696" s="126"/>
      <c r="HVF696" s="126"/>
      <c r="HVG696" s="126"/>
      <c r="HVH696" s="126"/>
      <c r="HVI696" s="126"/>
      <c r="HVJ696" s="126"/>
      <c r="HVK696" s="126"/>
      <c r="HVL696" s="126"/>
      <c r="HVM696" s="126"/>
      <c r="HVN696" s="126"/>
      <c r="HVO696" s="126"/>
      <c r="HVP696" s="126"/>
      <c r="HVQ696" s="126"/>
      <c r="HVR696" s="126"/>
      <c r="HVS696" s="126"/>
      <c r="HVT696" s="126"/>
      <c r="HVU696" s="126"/>
      <c r="HVV696" s="126"/>
      <c r="HVW696" s="126"/>
      <c r="HVX696" s="126"/>
      <c r="HVY696" s="126"/>
      <c r="HVZ696" s="126"/>
      <c r="HWA696" s="126"/>
      <c r="HWB696" s="126"/>
      <c r="HWC696" s="126"/>
      <c r="HWD696" s="126"/>
      <c r="HWE696" s="126"/>
      <c r="HWF696" s="126"/>
      <c r="HWG696" s="126"/>
      <c r="HWH696" s="126"/>
      <c r="HWI696" s="126"/>
      <c r="HWJ696" s="126"/>
      <c r="HWK696" s="126"/>
      <c r="HWL696" s="126"/>
      <c r="HWM696" s="126"/>
      <c r="HWN696" s="126"/>
      <c r="HWO696" s="126"/>
      <c r="HWP696" s="126"/>
      <c r="HWQ696" s="126"/>
      <c r="HWR696" s="126"/>
      <c r="HWS696" s="126"/>
      <c r="HWT696" s="126"/>
      <c r="HWU696" s="126"/>
      <c r="HWV696" s="126"/>
      <c r="HWW696" s="126"/>
      <c r="HWX696" s="126"/>
      <c r="HWY696" s="126"/>
      <c r="HWZ696" s="126"/>
      <c r="HXA696" s="126"/>
      <c r="HXB696" s="126"/>
      <c r="HXC696" s="126"/>
      <c r="HXD696" s="126"/>
      <c r="HXE696" s="126"/>
      <c r="HXF696" s="126"/>
      <c r="HXG696" s="126"/>
      <c r="HXH696" s="126"/>
      <c r="HXI696" s="126"/>
      <c r="HXJ696" s="126"/>
      <c r="HXK696" s="126"/>
      <c r="HXL696" s="126"/>
      <c r="HXM696" s="126"/>
      <c r="HXN696" s="126"/>
      <c r="HXO696" s="126"/>
      <c r="HXP696" s="126"/>
      <c r="HXQ696" s="126"/>
      <c r="HXR696" s="126"/>
      <c r="HXS696" s="126"/>
      <c r="HXT696" s="126"/>
      <c r="HXU696" s="126"/>
      <c r="HXV696" s="126"/>
      <c r="HXW696" s="126"/>
      <c r="HXX696" s="126"/>
      <c r="HXY696" s="126"/>
      <c r="HXZ696" s="126"/>
      <c r="HYA696" s="126"/>
      <c r="HYB696" s="126"/>
      <c r="HYC696" s="126"/>
      <c r="HYD696" s="126"/>
      <c r="HYE696" s="126"/>
      <c r="HYF696" s="126"/>
      <c r="HYG696" s="126"/>
      <c r="HYH696" s="126"/>
      <c r="HYI696" s="126"/>
      <c r="HYJ696" s="126"/>
      <c r="HYK696" s="126"/>
      <c r="HYL696" s="126"/>
      <c r="HYM696" s="126"/>
      <c r="HYN696" s="126"/>
      <c r="HYO696" s="126"/>
      <c r="HYP696" s="126"/>
      <c r="HYQ696" s="126"/>
      <c r="HYR696" s="126"/>
      <c r="HYS696" s="126"/>
      <c r="HYT696" s="126"/>
      <c r="HYU696" s="126"/>
      <c r="HYV696" s="126"/>
      <c r="HYW696" s="126"/>
      <c r="HYX696" s="126"/>
      <c r="HYY696" s="126"/>
      <c r="HYZ696" s="126"/>
      <c r="HZA696" s="126"/>
      <c r="HZB696" s="126"/>
      <c r="HZC696" s="126"/>
      <c r="HZD696" s="126"/>
      <c r="HZE696" s="126"/>
      <c r="HZF696" s="126"/>
      <c r="HZG696" s="126"/>
      <c r="HZH696" s="126"/>
      <c r="HZI696" s="126"/>
      <c r="HZJ696" s="126"/>
      <c r="HZK696" s="126"/>
      <c r="HZL696" s="126"/>
      <c r="HZM696" s="126"/>
      <c r="HZN696" s="126"/>
      <c r="HZO696" s="126"/>
      <c r="HZP696" s="126"/>
      <c r="HZQ696" s="126"/>
      <c r="HZR696" s="126"/>
      <c r="HZS696" s="126"/>
      <c r="HZT696" s="126"/>
      <c r="HZU696" s="126"/>
      <c r="HZV696" s="126"/>
      <c r="HZW696" s="126"/>
      <c r="HZX696" s="126"/>
      <c r="HZY696" s="126"/>
      <c r="HZZ696" s="126"/>
      <c r="IAA696" s="126"/>
      <c r="IAB696" s="126"/>
      <c r="IAC696" s="126"/>
      <c r="IAD696" s="126"/>
      <c r="IAE696" s="126"/>
      <c r="IAF696" s="126"/>
      <c r="IAG696" s="126"/>
      <c r="IAH696" s="126"/>
      <c r="IAI696" s="126"/>
      <c r="IAJ696" s="126"/>
      <c r="IAK696" s="126"/>
      <c r="IAL696" s="126"/>
      <c r="IAM696" s="126"/>
      <c r="IAN696" s="126"/>
      <c r="IAO696" s="126"/>
      <c r="IAP696" s="126"/>
      <c r="IAQ696" s="126"/>
      <c r="IAR696" s="126"/>
      <c r="IAS696" s="126"/>
      <c r="IAT696" s="126"/>
      <c r="IAU696" s="126"/>
      <c r="IAV696" s="126"/>
      <c r="IAW696" s="126"/>
      <c r="IAX696" s="126"/>
      <c r="IAY696" s="126"/>
      <c r="IAZ696" s="126"/>
      <c r="IBA696" s="126"/>
      <c r="IBB696" s="126"/>
      <c r="IBC696" s="126"/>
      <c r="IBD696" s="126"/>
      <c r="IBE696" s="126"/>
      <c r="IBF696" s="126"/>
      <c r="IBG696" s="126"/>
      <c r="IBH696" s="126"/>
      <c r="IBI696" s="126"/>
      <c r="IBJ696" s="126"/>
      <c r="IBK696" s="126"/>
      <c r="IBL696" s="126"/>
      <c r="IBM696" s="126"/>
      <c r="IBN696" s="126"/>
      <c r="IBO696" s="126"/>
      <c r="IBP696" s="126"/>
      <c r="IBQ696" s="126"/>
      <c r="IBR696" s="126"/>
      <c r="IBS696" s="126"/>
      <c r="IBT696" s="126"/>
      <c r="IBU696" s="126"/>
      <c r="IBV696" s="126"/>
      <c r="IBW696" s="126"/>
      <c r="IBX696" s="126"/>
      <c r="IBY696" s="126"/>
      <c r="IBZ696" s="126"/>
      <c r="ICA696" s="126"/>
      <c r="ICB696" s="126"/>
      <c r="ICC696" s="126"/>
      <c r="ICD696" s="126"/>
      <c r="ICE696" s="126"/>
      <c r="ICF696" s="126"/>
      <c r="ICG696" s="126"/>
      <c r="ICH696" s="126"/>
      <c r="ICI696" s="126"/>
      <c r="ICJ696" s="126"/>
      <c r="ICK696" s="126"/>
      <c r="ICL696" s="126"/>
      <c r="ICM696" s="126"/>
      <c r="ICN696" s="126"/>
      <c r="ICO696" s="126"/>
      <c r="ICP696" s="126"/>
      <c r="ICQ696" s="126"/>
      <c r="ICR696" s="126"/>
      <c r="ICS696" s="126"/>
      <c r="ICT696" s="126"/>
      <c r="ICU696" s="126"/>
      <c r="ICV696" s="126"/>
      <c r="ICW696" s="126"/>
      <c r="ICX696" s="126"/>
      <c r="ICY696" s="126"/>
      <c r="ICZ696" s="126"/>
      <c r="IDA696" s="126"/>
      <c r="IDB696" s="126"/>
      <c r="IDC696" s="126"/>
      <c r="IDD696" s="126"/>
      <c r="IDE696" s="126"/>
      <c r="IDF696" s="126"/>
      <c r="IDG696" s="126"/>
      <c r="IDH696" s="126"/>
      <c r="IDI696" s="126"/>
      <c r="IDJ696" s="126"/>
      <c r="IDK696" s="126"/>
      <c r="IDL696" s="126"/>
      <c r="IDM696" s="126"/>
      <c r="IDN696" s="126"/>
      <c r="IDO696" s="126"/>
      <c r="IDP696" s="126"/>
      <c r="IDQ696" s="126"/>
      <c r="IDR696" s="126"/>
      <c r="IDS696" s="126"/>
      <c r="IDT696" s="126"/>
      <c r="IDU696" s="126"/>
      <c r="IDV696" s="126"/>
      <c r="IDW696" s="126"/>
      <c r="IDX696" s="126"/>
      <c r="IDY696" s="126"/>
      <c r="IDZ696" s="126"/>
      <c r="IEA696" s="126"/>
      <c r="IEB696" s="126"/>
      <c r="IEC696" s="126"/>
      <c r="IED696" s="126"/>
      <c r="IEE696" s="126"/>
      <c r="IEF696" s="126"/>
      <c r="IEG696" s="126"/>
      <c r="IEH696" s="126"/>
      <c r="IEI696" s="126"/>
      <c r="IEJ696" s="126"/>
      <c r="IEK696" s="126"/>
      <c r="IEL696" s="126"/>
      <c r="IEM696" s="126"/>
      <c r="IEN696" s="126"/>
      <c r="IEO696" s="126"/>
      <c r="IEP696" s="126"/>
      <c r="IEQ696" s="126"/>
      <c r="IER696" s="126"/>
      <c r="IES696" s="126"/>
      <c r="IET696" s="126"/>
      <c r="IEU696" s="126"/>
      <c r="IEV696" s="126"/>
      <c r="IEW696" s="126"/>
      <c r="IEX696" s="126"/>
      <c r="IEY696" s="126"/>
      <c r="IEZ696" s="126"/>
      <c r="IFA696" s="126"/>
      <c r="IFB696" s="126"/>
      <c r="IFC696" s="126"/>
      <c r="IFD696" s="126"/>
      <c r="IFE696" s="126"/>
      <c r="IFF696" s="126"/>
      <c r="IFG696" s="126"/>
      <c r="IFH696" s="126"/>
      <c r="IFI696" s="126"/>
      <c r="IFJ696" s="126"/>
      <c r="IFK696" s="126"/>
      <c r="IFL696" s="126"/>
      <c r="IFM696" s="126"/>
      <c r="IFN696" s="126"/>
      <c r="IFO696" s="126"/>
      <c r="IFP696" s="126"/>
      <c r="IFQ696" s="126"/>
      <c r="IFR696" s="126"/>
      <c r="IFS696" s="126"/>
      <c r="IFT696" s="126"/>
      <c r="IFU696" s="126"/>
      <c r="IFV696" s="126"/>
      <c r="IFW696" s="126"/>
      <c r="IFX696" s="126"/>
      <c r="IFY696" s="126"/>
      <c r="IFZ696" s="126"/>
      <c r="IGA696" s="126"/>
      <c r="IGB696" s="126"/>
      <c r="IGC696" s="126"/>
      <c r="IGD696" s="126"/>
      <c r="IGE696" s="126"/>
      <c r="IGF696" s="126"/>
      <c r="IGG696" s="126"/>
      <c r="IGH696" s="126"/>
      <c r="IGI696" s="126"/>
      <c r="IGJ696" s="126"/>
      <c r="IGK696" s="126"/>
      <c r="IGL696" s="126"/>
      <c r="IGM696" s="126"/>
      <c r="IGN696" s="126"/>
      <c r="IGO696" s="126"/>
      <c r="IGP696" s="126"/>
      <c r="IGQ696" s="126"/>
      <c r="IGR696" s="126"/>
      <c r="IGS696" s="126"/>
      <c r="IGT696" s="126"/>
      <c r="IGU696" s="126"/>
      <c r="IGV696" s="126"/>
      <c r="IGW696" s="126"/>
      <c r="IGX696" s="126"/>
      <c r="IGY696" s="126"/>
      <c r="IGZ696" s="126"/>
      <c r="IHA696" s="126"/>
      <c r="IHB696" s="126"/>
      <c r="IHC696" s="126"/>
      <c r="IHD696" s="126"/>
      <c r="IHE696" s="126"/>
      <c r="IHF696" s="126"/>
      <c r="IHG696" s="126"/>
      <c r="IHH696" s="126"/>
      <c r="IHI696" s="126"/>
      <c r="IHJ696" s="126"/>
      <c r="IHK696" s="126"/>
      <c r="IHL696" s="126"/>
      <c r="IHM696" s="126"/>
      <c r="IHN696" s="126"/>
      <c r="IHO696" s="126"/>
      <c r="IHP696" s="126"/>
      <c r="IHQ696" s="126"/>
      <c r="IHR696" s="126"/>
      <c r="IHS696" s="126"/>
      <c r="IHT696" s="126"/>
      <c r="IHU696" s="126"/>
      <c r="IHV696" s="126"/>
      <c r="IHW696" s="126"/>
      <c r="IHX696" s="126"/>
      <c r="IHY696" s="126"/>
      <c r="IHZ696" s="126"/>
      <c r="IIA696" s="126"/>
      <c r="IIB696" s="126"/>
      <c r="IIC696" s="126"/>
      <c r="IID696" s="126"/>
      <c r="IIE696" s="126"/>
      <c r="IIF696" s="126"/>
      <c r="IIG696" s="126"/>
      <c r="IIH696" s="126"/>
      <c r="III696" s="126"/>
      <c r="IIJ696" s="126"/>
      <c r="IIK696" s="126"/>
      <c r="IIL696" s="126"/>
      <c r="IIM696" s="126"/>
      <c r="IIN696" s="126"/>
      <c r="IIO696" s="126"/>
      <c r="IIP696" s="126"/>
      <c r="IIQ696" s="126"/>
      <c r="IIR696" s="126"/>
      <c r="IIS696" s="126"/>
      <c r="IIT696" s="126"/>
      <c r="IIU696" s="126"/>
      <c r="IIV696" s="126"/>
      <c r="IIW696" s="126"/>
      <c r="IIX696" s="126"/>
      <c r="IIY696" s="126"/>
      <c r="IIZ696" s="126"/>
      <c r="IJA696" s="126"/>
      <c r="IJB696" s="126"/>
      <c r="IJC696" s="126"/>
      <c r="IJD696" s="126"/>
      <c r="IJE696" s="126"/>
      <c r="IJF696" s="126"/>
      <c r="IJG696" s="126"/>
      <c r="IJH696" s="126"/>
      <c r="IJI696" s="126"/>
      <c r="IJJ696" s="126"/>
      <c r="IJK696" s="126"/>
      <c r="IJL696" s="126"/>
      <c r="IJM696" s="126"/>
      <c r="IJN696" s="126"/>
      <c r="IJO696" s="126"/>
      <c r="IJP696" s="126"/>
      <c r="IJQ696" s="126"/>
      <c r="IJR696" s="126"/>
      <c r="IJS696" s="126"/>
      <c r="IJT696" s="126"/>
      <c r="IJU696" s="126"/>
      <c r="IJV696" s="126"/>
      <c r="IJW696" s="126"/>
      <c r="IJX696" s="126"/>
      <c r="IJY696" s="126"/>
      <c r="IJZ696" s="126"/>
      <c r="IKA696" s="126"/>
      <c r="IKB696" s="126"/>
      <c r="IKC696" s="126"/>
      <c r="IKD696" s="126"/>
      <c r="IKE696" s="126"/>
      <c r="IKF696" s="126"/>
      <c r="IKG696" s="126"/>
      <c r="IKH696" s="126"/>
      <c r="IKI696" s="126"/>
      <c r="IKJ696" s="126"/>
      <c r="IKK696" s="126"/>
      <c r="IKL696" s="126"/>
      <c r="IKM696" s="126"/>
      <c r="IKN696" s="126"/>
      <c r="IKO696" s="126"/>
      <c r="IKP696" s="126"/>
      <c r="IKQ696" s="126"/>
      <c r="IKR696" s="126"/>
      <c r="IKS696" s="126"/>
      <c r="IKT696" s="126"/>
      <c r="IKU696" s="126"/>
      <c r="IKV696" s="126"/>
      <c r="IKW696" s="126"/>
      <c r="IKX696" s="126"/>
      <c r="IKY696" s="126"/>
      <c r="IKZ696" s="126"/>
      <c r="ILA696" s="126"/>
      <c r="ILB696" s="126"/>
      <c r="ILC696" s="126"/>
      <c r="ILD696" s="126"/>
      <c r="ILE696" s="126"/>
      <c r="ILF696" s="126"/>
      <c r="ILG696" s="126"/>
      <c r="ILH696" s="126"/>
      <c r="ILI696" s="126"/>
      <c r="ILJ696" s="126"/>
      <c r="ILK696" s="126"/>
      <c r="ILL696" s="126"/>
      <c r="ILM696" s="126"/>
      <c r="ILN696" s="126"/>
      <c r="ILO696" s="126"/>
      <c r="ILP696" s="126"/>
      <c r="ILQ696" s="126"/>
      <c r="ILR696" s="126"/>
      <c r="ILS696" s="126"/>
      <c r="ILT696" s="126"/>
      <c r="ILU696" s="126"/>
      <c r="ILV696" s="126"/>
      <c r="ILW696" s="126"/>
      <c r="ILX696" s="126"/>
      <c r="ILY696" s="126"/>
      <c r="ILZ696" s="126"/>
      <c r="IMA696" s="126"/>
      <c r="IMB696" s="126"/>
      <c r="IMC696" s="126"/>
      <c r="IMD696" s="126"/>
      <c r="IME696" s="126"/>
      <c r="IMF696" s="126"/>
      <c r="IMG696" s="126"/>
      <c r="IMH696" s="126"/>
      <c r="IMI696" s="126"/>
      <c r="IMJ696" s="126"/>
      <c r="IMK696" s="126"/>
      <c r="IML696" s="126"/>
      <c r="IMM696" s="126"/>
      <c r="IMN696" s="126"/>
      <c r="IMO696" s="126"/>
      <c r="IMP696" s="126"/>
      <c r="IMQ696" s="126"/>
      <c r="IMR696" s="126"/>
      <c r="IMS696" s="126"/>
      <c r="IMT696" s="126"/>
      <c r="IMU696" s="126"/>
      <c r="IMV696" s="126"/>
      <c r="IMW696" s="126"/>
      <c r="IMX696" s="126"/>
      <c r="IMY696" s="126"/>
      <c r="IMZ696" s="126"/>
      <c r="INA696" s="126"/>
      <c r="INB696" s="126"/>
      <c r="INC696" s="126"/>
      <c r="IND696" s="126"/>
      <c r="INE696" s="126"/>
      <c r="INF696" s="126"/>
      <c r="ING696" s="126"/>
      <c r="INH696" s="126"/>
      <c r="INI696" s="126"/>
      <c r="INJ696" s="126"/>
      <c r="INK696" s="126"/>
      <c r="INL696" s="126"/>
      <c r="INM696" s="126"/>
      <c r="INN696" s="126"/>
      <c r="INO696" s="126"/>
      <c r="INP696" s="126"/>
      <c r="INQ696" s="126"/>
      <c r="INR696" s="126"/>
      <c r="INS696" s="126"/>
      <c r="INT696" s="126"/>
      <c r="INU696" s="126"/>
      <c r="INV696" s="126"/>
      <c r="INW696" s="126"/>
      <c r="INX696" s="126"/>
      <c r="INY696" s="126"/>
      <c r="INZ696" s="126"/>
      <c r="IOA696" s="126"/>
      <c r="IOB696" s="126"/>
      <c r="IOC696" s="126"/>
      <c r="IOD696" s="126"/>
      <c r="IOE696" s="126"/>
      <c r="IOF696" s="126"/>
      <c r="IOG696" s="126"/>
      <c r="IOH696" s="126"/>
      <c r="IOI696" s="126"/>
      <c r="IOJ696" s="126"/>
      <c r="IOK696" s="126"/>
      <c r="IOL696" s="126"/>
      <c r="IOM696" s="126"/>
      <c r="ION696" s="126"/>
      <c r="IOO696" s="126"/>
      <c r="IOP696" s="126"/>
      <c r="IOQ696" s="126"/>
      <c r="IOR696" s="126"/>
      <c r="IOS696" s="126"/>
      <c r="IOT696" s="126"/>
      <c r="IOU696" s="126"/>
      <c r="IOV696" s="126"/>
      <c r="IOW696" s="126"/>
      <c r="IOX696" s="126"/>
      <c r="IOY696" s="126"/>
      <c r="IOZ696" s="126"/>
      <c r="IPA696" s="126"/>
      <c r="IPB696" s="126"/>
      <c r="IPC696" s="126"/>
      <c r="IPD696" s="126"/>
      <c r="IPE696" s="126"/>
      <c r="IPF696" s="126"/>
      <c r="IPG696" s="126"/>
      <c r="IPH696" s="126"/>
      <c r="IPI696" s="126"/>
      <c r="IPJ696" s="126"/>
      <c r="IPK696" s="126"/>
      <c r="IPL696" s="126"/>
      <c r="IPM696" s="126"/>
      <c r="IPN696" s="126"/>
      <c r="IPO696" s="126"/>
      <c r="IPP696" s="126"/>
      <c r="IPQ696" s="126"/>
      <c r="IPR696" s="126"/>
      <c r="IPS696" s="126"/>
      <c r="IPT696" s="126"/>
      <c r="IPU696" s="126"/>
      <c r="IPV696" s="126"/>
      <c r="IPW696" s="126"/>
      <c r="IPX696" s="126"/>
      <c r="IPY696" s="126"/>
      <c r="IPZ696" s="126"/>
      <c r="IQA696" s="126"/>
      <c r="IQB696" s="126"/>
      <c r="IQC696" s="126"/>
      <c r="IQD696" s="126"/>
      <c r="IQE696" s="126"/>
      <c r="IQF696" s="126"/>
      <c r="IQG696" s="126"/>
      <c r="IQH696" s="126"/>
      <c r="IQI696" s="126"/>
      <c r="IQJ696" s="126"/>
      <c r="IQK696" s="126"/>
      <c r="IQL696" s="126"/>
      <c r="IQM696" s="126"/>
      <c r="IQN696" s="126"/>
      <c r="IQO696" s="126"/>
      <c r="IQP696" s="126"/>
      <c r="IQQ696" s="126"/>
      <c r="IQR696" s="126"/>
      <c r="IQS696" s="126"/>
      <c r="IQT696" s="126"/>
      <c r="IQU696" s="126"/>
      <c r="IQV696" s="126"/>
      <c r="IQW696" s="126"/>
      <c r="IQX696" s="126"/>
      <c r="IQY696" s="126"/>
      <c r="IQZ696" s="126"/>
      <c r="IRA696" s="126"/>
      <c r="IRB696" s="126"/>
      <c r="IRC696" s="126"/>
      <c r="IRD696" s="126"/>
      <c r="IRE696" s="126"/>
      <c r="IRF696" s="126"/>
      <c r="IRG696" s="126"/>
      <c r="IRH696" s="126"/>
      <c r="IRI696" s="126"/>
      <c r="IRJ696" s="126"/>
      <c r="IRK696" s="126"/>
      <c r="IRL696" s="126"/>
      <c r="IRM696" s="126"/>
      <c r="IRN696" s="126"/>
      <c r="IRO696" s="126"/>
      <c r="IRP696" s="126"/>
      <c r="IRQ696" s="126"/>
      <c r="IRR696" s="126"/>
      <c r="IRS696" s="126"/>
      <c r="IRT696" s="126"/>
      <c r="IRU696" s="126"/>
      <c r="IRV696" s="126"/>
      <c r="IRW696" s="126"/>
      <c r="IRX696" s="126"/>
      <c r="IRY696" s="126"/>
      <c r="IRZ696" s="126"/>
      <c r="ISA696" s="126"/>
      <c r="ISB696" s="126"/>
      <c r="ISC696" s="126"/>
      <c r="ISD696" s="126"/>
      <c r="ISE696" s="126"/>
      <c r="ISF696" s="126"/>
      <c r="ISG696" s="126"/>
      <c r="ISH696" s="126"/>
      <c r="ISI696" s="126"/>
      <c r="ISJ696" s="126"/>
      <c r="ISK696" s="126"/>
      <c r="ISL696" s="126"/>
      <c r="ISM696" s="126"/>
      <c r="ISN696" s="126"/>
      <c r="ISO696" s="126"/>
      <c r="ISP696" s="126"/>
      <c r="ISQ696" s="126"/>
      <c r="ISR696" s="126"/>
      <c r="ISS696" s="126"/>
      <c r="IST696" s="126"/>
      <c r="ISU696" s="126"/>
      <c r="ISV696" s="126"/>
      <c r="ISW696" s="126"/>
      <c r="ISX696" s="126"/>
      <c r="ISY696" s="126"/>
      <c r="ISZ696" s="126"/>
      <c r="ITA696" s="126"/>
      <c r="ITB696" s="126"/>
      <c r="ITC696" s="126"/>
      <c r="ITD696" s="126"/>
      <c r="ITE696" s="126"/>
      <c r="ITF696" s="126"/>
      <c r="ITG696" s="126"/>
      <c r="ITH696" s="126"/>
      <c r="ITI696" s="126"/>
      <c r="ITJ696" s="126"/>
      <c r="ITK696" s="126"/>
      <c r="ITL696" s="126"/>
      <c r="ITM696" s="126"/>
      <c r="ITN696" s="126"/>
      <c r="ITO696" s="126"/>
      <c r="ITP696" s="126"/>
      <c r="ITQ696" s="126"/>
      <c r="ITR696" s="126"/>
      <c r="ITS696" s="126"/>
      <c r="ITT696" s="126"/>
      <c r="ITU696" s="126"/>
      <c r="ITV696" s="126"/>
      <c r="ITW696" s="126"/>
      <c r="ITX696" s="126"/>
      <c r="ITY696" s="126"/>
      <c r="ITZ696" s="126"/>
      <c r="IUA696" s="126"/>
      <c r="IUB696" s="126"/>
      <c r="IUC696" s="126"/>
      <c r="IUD696" s="126"/>
      <c r="IUE696" s="126"/>
      <c r="IUF696" s="126"/>
      <c r="IUG696" s="126"/>
      <c r="IUH696" s="126"/>
      <c r="IUI696" s="126"/>
      <c r="IUJ696" s="126"/>
      <c r="IUK696" s="126"/>
      <c r="IUL696" s="126"/>
      <c r="IUM696" s="126"/>
      <c r="IUN696" s="126"/>
      <c r="IUO696" s="126"/>
      <c r="IUP696" s="126"/>
      <c r="IUQ696" s="126"/>
      <c r="IUR696" s="126"/>
      <c r="IUS696" s="126"/>
      <c r="IUT696" s="126"/>
      <c r="IUU696" s="126"/>
      <c r="IUV696" s="126"/>
      <c r="IUW696" s="126"/>
      <c r="IUX696" s="126"/>
      <c r="IUY696" s="126"/>
      <c r="IUZ696" s="126"/>
      <c r="IVA696" s="126"/>
      <c r="IVB696" s="126"/>
      <c r="IVC696" s="126"/>
      <c r="IVD696" s="126"/>
      <c r="IVE696" s="126"/>
      <c r="IVF696" s="126"/>
      <c r="IVG696" s="126"/>
      <c r="IVH696" s="126"/>
      <c r="IVI696" s="126"/>
      <c r="IVJ696" s="126"/>
      <c r="IVK696" s="126"/>
      <c r="IVL696" s="126"/>
      <c r="IVM696" s="126"/>
      <c r="IVN696" s="126"/>
      <c r="IVO696" s="126"/>
      <c r="IVP696" s="126"/>
      <c r="IVQ696" s="126"/>
      <c r="IVR696" s="126"/>
      <c r="IVS696" s="126"/>
      <c r="IVT696" s="126"/>
      <c r="IVU696" s="126"/>
      <c r="IVV696" s="126"/>
      <c r="IVW696" s="126"/>
      <c r="IVX696" s="126"/>
      <c r="IVY696" s="126"/>
      <c r="IVZ696" s="126"/>
      <c r="IWA696" s="126"/>
      <c r="IWB696" s="126"/>
      <c r="IWC696" s="126"/>
      <c r="IWD696" s="126"/>
      <c r="IWE696" s="126"/>
      <c r="IWF696" s="126"/>
      <c r="IWG696" s="126"/>
      <c r="IWH696" s="126"/>
      <c r="IWI696" s="126"/>
      <c r="IWJ696" s="126"/>
      <c r="IWK696" s="126"/>
      <c r="IWL696" s="126"/>
      <c r="IWM696" s="126"/>
      <c r="IWN696" s="126"/>
      <c r="IWO696" s="126"/>
      <c r="IWP696" s="126"/>
      <c r="IWQ696" s="126"/>
      <c r="IWR696" s="126"/>
      <c r="IWS696" s="126"/>
      <c r="IWT696" s="126"/>
      <c r="IWU696" s="126"/>
      <c r="IWV696" s="126"/>
      <c r="IWW696" s="126"/>
      <c r="IWX696" s="126"/>
      <c r="IWY696" s="126"/>
      <c r="IWZ696" s="126"/>
      <c r="IXA696" s="126"/>
      <c r="IXB696" s="126"/>
      <c r="IXC696" s="126"/>
      <c r="IXD696" s="126"/>
      <c r="IXE696" s="126"/>
      <c r="IXF696" s="126"/>
      <c r="IXG696" s="126"/>
      <c r="IXH696" s="126"/>
      <c r="IXI696" s="126"/>
      <c r="IXJ696" s="126"/>
      <c r="IXK696" s="126"/>
      <c r="IXL696" s="126"/>
      <c r="IXM696" s="126"/>
      <c r="IXN696" s="126"/>
      <c r="IXO696" s="126"/>
      <c r="IXP696" s="126"/>
      <c r="IXQ696" s="126"/>
      <c r="IXR696" s="126"/>
      <c r="IXS696" s="126"/>
      <c r="IXT696" s="126"/>
      <c r="IXU696" s="126"/>
      <c r="IXV696" s="126"/>
      <c r="IXW696" s="126"/>
      <c r="IXX696" s="126"/>
      <c r="IXY696" s="126"/>
      <c r="IXZ696" s="126"/>
      <c r="IYA696" s="126"/>
      <c r="IYB696" s="126"/>
      <c r="IYC696" s="126"/>
      <c r="IYD696" s="126"/>
      <c r="IYE696" s="126"/>
      <c r="IYF696" s="126"/>
      <c r="IYG696" s="126"/>
      <c r="IYH696" s="126"/>
      <c r="IYI696" s="126"/>
      <c r="IYJ696" s="126"/>
      <c r="IYK696" s="126"/>
      <c r="IYL696" s="126"/>
      <c r="IYM696" s="126"/>
      <c r="IYN696" s="126"/>
      <c r="IYO696" s="126"/>
      <c r="IYP696" s="126"/>
      <c r="IYQ696" s="126"/>
      <c r="IYR696" s="126"/>
      <c r="IYS696" s="126"/>
      <c r="IYT696" s="126"/>
      <c r="IYU696" s="126"/>
      <c r="IYV696" s="126"/>
      <c r="IYW696" s="126"/>
      <c r="IYX696" s="126"/>
      <c r="IYY696" s="126"/>
      <c r="IYZ696" s="126"/>
      <c r="IZA696" s="126"/>
      <c r="IZB696" s="126"/>
      <c r="IZC696" s="126"/>
      <c r="IZD696" s="126"/>
      <c r="IZE696" s="126"/>
      <c r="IZF696" s="126"/>
      <c r="IZG696" s="126"/>
      <c r="IZH696" s="126"/>
      <c r="IZI696" s="126"/>
      <c r="IZJ696" s="126"/>
      <c r="IZK696" s="126"/>
      <c r="IZL696" s="126"/>
      <c r="IZM696" s="126"/>
      <c r="IZN696" s="126"/>
      <c r="IZO696" s="126"/>
      <c r="IZP696" s="126"/>
      <c r="IZQ696" s="126"/>
      <c r="IZR696" s="126"/>
      <c r="IZS696" s="126"/>
      <c r="IZT696" s="126"/>
      <c r="IZU696" s="126"/>
      <c r="IZV696" s="126"/>
      <c r="IZW696" s="126"/>
      <c r="IZX696" s="126"/>
      <c r="IZY696" s="126"/>
      <c r="IZZ696" s="126"/>
      <c r="JAA696" s="126"/>
      <c r="JAB696" s="126"/>
      <c r="JAC696" s="126"/>
      <c r="JAD696" s="126"/>
      <c r="JAE696" s="126"/>
      <c r="JAF696" s="126"/>
      <c r="JAG696" s="126"/>
      <c r="JAH696" s="126"/>
      <c r="JAI696" s="126"/>
      <c r="JAJ696" s="126"/>
      <c r="JAK696" s="126"/>
      <c r="JAL696" s="126"/>
      <c r="JAM696" s="126"/>
      <c r="JAN696" s="126"/>
      <c r="JAO696" s="126"/>
      <c r="JAP696" s="126"/>
      <c r="JAQ696" s="126"/>
      <c r="JAR696" s="126"/>
      <c r="JAS696" s="126"/>
      <c r="JAT696" s="126"/>
      <c r="JAU696" s="126"/>
      <c r="JAV696" s="126"/>
      <c r="JAW696" s="126"/>
      <c r="JAX696" s="126"/>
      <c r="JAY696" s="126"/>
      <c r="JAZ696" s="126"/>
      <c r="JBA696" s="126"/>
      <c r="JBB696" s="126"/>
      <c r="JBC696" s="126"/>
      <c r="JBD696" s="126"/>
      <c r="JBE696" s="126"/>
      <c r="JBF696" s="126"/>
      <c r="JBG696" s="126"/>
      <c r="JBH696" s="126"/>
      <c r="JBI696" s="126"/>
      <c r="JBJ696" s="126"/>
      <c r="JBK696" s="126"/>
      <c r="JBL696" s="126"/>
      <c r="JBM696" s="126"/>
      <c r="JBN696" s="126"/>
      <c r="JBO696" s="126"/>
      <c r="JBP696" s="126"/>
      <c r="JBQ696" s="126"/>
      <c r="JBR696" s="126"/>
      <c r="JBS696" s="126"/>
      <c r="JBT696" s="126"/>
      <c r="JBU696" s="126"/>
      <c r="JBV696" s="126"/>
      <c r="JBW696" s="126"/>
      <c r="JBX696" s="126"/>
      <c r="JBY696" s="126"/>
      <c r="JBZ696" s="126"/>
      <c r="JCA696" s="126"/>
      <c r="JCB696" s="126"/>
      <c r="JCC696" s="126"/>
      <c r="JCD696" s="126"/>
      <c r="JCE696" s="126"/>
      <c r="JCF696" s="126"/>
      <c r="JCG696" s="126"/>
      <c r="JCH696" s="126"/>
      <c r="JCI696" s="126"/>
      <c r="JCJ696" s="126"/>
      <c r="JCK696" s="126"/>
      <c r="JCL696" s="126"/>
      <c r="JCM696" s="126"/>
      <c r="JCN696" s="126"/>
      <c r="JCO696" s="126"/>
      <c r="JCP696" s="126"/>
      <c r="JCQ696" s="126"/>
      <c r="JCR696" s="126"/>
      <c r="JCS696" s="126"/>
      <c r="JCT696" s="126"/>
      <c r="JCU696" s="126"/>
      <c r="JCV696" s="126"/>
      <c r="JCW696" s="126"/>
      <c r="JCX696" s="126"/>
      <c r="JCY696" s="126"/>
      <c r="JCZ696" s="126"/>
      <c r="JDA696" s="126"/>
      <c r="JDB696" s="126"/>
      <c r="JDC696" s="126"/>
      <c r="JDD696" s="126"/>
      <c r="JDE696" s="126"/>
      <c r="JDF696" s="126"/>
      <c r="JDG696" s="126"/>
      <c r="JDH696" s="126"/>
      <c r="JDI696" s="126"/>
      <c r="JDJ696" s="126"/>
      <c r="JDK696" s="126"/>
      <c r="JDL696" s="126"/>
      <c r="JDM696" s="126"/>
      <c r="JDN696" s="126"/>
      <c r="JDO696" s="126"/>
      <c r="JDP696" s="126"/>
      <c r="JDQ696" s="126"/>
      <c r="JDR696" s="126"/>
      <c r="JDS696" s="126"/>
      <c r="JDT696" s="126"/>
      <c r="JDU696" s="126"/>
      <c r="JDV696" s="126"/>
      <c r="JDW696" s="126"/>
      <c r="JDX696" s="126"/>
      <c r="JDY696" s="126"/>
      <c r="JDZ696" s="126"/>
      <c r="JEA696" s="126"/>
      <c r="JEB696" s="126"/>
      <c r="JEC696" s="126"/>
      <c r="JED696" s="126"/>
      <c r="JEE696" s="126"/>
      <c r="JEF696" s="126"/>
      <c r="JEG696" s="126"/>
      <c r="JEH696" s="126"/>
      <c r="JEI696" s="126"/>
      <c r="JEJ696" s="126"/>
      <c r="JEK696" s="126"/>
      <c r="JEL696" s="126"/>
      <c r="JEM696" s="126"/>
      <c r="JEN696" s="126"/>
      <c r="JEO696" s="126"/>
      <c r="JEP696" s="126"/>
      <c r="JEQ696" s="126"/>
      <c r="JER696" s="126"/>
      <c r="JES696" s="126"/>
      <c r="JET696" s="126"/>
      <c r="JEU696" s="126"/>
      <c r="JEV696" s="126"/>
      <c r="JEW696" s="126"/>
      <c r="JEX696" s="126"/>
      <c r="JEY696" s="126"/>
      <c r="JEZ696" s="126"/>
      <c r="JFA696" s="126"/>
      <c r="JFB696" s="126"/>
      <c r="JFC696" s="126"/>
      <c r="JFD696" s="126"/>
      <c r="JFE696" s="126"/>
      <c r="JFF696" s="126"/>
      <c r="JFG696" s="126"/>
      <c r="JFH696" s="126"/>
      <c r="JFI696" s="126"/>
      <c r="JFJ696" s="126"/>
      <c r="JFK696" s="126"/>
      <c r="JFL696" s="126"/>
      <c r="JFM696" s="126"/>
      <c r="JFN696" s="126"/>
      <c r="JFO696" s="126"/>
      <c r="JFP696" s="126"/>
      <c r="JFQ696" s="126"/>
      <c r="JFR696" s="126"/>
      <c r="JFS696" s="126"/>
      <c r="JFT696" s="126"/>
      <c r="JFU696" s="126"/>
      <c r="JFV696" s="126"/>
      <c r="JFW696" s="126"/>
      <c r="JFX696" s="126"/>
      <c r="JFY696" s="126"/>
      <c r="JFZ696" s="126"/>
      <c r="JGA696" s="126"/>
      <c r="JGB696" s="126"/>
      <c r="JGC696" s="126"/>
      <c r="JGD696" s="126"/>
      <c r="JGE696" s="126"/>
      <c r="JGF696" s="126"/>
      <c r="JGG696" s="126"/>
      <c r="JGH696" s="126"/>
      <c r="JGI696" s="126"/>
      <c r="JGJ696" s="126"/>
      <c r="JGK696" s="126"/>
      <c r="JGL696" s="126"/>
      <c r="JGM696" s="126"/>
      <c r="JGN696" s="126"/>
      <c r="JGO696" s="126"/>
      <c r="JGP696" s="126"/>
      <c r="JGQ696" s="126"/>
      <c r="JGR696" s="126"/>
      <c r="JGS696" s="126"/>
      <c r="JGT696" s="126"/>
      <c r="JGU696" s="126"/>
      <c r="JGV696" s="126"/>
      <c r="JGW696" s="126"/>
      <c r="JGX696" s="126"/>
      <c r="JGY696" s="126"/>
      <c r="JGZ696" s="126"/>
      <c r="JHA696" s="126"/>
      <c r="JHB696" s="126"/>
      <c r="JHC696" s="126"/>
      <c r="JHD696" s="126"/>
      <c r="JHE696" s="126"/>
      <c r="JHF696" s="126"/>
      <c r="JHG696" s="126"/>
      <c r="JHH696" s="126"/>
      <c r="JHI696" s="126"/>
      <c r="JHJ696" s="126"/>
      <c r="JHK696" s="126"/>
      <c r="JHL696" s="126"/>
      <c r="JHM696" s="126"/>
      <c r="JHN696" s="126"/>
      <c r="JHO696" s="126"/>
      <c r="JHP696" s="126"/>
      <c r="JHQ696" s="126"/>
      <c r="JHR696" s="126"/>
      <c r="JHS696" s="126"/>
      <c r="JHT696" s="126"/>
      <c r="JHU696" s="126"/>
      <c r="JHV696" s="126"/>
      <c r="JHW696" s="126"/>
      <c r="JHX696" s="126"/>
      <c r="JHY696" s="126"/>
      <c r="JHZ696" s="126"/>
      <c r="JIA696" s="126"/>
      <c r="JIB696" s="126"/>
      <c r="JIC696" s="126"/>
      <c r="JID696" s="126"/>
      <c r="JIE696" s="126"/>
      <c r="JIF696" s="126"/>
      <c r="JIG696" s="126"/>
      <c r="JIH696" s="126"/>
      <c r="JII696" s="126"/>
      <c r="JIJ696" s="126"/>
      <c r="JIK696" s="126"/>
      <c r="JIL696" s="126"/>
      <c r="JIM696" s="126"/>
      <c r="JIN696" s="126"/>
      <c r="JIO696" s="126"/>
      <c r="JIP696" s="126"/>
      <c r="JIQ696" s="126"/>
      <c r="JIR696" s="126"/>
      <c r="JIS696" s="126"/>
      <c r="JIT696" s="126"/>
      <c r="JIU696" s="126"/>
      <c r="JIV696" s="126"/>
      <c r="JIW696" s="126"/>
      <c r="JIX696" s="126"/>
      <c r="JIY696" s="126"/>
      <c r="JIZ696" s="126"/>
      <c r="JJA696" s="126"/>
      <c r="JJB696" s="126"/>
      <c r="JJC696" s="126"/>
      <c r="JJD696" s="126"/>
      <c r="JJE696" s="126"/>
      <c r="JJF696" s="126"/>
      <c r="JJG696" s="126"/>
      <c r="JJH696" s="126"/>
      <c r="JJI696" s="126"/>
      <c r="JJJ696" s="126"/>
      <c r="JJK696" s="126"/>
      <c r="JJL696" s="126"/>
      <c r="JJM696" s="126"/>
      <c r="JJN696" s="126"/>
      <c r="JJO696" s="126"/>
      <c r="JJP696" s="126"/>
      <c r="JJQ696" s="126"/>
      <c r="JJR696" s="126"/>
      <c r="JJS696" s="126"/>
      <c r="JJT696" s="126"/>
      <c r="JJU696" s="126"/>
      <c r="JJV696" s="126"/>
      <c r="JJW696" s="126"/>
      <c r="JJX696" s="126"/>
      <c r="JJY696" s="126"/>
      <c r="JJZ696" s="126"/>
      <c r="JKA696" s="126"/>
      <c r="JKB696" s="126"/>
      <c r="JKC696" s="126"/>
      <c r="JKD696" s="126"/>
      <c r="JKE696" s="126"/>
      <c r="JKF696" s="126"/>
      <c r="JKG696" s="126"/>
      <c r="JKH696" s="126"/>
      <c r="JKI696" s="126"/>
      <c r="JKJ696" s="126"/>
      <c r="JKK696" s="126"/>
      <c r="JKL696" s="126"/>
      <c r="JKM696" s="126"/>
      <c r="JKN696" s="126"/>
      <c r="JKO696" s="126"/>
      <c r="JKP696" s="126"/>
      <c r="JKQ696" s="126"/>
      <c r="JKR696" s="126"/>
      <c r="JKS696" s="126"/>
      <c r="JKT696" s="126"/>
      <c r="JKU696" s="126"/>
      <c r="JKV696" s="126"/>
      <c r="JKW696" s="126"/>
      <c r="JKX696" s="126"/>
      <c r="JKY696" s="126"/>
      <c r="JKZ696" s="126"/>
      <c r="JLA696" s="126"/>
      <c r="JLB696" s="126"/>
      <c r="JLC696" s="126"/>
      <c r="JLD696" s="126"/>
      <c r="JLE696" s="126"/>
      <c r="JLF696" s="126"/>
      <c r="JLG696" s="126"/>
      <c r="JLH696" s="126"/>
      <c r="JLI696" s="126"/>
      <c r="JLJ696" s="126"/>
      <c r="JLK696" s="126"/>
      <c r="JLL696" s="126"/>
      <c r="JLM696" s="126"/>
      <c r="JLN696" s="126"/>
      <c r="JLO696" s="126"/>
      <c r="JLP696" s="126"/>
      <c r="JLQ696" s="126"/>
      <c r="JLR696" s="126"/>
      <c r="JLS696" s="126"/>
      <c r="JLT696" s="126"/>
      <c r="JLU696" s="126"/>
      <c r="JLV696" s="126"/>
      <c r="JLW696" s="126"/>
      <c r="JLX696" s="126"/>
      <c r="JLY696" s="126"/>
      <c r="JLZ696" s="126"/>
      <c r="JMA696" s="126"/>
      <c r="JMB696" s="126"/>
      <c r="JMC696" s="126"/>
      <c r="JMD696" s="126"/>
      <c r="JME696" s="126"/>
      <c r="JMF696" s="126"/>
      <c r="JMG696" s="126"/>
      <c r="JMH696" s="126"/>
      <c r="JMI696" s="126"/>
      <c r="JMJ696" s="126"/>
      <c r="JMK696" s="126"/>
      <c r="JML696" s="126"/>
      <c r="JMM696" s="126"/>
      <c r="JMN696" s="126"/>
      <c r="JMO696" s="126"/>
      <c r="JMP696" s="126"/>
      <c r="JMQ696" s="126"/>
      <c r="JMR696" s="126"/>
      <c r="JMS696" s="126"/>
      <c r="JMT696" s="126"/>
      <c r="JMU696" s="126"/>
      <c r="JMV696" s="126"/>
      <c r="JMW696" s="126"/>
      <c r="JMX696" s="126"/>
      <c r="JMY696" s="126"/>
      <c r="JMZ696" s="126"/>
      <c r="JNA696" s="126"/>
      <c r="JNB696" s="126"/>
      <c r="JNC696" s="126"/>
      <c r="JND696" s="126"/>
      <c r="JNE696" s="126"/>
      <c r="JNF696" s="126"/>
      <c r="JNG696" s="126"/>
      <c r="JNH696" s="126"/>
      <c r="JNI696" s="126"/>
      <c r="JNJ696" s="126"/>
      <c r="JNK696" s="126"/>
      <c r="JNL696" s="126"/>
      <c r="JNM696" s="126"/>
      <c r="JNN696" s="126"/>
      <c r="JNO696" s="126"/>
      <c r="JNP696" s="126"/>
      <c r="JNQ696" s="126"/>
      <c r="JNR696" s="126"/>
      <c r="JNS696" s="126"/>
      <c r="JNT696" s="126"/>
      <c r="JNU696" s="126"/>
      <c r="JNV696" s="126"/>
      <c r="JNW696" s="126"/>
      <c r="JNX696" s="126"/>
      <c r="JNY696" s="126"/>
      <c r="JNZ696" s="126"/>
      <c r="JOA696" s="126"/>
      <c r="JOB696" s="126"/>
      <c r="JOC696" s="126"/>
      <c r="JOD696" s="126"/>
      <c r="JOE696" s="126"/>
      <c r="JOF696" s="126"/>
      <c r="JOG696" s="126"/>
      <c r="JOH696" s="126"/>
      <c r="JOI696" s="126"/>
      <c r="JOJ696" s="126"/>
      <c r="JOK696" s="126"/>
      <c r="JOL696" s="126"/>
      <c r="JOM696" s="126"/>
      <c r="JON696" s="126"/>
      <c r="JOO696" s="126"/>
      <c r="JOP696" s="126"/>
      <c r="JOQ696" s="126"/>
      <c r="JOR696" s="126"/>
      <c r="JOS696" s="126"/>
      <c r="JOT696" s="126"/>
      <c r="JOU696" s="126"/>
      <c r="JOV696" s="126"/>
      <c r="JOW696" s="126"/>
      <c r="JOX696" s="126"/>
      <c r="JOY696" s="126"/>
      <c r="JOZ696" s="126"/>
      <c r="JPA696" s="126"/>
      <c r="JPB696" s="126"/>
      <c r="JPC696" s="126"/>
      <c r="JPD696" s="126"/>
      <c r="JPE696" s="126"/>
      <c r="JPF696" s="126"/>
      <c r="JPG696" s="126"/>
      <c r="JPH696" s="126"/>
      <c r="JPI696" s="126"/>
      <c r="JPJ696" s="126"/>
      <c r="JPK696" s="126"/>
      <c r="JPL696" s="126"/>
      <c r="JPM696" s="126"/>
      <c r="JPN696" s="126"/>
      <c r="JPO696" s="126"/>
      <c r="JPP696" s="126"/>
      <c r="JPQ696" s="126"/>
      <c r="JPR696" s="126"/>
      <c r="JPS696" s="126"/>
      <c r="JPT696" s="126"/>
      <c r="JPU696" s="126"/>
      <c r="JPV696" s="126"/>
      <c r="JPW696" s="126"/>
      <c r="JPX696" s="126"/>
      <c r="JPY696" s="126"/>
      <c r="JPZ696" s="126"/>
      <c r="JQA696" s="126"/>
      <c r="JQB696" s="126"/>
      <c r="JQC696" s="126"/>
      <c r="JQD696" s="126"/>
      <c r="JQE696" s="126"/>
      <c r="JQF696" s="126"/>
      <c r="JQG696" s="126"/>
      <c r="JQH696" s="126"/>
      <c r="JQI696" s="126"/>
      <c r="JQJ696" s="126"/>
      <c r="JQK696" s="126"/>
      <c r="JQL696" s="126"/>
      <c r="JQM696" s="126"/>
      <c r="JQN696" s="126"/>
      <c r="JQO696" s="126"/>
      <c r="JQP696" s="126"/>
      <c r="JQQ696" s="126"/>
      <c r="JQR696" s="126"/>
      <c r="JQS696" s="126"/>
      <c r="JQT696" s="126"/>
      <c r="JQU696" s="126"/>
      <c r="JQV696" s="126"/>
      <c r="JQW696" s="126"/>
      <c r="JQX696" s="126"/>
      <c r="JQY696" s="126"/>
      <c r="JQZ696" s="126"/>
      <c r="JRA696" s="126"/>
      <c r="JRB696" s="126"/>
      <c r="JRC696" s="126"/>
      <c r="JRD696" s="126"/>
      <c r="JRE696" s="126"/>
      <c r="JRF696" s="126"/>
      <c r="JRG696" s="126"/>
      <c r="JRH696" s="126"/>
      <c r="JRI696" s="126"/>
      <c r="JRJ696" s="126"/>
      <c r="JRK696" s="126"/>
      <c r="JRL696" s="126"/>
      <c r="JRM696" s="126"/>
      <c r="JRN696" s="126"/>
      <c r="JRO696" s="126"/>
      <c r="JRP696" s="126"/>
      <c r="JRQ696" s="126"/>
      <c r="JRR696" s="126"/>
      <c r="JRS696" s="126"/>
      <c r="JRT696" s="126"/>
      <c r="JRU696" s="126"/>
      <c r="JRV696" s="126"/>
      <c r="JRW696" s="126"/>
      <c r="JRX696" s="126"/>
      <c r="JRY696" s="126"/>
      <c r="JRZ696" s="126"/>
      <c r="JSA696" s="126"/>
      <c r="JSB696" s="126"/>
      <c r="JSC696" s="126"/>
      <c r="JSD696" s="126"/>
      <c r="JSE696" s="126"/>
      <c r="JSF696" s="126"/>
      <c r="JSG696" s="126"/>
      <c r="JSH696" s="126"/>
      <c r="JSI696" s="126"/>
      <c r="JSJ696" s="126"/>
      <c r="JSK696" s="126"/>
      <c r="JSL696" s="126"/>
      <c r="JSM696" s="126"/>
      <c r="JSN696" s="126"/>
      <c r="JSO696" s="126"/>
      <c r="JSP696" s="126"/>
      <c r="JSQ696" s="126"/>
      <c r="JSR696" s="126"/>
      <c r="JSS696" s="126"/>
      <c r="JST696" s="126"/>
      <c r="JSU696" s="126"/>
      <c r="JSV696" s="126"/>
      <c r="JSW696" s="126"/>
      <c r="JSX696" s="126"/>
      <c r="JSY696" s="126"/>
      <c r="JSZ696" s="126"/>
      <c r="JTA696" s="126"/>
      <c r="JTB696" s="126"/>
      <c r="JTC696" s="126"/>
      <c r="JTD696" s="126"/>
      <c r="JTE696" s="126"/>
      <c r="JTF696" s="126"/>
      <c r="JTG696" s="126"/>
      <c r="JTH696" s="126"/>
      <c r="JTI696" s="126"/>
      <c r="JTJ696" s="126"/>
      <c r="JTK696" s="126"/>
      <c r="JTL696" s="126"/>
      <c r="JTM696" s="126"/>
      <c r="JTN696" s="126"/>
      <c r="JTO696" s="126"/>
      <c r="JTP696" s="126"/>
      <c r="JTQ696" s="126"/>
      <c r="JTR696" s="126"/>
      <c r="JTS696" s="126"/>
      <c r="JTT696" s="126"/>
      <c r="JTU696" s="126"/>
      <c r="JTV696" s="126"/>
      <c r="JTW696" s="126"/>
      <c r="JTX696" s="126"/>
      <c r="JTY696" s="126"/>
      <c r="JTZ696" s="126"/>
      <c r="JUA696" s="126"/>
      <c r="JUB696" s="126"/>
      <c r="JUC696" s="126"/>
      <c r="JUD696" s="126"/>
      <c r="JUE696" s="126"/>
      <c r="JUF696" s="126"/>
      <c r="JUG696" s="126"/>
      <c r="JUH696" s="126"/>
      <c r="JUI696" s="126"/>
      <c r="JUJ696" s="126"/>
      <c r="JUK696" s="126"/>
      <c r="JUL696" s="126"/>
      <c r="JUM696" s="126"/>
      <c r="JUN696" s="126"/>
      <c r="JUO696" s="126"/>
      <c r="JUP696" s="126"/>
      <c r="JUQ696" s="126"/>
      <c r="JUR696" s="126"/>
      <c r="JUS696" s="126"/>
      <c r="JUT696" s="126"/>
      <c r="JUU696" s="126"/>
      <c r="JUV696" s="126"/>
      <c r="JUW696" s="126"/>
      <c r="JUX696" s="126"/>
      <c r="JUY696" s="126"/>
      <c r="JUZ696" s="126"/>
      <c r="JVA696" s="126"/>
      <c r="JVB696" s="126"/>
      <c r="JVC696" s="126"/>
      <c r="JVD696" s="126"/>
      <c r="JVE696" s="126"/>
      <c r="JVF696" s="126"/>
      <c r="JVG696" s="126"/>
      <c r="JVH696" s="126"/>
      <c r="JVI696" s="126"/>
      <c r="JVJ696" s="126"/>
      <c r="JVK696" s="126"/>
      <c r="JVL696" s="126"/>
      <c r="JVM696" s="126"/>
      <c r="JVN696" s="126"/>
      <c r="JVO696" s="126"/>
      <c r="JVP696" s="126"/>
      <c r="JVQ696" s="126"/>
      <c r="JVR696" s="126"/>
      <c r="JVS696" s="126"/>
      <c r="JVT696" s="126"/>
      <c r="JVU696" s="126"/>
      <c r="JVV696" s="126"/>
      <c r="JVW696" s="126"/>
      <c r="JVX696" s="126"/>
      <c r="JVY696" s="126"/>
      <c r="JVZ696" s="126"/>
      <c r="JWA696" s="126"/>
      <c r="JWB696" s="126"/>
      <c r="JWC696" s="126"/>
      <c r="JWD696" s="126"/>
      <c r="JWE696" s="126"/>
      <c r="JWF696" s="126"/>
      <c r="JWG696" s="126"/>
      <c r="JWH696" s="126"/>
      <c r="JWI696" s="126"/>
      <c r="JWJ696" s="126"/>
      <c r="JWK696" s="126"/>
      <c r="JWL696" s="126"/>
      <c r="JWM696" s="126"/>
      <c r="JWN696" s="126"/>
      <c r="JWO696" s="126"/>
      <c r="JWP696" s="126"/>
      <c r="JWQ696" s="126"/>
      <c r="JWR696" s="126"/>
      <c r="JWS696" s="126"/>
      <c r="JWT696" s="126"/>
      <c r="JWU696" s="126"/>
      <c r="JWV696" s="126"/>
      <c r="JWW696" s="126"/>
      <c r="JWX696" s="126"/>
      <c r="JWY696" s="126"/>
      <c r="JWZ696" s="126"/>
      <c r="JXA696" s="126"/>
      <c r="JXB696" s="126"/>
      <c r="JXC696" s="126"/>
      <c r="JXD696" s="126"/>
      <c r="JXE696" s="126"/>
      <c r="JXF696" s="126"/>
      <c r="JXG696" s="126"/>
      <c r="JXH696" s="126"/>
      <c r="JXI696" s="126"/>
      <c r="JXJ696" s="126"/>
      <c r="JXK696" s="126"/>
      <c r="JXL696" s="126"/>
      <c r="JXM696" s="126"/>
      <c r="JXN696" s="126"/>
      <c r="JXO696" s="126"/>
      <c r="JXP696" s="126"/>
      <c r="JXQ696" s="126"/>
      <c r="JXR696" s="126"/>
      <c r="JXS696" s="126"/>
      <c r="JXT696" s="126"/>
      <c r="JXU696" s="126"/>
      <c r="JXV696" s="126"/>
      <c r="JXW696" s="126"/>
      <c r="JXX696" s="126"/>
      <c r="JXY696" s="126"/>
      <c r="JXZ696" s="126"/>
      <c r="JYA696" s="126"/>
      <c r="JYB696" s="126"/>
      <c r="JYC696" s="126"/>
      <c r="JYD696" s="126"/>
      <c r="JYE696" s="126"/>
      <c r="JYF696" s="126"/>
      <c r="JYG696" s="126"/>
      <c r="JYH696" s="126"/>
      <c r="JYI696" s="126"/>
      <c r="JYJ696" s="126"/>
      <c r="JYK696" s="126"/>
      <c r="JYL696" s="126"/>
      <c r="JYM696" s="126"/>
      <c r="JYN696" s="126"/>
      <c r="JYO696" s="126"/>
      <c r="JYP696" s="126"/>
      <c r="JYQ696" s="126"/>
      <c r="JYR696" s="126"/>
      <c r="JYS696" s="126"/>
      <c r="JYT696" s="126"/>
      <c r="JYU696" s="126"/>
      <c r="JYV696" s="126"/>
      <c r="JYW696" s="126"/>
      <c r="JYX696" s="126"/>
      <c r="JYY696" s="126"/>
      <c r="JYZ696" s="126"/>
      <c r="JZA696" s="126"/>
      <c r="JZB696" s="126"/>
      <c r="JZC696" s="126"/>
      <c r="JZD696" s="126"/>
      <c r="JZE696" s="126"/>
      <c r="JZF696" s="126"/>
      <c r="JZG696" s="126"/>
      <c r="JZH696" s="126"/>
      <c r="JZI696" s="126"/>
      <c r="JZJ696" s="126"/>
      <c r="JZK696" s="126"/>
      <c r="JZL696" s="126"/>
      <c r="JZM696" s="126"/>
      <c r="JZN696" s="126"/>
      <c r="JZO696" s="126"/>
      <c r="JZP696" s="126"/>
      <c r="JZQ696" s="126"/>
      <c r="JZR696" s="126"/>
      <c r="JZS696" s="126"/>
      <c r="JZT696" s="126"/>
      <c r="JZU696" s="126"/>
      <c r="JZV696" s="126"/>
      <c r="JZW696" s="126"/>
      <c r="JZX696" s="126"/>
      <c r="JZY696" s="126"/>
      <c r="JZZ696" s="126"/>
      <c r="KAA696" s="126"/>
      <c r="KAB696" s="126"/>
      <c r="KAC696" s="126"/>
      <c r="KAD696" s="126"/>
      <c r="KAE696" s="126"/>
      <c r="KAF696" s="126"/>
      <c r="KAG696" s="126"/>
      <c r="KAH696" s="126"/>
      <c r="KAI696" s="126"/>
      <c r="KAJ696" s="126"/>
      <c r="KAK696" s="126"/>
      <c r="KAL696" s="126"/>
      <c r="KAM696" s="126"/>
      <c r="KAN696" s="126"/>
      <c r="KAO696" s="126"/>
      <c r="KAP696" s="126"/>
      <c r="KAQ696" s="126"/>
      <c r="KAR696" s="126"/>
      <c r="KAS696" s="126"/>
      <c r="KAT696" s="126"/>
      <c r="KAU696" s="126"/>
      <c r="KAV696" s="126"/>
      <c r="KAW696" s="126"/>
      <c r="KAX696" s="126"/>
      <c r="KAY696" s="126"/>
      <c r="KAZ696" s="126"/>
      <c r="KBA696" s="126"/>
      <c r="KBB696" s="126"/>
      <c r="KBC696" s="126"/>
      <c r="KBD696" s="126"/>
      <c r="KBE696" s="126"/>
      <c r="KBF696" s="126"/>
      <c r="KBG696" s="126"/>
      <c r="KBH696" s="126"/>
      <c r="KBI696" s="126"/>
      <c r="KBJ696" s="126"/>
      <c r="KBK696" s="126"/>
      <c r="KBL696" s="126"/>
      <c r="KBM696" s="126"/>
      <c r="KBN696" s="126"/>
      <c r="KBO696" s="126"/>
      <c r="KBP696" s="126"/>
      <c r="KBQ696" s="126"/>
      <c r="KBR696" s="126"/>
      <c r="KBS696" s="126"/>
      <c r="KBT696" s="126"/>
      <c r="KBU696" s="126"/>
      <c r="KBV696" s="126"/>
      <c r="KBW696" s="126"/>
      <c r="KBX696" s="126"/>
      <c r="KBY696" s="126"/>
      <c r="KBZ696" s="126"/>
      <c r="KCA696" s="126"/>
      <c r="KCB696" s="126"/>
      <c r="KCC696" s="126"/>
      <c r="KCD696" s="126"/>
      <c r="KCE696" s="126"/>
      <c r="KCF696" s="126"/>
      <c r="KCG696" s="126"/>
      <c r="KCH696" s="126"/>
      <c r="KCI696" s="126"/>
      <c r="KCJ696" s="126"/>
      <c r="KCK696" s="126"/>
      <c r="KCL696" s="126"/>
      <c r="KCM696" s="126"/>
      <c r="KCN696" s="126"/>
      <c r="KCO696" s="126"/>
      <c r="KCP696" s="126"/>
      <c r="KCQ696" s="126"/>
      <c r="KCR696" s="126"/>
      <c r="KCS696" s="126"/>
      <c r="KCT696" s="126"/>
      <c r="KCU696" s="126"/>
      <c r="KCV696" s="126"/>
      <c r="KCW696" s="126"/>
      <c r="KCX696" s="126"/>
      <c r="KCY696" s="126"/>
      <c r="KCZ696" s="126"/>
      <c r="KDA696" s="126"/>
      <c r="KDB696" s="126"/>
      <c r="KDC696" s="126"/>
      <c r="KDD696" s="126"/>
      <c r="KDE696" s="126"/>
      <c r="KDF696" s="126"/>
      <c r="KDG696" s="126"/>
      <c r="KDH696" s="126"/>
      <c r="KDI696" s="126"/>
      <c r="KDJ696" s="126"/>
      <c r="KDK696" s="126"/>
      <c r="KDL696" s="126"/>
      <c r="KDM696" s="126"/>
      <c r="KDN696" s="126"/>
      <c r="KDO696" s="126"/>
      <c r="KDP696" s="126"/>
      <c r="KDQ696" s="126"/>
      <c r="KDR696" s="126"/>
      <c r="KDS696" s="126"/>
      <c r="KDT696" s="126"/>
      <c r="KDU696" s="126"/>
      <c r="KDV696" s="126"/>
      <c r="KDW696" s="126"/>
      <c r="KDX696" s="126"/>
      <c r="KDY696" s="126"/>
      <c r="KDZ696" s="126"/>
      <c r="KEA696" s="126"/>
      <c r="KEB696" s="126"/>
      <c r="KEC696" s="126"/>
      <c r="KED696" s="126"/>
      <c r="KEE696" s="126"/>
      <c r="KEF696" s="126"/>
      <c r="KEG696" s="126"/>
      <c r="KEH696" s="126"/>
      <c r="KEI696" s="126"/>
      <c r="KEJ696" s="126"/>
      <c r="KEK696" s="126"/>
      <c r="KEL696" s="126"/>
      <c r="KEM696" s="126"/>
      <c r="KEN696" s="126"/>
      <c r="KEO696" s="126"/>
      <c r="KEP696" s="126"/>
      <c r="KEQ696" s="126"/>
      <c r="KER696" s="126"/>
      <c r="KES696" s="126"/>
      <c r="KET696" s="126"/>
      <c r="KEU696" s="126"/>
      <c r="KEV696" s="126"/>
      <c r="KEW696" s="126"/>
      <c r="KEX696" s="126"/>
      <c r="KEY696" s="126"/>
      <c r="KEZ696" s="126"/>
      <c r="KFA696" s="126"/>
      <c r="KFB696" s="126"/>
      <c r="KFC696" s="126"/>
      <c r="KFD696" s="126"/>
      <c r="KFE696" s="126"/>
      <c r="KFF696" s="126"/>
      <c r="KFG696" s="126"/>
      <c r="KFH696" s="126"/>
      <c r="KFI696" s="126"/>
      <c r="KFJ696" s="126"/>
      <c r="KFK696" s="126"/>
      <c r="KFL696" s="126"/>
      <c r="KFM696" s="126"/>
      <c r="KFN696" s="126"/>
      <c r="KFO696" s="126"/>
      <c r="KFP696" s="126"/>
      <c r="KFQ696" s="126"/>
      <c r="KFR696" s="126"/>
      <c r="KFS696" s="126"/>
      <c r="KFT696" s="126"/>
      <c r="KFU696" s="126"/>
      <c r="KFV696" s="126"/>
      <c r="KFW696" s="126"/>
      <c r="KFX696" s="126"/>
      <c r="KFY696" s="126"/>
      <c r="KFZ696" s="126"/>
      <c r="KGA696" s="126"/>
      <c r="KGB696" s="126"/>
      <c r="KGC696" s="126"/>
      <c r="KGD696" s="126"/>
      <c r="KGE696" s="126"/>
      <c r="KGF696" s="126"/>
      <c r="KGG696" s="126"/>
      <c r="KGH696" s="126"/>
      <c r="KGI696" s="126"/>
      <c r="KGJ696" s="126"/>
      <c r="KGK696" s="126"/>
      <c r="KGL696" s="126"/>
      <c r="KGM696" s="126"/>
      <c r="KGN696" s="126"/>
      <c r="KGO696" s="126"/>
      <c r="KGP696" s="126"/>
      <c r="KGQ696" s="126"/>
      <c r="KGR696" s="126"/>
      <c r="KGS696" s="126"/>
      <c r="KGT696" s="126"/>
      <c r="KGU696" s="126"/>
      <c r="KGV696" s="126"/>
      <c r="KGW696" s="126"/>
      <c r="KGX696" s="126"/>
      <c r="KGY696" s="126"/>
      <c r="KGZ696" s="126"/>
      <c r="KHA696" s="126"/>
      <c r="KHB696" s="126"/>
      <c r="KHC696" s="126"/>
      <c r="KHD696" s="126"/>
      <c r="KHE696" s="126"/>
      <c r="KHF696" s="126"/>
      <c r="KHG696" s="126"/>
      <c r="KHH696" s="126"/>
      <c r="KHI696" s="126"/>
      <c r="KHJ696" s="126"/>
      <c r="KHK696" s="126"/>
      <c r="KHL696" s="126"/>
      <c r="KHM696" s="126"/>
      <c r="KHN696" s="126"/>
      <c r="KHO696" s="126"/>
      <c r="KHP696" s="126"/>
      <c r="KHQ696" s="126"/>
      <c r="KHR696" s="126"/>
      <c r="KHS696" s="126"/>
      <c r="KHT696" s="126"/>
      <c r="KHU696" s="126"/>
      <c r="KHV696" s="126"/>
      <c r="KHW696" s="126"/>
      <c r="KHX696" s="126"/>
      <c r="KHY696" s="126"/>
      <c r="KHZ696" s="126"/>
      <c r="KIA696" s="126"/>
      <c r="KIB696" s="126"/>
      <c r="KIC696" s="126"/>
      <c r="KID696" s="126"/>
      <c r="KIE696" s="126"/>
      <c r="KIF696" s="126"/>
      <c r="KIG696" s="126"/>
      <c r="KIH696" s="126"/>
      <c r="KII696" s="126"/>
      <c r="KIJ696" s="126"/>
      <c r="KIK696" s="126"/>
      <c r="KIL696" s="126"/>
      <c r="KIM696" s="126"/>
      <c r="KIN696" s="126"/>
      <c r="KIO696" s="126"/>
      <c r="KIP696" s="126"/>
      <c r="KIQ696" s="126"/>
      <c r="KIR696" s="126"/>
      <c r="KIS696" s="126"/>
      <c r="KIT696" s="126"/>
      <c r="KIU696" s="126"/>
      <c r="KIV696" s="126"/>
      <c r="KIW696" s="126"/>
      <c r="KIX696" s="126"/>
      <c r="KIY696" s="126"/>
      <c r="KIZ696" s="126"/>
      <c r="KJA696" s="126"/>
      <c r="KJB696" s="126"/>
      <c r="KJC696" s="126"/>
      <c r="KJD696" s="126"/>
      <c r="KJE696" s="126"/>
      <c r="KJF696" s="126"/>
      <c r="KJG696" s="126"/>
      <c r="KJH696" s="126"/>
      <c r="KJI696" s="126"/>
      <c r="KJJ696" s="126"/>
      <c r="KJK696" s="126"/>
      <c r="KJL696" s="126"/>
      <c r="KJM696" s="126"/>
      <c r="KJN696" s="126"/>
      <c r="KJO696" s="126"/>
      <c r="KJP696" s="126"/>
      <c r="KJQ696" s="126"/>
      <c r="KJR696" s="126"/>
      <c r="KJS696" s="126"/>
      <c r="KJT696" s="126"/>
      <c r="KJU696" s="126"/>
      <c r="KJV696" s="126"/>
      <c r="KJW696" s="126"/>
      <c r="KJX696" s="126"/>
      <c r="KJY696" s="126"/>
      <c r="KJZ696" s="126"/>
      <c r="KKA696" s="126"/>
      <c r="KKB696" s="126"/>
      <c r="KKC696" s="126"/>
      <c r="KKD696" s="126"/>
      <c r="KKE696" s="126"/>
      <c r="KKF696" s="126"/>
      <c r="KKG696" s="126"/>
      <c r="KKH696" s="126"/>
      <c r="KKI696" s="126"/>
      <c r="KKJ696" s="126"/>
      <c r="KKK696" s="126"/>
      <c r="KKL696" s="126"/>
      <c r="KKM696" s="126"/>
      <c r="KKN696" s="126"/>
      <c r="KKO696" s="126"/>
      <c r="KKP696" s="126"/>
      <c r="KKQ696" s="126"/>
      <c r="KKR696" s="126"/>
      <c r="KKS696" s="126"/>
      <c r="KKT696" s="126"/>
      <c r="KKU696" s="126"/>
      <c r="KKV696" s="126"/>
      <c r="KKW696" s="126"/>
      <c r="KKX696" s="126"/>
      <c r="KKY696" s="126"/>
      <c r="KKZ696" s="126"/>
      <c r="KLA696" s="126"/>
      <c r="KLB696" s="126"/>
      <c r="KLC696" s="126"/>
      <c r="KLD696" s="126"/>
      <c r="KLE696" s="126"/>
      <c r="KLF696" s="126"/>
      <c r="KLG696" s="126"/>
      <c r="KLH696" s="126"/>
      <c r="KLI696" s="126"/>
      <c r="KLJ696" s="126"/>
      <c r="KLK696" s="126"/>
      <c r="KLL696" s="126"/>
      <c r="KLM696" s="126"/>
      <c r="KLN696" s="126"/>
      <c r="KLO696" s="126"/>
      <c r="KLP696" s="126"/>
      <c r="KLQ696" s="126"/>
      <c r="KLR696" s="126"/>
      <c r="KLS696" s="126"/>
      <c r="KLT696" s="126"/>
      <c r="KLU696" s="126"/>
      <c r="KLV696" s="126"/>
      <c r="KLW696" s="126"/>
      <c r="KLX696" s="126"/>
      <c r="KLY696" s="126"/>
      <c r="KLZ696" s="126"/>
      <c r="KMA696" s="126"/>
      <c r="KMB696" s="126"/>
      <c r="KMC696" s="126"/>
      <c r="KMD696" s="126"/>
      <c r="KME696" s="126"/>
      <c r="KMF696" s="126"/>
      <c r="KMG696" s="126"/>
      <c r="KMH696" s="126"/>
      <c r="KMI696" s="126"/>
      <c r="KMJ696" s="126"/>
      <c r="KMK696" s="126"/>
      <c r="KML696" s="126"/>
      <c r="KMM696" s="126"/>
      <c r="KMN696" s="126"/>
      <c r="KMO696" s="126"/>
      <c r="KMP696" s="126"/>
      <c r="KMQ696" s="126"/>
      <c r="KMR696" s="126"/>
      <c r="KMS696" s="126"/>
      <c r="KMT696" s="126"/>
      <c r="KMU696" s="126"/>
      <c r="KMV696" s="126"/>
      <c r="KMW696" s="126"/>
      <c r="KMX696" s="126"/>
      <c r="KMY696" s="126"/>
      <c r="KMZ696" s="126"/>
      <c r="KNA696" s="126"/>
      <c r="KNB696" s="126"/>
      <c r="KNC696" s="126"/>
      <c r="KND696" s="126"/>
      <c r="KNE696" s="126"/>
      <c r="KNF696" s="126"/>
      <c r="KNG696" s="126"/>
      <c r="KNH696" s="126"/>
      <c r="KNI696" s="126"/>
      <c r="KNJ696" s="126"/>
      <c r="KNK696" s="126"/>
      <c r="KNL696" s="126"/>
      <c r="KNM696" s="126"/>
      <c r="KNN696" s="126"/>
      <c r="KNO696" s="126"/>
      <c r="KNP696" s="126"/>
      <c r="KNQ696" s="126"/>
      <c r="KNR696" s="126"/>
      <c r="KNS696" s="126"/>
      <c r="KNT696" s="126"/>
      <c r="KNU696" s="126"/>
      <c r="KNV696" s="126"/>
      <c r="KNW696" s="126"/>
      <c r="KNX696" s="126"/>
      <c r="KNY696" s="126"/>
      <c r="KNZ696" s="126"/>
      <c r="KOA696" s="126"/>
      <c r="KOB696" s="126"/>
      <c r="KOC696" s="126"/>
      <c r="KOD696" s="126"/>
      <c r="KOE696" s="126"/>
      <c r="KOF696" s="126"/>
      <c r="KOG696" s="126"/>
      <c r="KOH696" s="126"/>
      <c r="KOI696" s="126"/>
      <c r="KOJ696" s="126"/>
      <c r="KOK696" s="126"/>
      <c r="KOL696" s="126"/>
      <c r="KOM696" s="126"/>
      <c r="KON696" s="126"/>
      <c r="KOO696" s="126"/>
      <c r="KOP696" s="126"/>
      <c r="KOQ696" s="126"/>
      <c r="KOR696" s="126"/>
      <c r="KOS696" s="126"/>
      <c r="KOT696" s="126"/>
      <c r="KOU696" s="126"/>
      <c r="KOV696" s="126"/>
      <c r="KOW696" s="126"/>
      <c r="KOX696" s="126"/>
      <c r="KOY696" s="126"/>
      <c r="KOZ696" s="126"/>
      <c r="KPA696" s="126"/>
      <c r="KPB696" s="126"/>
      <c r="KPC696" s="126"/>
      <c r="KPD696" s="126"/>
      <c r="KPE696" s="126"/>
      <c r="KPF696" s="126"/>
      <c r="KPG696" s="126"/>
      <c r="KPH696" s="126"/>
      <c r="KPI696" s="126"/>
      <c r="KPJ696" s="126"/>
      <c r="KPK696" s="126"/>
      <c r="KPL696" s="126"/>
      <c r="KPM696" s="126"/>
      <c r="KPN696" s="126"/>
      <c r="KPO696" s="126"/>
      <c r="KPP696" s="126"/>
      <c r="KPQ696" s="126"/>
      <c r="KPR696" s="126"/>
      <c r="KPS696" s="126"/>
      <c r="KPT696" s="126"/>
      <c r="KPU696" s="126"/>
      <c r="KPV696" s="126"/>
      <c r="KPW696" s="126"/>
      <c r="KPX696" s="126"/>
      <c r="KPY696" s="126"/>
      <c r="KPZ696" s="126"/>
      <c r="KQA696" s="126"/>
      <c r="KQB696" s="126"/>
      <c r="KQC696" s="126"/>
      <c r="KQD696" s="126"/>
      <c r="KQE696" s="126"/>
      <c r="KQF696" s="126"/>
      <c r="KQG696" s="126"/>
      <c r="KQH696" s="126"/>
      <c r="KQI696" s="126"/>
      <c r="KQJ696" s="126"/>
      <c r="KQK696" s="126"/>
      <c r="KQL696" s="126"/>
      <c r="KQM696" s="126"/>
      <c r="KQN696" s="126"/>
      <c r="KQO696" s="126"/>
      <c r="KQP696" s="126"/>
      <c r="KQQ696" s="126"/>
      <c r="KQR696" s="126"/>
      <c r="KQS696" s="126"/>
      <c r="KQT696" s="126"/>
      <c r="KQU696" s="126"/>
      <c r="KQV696" s="126"/>
      <c r="KQW696" s="126"/>
      <c r="KQX696" s="126"/>
      <c r="KQY696" s="126"/>
      <c r="KQZ696" s="126"/>
      <c r="KRA696" s="126"/>
      <c r="KRB696" s="126"/>
      <c r="KRC696" s="126"/>
      <c r="KRD696" s="126"/>
      <c r="KRE696" s="126"/>
      <c r="KRF696" s="126"/>
      <c r="KRG696" s="126"/>
      <c r="KRH696" s="126"/>
      <c r="KRI696" s="126"/>
      <c r="KRJ696" s="126"/>
      <c r="KRK696" s="126"/>
      <c r="KRL696" s="126"/>
      <c r="KRM696" s="126"/>
      <c r="KRN696" s="126"/>
      <c r="KRO696" s="126"/>
      <c r="KRP696" s="126"/>
      <c r="KRQ696" s="126"/>
      <c r="KRR696" s="126"/>
      <c r="KRS696" s="126"/>
      <c r="KRT696" s="126"/>
      <c r="KRU696" s="126"/>
      <c r="KRV696" s="126"/>
      <c r="KRW696" s="126"/>
      <c r="KRX696" s="126"/>
      <c r="KRY696" s="126"/>
      <c r="KRZ696" s="126"/>
      <c r="KSA696" s="126"/>
      <c r="KSB696" s="126"/>
      <c r="KSC696" s="126"/>
      <c r="KSD696" s="126"/>
      <c r="KSE696" s="126"/>
      <c r="KSF696" s="126"/>
      <c r="KSG696" s="126"/>
      <c r="KSH696" s="126"/>
      <c r="KSI696" s="126"/>
      <c r="KSJ696" s="126"/>
      <c r="KSK696" s="126"/>
      <c r="KSL696" s="126"/>
      <c r="KSM696" s="126"/>
      <c r="KSN696" s="126"/>
      <c r="KSO696" s="126"/>
      <c r="KSP696" s="126"/>
      <c r="KSQ696" s="126"/>
      <c r="KSR696" s="126"/>
      <c r="KSS696" s="126"/>
      <c r="KST696" s="126"/>
      <c r="KSU696" s="126"/>
      <c r="KSV696" s="126"/>
      <c r="KSW696" s="126"/>
      <c r="KSX696" s="126"/>
      <c r="KSY696" s="126"/>
      <c r="KSZ696" s="126"/>
      <c r="KTA696" s="126"/>
      <c r="KTB696" s="126"/>
      <c r="KTC696" s="126"/>
      <c r="KTD696" s="126"/>
      <c r="KTE696" s="126"/>
      <c r="KTF696" s="126"/>
      <c r="KTG696" s="126"/>
      <c r="KTH696" s="126"/>
      <c r="KTI696" s="126"/>
      <c r="KTJ696" s="126"/>
      <c r="KTK696" s="126"/>
      <c r="KTL696" s="126"/>
      <c r="KTM696" s="126"/>
      <c r="KTN696" s="126"/>
      <c r="KTO696" s="126"/>
      <c r="KTP696" s="126"/>
      <c r="KTQ696" s="126"/>
      <c r="KTR696" s="126"/>
      <c r="KTS696" s="126"/>
      <c r="KTT696" s="126"/>
      <c r="KTU696" s="126"/>
      <c r="KTV696" s="126"/>
      <c r="KTW696" s="126"/>
      <c r="KTX696" s="126"/>
      <c r="KTY696" s="126"/>
      <c r="KTZ696" s="126"/>
      <c r="KUA696" s="126"/>
      <c r="KUB696" s="126"/>
      <c r="KUC696" s="126"/>
      <c r="KUD696" s="126"/>
      <c r="KUE696" s="126"/>
      <c r="KUF696" s="126"/>
      <c r="KUG696" s="126"/>
      <c r="KUH696" s="126"/>
      <c r="KUI696" s="126"/>
      <c r="KUJ696" s="126"/>
      <c r="KUK696" s="126"/>
      <c r="KUL696" s="126"/>
      <c r="KUM696" s="126"/>
      <c r="KUN696" s="126"/>
      <c r="KUO696" s="126"/>
      <c r="KUP696" s="126"/>
      <c r="KUQ696" s="126"/>
      <c r="KUR696" s="126"/>
      <c r="KUS696" s="126"/>
      <c r="KUT696" s="126"/>
      <c r="KUU696" s="126"/>
      <c r="KUV696" s="126"/>
      <c r="KUW696" s="126"/>
      <c r="KUX696" s="126"/>
      <c r="KUY696" s="126"/>
      <c r="KUZ696" s="126"/>
      <c r="KVA696" s="126"/>
      <c r="KVB696" s="126"/>
      <c r="KVC696" s="126"/>
      <c r="KVD696" s="126"/>
      <c r="KVE696" s="126"/>
      <c r="KVF696" s="126"/>
      <c r="KVG696" s="126"/>
      <c r="KVH696" s="126"/>
      <c r="KVI696" s="126"/>
      <c r="KVJ696" s="126"/>
      <c r="KVK696" s="126"/>
      <c r="KVL696" s="126"/>
      <c r="KVM696" s="126"/>
      <c r="KVN696" s="126"/>
      <c r="KVO696" s="126"/>
      <c r="KVP696" s="126"/>
      <c r="KVQ696" s="126"/>
      <c r="KVR696" s="126"/>
      <c r="KVS696" s="126"/>
      <c r="KVT696" s="126"/>
      <c r="KVU696" s="126"/>
      <c r="KVV696" s="126"/>
      <c r="KVW696" s="126"/>
      <c r="KVX696" s="126"/>
      <c r="KVY696" s="126"/>
      <c r="KVZ696" s="126"/>
      <c r="KWA696" s="126"/>
      <c r="KWB696" s="126"/>
      <c r="KWC696" s="126"/>
      <c r="KWD696" s="126"/>
      <c r="KWE696" s="126"/>
      <c r="KWF696" s="126"/>
      <c r="KWG696" s="126"/>
      <c r="KWH696" s="126"/>
      <c r="KWI696" s="126"/>
      <c r="KWJ696" s="126"/>
      <c r="KWK696" s="126"/>
      <c r="KWL696" s="126"/>
      <c r="KWM696" s="126"/>
      <c r="KWN696" s="126"/>
      <c r="KWO696" s="126"/>
      <c r="KWP696" s="126"/>
      <c r="KWQ696" s="126"/>
      <c r="KWR696" s="126"/>
      <c r="KWS696" s="126"/>
      <c r="KWT696" s="126"/>
      <c r="KWU696" s="126"/>
      <c r="KWV696" s="126"/>
      <c r="KWW696" s="126"/>
      <c r="KWX696" s="126"/>
      <c r="KWY696" s="126"/>
      <c r="KWZ696" s="126"/>
      <c r="KXA696" s="126"/>
      <c r="KXB696" s="126"/>
      <c r="KXC696" s="126"/>
      <c r="KXD696" s="126"/>
      <c r="KXE696" s="126"/>
      <c r="KXF696" s="126"/>
      <c r="KXG696" s="126"/>
      <c r="KXH696" s="126"/>
      <c r="KXI696" s="126"/>
      <c r="KXJ696" s="126"/>
      <c r="KXK696" s="126"/>
      <c r="KXL696" s="126"/>
      <c r="KXM696" s="126"/>
      <c r="KXN696" s="126"/>
      <c r="KXO696" s="126"/>
      <c r="KXP696" s="126"/>
      <c r="KXQ696" s="126"/>
      <c r="KXR696" s="126"/>
      <c r="KXS696" s="126"/>
      <c r="KXT696" s="126"/>
      <c r="KXU696" s="126"/>
      <c r="KXV696" s="126"/>
      <c r="KXW696" s="126"/>
      <c r="KXX696" s="126"/>
      <c r="KXY696" s="126"/>
      <c r="KXZ696" s="126"/>
      <c r="KYA696" s="126"/>
      <c r="KYB696" s="126"/>
      <c r="KYC696" s="126"/>
      <c r="KYD696" s="126"/>
      <c r="KYE696" s="126"/>
      <c r="KYF696" s="126"/>
      <c r="KYG696" s="126"/>
      <c r="KYH696" s="126"/>
      <c r="KYI696" s="126"/>
      <c r="KYJ696" s="126"/>
      <c r="KYK696" s="126"/>
      <c r="KYL696" s="126"/>
      <c r="KYM696" s="126"/>
      <c r="KYN696" s="126"/>
      <c r="KYO696" s="126"/>
      <c r="KYP696" s="126"/>
      <c r="KYQ696" s="126"/>
      <c r="KYR696" s="126"/>
      <c r="KYS696" s="126"/>
      <c r="KYT696" s="126"/>
      <c r="KYU696" s="126"/>
      <c r="KYV696" s="126"/>
      <c r="KYW696" s="126"/>
      <c r="KYX696" s="126"/>
      <c r="KYY696" s="126"/>
      <c r="KYZ696" s="126"/>
      <c r="KZA696" s="126"/>
      <c r="KZB696" s="126"/>
      <c r="KZC696" s="126"/>
      <c r="KZD696" s="126"/>
      <c r="KZE696" s="126"/>
      <c r="KZF696" s="126"/>
      <c r="KZG696" s="126"/>
      <c r="KZH696" s="126"/>
      <c r="KZI696" s="126"/>
      <c r="KZJ696" s="126"/>
      <c r="KZK696" s="126"/>
      <c r="KZL696" s="126"/>
      <c r="KZM696" s="126"/>
      <c r="KZN696" s="126"/>
      <c r="KZO696" s="126"/>
      <c r="KZP696" s="126"/>
      <c r="KZQ696" s="126"/>
      <c r="KZR696" s="126"/>
      <c r="KZS696" s="126"/>
      <c r="KZT696" s="126"/>
      <c r="KZU696" s="126"/>
      <c r="KZV696" s="126"/>
      <c r="KZW696" s="126"/>
      <c r="KZX696" s="126"/>
      <c r="KZY696" s="126"/>
      <c r="KZZ696" s="126"/>
      <c r="LAA696" s="126"/>
      <c r="LAB696" s="126"/>
      <c r="LAC696" s="126"/>
      <c r="LAD696" s="126"/>
      <c r="LAE696" s="126"/>
      <c r="LAF696" s="126"/>
      <c r="LAG696" s="126"/>
      <c r="LAH696" s="126"/>
      <c r="LAI696" s="126"/>
      <c r="LAJ696" s="126"/>
      <c r="LAK696" s="126"/>
      <c r="LAL696" s="126"/>
      <c r="LAM696" s="126"/>
      <c r="LAN696" s="126"/>
      <c r="LAO696" s="126"/>
      <c r="LAP696" s="126"/>
      <c r="LAQ696" s="126"/>
      <c r="LAR696" s="126"/>
      <c r="LAS696" s="126"/>
      <c r="LAT696" s="126"/>
      <c r="LAU696" s="126"/>
      <c r="LAV696" s="126"/>
      <c r="LAW696" s="126"/>
      <c r="LAX696" s="126"/>
      <c r="LAY696" s="126"/>
      <c r="LAZ696" s="126"/>
      <c r="LBA696" s="126"/>
      <c r="LBB696" s="126"/>
      <c r="LBC696" s="126"/>
      <c r="LBD696" s="126"/>
      <c r="LBE696" s="126"/>
      <c r="LBF696" s="126"/>
      <c r="LBG696" s="126"/>
      <c r="LBH696" s="126"/>
      <c r="LBI696" s="126"/>
      <c r="LBJ696" s="126"/>
      <c r="LBK696" s="126"/>
      <c r="LBL696" s="126"/>
      <c r="LBM696" s="126"/>
      <c r="LBN696" s="126"/>
      <c r="LBO696" s="126"/>
      <c r="LBP696" s="126"/>
      <c r="LBQ696" s="126"/>
      <c r="LBR696" s="126"/>
      <c r="LBS696" s="126"/>
      <c r="LBT696" s="126"/>
      <c r="LBU696" s="126"/>
      <c r="LBV696" s="126"/>
      <c r="LBW696" s="126"/>
      <c r="LBX696" s="126"/>
      <c r="LBY696" s="126"/>
      <c r="LBZ696" s="126"/>
      <c r="LCA696" s="126"/>
      <c r="LCB696" s="126"/>
      <c r="LCC696" s="126"/>
      <c r="LCD696" s="126"/>
      <c r="LCE696" s="126"/>
      <c r="LCF696" s="126"/>
      <c r="LCG696" s="126"/>
      <c r="LCH696" s="126"/>
      <c r="LCI696" s="126"/>
      <c r="LCJ696" s="126"/>
      <c r="LCK696" s="126"/>
      <c r="LCL696" s="126"/>
      <c r="LCM696" s="126"/>
      <c r="LCN696" s="126"/>
      <c r="LCO696" s="126"/>
      <c r="LCP696" s="126"/>
      <c r="LCQ696" s="126"/>
      <c r="LCR696" s="126"/>
      <c r="LCS696" s="126"/>
      <c r="LCT696" s="126"/>
      <c r="LCU696" s="126"/>
      <c r="LCV696" s="126"/>
      <c r="LCW696" s="126"/>
      <c r="LCX696" s="126"/>
      <c r="LCY696" s="126"/>
      <c r="LCZ696" s="126"/>
      <c r="LDA696" s="126"/>
      <c r="LDB696" s="126"/>
      <c r="LDC696" s="126"/>
      <c r="LDD696" s="126"/>
      <c r="LDE696" s="126"/>
      <c r="LDF696" s="126"/>
      <c r="LDG696" s="126"/>
      <c r="LDH696" s="126"/>
      <c r="LDI696" s="126"/>
      <c r="LDJ696" s="126"/>
      <c r="LDK696" s="126"/>
      <c r="LDL696" s="126"/>
      <c r="LDM696" s="126"/>
      <c r="LDN696" s="126"/>
      <c r="LDO696" s="126"/>
      <c r="LDP696" s="126"/>
      <c r="LDQ696" s="126"/>
      <c r="LDR696" s="126"/>
      <c r="LDS696" s="126"/>
      <c r="LDT696" s="126"/>
      <c r="LDU696" s="126"/>
      <c r="LDV696" s="126"/>
      <c r="LDW696" s="126"/>
      <c r="LDX696" s="126"/>
      <c r="LDY696" s="126"/>
      <c r="LDZ696" s="126"/>
      <c r="LEA696" s="126"/>
      <c r="LEB696" s="126"/>
      <c r="LEC696" s="126"/>
      <c r="LED696" s="126"/>
      <c r="LEE696" s="126"/>
      <c r="LEF696" s="126"/>
      <c r="LEG696" s="126"/>
      <c r="LEH696" s="126"/>
      <c r="LEI696" s="126"/>
      <c r="LEJ696" s="126"/>
      <c r="LEK696" s="126"/>
      <c r="LEL696" s="126"/>
      <c r="LEM696" s="126"/>
      <c r="LEN696" s="126"/>
      <c r="LEO696" s="126"/>
      <c r="LEP696" s="126"/>
      <c r="LEQ696" s="126"/>
      <c r="LER696" s="126"/>
      <c r="LES696" s="126"/>
      <c r="LET696" s="126"/>
      <c r="LEU696" s="126"/>
      <c r="LEV696" s="126"/>
      <c r="LEW696" s="126"/>
      <c r="LEX696" s="126"/>
      <c r="LEY696" s="126"/>
      <c r="LEZ696" s="126"/>
      <c r="LFA696" s="126"/>
      <c r="LFB696" s="126"/>
      <c r="LFC696" s="126"/>
      <c r="LFD696" s="126"/>
      <c r="LFE696" s="126"/>
      <c r="LFF696" s="126"/>
      <c r="LFG696" s="126"/>
      <c r="LFH696" s="126"/>
      <c r="LFI696" s="126"/>
      <c r="LFJ696" s="126"/>
      <c r="LFK696" s="126"/>
      <c r="LFL696" s="126"/>
      <c r="LFM696" s="126"/>
      <c r="LFN696" s="126"/>
      <c r="LFO696" s="126"/>
      <c r="LFP696" s="126"/>
      <c r="LFQ696" s="126"/>
      <c r="LFR696" s="126"/>
      <c r="LFS696" s="126"/>
      <c r="LFT696" s="126"/>
      <c r="LFU696" s="126"/>
      <c r="LFV696" s="126"/>
      <c r="LFW696" s="126"/>
      <c r="LFX696" s="126"/>
      <c r="LFY696" s="126"/>
      <c r="LFZ696" s="126"/>
      <c r="LGA696" s="126"/>
      <c r="LGB696" s="126"/>
      <c r="LGC696" s="126"/>
      <c r="LGD696" s="126"/>
      <c r="LGE696" s="126"/>
      <c r="LGF696" s="126"/>
      <c r="LGG696" s="126"/>
      <c r="LGH696" s="126"/>
      <c r="LGI696" s="126"/>
      <c r="LGJ696" s="126"/>
      <c r="LGK696" s="126"/>
      <c r="LGL696" s="126"/>
      <c r="LGM696" s="126"/>
      <c r="LGN696" s="126"/>
      <c r="LGO696" s="126"/>
      <c r="LGP696" s="126"/>
      <c r="LGQ696" s="126"/>
      <c r="LGR696" s="126"/>
      <c r="LGS696" s="126"/>
      <c r="LGT696" s="126"/>
      <c r="LGU696" s="126"/>
      <c r="LGV696" s="126"/>
      <c r="LGW696" s="126"/>
      <c r="LGX696" s="126"/>
      <c r="LGY696" s="126"/>
      <c r="LGZ696" s="126"/>
      <c r="LHA696" s="126"/>
      <c r="LHB696" s="126"/>
      <c r="LHC696" s="126"/>
      <c r="LHD696" s="126"/>
      <c r="LHE696" s="126"/>
      <c r="LHF696" s="126"/>
      <c r="LHG696" s="126"/>
      <c r="LHH696" s="126"/>
      <c r="LHI696" s="126"/>
      <c r="LHJ696" s="126"/>
      <c r="LHK696" s="126"/>
      <c r="LHL696" s="126"/>
      <c r="LHM696" s="126"/>
      <c r="LHN696" s="126"/>
      <c r="LHO696" s="126"/>
      <c r="LHP696" s="126"/>
      <c r="LHQ696" s="126"/>
      <c r="LHR696" s="126"/>
      <c r="LHS696" s="126"/>
      <c r="LHT696" s="126"/>
      <c r="LHU696" s="126"/>
      <c r="LHV696" s="126"/>
      <c r="LHW696" s="126"/>
      <c r="LHX696" s="126"/>
      <c r="LHY696" s="126"/>
      <c r="LHZ696" s="126"/>
      <c r="LIA696" s="126"/>
      <c r="LIB696" s="126"/>
      <c r="LIC696" s="126"/>
      <c r="LID696" s="126"/>
      <c r="LIE696" s="126"/>
      <c r="LIF696" s="126"/>
      <c r="LIG696" s="126"/>
      <c r="LIH696" s="126"/>
      <c r="LII696" s="126"/>
      <c r="LIJ696" s="126"/>
      <c r="LIK696" s="126"/>
      <c r="LIL696" s="126"/>
      <c r="LIM696" s="126"/>
      <c r="LIN696" s="126"/>
      <c r="LIO696" s="126"/>
      <c r="LIP696" s="126"/>
      <c r="LIQ696" s="126"/>
      <c r="LIR696" s="126"/>
      <c r="LIS696" s="126"/>
      <c r="LIT696" s="126"/>
      <c r="LIU696" s="126"/>
      <c r="LIV696" s="126"/>
      <c r="LIW696" s="126"/>
      <c r="LIX696" s="126"/>
      <c r="LIY696" s="126"/>
      <c r="LIZ696" s="126"/>
      <c r="LJA696" s="126"/>
      <c r="LJB696" s="126"/>
      <c r="LJC696" s="126"/>
      <c r="LJD696" s="126"/>
      <c r="LJE696" s="126"/>
      <c r="LJF696" s="126"/>
      <c r="LJG696" s="126"/>
      <c r="LJH696" s="126"/>
      <c r="LJI696" s="126"/>
      <c r="LJJ696" s="126"/>
      <c r="LJK696" s="126"/>
      <c r="LJL696" s="126"/>
      <c r="LJM696" s="126"/>
      <c r="LJN696" s="126"/>
      <c r="LJO696" s="126"/>
      <c r="LJP696" s="126"/>
      <c r="LJQ696" s="126"/>
      <c r="LJR696" s="126"/>
      <c r="LJS696" s="126"/>
      <c r="LJT696" s="126"/>
      <c r="LJU696" s="126"/>
      <c r="LJV696" s="126"/>
      <c r="LJW696" s="126"/>
      <c r="LJX696" s="126"/>
      <c r="LJY696" s="126"/>
      <c r="LJZ696" s="126"/>
      <c r="LKA696" s="126"/>
      <c r="LKB696" s="126"/>
      <c r="LKC696" s="126"/>
      <c r="LKD696" s="126"/>
      <c r="LKE696" s="126"/>
      <c r="LKF696" s="126"/>
      <c r="LKG696" s="126"/>
      <c r="LKH696" s="126"/>
      <c r="LKI696" s="126"/>
      <c r="LKJ696" s="126"/>
      <c r="LKK696" s="126"/>
      <c r="LKL696" s="126"/>
      <c r="LKM696" s="126"/>
      <c r="LKN696" s="126"/>
      <c r="LKO696" s="126"/>
      <c r="LKP696" s="126"/>
      <c r="LKQ696" s="126"/>
      <c r="LKR696" s="126"/>
      <c r="LKS696" s="126"/>
      <c r="LKT696" s="126"/>
      <c r="LKU696" s="126"/>
      <c r="LKV696" s="126"/>
      <c r="LKW696" s="126"/>
      <c r="LKX696" s="126"/>
      <c r="LKY696" s="126"/>
      <c r="LKZ696" s="126"/>
      <c r="LLA696" s="126"/>
      <c r="LLB696" s="126"/>
      <c r="LLC696" s="126"/>
      <c r="LLD696" s="126"/>
      <c r="LLE696" s="126"/>
      <c r="LLF696" s="126"/>
      <c r="LLG696" s="126"/>
      <c r="LLH696" s="126"/>
      <c r="LLI696" s="126"/>
      <c r="LLJ696" s="126"/>
      <c r="LLK696" s="126"/>
      <c r="LLL696" s="126"/>
      <c r="LLM696" s="126"/>
      <c r="LLN696" s="126"/>
      <c r="LLO696" s="126"/>
      <c r="LLP696" s="126"/>
      <c r="LLQ696" s="126"/>
      <c r="LLR696" s="126"/>
      <c r="LLS696" s="126"/>
      <c r="LLT696" s="126"/>
      <c r="LLU696" s="126"/>
      <c r="LLV696" s="126"/>
      <c r="LLW696" s="126"/>
      <c r="LLX696" s="126"/>
      <c r="LLY696" s="126"/>
      <c r="LLZ696" s="126"/>
      <c r="LMA696" s="126"/>
      <c r="LMB696" s="126"/>
      <c r="LMC696" s="126"/>
      <c r="LMD696" s="126"/>
      <c r="LME696" s="126"/>
      <c r="LMF696" s="126"/>
      <c r="LMG696" s="126"/>
      <c r="LMH696" s="126"/>
      <c r="LMI696" s="126"/>
      <c r="LMJ696" s="126"/>
      <c r="LMK696" s="126"/>
      <c r="LML696" s="126"/>
      <c r="LMM696" s="126"/>
      <c r="LMN696" s="126"/>
      <c r="LMO696" s="126"/>
      <c r="LMP696" s="126"/>
      <c r="LMQ696" s="126"/>
      <c r="LMR696" s="126"/>
      <c r="LMS696" s="126"/>
      <c r="LMT696" s="126"/>
      <c r="LMU696" s="126"/>
      <c r="LMV696" s="126"/>
      <c r="LMW696" s="126"/>
      <c r="LMX696" s="126"/>
      <c r="LMY696" s="126"/>
      <c r="LMZ696" s="126"/>
      <c r="LNA696" s="126"/>
      <c r="LNB696" s="126"/>
      <c r="LNC696" s="126"/>
      <c r="LND696" s="126"/>
      <c r="LNE696" s="126"/>
      <c r="LNF696" s="126"/>
      <c r="LNG696" s="126"/>
      <c r="LNH696" s="126"/>
      <c r="LNI696" s="126"/>
      <c r="LNJ696" s="126"/>
      <c r="LNK696" s="126"/>
      <c r="LNL696" s="126"/>
      <c r="LNM696" s="126"/>
      <c r="LNN696" s="126"/>
      <c r="LNO696" s="126"/>
      <c r="LNP696" s="126"/>
      <c r="LNQ696" s="126"/>
      <c r="LNR696" s="126"/>
      <c r="LNS696" s="126"/>
      <c r="LNT696" s="126"/>
      <c r="LNU696" s="126"/>
      <c r="LNV696" s="126"/>
      <c r="LNW696" s="126"/>
      <c r="LNX696" s="126"/>
      <c r="LNY696" s="126"/>
      <c r="LNZ696" s="126"/>
      <c r="LOA696" s="126"/>
      <c r="LOB696" s="126"/>
      <c r="LOC696" s="126"/>
      <c r="LOD696" s="126"/>
      <c r="LOE696" s="126"/>
      <c r="LOF696" s="126"/>
      <c r="LOG696" s="126"/>
      <c r="LOH696" s="126"/>
      <c r="LOI696" s="126"/>
      <c r="LOJ696" s="126"/>
      <c r="LOK696" s="126"/>
      <c r="LOL696" s="126"/>
      <c r="LOM696" s="126"/>
      <c r="LON696" s="126"/>
      <c r="LOO696" s="126"/>
      <c r="LOP696" s="126"/>
      <c r="LOQ696" s="126"/>
      <c r="LOR696" s="126"/>
      <c r="LOS696" s="126"/>
      <c r="LOT696" s="126"/>
      <c r="LOU696" s="126"/>
      <c r="LOV696" s="126"/>
      <c r="LOW696" s="126"/>
      <c r="LOX696" s="126"/>
      <c r="LOY696" s="126"/>
      <c r="LOZ696" s="126"/>
      <c r="LPA696" s="126"/>
      <c r="LPB696" s="126"/>
      <c r="LPC696" s="126"/>
      <c r="LPD696" s="126"/>
      <c r="LPE696" s="126"/>
      <c r="LPF696" s="126"/>
      <c r="LPG696" s="126"/>
      <c r="LPH696" s="126"/>
      <c r="LPI696" s="126"/>
      <c r="LPJ696" s="126"/>
      <c r="LPK696" s="126"/>
      <c r="LPL696" s="126"/>
      <c r="LPM696" s="126"/>
      <c r="LPN696" s="126"/>
      <c r="LPO696" s="126"/>
      <c r="LPP696" s="126"/>
      <c r="LPQ696" s="126"/>
      <c r="LPR696" s="126"/>
      <c r="LPS696" s="126"/>
      <c r="LPT696" s="126"/>
      <c r="LPU696" s="126"/>
      <c r="LPV696" s="126"/>
      <c r="LPW696" s="126"/>
      <c r="LPX696" s="126"/>
      <c r="LPY696" s="126"/>
      <c r="LPZ696" s="126"/>
      <c r="LQA696" s="126"/>
      <c r="LQB696" s="126"/>
      <c r="LQC696" s="126"/>
      <c r="LQD696" s="126"/>
      <c r="LQE696" s="126"/>
      <c r="LQF696" s="126"/>
      <c r="LQG696" s="126"/>
      <c r="LQH696" s="126"/>
      <c r="LQI696" s="126"/>
      <c r="LQJ696" s="126"/>
      <c r="LQK696" s="126"/>
      <c r="LQL696" s="126"/>
      <c r="LQM696" s="126"/>
      <c r="LQN696" s="126"/>
      <c r="LQO696" s="126"/>
      <c r="LQP696" s="126"/>
      <c r="LQQ696" s="126"/>
      <c r="LQR696" s="126"/>
      <c r="LQS696" s="126"/>
      <c r="LQT696" s="126"/>
      <c r="LQU696" s="126"/>
      <c r="LQV696" s="126"/>
      <c r="LQW696" s="126"/>
      <c r="LQX696" s="126"/>
      <c r="LQY696" s="126"/>
      <c r="LQZ696" s="126"/>
      <c r="LRA696" s="126"/>
      <c r="LRB696" s="126"/>
      <c r="LRC696" s="126"/>
      <c r="LRD696" s="126"/>
      <c r="LRE696" s="126"/>
      <c r="LRF696" s="126"/>
      <c r="LRG696" s="126"/>
      <c r="LRH696" s="126"/>
      <c r="LRI696" s="126"/>
      <c r="LRJ696" s="126"/>
      <c r="LRK696" s="126"/>
      <c r="LRL696" s="126"/>
      <c r="LRM696" s="126"/>
      <c r="LRN696" s="126"/>
      <c r="LRO696" s="126"/>
      <c r="LRP696" s="126"/>
      <c r="LRQ696" s="126"/>
      <c r="LRR696" s="126"/>
      <c r="LRS696" s="126"/>
      <c r="LRT696" s="126"/>
      <c r="LRU696" s="126"/>
      <c r="LRV696" s="126"/>
      <c r="LRW696" s="126"/>
      <c r="LRX696" s="126"/>
      <c r="LRY696" s="126"/>
      <c r="LRZ696" s="126"/>
      <c r="LSA696" s="126"/>
      <c r="LSB696" s="126"/>
      <c r="LSC696" s="126"/>
      <c r="LSD696" s="126"/>
      <c r="LSE696" s="126"/>
      <c r="LSF696" s="126"/>
      <c r="LSG696" s="126"/>
      <c r="LSH696" s="126"/>
      <c r="LSI696" s="126"/>
      <c r="LSJ696" s="126"/>
      <c r="LSK696" s="126"/>
      <c r="LSL696" s="126"/>
      <c r="LSM696" s="126"/>
      <c r="LSN696" s="126"/>
      <c r="LSO696" s="126"/>
      <c r="LSP696" s="126"/>
      <c r="LSQ696" s="126"/>
      <c r="LSR696" s="126"/>
      <c r="LSS696" s="126"/>
      <c r="LST696" s="126"/>
      <c r="LSU696" s="126"/>
      <c r="LSV696" s="126"/>
      <c r="LSW696" s="126"/>
      <c r="LSX696" s="126"/>
      <c r="LSY696" s="126"/>
      <c r="LSZ696" s="126"/>
      <c r="LTA696" s="126"/>
      <c r="LTB696" s="126"/>
      <c r="LTC696" s="126"/>
      <c r="LTD696" s="126"/>
      <c r="LTE696" s="126"/>
      <c r="LTF696" s="126"/>
      <c r="LTG696" s="126"/>
      <c r="LTH696" s="126"/>
      <c r="LTI696" s="126"/>
      <c r="LTJ696" s="126"/>
      <c r="LTK696" s="126"/>
      <c r="LTL696" s="126"/>
      <c r="LTM696" s="126"/>
      <c r="LTN696" s="126"/>
      <c r="LTO696" s="126"/>
      <c r="LTP696" s="126"/>
      <c r="LTQ696" s="126"/>
      <c r="LTR696" s="126"/>
      <c r="LTS696" s="126"/>
      <c r="LTT696" s="126"/>
      <c r="LTU696" s="126"/>
      <c r="LTV696" s="126"/>
      <c r="LTW696" s="126"/>
      <c r="LTX696" s="126"/>
      <c r="LTY696" s="126"/>
      <c r="LTZ696" s="126"/>
      <c r="LUA696" s="126"/>
      <c r="LUB696" s="126"/>
      <c r="LUC696" s="126"/>
      <c r="LUD696" s="126"/>
      <c r="LUE696" s="126"/>
      <c r="LUF696" s="126"/>
      <c r="LUG696" s="126"/>
      <c r="LUH696" s="126"/>
      <c r="LUI696" s="126"/>
      <c r="LUJ696" s="126"/>
      <c r="LUK696" s="126"/>
      <c r="LUL696" s="126"/>
      <c r="LUM696" s="126"/>
      <c r="LUN696" s="126"/>
      <c r="LUO696" s="126"/>
      <c r="LUP696" s="126"/>
      <c r="LUQ696" s="126"/>
      <c r="LUR696" s="126"/>
      <c r="LUS696" s="126"/>
      <c r="LUT696" s="126"/>
      <c r="LUU696" s="126"/>
      <c r="LUV696" s="126"/>
      <c r="LUW696" s="126"/>
      <c r="LUX696" s="126"/>
      <c r="LUY696" s="126"/>
      <c r="LUZ696" s="126"/>
      <c r="LVA696" s="126"/>
      <c r="LVB696" s="126"/>
      <c r="LVC696" s="126"/>
      <c r="LVD696" s="126"/>
      <c r="LVE696" s="126"/>
      <c r="LVF696" s="126"/>
      <c r="LVG696" s="126"/>
      <c r="LVH696" s="126"/>
      <c r="LVI696" s="126"/>
      <c r="LVJ696" s="126"/>
      <c r="LVK696" s="126"/>
      <c r="LVL696" s="126"/>
      <c r="LVM696" s="126"/>
      <c r="LVN696" s="126"/>
      <c r="LVO696" s="126"/>
      <c r="LVP696" s="126"/>
      <c r="LVQ696" s="126"/>
      <c r="LVR696" s="126"/>
      <c r="LVS696" s="126"/>
      <c r="LVT696" s="126"/>
      <c r="LVU696" s="126"/>
      <c r="LVV696" s="126"/>
      <c r="LVW696" s="126"/>
      <c r="LVX696" s="126"/>
      <c r="LVY696" s="126"/>
      <c r="LVZ696" s="126"/>
      <c r="LWA696" s="126"/>
      <c r="LWB696" s="126"/>
      <c r="LWC696" s="126"/>
      <c r="LWD696" s="126"/>
      <c r="LWE696" s="126"/>
      <c r="LWF696" s="126"/>
      <c r="LWG696" s="126"/>
      <c r="LWH696" s="126"/>
      <c r="LWI696" s="126"/>
      <c r="LWJ696" s="126"/>
      <c r="LWK696" s="126"/>
      <c r="LWL696" s="126"/>
      <c r="LWM696" s="126"/>
      <c r="LWN696" s="126"/>
      <c r="LWO696" s="126"/>
      <c r="LWP696" s="126"/>
      <c r="LWQ696" s="126"/>
      <c r="LWR696" s="126"/>
      <c r="LWS696" s="126"/>
      <c r="LWT696" s="126"/>
      <c r="LWU696" s="126"/>
      <c r="LWV696" s="126"/>
      <c r="LWW696" s="126"/>
      <c r="LWX696" s="126"/>
      <c r="LWY696" s="126"/>
      <c r="LWZ696" s="126"/>
      <c r="LXA696" s="126"/>
      <c r="LXB696" s="126"/>
      <c r="LXC696" s="126"/>
      <c r="LXD696" s="126"/>
      <c r="LXE696" s="126"/>
      <c r="LXF696" s="126"/>
      <c r="LXG696" s="126"/>
      <c r="LXH696" s="126"/>
      <c r="LXI696" s="126"/>
      <c r="LXJ696" s="126"/>
      <c r="LXK696" s="126"/>
      <c r="LXL696" s="126"/>
      <c r="LXM696" s="126"/>
      <c r="LXN696" s="126"/>
      <c r="LXO696" s="126"/>
      <c r="LXP696" s="126"/>
      <c r="LXQ696" s="126"/>
      <c r="LXR696" s="126"/>
      <c r="LXS696" s="126"/>
      <c r="LXT696" s="126"/>
      <c r="LXU696" s="126"/>
      <c r="LXV696" s="126"/>
      <c r="LXW696" s="126"/>
      <c r="LXX696" s="126"/>
      <c r="LXY696" s="126"/>
      <c r="LXZ696" s="126"/>
      <c r="LYA696" s="126"/>
      <c r="LYB696" s="126"/>
      <c r="LYC696" s="126"/>
      <c r="LYD696" s="126"/>
      <c r="LYE696" s="126"/>
      <c r="LYF696" s="126"/>
      <c r="LYG696" s="126"/>
      <c r="LYH696" s="126"/>
      <c r="LYI696" s="126"/>
      <c r="LYJ696" s="126"/>
      <c r="LYK696" s="126"/>
      <c r="LYL696" s="126"/>
      <c r="LYM696" s="126"/>
      <c r="LYN696" s="126"/>
      <c r="LYO696" s="126"/>
      <c r="LYP696" s="126"/>
      <c r="LYQ696" s="126"/>
      <c r="LYR696" s="126"/>
      <c r="LYS696" s="126"/>
      <c r="LYT696" s="126"/>
      <c r="LYU696" s="126"/>
      <c r="LYV696" s="126"/>
      <c r="LYW696" s="126"/>
      <c r="LYX696" s="126"/>
      <c r="LYY696" s="126"/>
      <c r="LYZ696" s="126"/>
      <c r="LZA696" s="126"/>
      <c r="LZB696" s="126"/>
      <c r="LZC696" s="126"/>
      <c r="LZD696" s="126"/>
      <c r="LZE696" s="126"/>
      <c r="LZF696" s="126"/>
      <c r="LZG696" s="126"/>
      <c r="LZH696" s="126"/>
      <c r="LZI696" s="126"/>
      <c r="LZJ696" s="126"/>
      <c r="LZK696" s="126"/>
      <c r="LZL696" s="126"/>
      <c r="LZM696" s="126"/>
      <c r="LZN696" s="126"/>
      <c r="LZO696" s="126"/>
      <c r="LZP696" s="126"/>
      <c r="LZQ696" s="126"/>
      <c r="LZR696" s="126"/>
      <c r="LZS696" s="126"/>
      <c r="LZT696" s="126"/>
      <c r="LZU696" s="126"/>
      <c r="LZV696" s="126"/>
      <c r="LZW696" s="126"/>
      <c r="LZX696" s="126"/>
      <c r="LZY696" s="126"/>
      <c r="LZZ696" s="126"/>
      <c r="MAA696" s="126"/>
      <c r="MAB696" s="126"/>
      <c r="MAC696" s="126"/>
      <c r="MAD696" s="126"/>
      <c r="MAE696" s="126"/>
      <c r="MAF696" s="126"/>
      <c r="MAG696" s="126"/>
      <c r="MAH696" s="126"/>
      <c r="MAI696" s="126"/>
      <c r="MAJ696" s="126"/>
      <c r="MAK696" s="126"/>
      <c r="MAL696" s="126"/>
      <c r="MAM696" s="126"/>
      <c r="MAN696" s="126"/>
      <c r="MAO696" s="126"/>
      <c r="MAP696" s="126"/>
      <c r="MAQ696" s="126"/>
      <c r="MAR696" s="126"/>
      <c r="MAS696" s="126"/>
      <c r="MAT696" s="126"/>
      <c r="MAU696" s="126"/>
      <c r="MAV696" s="126"/>
      <c r="MAW696" s="126"/>
      <c r="MAX696" s="126"/>
      <c r="MAY696" s="126"/>
      <c r="MAZ696" s="126"/>
      <c r="MBA696" s="126"/>
      <c r="MBB696" s="126"/>
      <c r="MBC696" s="126"/>
      <c r="MBD696" s="126"/>
      <c r="MBE696" s="126"/>
      <c r="MBF696" s="126"/>
      <c r="MBG696" s="126"/>
      <c r="MBH696" s="126"/>
      <c r="MBI696" s="126"/>
      <c r="MBJ696" s="126"/>
      <c r="MBK696" s="126"/>
      <c r="MBL696" s="126"/>
      <c r="MBM696" s="126"/>
      <c r="MBN696" s="126"/>
      <c r="MBO696" s="126"/>
      <c r="MBP696" s="126"/>
      <c r="MBQ696" s="126"/>
      <c r="MBR696" s="126"/>
      <c r="MBS696" s="126"/>
      <c r="MBT696" s="126"/>
      <c r="MBU696" s="126"/>
      <c r="MBV696" s="126"/>
      <c r="MBW696" s="126"/>
      <c r="MBX696" s="126"/>
      <c r="MBY696" s="126"/>
      <c r="MBZ696" s="126"/>
      <c r="MCA696" s="126"/>
      <c r="MCB696" s="126"/>
      <c r="MCC696" s="126"/>
      <c r="MCD696" s="126"/>
      <c r="MCE696" s="126"/>
      <c r="MCF696" s="126"/>
      <c r="MCG696" s="126"/>
      <c r="MCH696" s="126"/>
      <c r="MCI696" s="126"/>
      <c r="MCJ696" s="126"/>
      <c r="MCK696" s="126"/>
      <c r="MCL696" s="126"/>
      <c r="MCM696" s="126"/>
      <c r="MCN696" s="126"/>
      <c r="MCO696" s="126"/>
      <c r="MCP696" s="126"/>
      <c r="MCQ696" s="126"/>
      <c r="MCR696" s="126"/>
      <c r="MCS696" s="126"/>
      <c r="MCT696" s="126"/>
      <c r="MCU696" s="126"/>
      <c r="MCV696" s="126"/>
      <c r="MCW696" s="126"/>
      <c r="MCX696" s="126"/>
      <c r="MCY696" s="126"/>
      <c r="MCZ696" s="126"/>
      <c r="MDA696" s="126"/>
      <c r="MDB696" s="126"/>
      <c r="MDC696" s="126"/>
      <c r="MDD696" s="126"/>
      <c r="MDE696" s="126"/>
      <c r="MDF696" s="126"/>
      <c r="MDG696" s="126"/>
      <c r="MDH696" s="126"/>
      <c r="MDI696" s="126"/>
      <c r="MDJ696" s="126"/>
      <c r="MDK696" s="126"/>
      <c r="MDL696" s="126"/>
      <c r="MDM696" s="126"/>
      <c r="MDN696" s="126"/>
      <c r="MDO696" s="126"/>
      <c r="MDP696" s="126"/>
      <c r="MDQ696" s="126"/>
      <c r="MDR696" s="126"/>
      <c r="MDS696" s="126"/>
      <c r="MDT696" s="126"/>
      <c r="MDU696" s="126"/>
      <c r="MDV696" s="126"/>
      <c r="MDW696" s="126"/>
      <c r="MDX696" s="126"/>
      <c r="MDY696" s="126"/>
      <c r="MDZ696" s="126"/>
      <c r="MEA696" s="126"/>
      <c r="MEB696" s="126"/>
      <c r="MEC696" s="126"/>
      <c r="MED696" s="126"/>
      <c r="MEE696" s="126"/>
      <c r="MEF696" s="126"/>
      <c r="MEG696" s="126"/>
      <c r="MEH696" s="126"/>
      <c r="MEI696" s="126"/>
      <c r="MEJ696" s="126"/>
      <c r="MEK696" s="126"/>
      <c r="MEL696" s="126"/>
      <c r="MEM696" s="126"/>
      <c r="MEN696" s="126"/>
      <c r="MEO696" s="126"/>
      <c r="MEP696" s="126"/>
      <c r="MEQ696" s="126"/>
      <c r="MER696" s="126"/>
      <c r="MES696" s="126"/>
      <c r="MET696" s="126"/>
      <c r="MEU696" s="126"/>
      <c r="MEV696" s="126"/>
      <c r="MEW696" s="126"/>
      <c r="MEX696" s="126"/>
      <c r="MEY696" s="126"/>
      <c r="MEZ696" s="126"/>
      <c r="MFA696" s="126"/>
      <c r="MFB696" s="126"/>
      <c r="MFC696" s="126"/>
      <c r="MFD696" s="126"/>
      <c r="MFE696" s="126"/>
      <c r="MFF696" s="126"/>
      <c r="MFG696" s="126"/>
      <c r="MFH696" s="126"/>
      <c r="MFI696" s="126"/>
      <c r="MFJ696" s="126"/>
      <c r="MFK696" s="126"/>
      <c r="MFL696" s="126"/>
      <c r="MFM696" s="126"/>
      <c r="MFN696" s="126"/>
      <c r="MFO696" s="126"/>
      <c r="MFP696" s="126"/>
      <c r="MFQ696" s="126"/>
      <c r="MFR696" s="126"/>
      <c r="MFS696" s="126"/>
      <c r="MFT696" s="126"/>
      <c r="MFU696" s="126"/>
      <c r="MFV696" s="126"/>
      <c r="MFW696" s="126"/>
      <c r="MFX696" s="126"/>
      <c r="MFY696" s="126"/>
      <c r="MFZ696" s="126"/>
      <c r="MGA696" s="126"/>
      <c r="MGB696" s="126"/>
      <c r="MGC696" s="126"/>
      <c r="MGD696" s="126"/>
      <c r="MGE696" s="126"/>
      <c r="MGF696" s="126"/>
      <c r="MGG696" s="126"/>
      <c r="MGH696" s="126"/>
      <c r="MGI696" s="126"/>
      <c r="MGJ696" s="126"/>
      <c r="MGK696" s="126"/>
      <c r="MGL696" s="126"/>
      <c r="MGM696" s="126"/>
      <c r="MGN696" s="126"/>
      <c r="MGO696" s="126"/>
      <c r="MGP696" s="126"/>
      <c r="MGQ696" s="126"/>
      <c r="MGR696" s="126"/>
      <c r="MGS696" s="126"/>
      <c r="MGT696" s="126"/>
      <c r="MGU696" s="126"/>
      <c r="MGV696" s="126"/>
      <c r="MGW696" s="126"/>
      <c r="MGX696" s="126"/>
      <c r="MGY696" s="126"/>
      <c r="MGZ696" s="126"/>
      <c r="MHA696" s="126"/>
      <c r="MHB696" s="126"/>
      <c r="MHC696" s="126"/>
      <c r="MHD696" s="126"/>
      <c r="MHE696" s="126"/>
      <c r="MHF696" s="126"/>
      <c r="MHG696" s="126"/>
      <c r="MHH696" s="126"/>
      <c r="MHI696" s="126"/>
      <c r="MHJ696" s="126"/>
      <c r="MHK696" s="126"/>
      <c r="MHL696" s="126"/>
      <c r="MHM696" s="126"/>
      <c r="MHN696" s="126"/>
      <c r="MHO696" s="126"/>
      <c r="MHP696" s="126"/>
      <c r="MHQ696" s="126"/>
      <c r="MHR696" s="126"/>
      <c r="MHS696" s="126"/>
      <c r="MHT696" s="126"/>
      <c r="MHU696" s="126"/>
      <c r="MHV696" s="126"/>
      <c r="MHW696" s="126"/>
      <c r="MHX696" s="126"/>
      <c r="MHY696" s="126"/>
      <c r="MHZ696" s="126"/>
      <c r="MIA696" s="126"/>
      <c r="MIB696" s="126"/>
      <c r="MIC696" s="126"/>
      <c r="MID696" s="126"/>
      <c r="MIE696" s="126"/>
      <c r="MIF696" s="126"/>
      <c r="MIG696" s="126"/>
      <c r="MIH696" s="126"/>
      <c r="MII696" s="126"/>
      <c r="MIJ696" s="126"/>
      <c r="MIK696" s="126"/>
      <c r="MIL696" s="126"/>
      <c r="MIM696" s="126"/>
      <c r="MIN696" s="126"/>
      <c r="MIO696" s="126"/>
      <c r="MIP696" s="126"/>
      <c r="MIQ696" s="126"/>
      <c r="MIR696" s="126"/>
      <c r="MIS696" s="126"/>
      <c r="MIT696" s="126"/>
      <c r="MIU696" s="126"/>
      <c r="MIV696" s="126"/>
      <c r="MIW696" s="126"/>
      <c r="MIX696" s="126"/>
      <c r="MIY696" s="126"/>
      <c r="MIZ696" s="126"/>
      <c r="MJA696" s="126"/>
      <c r="MJB696" s="126"/>
      <c r="MJC696" s="126"/>
      <c r="MJD696" s="126"/>
      <c r="MJE696" s="126"/>
      <c r="MJF696" s="126"/>
      <c r="MJG696" s="126"/>
      <c r="MJH696" s="126"/>
      <c r="MJI696" s="126"/>
      <c r="MJJ696" s="126"/>
      <c r="MJK696" s="126"/>
      <c r="MJL696" s="126"/>
      <c r="MJM696" s="126"/>
      <c r="MJN696" s="126"/>
      <c r="MJO696" s="126"/>
      <c r="MJP696" s="126"/>
      <c r="MJQ696" s="126"/>
      <c r="MJR696" s="126"/>
      <c r="MJS696" s="126"/>
      <c r="MJT696" s="126"/>
      <c r="MJU696" s="126"/>
      <c r="MJV696" s="126"/>
      <c r="MJW696" s="126"/>
      <c r="MJX696" s="126"/>
      <c r="MJY696" s="126"/>
      <c r="MJZ696" s="126"/>
      <c r="MKA696" s="126"/>
      <c r="MKB696" s="126"/>
      <c r="MKC696" s="126"/>
      <c r="MKD696" s="126"/>
      <c r="MKE696" s="126"/>
      <c r="MKF696" s="126"/>
      <c r="MKG696" s="126"/>
      <c r="MKH696" s="126"/>
      <c r="MKI696" s="126"/>
      <c r="MKJ696" s="126"/>
      <c r="MKK696" s="126"/>
      <c r="MKL696" s="126"/>
      <c r="MKM696" s="126"/>
      <c r="MKN696" s="126"/>
      <c r="MKO696" s="126"/>
      <c r="MKP696" s="126"/>
      <c r="MKQ696" s="126"/>
      <c r="MKR696" s="126"/>
      <c r="MKS696" s="126"/>
      <c r="MKT696" s="126"/>
      <c r="MKU696" s="126"/>
      <c r="MKV696" s="126"/>
      <c r="MKW696" s="126"/>
      <c r="MKX696" s="126"/>
      <c r="MKY696" s="126"/>
      <c r="MKZ696" s="126"/>
      <c r="MLA696" s="126"/>
      <c r="MLB696" s="126"/>
      <c r="MLC696" s="126"/>
      <c r="MLD696" s="126"/>
      <c r="MLE696" s="126"/>
      <c r="MLF696" s="126"/>
      <c r="MLG696" s="126"/>
      <c r="MLH696" s="126"/>
      <c r="MLI696" s="126"/>
      <c r="MLJ696" s="126"/>
      <c r="MLK696" s="126"/>
      <c r="MLL696" s="126"/>
      <c r="MLM696" s="126"/>
      <c r="MLN696" s="126"/>
      <c r="MLO696" s="126"/>
      <c r="MLP696" s="126"/>
      <c r="MLQ696" s="126"/>
      <c r="MLR696" s="126"/>
      <c r="MLS696" s="126"/>
      <c r="MLT696" s="126"/>
      <c r="MLU696" s="126"/>
      <c r="MLV696" s="126"/>
      <c r="MLW696" s="126"/>
      <c r="MLX696" s="126"/>
      <c r="MLY696" s="126"/>
      <c r="MLZ696" s="126"/>
      <c r="MMA696" s="126"/>
      <c r="MMB696" s="126"/>
      <c r="MMC696" s="126"/>
      <c r="MMD696" s="126"/>
      <c r="MME696" s="126"/>
      <c r="MMF696" s="126"/>
      <c r="MMG696" s="126"/>
      <c r="MMH696" s="126"/>
      <c r="MMI696" s="126"/>
      <c r="MMJ696" s="126"/>
      <c r="MMK696" s="126"/>
      <c r="MML696" s="126"/>
      <c r="MMM696" s="126"/>
      <c r="MMN696" s="126"/>
      <c r="MMO696" s="126"/>
      <c r="MMP696" s="126"/>
      <c r="MMQ696" s="126"/>
      <c r="MMR696" s="126"/>
      <c r="MMS696" s="126"/>
      <c r="MMT696" s="126"/>
      <c r="MMU696" s="126"/>
      <c r="MMV696" s="126"/>
      <c r="MMW696" s="126"/>
      <c r="MMX696" s="126"/>
      <c r="MMY696" s="126"/>
      <c r="MMZ696" s="126"/>
      <c r="MNA696" s="126"/>
      <c r="MNB696" s="126"/>
      <c r="MNC696" s="126"/>
      <c r="MND696" s="126"/>
      <c r="MNE696" s="126"/>
      <c r="MNF696" s="126"/>
      <c r="MNG696" s="126"/>
      <c r="MNH696" s="126"/>
      <c r="MNI696" s="126"/>
      <c r="MNJ696" s="126"/>
      <c r="MNK696" s="126"/>
      <c r="MNL696" s="126"/>
      <c r="MNM696" s="126"/>
      <c r="MNN696" s="126"/>
      <c r="MNO696" s="126"/>
      <c r="MNP696" s="126"/>
      <c r="MNQ696" s="126"/>
      <c r="MNR696" s="126"/>
      <c r="MNS696" s="126"/>
      <c r="MNT696" s="126"/>
      <c r="MNU696" s="126"/>
      <c r="MNV696" s="126"/>
      <c r="MNW696" s="126"/>
      <c r="MNX696" s="126"/>
      <c r="MNY696" s="126"/>
      <c r="MNZ696" s="126"/>
      <c r="MOA696" s="126"/>
      <c r="MOB696" s="126"/>
      <c r="MOC696" s="126"/>
      <c r="MOD696" s="126"/>
      <c r="MOE696" s="126"/>
      <c r="MOF696" s="126"/>
      <c r="MOG696" s="126"/>
      <c r="MOH696" s="126"/>
      <c r="MOI696" s="126"/>
      <c r="MOJ696" s="126"/>
      <c r="MOK696" s="126"/>
      <c r="MOL696" s="126"/>
      <c r="MOM696" s="126"/>
      <c r="MON696" s="126"/>
      <c r="MOO696" s="126"/>
      <c r="MOP696" s="126"/>
      <c r="MOQ696" s="126"/>
      <c r="MOR696" s="126"/>
      <c r="MOS696" s="126"/>
      <c r="MOT696" s="126"/>
      <c r="MOU696" s="126"/>
      <c r="MOV696" s="126"/>
      <c r="MOW696" s="126"/>
      <c r="MOX696" s="126"/>
      <c r="MOY696" s="126"/>
      <c r="MOZ696" s="126"/>
      <c r="MPA696" s="126"/>
      <c r="MPB696" s="126"/>
      <c r="MPC696" s="126"/>
      <c r="MPD696" s="126"/>
      <c r="MPE696" s="126"/>
      <c r="MPF696" s="126"/>
      <c r="MPG696" s="126"/>
      <c r="MPH696" s="126"/>
      <c r="MPI696" s="126"/>
      <c r="MPJ696" s="126"/>
      <c r="MPK696" s="126"/>
      <c r="MPL696" s="126"/>
      <c r="MPM696" s="126"/>
      <c r="MPN696" s="126"/>
      <c r="MPO696" s="126"/>
      <c r="MPP696" s="126"/>
      <c r="MPQ696" s="126"/>
      <c r="MPR696" s="126"/>
      <c r="MPS696" s="126"/>
      <c r="MPT696" s="126"/>
      <c r="MPU696" s="126"/>
      <c r="MPV696" s="126"/>
      <c r="MPW696" s="126"/>
      <c r="MPX696" s="126"/>
      <c r="MPY696" s="126"/>
      <c r="MPZ696" s="126"/>
      <c r="MQA696" s="126"/>
      <c r="MQB696" s="126"/>
      <c r="MQC696" s="126"/>
      <c r="MQD696" s="126"/>
      <c r="MQE696" s="126"/>
      <c r="MQF696" s="126"/>
      <c r="MQG696" s="126"/>
      <c r="MQH696" s="126"/>
      <c r="MQI696" s="126"/>
      <c r="MQJ696" s="126"/>
      <c r="MQK696" s="126"/>
      <c r="MQL696" s="126"/>
      <c r="MQM696" s="126"/>
      <c r="MQN696" s="126"/>
      <c r="MQO696" s="126"/>
      <c r="MQP696" s="126"/>
      <c r="MQQ696" s="126"/>
      <c r="MQR696" s="126"/>
      <c r="MQS696" s="126"/>
      <c r="MQT696" s="126"/>
      <c r="MQU696" s="126"/>
      <c r="MQV696" s="126"/>
      <c r="MQW696" s="126"/>
      <c r="MQX696" s="126"/>
      <c r="MQY696" s="126"/>
      <c r="MQZ696" s="126"/>
      <c r="MRA696" s="126"/>
      <c r="MRB696" s="126"/>
      <c r="MRC696" s="126"/>
      <c r="MRD696" s="126"/>
      <c r="MRE696" s="126"/>
      <c r="MRF696" s="126"/>
      <c r="MRG696" s="126"/>
      <c r="MRH696" s="126"/>
      <c r="MRI696" s="126"/>
      <c r="MRJ696" s="126"/>
      <c r="MRK696" s="126"/>
      <c r="MRL696" s="126"/>
      <c r="MRM696" s="126"/>
      <c r="MRN696" s="126"/>
      <c r="MRO696" s="126"/>
      <c r="MRP696" s="126"/>
      <c r="MRQ696" s="126"/>
      <c r="MRR696" s="126"/>
      <c r="MRS696" s="126"/>
      <c r="MRT696" s="126"/>
      <c r="MRU696" s="126"/>
      <c r="MRV696" s="126"/>
      <c r="MRW696" s="126"/>
      <c r="MRX696" s="126"/>
      <c r="MRY696" s="126"/>
      <c r="MRZ696" s="126"/>
      <c r="MSA696" s="126"/>
      <c r="MSB696" s="126"/>
      <c r="MSC696" s="126"/>
      <c r="MSD696" s="126"/>
      <c r="MSE696" s="126"/>
      <c r="MSF696" s="126"/>
      <c r="MSG696" s="126"/>
      <c r="MSH696" s="126"/>
      <c r="MSI696" s="126"/>
      <c r="MSJ696" s="126"/>
      <c r="MSK696" s="126"/>
      <c r="MSL696" s="126"/>
      <c r="MSM696" s="126"/>
      <c r="MSN696" s="126"/>
      <c r="MSO696" s="126"/>
      <c r="MSP696" s="126"/>
      <c r="MSQ696" s="126"/>
      <c r="MSR696" s="126"/>
      <c r="MSS696" s="126"/>
      <c r="MST696" s="126"/>
      <c r="MSU696" s="126"/>
      <c r="MSV696" s="126"/>
      <c r="MSW696" s="126"/>
      <c r="MSX696" s="126"/>
      <c r="MSY696" s="126"/>
      <c r="MSZ696" s="126"/>
      <c r="MTA696" s="126"/>
      <c r="MTB696" s="126"/>
      <c r="MTC696" s="126"/>
      <c r="MTD696" s="126"/>
      <c r="MTE696" s="126"/>
      <c r="MTF696" s="126"/>
      <c r="MTG696" s="126"/>
      <c r="MTH696" s="126"/>
      <c r="MTI696" s="126"/>
      <c r="MTJ696" s="126"/>
      <c r="MTK696" s="126"/>
      <c r="MTL696" s="126"/>
      <c r="MTM696" s="126"/>
      <c r="MTN696" s="126"/>
      <c r="MTO696" s="126"/>
      <c r="MTP696" s="126"/>
      <c r="MTQ696" s="126"/>
      <c r="MTR696" s="126"/>
      <c r="MTS696" s="126"/>
      <c r="MTT696" s="126"/>
      <c r="MTU696" s="126"/>
      <c r="MTV696" s="126"/>
      <c r="MTW696" s="126"/>
      <c r="MTX696" s="126"/>
      <c r="MTY696" s="126"/>
      <c r="MTZ696" s="126"/>
      <c r="MUA696" s="126"/>
      <c r="MUB696" s="126"/>
      <c r="MUC696" s="126"/>
      <c r="MUD696" s="126"/>
      <c r="MUE696" s="126"/>
      <c r="MUF696" s="126"/>
      <c r="MUG696" s="126"/>
      <c r="MUH696" s="126"/>
      <c r="MUI696" s="126"/>
      <c r="MUJ696" s="126"/>
      <c r="MUK696" s="126"/>
      <c r="MUL696" s="126"/>
      <c r="MUM696" s="126"/>
      <c r="MUN696" s="126"/>
      <c r="MUO696" s="126"/>
      <c r="MUP696" s="126"/>
      <c r="MUQ696" s="126"/>
      <c r="MUR696" s="126"/>
      <c r="MUS696" s="126"/>
      <c r="MUT696" s="126"/>
      <c r="MUU696" s="126"/>
      <c r="MUV696" s="126"/>
      <c r="MUW696" s="126"/>
      <c r="MUX696" s="126"/>
      <c r="MUY696" s="126"/>
      <c r="MUZ696" s="126"/>
      <c r="MVA696" s="126"/>
      <c r="MVB696" s="126"/>
      <c r="MVC696" s="126"/>
      <c r="MVD696" s="126"/>
      <c r="MVE696" s="126"/>
      <c r="MVF696" s="126"/>
      <c r="MVG696" s="126"/>
      <c r="MVH696" s="126"/>
      <c r="MVI696" s="126"/>
      <c r="MVJ696" s="126"/>
      <c r="MVK696" s="126"/>
      <c r="MVL696" s="126"/>
      <c r="MVM696" s="126"/>
      <c r="MVN696" s="126"/>
      <c r="MVO696" s="126"/>
      <c r="MVP696" s="126"/>
      <c r="MVQ696" s="126"/>
      <c r="MVR696" s="126"/>
      <c r="MVS696" s="126"/>
      <c r="MVT696" s="126"/>
      <c r="MVU696" s="126"/>
      <c r="MVV696" s="126"/>
      <c r="MVW696" s="126"/>
      <c r="MVX696" s="126"/>
      <c r="MVY696" s="126"/>
      <c r="MVZ696" s="126"/>
      <c r="MWA696" s="126"/>
      <c r="MWB696" s="126"/>
      <c r="MWC696" s="126"/>
      <c r="MWD696" s="126"/>
      <c r="MWE696" s="126"/>
      <c r="MWF696" s="126"/>
      <c r="MWG696" s="126"/>
      <c r="MWH696" s="126"/>
      <c r="MWI696" s="126"/>
      <c r="MWJ696" s="126"/>
      <c r="MWK696" s="126"/>
      <c r="MWL696" s="126"/>
      <c r="MWM696" s="126"/>
      <c r="MWN696" s="126"/>
      <c r="MWO696" s="126"/>
      <c r="MWP696" s="126"/>
      <c r="MWQ696" s="126"/>
      <c r="MWR696" s="126"/>
      <c r="MWS696" s="126"/>
      <c r="MWT696" s="126"/>
      <c r="MWU696" s="126"/>
      <c r="MWV696" s="126"/>
      <c r="MWW696" s="126"/>
      <c r="MWX696" s="126"/>
      <c r="MWY696" s="126"/>
      <c r="MWZ696" s="126"/>
      <c r="MXA696" s="126"/>
      <c r="MXB696" s="126"/>
      <c r="MXC696" s="126"/>
      <c r="MXD696" s="126"/>
      <c r="MXE696" s="126"/>
      <c r="MXF696" s="126"/>
      <c r="MXG696" s="126"/>
      <c r="MXH696" s="126"/>
      <c r="MXI696" s="126"/>
      <c r="MXJ696" s="126"/>
      <c r="MXK696" s="126"/>
      <c r="MXL696" s="126"/>
      <c r="MXM696" s="126"/>
      <c r="MXN696" s="126"/>
      <c r="MXO696" s="126"/>
      <c r="MXP696" s="126"/>
      <c r="MXQ696" s="126"/>
      <c r="MXR696" s="126"/>
      <c r="MXS696" s="126"/>
      <c r="MXT696" s="126"/>
      <c r="MXU696" s="126"/>
      <c r="MXV696" s="126"/>
      <c r="MXW696" s="126"/>
      <c r="MXX696" s="126"/>
      <c r="MXY696" s="126"/>
      <c r="MXZ696" s="126"/>
      <c r="MYA696" s="126"/>
      <c r="MYB696" s="126"/>
      <c r="MYC696" s="126"/>
      <c r="MYD696" s="126"/>
      <c r="MYE696" s="126"/>
      <c r="MYF696" s="126"/>
      <c r="MYG696" s="126"/>
      <c r="MYH696" s="126"/>
      <c r="MYI696" s="126"/>
      <c r="MYJ696" s="126"/>
      <c r="MYK696" s="126"/>
      <c r="MYL696" s="126"/>
      <c r="MYM696" s="126"/>
      <c r="MYN696" s="126"/>
      <c r="MYO696" s="126"/>
      <c r="MYP696" s="126"/>
      <c r="MYQ696" s="126"/>
      <c r="MYR696" s="126"/>
      <c r="MYS696" s="126"/>
      <c r="MYT696" s="126"/>
      <c r="MYU696" s="126"/>
      <c r="MYV696" s="126"/>
      <c r="MYW696" s="126"/>
      <c r="MYX696" s="126"/>
      <c r="MYY696" s="126"/>
      <c r="MYZ696" s="126"/>
      <c r="MZA696" s="126"/>
      <c r="MZB696" s="126"/>
      <c r="MZC696" s="126"/>
      <c r="MZD696" s="126"/>
      <c r="MZE696" s="126"/>
      <c r="MZF696" s="126"/>
      <c r="MZG696" s="126"/>
      <c r="MZH696" s="126"/>
      <c r="MZI696" s="126"/>
      <c r="MZJ696" s="126"/>
      <c r="MZK696" s="126"/>
      <c r="MZL696" s="126"/>
      <c r="MZM696" s="126"/>
      <c r="MZN696" s="126"/>
      <c r="MZO696" s="126"/>
      <c r="MZP696" s="126"/>
      <c r="MZQ696" s="126"/>
      <c r="MZR696" s="126"/>
      <c r="MZS696" s="126"/>
      <c r="MZT696" s="126"/>
      <c r="MZU696" s="126"/>
      <c r="MZV696" s="126"/>
      <c r="MZW696" s="126"/>
      <c r="MZX696" s="126"/>
      <c r="MZY696" s="126"/>
      <c r="MZZ696" s="126"/>
      <c r="NAA696" s="126"/>
      <c r="NAB696" s="126"/>
      <c r="NAC696" s="126"/>
      <c r="NAD696" s="126"/>
      <c r="NAE696" s="126"/>
      <c r="NAF696" s="126"/>
      <c r="NAG696" s="126"/>
      <c r="NAH696" s="126"/>
      <c r="NAI696" s="126"/>
      <c r="NAJ696" s="126"/>
      <c r="NAK696" s="126"/>
      <c r="NAL696" s="126"/>
      <c r="NAM696" s="126"/>
      <c r="NAN696" s="126"/>
      <c r="NAO696" s="126"/>
      <c r="NAP696" s="126"/>
      <c r="NAQ696" s="126"/>
      <c r="NAR696" s="126"/>
      <c r="NAS696" s="126"/>
      <c r="NAT696" s="126"/>
      <c r="NAU696" s="126"/>
      <c r="NAV696" s="126"/>
      <c r="NAW696" s="126"/>
      <c r="NAX696" s="126"/>
      <c r="NAY696" s="126"/>
      <c r="NAZ696" s="126"/>
      <c r="NBA696" s="126"/>
      <c r="NBB696" s="126"/>
      <c r="NBC696" s="126"/>
      <c r="NBD696" s="126"/>
      <c r="NBE696" s="126"/>
      <c r="NBF696" s="126"/>
      <c r="NBG696" s="126"/>
      <c r="NBH696" s="126"/>
      <c r="NBI696" s="126"/>
      <c r="NBJ696" s="126"/>
      <c r="NBK696" s="126"/>
      <c r="NBL696" s="126"/>
      <c r="NBM696" s="126"/>
      <c r="NBN696" s="126"/>
      <c r="NBO696" s="126"/>
      <c r="NBP696" s="126"/>
      <c r="NBQ696" s="126"/>
      <c r="NBR696" s="126"/>
      <c r="NBS696" s="126"/>
      <c r="NBT696" s="126"/>
      <c r="NBU696" s="126"/>
      <c r="NBV696" s="126"/>
      <c r="NBW696" s="126"/>
      <c r="NBX696" s="126"/>
      <c r="NBY696" s="126"/>
      <c r="NBZ696" s="126"/>
      <c r="NCA696" s="126"/>
      <c r="NCB696" s="126"/>
      <c r="NCC696" s="126"/>
      <c r="NCD696" s="126"/>
      <c r="NCE696" s="126"/>
      <c r="NCF696" s="126"/>
      <c r="NCG696" s="126"/>
      <c r="NCH696" s="126"/>
      <c r="NCI696" s="126"/>
      <c r="NCJ696" s="126"/>
      <c r="NCK696" s="126"/>
      <c r="NCL696" s="126"/>
      <c r="NCM696" s="126"/>
      <c r="NCN696" s="126"/>
      <c r="NCO696" s="126"/>
      <c r="NCP696" s="126"/>
      <c r="NCQ696" s="126"/>
      <c r="NCR696" s="126"/>
      <c r="NCS696" s="126"/>
      <c r="NCT696" s="126"/>
      <c r="NCU696" s="126"/>
      <c r="NCV696" s="126"/>
      <c r="NCW696" s="126"/>
      <c r="NCX696" s="126"/>
      <c r="NCY696" s="126"/>
      <c r="NCZ696" s="126"/>
      <c r="NDA696" s="126"/>
      <c r="NDB696" s="126"/>
      <c r="NDC696" s="126"/>
      <c r="NDD696" s="126"/>
      <c r="NDE696" s="126"/>
      <c r="NDF696" s="126"/>
      <c r="NDG696" s="126"/>
      <c r="NDH696" s="126"/>
      <c r="NDI696" s="126"/>
      <c r="NDJ696" s="126"/>
      <c r="NDK696" s="126"/>
      <c r="NDL696" s="126"/>
      <c r="NDM696" s="126"/>
      <c r="NDN696" s="126"/>
      <c r="NDO696" s="126"/>
      <c r="NDP696" s="126"/>
      <c r="NDQ696" s="126"/>
      <c r="NDR696" s="126"/>
      <c r="NDS696" s="126"/>
      <c r="NDT696" s="126"/>
      <c r="NDU696" s="126"/>
      <c r="NDV696" s="126"/>
      <c r="NDW696" s="126"/>
      <c r="NDX696" s="126"/>
      <c r="NDY696" s="126"/>
      <c r="NDZ696" s="126"/>
      <c r="NEA696" s="126"/>
      <c r="NEB696" s="126"/>
      <c r="NEC696" s="126"/>
      <c r="NED696" s="126"/>
      <c r="NEE696" s="126"/>
      <c r="NEF696" s="126"/>
      <c r="NEG696" s="126"/>
      <c r="NEH696" s="126"/>
      <c r="NEI696" s="126"/>
      <c r="NEJ696" s="126"/>
      <c r="NEK696" s="126"/>
      <c r="NEL696" s="126"/>
      <c r="NEM696" s="126"/>
      <c r="NEN696" s="126"/>
      <c r="NEO696" s="126"/>
      <c r="NEP696" s="126"/>
      <c r="NEQ696" s="126"/>
      <c r="NER696" s="126"/>
      <c r="NES696" s="126"/>
      <c r="NET696" s="126"/>
      <c r="NEU696" s="126"/>
      <c r="NEV696" s="126"/>
      <c r="NEW696" s="126"/>
      <c r="NEX696" s="126"/>
      <c r="NEY696" s="126"/>
      <c r="NEZ696" s="126"/>
      <c r="NFA696" s="126"/>
      <c r="NFB696" s="126"/>
      <c r="NFC696" s="126"/>
      <c r="NFD696" s="126"/>
      <c r="NFE696" s="126"/>
      <c r="NFF696" s="126"/>
      <c r="NFG696" s="126"/>
      <c r="NFH696" s="126"/>
      <c r="NFI696" s="126"/>
      <c r="NFJ696" s="126"/>
      <c r="NFK696" s="126"/>
      <c r="NFL696" s="126"/>
      <c r="NFM696" s="126"/>
      <c r="NFN696" s="126"/>
      <c r="NFO696" s="126"/>
      <c r="NFP696" s="126"/>
      <c r="NFQ696" s="126"/>
      <c r="NFR696" s="126"/>
      <c r="NFS696" s="126"/>
      <c r="NFT696" s="126"/>
      <c r="NFU696" s="126"/>
      <c r="NFV696" s="126"/>
      <c r="NFW696" s="126"/>
      <c r="NFX696" s="126"/>
      <c r="NFY696" s="126"/>
      <c r="NFZ696" s="126"/>
      <c r="NGA696" s="126"/>
      <c r="NGB696" s="126"/>
      <c r="NGC696" s="126"/>
      <c r="NGD696" s="126"/>
      <c r="NGE696" s="126"/>
      <c r="NGF696" s="126"/>
      <c r="NGG696" s="126"/>
      <c r="NGH696" s="126"/>
      <c r="NGI696" s="126"/>
      <c r="NGJ696" s="126"/>
      <c r="NGK696" s="126"/>
      <c r="NGL696" s="126"/>
      <c r="NGM696" s="126"/>
      <c r="NGN696" s="126"/>
      <c r="NGO696" s="126"/>
      <c r="NGP696" s="126"/>
      <c r="NGQ696" s="126"/>
      <c r="NGR696" s="126"/>
      <c r="NGS696" s="126"/>
      <c r="NGT696" s="126"/>
      <c r="NGU696" s="126"/>
      <c r="NGV696" s="126"/>
      <c r="NGW696" s="126"/>
      <c r="NGX696" s="126"/>
      <c r="NGY696" s="126"/>
      <c r="NGZ696" s="126"/>
      <c r="NHA696" s="126"/>
      <c r="NHB696" s="126"/>
      <c r="NHC696" s="126"/>
      <c r="NHD696" s="126"/>
      <c r="NHE696" s="126"/>
      <c r="NHF696" s="126"/>
      <c r="NHG696" s="126"/>
      <c r="NHH696" s="126"/>
      <c r="NHI696" s="126"/>
      <c r="NHJ696" s="126"/>
      <c r="NHK696" s="126"/>
      <c r="NHL696" s="126"/>
      <c r="NHM696" s="126"/>
      <c r="NHN696" s="126"/>
      <c r="NHO696" s="126"/>
      <c r="NHP696" s="126"/>
      <c r="NHQ696" s="126"/>
      <c r="NHR696" s="126"/>
      <c r="NHS696" s="126"/>
      <c r="NHT696" s="126"/>
      <c r="NHU696" s="126"/>
      <c r="NHV696" s="126"/>
      <c r="NHW696" s="126"/>
      <c r="NHX696" s="126"/>
      <c r="NHY696" s="126"/>
      <c r="NHZ696" s="126"/>
      <c r="NIA696" s="126"/>
      <c r="NIB696" s="126"/>
      <c r="NIC696" s="126"/>
      <c r="NID696" s="126"/>
      <c r="NIE696" s="126"/>
      <c r="NIF696" s="126"/>
      <c r="NIG696" s="126"/>
      <c r="NIH696" s="126"/>
      <c r="NII696" s="126"/>
      <c r="NIJ696" s="126"/>
      <c r="NIK696" s="126"/>
      <c r="NIL696" s="126"/>
      <c r="NIM696" s="126"/>
      <c r="NIN696" s="126"/>
      <c r="NIO696" s="126"/>
      <c r="NIP696" s="126"/>
      <c r="NIQ696" s="126"/>
      <c r="NIR696" s="126"/>
      <c r="NIS696" s="126"/>
      <c r="NIT696" s="126"/>
      <c r="NIU696" s="126"/>
      <c r="NIV696" s="126"/>
      <c r="NIW696" s="126"/>
      <c r="NIX696" s="126"/>
      <c r="NIY696" s="126"/>
      <c r="NIZ696" s="126"/>
      <c r="NJA696" s="126"/>
      <c r="NJB696" s="126"/>
      <c r="NJC696" s="126"/>
      <c r="NJD696" s="126"/>
      <c r="NJE696" s="126"/>
      <c r="NJF696" s="126"/>
      <c r="NJG696" s="126"/>
      <c r="NJH696" s="126"/>
      <c r="NJI696" s="126"/>
      <c r="NJJ696" s="126"/>
      <c r="NJK696" s="126"/>
      <c r="NJL696" s="126"/>
      <c r="NJM696" s="126"/>
      <c r="NJN696" s="126"/>
      <c r="NJO696" s="126"/>
      <c r="NJP696" s="126"/>
      <c r="NJQ696" s="126"/>
      <c r="NJR696" s="126"/>
      <c r="NJS696" s="126"/>
      <c r="NJT696" s="126"/>
      <c r="NJU696" s="126"/>
      <c r="NJV696" s="126"/>
      <c r="NJW696" s="126"/>
      <c r="NJX696" s="126"/>
      <c r="NJY696" s="126"/>
      <c r="NJZ696" s="126"/>
      <c r="NKA696" s="126"/>
      <c r="NKB696" s="126"/>
      <c r="NKC696" s="126"/>
      <c r="NKD696" s="126"/>
      <c r="NKE696" s="126"/>
      <c r="NKF696" s="126"/>
      <c r="NKG696" s="126"/>
      <c r="NKH696" s="126"/>
      <c r="NKI696" s="126"/>
      <c r="NKJ696" s="126"/>
      <c r="NKK696" s="126"/>
      <c r="NKL696" s="126"/>
      <c r="NKM696" s="126"/>
      <c r="NKN696" s="126"/>
      <c r="NKO696" s="126"/>
      <c r="NKP696" s="126"/>
      <c r="NKQ696" s="126"/>
      <c r="NKR696" s="126"/>
      <c r="NKS696" s="126"/>
      <c r="NKT696" s="126"/>
      <c r="NKU696" s="126"/>
      <c r="NKV696" s="126"/>
      <c r="NKW696" s="126"/>
      <c r="NKX696" s="126"/>
      <c r="NKY696" s="126"/>
      <c r="NKZ696" s="126"/>
      <c r="NLA696" s="126"/>
      <c r="NLB696" s="126"/>
      <c r="NLC696" s="126"/>
      <c r="NLD696" s="126"/>
      <c r="NLE696" s="126"/>
      <c r="NLF696" s="126"/>
      <c r="NLG696" s="126"/>
      <c r="NLH696" s="126"/>
      <c r="NLI696" s="126"/>
      <c r="NLJ696" s="126"/>
      <c r="NLK696" s="126"/>
      <c r="NLL696" s="126"/>
      <c r="NLM696" s="126"/>
      <c r="NLN696" s="126"/>
      <c r="NLO696" s="126"/>
      <c r="NLP696" s="126"/>
      <c r="NLQ696" s="126"/>
      <c r="NLR696" s="126"/>
      <c r="NLS696" s="126"/>
      <c r="NLT696" s="126"/>
      <c r="NLU696" s="126"/>
      <c r="NLV696" s="126"/>
      <c r="NLW696" s="126"/>
      <c r="NLX696" s="126"/>
      <c r="NLY696" s="126"/>
      <c r="NLZ696" s="126"/>
      <c r="NMA696" s="126"/>
      <c r="NMB696" s="126"/>
      <c r="NMC696" s="126"/>
      <c r="NMD696" s="126"/>
      <c r="NME696" s="126"/>
      <c r="NMF696" s="126"/>
      <c r="NMG696" s="126"/>
      <c r="NMH696" s="126"/>
      <c r="NMI696" s="126"/>
      <c r="NMJ696" s="126"/>
      <c r="NMK696" s="126"/>
      <c r="NML696" s="126"/>
      <c r="NMM696" s="126"/>
      <c r="NMN696" s="126"/>
      <c r="NMO696" s="126"/>
      <c r="NMP696" s="126"/>
      <c r="NMQ696" s="126"/>
      <c r="NMR696" s="126"/>
      <c r="NMS696" s="126"/>
      <c r="NMT696" s="126"/>
      <c r="NMU696" s="126"/>
      <c r="NMV696" s="126"/>
      <c r="NMW696" s="126"/>
      <c r="NMX696" s="126"/>
      <c r="NMY696" s="126"/>
      <c r="NMZ696" s="126"/>
      <c r="NNA696" s="126"/>
      <c r="NNB696" s="126"/>
      <c r="NNC696" s="126"/>
      <c r="NND696" s="126"/>
      <c r="NNE696" s="126"/>
      <c r="NNF696" s="126"/>
      <c r="NNG696" s="126"/>
      <c r="NNH696" s="126"/>
      <c r="NNI696" s="126"/>
      <c r="NNJ696" s="126"/>
      <c r="NNK696" s="126"/>
      <c r="NNL696" s="126"/>
      <c r="NNM696" s="126"/>
      <c r="NNN696" s="126"/>
      <c r="NNO696" s="126"/>
      <c r="NNP696" s="126"/>
      <c r="NNQ696" s="126"/>
      <c r="NNR696" s="126"/>
      <c r="NNS696" s="126"/>
      <c r="NNT696" s="126"/>
      <c r="NNU696" s="126"/>
      <c r="NNV696" s="126"/>
      <c r="NNW696" s="126"/>
      <c r="NNX696" s="126"/>
      <c r="NNY696" s="126"/>
      <c r="NNZ696" s="126"/>
      <c r="NOA696" s="126"/>
      <c r="NOB696" s="126"/>
      <c r="NOC696" s="126"/>
      <c r="NOD696" s="126"/>
      <c r="NOE696" s="126"/>
      <c r="NOF696" s="126"/>
      <c r="NOG696" s="126"/>
      <c r="NOH696" s="126"/>
      <c r="NOI696" s="126"/>
      <c r="NOJ696" s="126"/>
      <c r="NOK696" s="126"/>
      <c r="NOL696" s="126"/>
      <c r="NOM696" s="126"/>
      <c r="NON696" s="126"/>
      <c r="NOO696" s="126"/>
      <c r="NOP696" s="126"/>
      <c r="NOQ696" s="126"/>
      <c r="NOR696" s="126"/>
      <c r="NOS696" s="126"/>
      <c r="NOT696" s="126"/>
      <c r="NOU696" s="126"/>
      <c r="NOV696" s="126"/>
      <c r="NOW696" s="126"/>
      <c r="NOX696" s="126"/>
      <c r="NOY696" s="126"/>
      <c r="NOZ696" s="126"/>
      <c r="NPA696" s="126"/>
      <c r="NPB696" s="126"/>
      <c r="NPC696" s="126"/>
      <c r="NPD696" s="126"/>
      <c r="NPE696" s="126"/>
      <c r="NPF696" s="126"/>
      <c r="NPG696" s="126"/>
      <c r="NPH696" s="126"/>
      <c r="NPI696" s="126"/>
      <c r="NPJ696" s="126"/>
      <c r="NPK696" s="126"/>
      <c r="NPL696" s="126"/>
      <c r="NPM696" s="126"/>
      <c r="NPN696" s="126"/>
      <c r="NPO696" s="126"/>
      <c r="NPP696" s="126"/>
      <c r="NPQ696" s="126"/>
      <c r="NPR696" s="126"/>
      <c r="NPS696" s="126"/>
      <c r="NPT696" s="126"/>
      <c r="NPU696" s="126"/>
      <c r="NPV696" s="126"/>
      <c r="NPW696" s="126"/>
      <c r="NPX696" s="126"/>
      <c r="NPY696" s="126"/>
      <c r="NPZ696" s="126"/>
      <c r="NQA696" s="126"/>
      <c r="NQB696" s="126"/>
      <c r="NQC696" s="126"/>
      <c r="NQD696" s="126"/>
      <c r="NQE696" s="126"/>
      <c r="NQF696" s="126"/>
      <c r="NQG696" s="126"/>
      <c r="NQH696" s="126"/>
      <c r="NQI696" s="126"/>
      <c r="NQJ696" s="126"/>
      <c r="NQK696" s="126"/>
      <c r="NQL696" s="126"/>
      <c r="NQM696" s="126"/>
      <c r="NQN696" s="126"/>
      <c r="NQO696" s="126"/>
      <c r="NQP696" s="126"/>
      <c r="NQQ696" s="126"/>
      <c r="NQR696" s="126"/>
      <c r="NQS696" s="126"/>
      <c r="NQT696" s="126"/>
      <c r="NQU696" s="126"/>
      <c r="NQV696" s="126"/>
      <c r="NQW696" s="126"/>
      <c r="NQX696" s="126"/>
      <c r="NQY696" s="126"/>
      <c r="NQZ696" s="126"/>
      <c r="NRA696" s="126"/>
      <c r="NRB696" s="126"/>
      <c r="NRC696" s="126"/>
      <c r="NRD696" s="126"/>
      <c r="NRE696" s="126"/>
      <c r="NRF696" s="126"/>
      <c r="NRG696" s="126"/>
      <c r="NRH696" s="126"/>
      <c r="NRI696" s="126"/>
      <c r="NRJ696" s="126"/>
      <c r="NRK696" s="126"/>
      <c r="NRL696" s="126"/>
      <c r="NRM696" s="126"/>
      <c r="NRN696" s="126"/>
      <c r="NRO696" s="126"/>
      <c r="NRP696" s="126"/>
      <c r="NRQ696" s="126"/>
      <c r="NRR696" s="126"/>
      <c r="NRS696" s="126"/>
      <c r="NRT696" s="126"/>
      <c r="NRU696" s="126"/>
      <c r="NRV696" s="126"/>
      <c r="NRW696" s="126"/>
      <c r="NRX696" s="126"/>
      <c r="NRY696" s="126"/>
      <c r="NRZ696" s="126"/>
      <c r="NSA696" s="126"/>
      <c r="NSB696" s="126"/>
      <c r="NSC696" s="126"/>
      <c r="NSD696" s="126"/>
      <c r="NSE696" s="126"/>
      <c r="NSF696" s="126"/>
      <c r="NSG696" s="126"/>
      <c r="NSH696" s="126"/>
      <c r="NSI696" s="126"/>
      <c r="NSJ696" s="126"/>
      <c r="NSK696" s="126"/>
      <c r="NSL696" s="126"/>
      <c r="NSM696" s="126"/>
      <c r="NSN696" s="126"/>
      <c r="NSO696" s="126"/>
      <c r="NSP696" s="126"/>
      <c r="NSQ696" s="126"/>
      <c r="NSR696" s="126"/>
      <c r="NSS696" s="126"/>
      <c r="NST696" s="126"/>
      <c r="NSU696" s="126"/>
      <c r="NSV696" s="126"/>
      <c r="NSW696" s="126"/>
      <c r="NSX696" s="126"/>
      <c r="NSY696" s="126"/>
      <c r="NSZ696" s="126"/>
      <c r="NTA696" s="126"/>
      <c r="NTB696" s="126"/>
      <c r="NTC696" s="126"/>
      <c r="NTD696" s="126"/>
      <c r="NTE696" s="126"/>
      <c r="NTF696" s="126"/>
      <c r="NTG696" s="126"/>
      <c r="NTH696" s="126"/>
      <c r="NTI696" s="126"/>
      <c r="NTJ696" s="126"/>
      <c r="NTK696" s="126"/>
      <c r="NTL696" s="126"/>
      <c r="NTM696" s="126"/>
      <c r="NTN696" s="126"/>
      <c r="NTO696" s="126"/>
      <c r="NTP696" s="126"/>
      <c r="NTQ696" s="126"/>
      <c r="NTR696" s="126"/>
      <c r="NTS696" s="126"/>
      <c r="NTT696" s="126"/>
      <c r="NTU696" s="126"/>
      <c r="NTV696" s="126"/>
      <c r="NTW696" s="126"/>
      <c r="NTX696" s="126"/>
      <c r="NTY696" s="126"/>
      <c r="NTZ696" s="126"/>
      <c r="NUA696" s="126"/>
      <c r="NUB696" s="126"/>
      <c r="NUC696" s="126"/>
      <c r="NUD696" s="126"/>
      <c r="NUE696" s="126"/>
      <c r="NUF696" s="126"/>
      <c r="NUG696" s="126"/>
      <c r="NUH696" s="126"/>
      <c r="NUI696" s="126"/>
      <c r="NUJ696" s="126"/>
      <c r="NUK696" s="126"/>
      <c r="NUL696" s="126"/>
      <c r="NUM696" s="126"/>
      <c r="NUN696" s="126"/>
      <c r="NUO696" s="126"/>
      <c r="NUP696" s="126"/>
      <c r="NUQ696" s="126"/>
      <c r="NUR696" s="126"/>
      <c r="NUS696" s="126"/>
      <c r="NUT696" s="126"/>
      <c r="NUU696" s="126"/>
      <c r="NUV696" s="126"/>
      <c r="NUW696" s="126"/>
      <c r="NUX696" s="126"/>
      <c r="NUY696" s="126"/>
      <c r="NUZ696" s="126"/>
      <c r="NVA696" s="126"/>
      <c r="NVB696" s="126"/>
      <c r="NVC696" s="126"/>
      <c r="NVD696" s="126"/>
      <c r="NVE696" s="126"/>
      <c r="NVF696" s="126"/>
      <c r="NVG696" s="126"/>
      <c r="NVH696" s="126"/>
      <c r="NVI696" s="126"/>
      <c r="NVJ696" s="126"/>
      <c r="NVK696" s="126"/>
      <c r="NVL696" s="126"/>
      <c r="NVM696" s="126"/>
      <c r="NVN696" s="126"/>
      <c r="NVO696" s="126"/>
      <c r="NVP696" s="126"/>
      <c r="NVQ696" s="126"/>
      <c r="NVR696" s="126"/>
      <c r="NVS696" s="126"/>
      <c r="NVT696" s="126"/>
      <c r="NVU696" s="126"/>
      <c r="NVV696" s="126"/>
      <c r="NVW696" s="126"/>
      <c r="NVX696" s="126"/>
      <c r="NVY696" s="126"/>
      <c r="NVZ696" s="126"/>
      <c r="NWA696" s="126"/>
      <c r="NWB696" s="126"/>
      <c r="NWC696" s="126"/>
      <c r="NWD696" s="126"/>
      <c r="NWE696" s="126"/>
      <c r="NWF696" s="126"/>
      <c r="NWG696" s="126"/>
      <c r="NWH696" s="126"/>
      <c r="NWI696" s="126"/>
      <c r="NWJ696" s="126"/>
      <c r="NWK696" s="126"/>
      <c r="NWL696" s="126"/>
      <c r="NWM696" s="126"/>
      <c r="NWN696" s="126"/>
      <c r="NWO696" s="126"/>
      <c r="NWP696" s="126"/>
      <c r="NWQ696" s="126"/>
      <c r="NWR696" s="126"/>
      <c r="NWS696" s="126"/>
      <c r="NWT696" s="126"/>
      <c r="NWU696" s="126"/>
      <c r="NWV696" s="126"/>
      <c r="NWW696" s="126"/>
      <c r="NWX696" s="126"/>
      <c r="NWY696" s="126"/>
      <c r="NWZ696" s="126"/>
      <c r="NXA696" s="126"/>
      <c r="NXB696" s="126"/>
      <c r="NXC696" s="126"/>
      <c r="NXD696" s="126"/>
      <c r="NXE696" s="126"/>
      <c r="NXF696" s="126"/>
      <c r="NXG696" s="126"/>
      <c r="NXH696" s="126"/>
      <c r="NXI696" s="126"/>
      <c r="NXJ696" s="126"/>
      <c r="NXK696" s="126"/>
      <c r="NXL696" s="126"/>
      <c r="NXM696" s="126"/>
      <c r="NXN696" s="126"/>
      <c r="NXO696" s="126"/>
      <c r="NXP696" s="126"/>
      <c r="NXQ696" s="126"/>
      <c r="NXR696" s="126"/>
      <c r="NXS696" s="126"/>
      <c r="NXT696" s="126"/>
      <c r="NXU696" s="126"/>
      <c r="NXV696" s="126"/>
      <c r="NXW696" s="126"/>
      <c r="NXX696" s="126"/>
      <c r="NXY696" s="126"/>
      <c r="NXZ696" s="126"/>
      <c r="NYA696" s="126"/>
      <c r="NYB696" s="126"/>
      <c r="NYC696" s="126"/>
      <c r="NYD696" s="126"/>
      <c r="NYE696" s="126"/>
      <c r="NYF696" s="126"/>
      <c r="NYG696" s="126"/>
      <c r="NYH696" s="126"/>
      <c r="NYI696" s="126"/>
      <c r="NYJ696" s="126"/>
      <c r="NYK696" s="126"/>
      <c r="NYL696" s="126"/>
      <c r="NYM696" s="126"/>
      <c r="NYN696" s="126"/>
      <c r="NYO696" s="126"/>
      <c r="NYP696" s="126"/>
      <c r="NYQ696" s="126"/>
      <c r="NYR696" s="126"/>
      <c r="NYS696" s="126"/>
      <c r="NYT696" s="126"/>
      <c r="NYU696" s="126"/>
      <c r="NYV696" s="126"/>
      <c r="NYW696" s="126"/>
      <c r="NYX696" s="126"/>
      <c r="NYY696" s="126"/>
      <c r="NYZ696" s="126"/>
      <c r="NZA696" s="126"/>
      <c r="NZB696" s="126"/>
      <c r="NZC696" s="126"/>
      <c r="NZD696" s="126"/>
      <c r="NZE696" s="126"/>
      <c r="NZF696" s="126"/>
      <c r="NZG696" s="126"/>
      <c r="NZH696" s="126"/>
      <c r="NZI696" s="126"/>
      <c r="NZJ696" s="126"/>
      <c r="NZK696" s="126"/>
      <c r="NZL696" s="126"/>
      <c r="NZM696" s="126"/>
      <c r="NZN696" s="126"/>
      <c r="NZO696" s="126"/>
      <c r="NZP696" s="126"/>
      <c r="NZQ696" s="126"/>
      <c r="NZR696" s="126"/>
      <c r="NZS696" s="126"/>
      <c r="NZT696" s="126"/>
      <c r="NZU696" s="126"/>
      <c r="NZV696" s="126"/>
      <c r="NZW696" s="126"/>
      <c r="NZX696" s="126"/>
      <c r="NZY696" s="126"/>
      <c r="NZZ696" s="126"/>
      <c r="OAA696" s="126"/>
      <c r="OAB696" s="126"/>
      <c r="OAC696" s="126"/>
      <c r="OAD696" s="126"/>
      <c r="OAE696" s="126"/>
      <c r="OAF696" s="126"/>
      <c r="OAG696" s="126"/>
      <c r="OAH696" s="126"/>
      <c r="OAI696" s="126"/>
      <c r="OAJ696" s="126"/>
      <c r="OAK696" s="126"/>
      <c r="OAL696" s="126"/>
      <c r="OAM696" s="126"/>
      <c r="OAN696" s="126"/>
      <c r="OAO696" s="126"/>
      <c r="OAP696" s="126"/>
      <c r="OAQ696" s="126"/>
      <c r="OAR696" s="126"/>
      <c r="OAS696" s="126"/>
      <c r="OAT696" s="126"/>
      <c r="OAU696" s="126"/>
      <c r="OAV696" s="126"/>
      <c r="OAW696" s="126"/>
      <c r="OAX696" s="126"/>
      <c r="OAY696" s="126"/>
      <c r="OAZ696" s="126"/>
      <c r="OBA696" s="126"/>
      <c r="OBB696" s="126"/>
      <c r="OBC696" s="126"/>
      <c r="OBD696" s="126"/>
      <c r="OBE696" s="126"/>
      <c r="OBF696" s="126"/>
      <c r="OBG696" s="126"/>
      <c r="OBH696" s="126"/>
      <c r="OBI696" s="126"/>
      <c r="OBJ696" s="126"/>
      <c r="OBK696" s="126"/>
      <c r="OBL696" s="126"/>
      <c r="OBM696" s="126"/>
      <c r="OBN696" s="126"/>
      <c r="OBO696" s="126"/>
      <c r="OBP696" s="126"/>
      <c r="OBQ696" s="126"/>
      <c r="OBR696" s="126"/>
      <c r="OBS696" s="126"/>
      <c r="OBT696" s="126"/>
      <c r="OBU696" s="126"/>
      <c r="OBV696" s="126"/>
      <c r="OBW696" s="126"/>
      <c r="OBX696" s="126"/>
      <c r="OBY696" s="126"/>
      <c r="OBZ696" s="126"/>
      <c r="OCA696" s="126"/>
      <c r="OCB696" s="126"/>
      <c r="OCC696" s="126"/>
      <c r="OCD696" s="126"/>
      <c r="OCE696" s="126"/>
      <c r="OCF696" s="126"/>
      <c r="OCG696" s="126"/>
      <c r="OCH696" s="126"/>
      <c r="OCI696" s="126"/>
      <c r="OCJ696" s="126"/>
      <c r="OCK696" s="126"/>
      <c r="OCL696" s="126"/>
      <c r="OCM696" s="126"/>
      <c r="OCN696" s="126"/>
      <c r="OCO696" s="126"/>
      <c r="OCP696" s="126"/>
      <c r="OCQ696" s="126"/>
      <c r="OCR696" s="126"/>
      <c r="OCS696" s="126"/>
      <c r="OCT696" s="126"/>
      <c r="OCU696" s="126"/>
      <c r="OCV696" s="126"/>
      <c r="OCW696" s="126"/>
      <c r="OCX696" s="126"/>
      <c r="OCY696" s="126"/>
      <c r="OCZ696" s="126"/>
      <c r="ODA696" s="126"/>
      <c r="ODB696" s="126"/>
      <c r="ODC696" s="126"/>
      <c r="ODD696" s="126"/>
      <c r="ODE696" s="126"/>
      <c r="ODF696" s="126"/>
      <c r="ODG696" s="126"/>
      <c r="ODH696" s="126"/>
      <c r="ODI696" s="126"/>
      <c r="ODJ696" s="126"/>
      <c r="ODK696" s="126"/>
      <c r="ODL696" s="126"/>
      <c r="ODM696" s="126"/>
      <c r="ODN696" s="126"/>
      <c r="ODO696" s="126"/>
      <c r="ODP696" s="126"/>
      <c r="ODQ696" s="126"/>
      <c r="ODR696" s="126"/>
      <c r="ODS696" s="126"/>
      <c r="ODT696" s="126"/>
      <c r="ODU696" s="126"/>
      <c r="ODV696" s="126"/>
      <c r="ODW696" s="126"/>
      <c r="ODX696" s="126"/>
      <c r="ODY696" s="126"/>
      <c r="ODZ696" s="126"/>
      <c r="OEA696" s="126"/>
      <c r="OEB696" s="126"/>
      <c r="OEC696" s="126"/>
      <c r="OED696" s="126"/>
      <c r="OEE696" s="126"/>
      <c r="OEF696" s="126"/>
      <c r="OEG696" s="126"/>
      <c r="OEH696" s="126"/>
      <c r="OEI696" s="126"/>
      <c r="OEJ696" s="126"/>
      <c r="OEK696" s="126"/>
      <c r="OEL696" s="126"/>
      <c r="OEM696" s="126"/>
      <c r="OEN696" s="126"/>
      <c r="OEO696" s="126"/>
      <c r="OEP696" s="126"/>
      <c r="OEQ696" s="126"/>
      <c r="OER696" s="126"/>
      <c r="OES696" s="126"/>
      <c r="OET696" s="126"/>
      <c r="OEU696" s="126"/>
      <c r="OEV696" s="126"/>
      <c r="OEW696" s="126"/>
      <c r="OEX696" s="126"/>
      <c r="OEY696" s="126"/>
      <c r="OEZ696" s="126"/>
      <c r="OFA696" s="126"/>
      <c r="OFB696" s="126"/>
      <c r="OFC696" s="126"/>
      <c r="OFD696" s="126"/>
      <c r="OFE696" s="126"/>
      <c r="OFF696" s="126"/>
      <c r="OFG696" s="126"/>
      <c r="OFH696" s="126"/>
      <c r="OFI696" s="126"/>
      <c r="OFJ696" s="126"/>
      <c r="OFK696" s="126"/>
      <c r="OFL696" s="126"/>
      <c r="OFM696" s="126"/>
      <c r="OFN696" s="126"/>
      <c r="OFO696" s="126"/>
      <c r="OFP696" s="126"/>
      <c r="OFQ696" s="126"/>
      <c r="OFR696" s="126"/>
      <c r="OFS696" s="126"/>
      <c r="OFT696" s="126"/>
      <c r="OFU696" s="126"/>
      <c r="OFV696" s="126"/>
      <c r="OFW696" s="126"/>
      <c r="OFX696" s="126"/>
      <c r="OFY696" s="126"/>
      <c r="OFZ696" s="126"/>
      <c r="OGA696" s="126"/>
      <c r="OGB696" s="126"/>
      <c r="OGC696" s="126"/>
      <c r="OGD696" s="126"/>
      <c r="OGE696" s="126"/>
      <c r="OGF696" s="126"/>
      <c r="OGG696" s="126"/>
      <c r="OGH696" s="126"/>
      <c r="OGI696" s="126"/>
      <c r="OGJ696" s="126"/>
      <c r="OGK696" s="126"/>
      <c r="OGL696" s="126"/>
      <c r="OGM696" s="126"/>
      <c r="OGN696" s="126"/>
      <c r="OGO696" s="126"/>
      <c r="OGP696" s="126"/>
      <c r="OGQ696" s="126"/>
      <c r="OGR696" s="126"/>
      <c r="OGS696" s="126"/>
      <c r="OGT696" s="126"/>
      <c r="OGU696" s="126"/>
      <c r="OGV696" s="126"/>
      <c r="OGW696" s="126"/>
      <c r="OGX696" s="126"/>
      <c r="OGY696" s="126"/>
      <c r="OGZ696" s="126"/>
      <c r="OHA696" s="126"/>
      <c r="OHB696" s="126"/>
      <c r="OHC696" s="126"/>
      <c r="OHD696" s="126"/>
      <c r="OHE696" s="126"/>
      <c r="OHF696" s="126"/>
      <c r="OHG696" s="126"/>
      <c r="OHH696" s="126"/>
      <c r="OHI696" s="126"/>
      <c r="OHJ696" s="126"/>
      <c r="OHK696" s="126"/>
      <c r="OHL696" s="126"/>
      <c r="OHM696" s="126"/>
      <c r="OHN696" s="126"/>
      <c r="OHO696" s="126"/>
      <c r="OHP696" s="126"/>
      <c r="OHQ696" s="126"/>
      <c r="OHR696" s="126"/>
      <c r="OHS696" s="126"/>
      <c r="OHT696" s="126"/>
      <c r="OHU696" s="126"/>
      <c r="OHV696" s="126"/>
      <c r="OHW696" s="126"/>
      <c r="OHX696" s="126"/>
      <c r="OHY696" s="126"/>
      <c r="OHZ696" s="126"/>
      <c r="OIA696" s="126"/>
      <c r="OIB696" s="126"/>
      <c r="OIC696" s="126"/>
      <c r="OID696" s="126"/>
      <c r="OIE696" s="126"/>
      <c r="OIF696" s="126"/>
      <c r="OIG696" s="126"/>
      <c r="OIH696" s="126"/>
      <c r="OII696" s="126"/>
      <c r="OIJ696" s="126"/>
      <c r="OIK696" s="126"/>
      <c r="OIL696" s="126"/>
      <c r="OIM696" s="126"/>
      <c r="OIN696" s="126"/>
      <c r="OIO696" s="126"/>
      <c r="OIP696" s="126"/>
      <c r="OIQ696" s="126"/>
      <c r="OIR696" s="126"/>
      <c r="OIS696" s="126"/>
      <c r="OIT696" s="126"/>
      <c r="OIU696" s="126"/>
      <c r="OIV696" s="126"/>
      <c r="OIW696" s="126"/>
      <c r="OIX696" s="126"/>
      <c r="OIY696" s="126"/>
      <c r="OIZ696" s="126"/>
      <c r="OJA696" s="126"/>
      <c r="OJB696" s="126"/>
      <c r="OJC696" s="126"/>
      <c r="OJD696" s="126"/>
      <c r="OJE696" s="126"/>
      <c r="OJF696" s="126"/>
      <c r="OJG696" s="126"/>
      <c r="OJH696" s="126"/>
      <c r="OJI696" s="126"/>
      <c r="OJJ696" s="126"/>
      <c r="OJK696" s="126"/>
      <c r="OJL696" s="126"/>
      <c r="OJM696" s="126"/>
      <c r="OJN696" s="126"/>
      <c r="OJO696" s="126"/>
      <c r="OJP696" s="126"/>
      <c r="OJQ696" s="126"/>
      <c r="OJR696" s="126"/>
      <c r="OJS696" s="126"/>
      <c r="OJT696" s="126"/>
      <c r="OJU696" s="126"/>
      <c r="OJV696" s="126"/>
      <c r="OJW696" s="126"/>
      <c r="OJX696" s="126"/>
      <c r="OJY696" s="126"/>
      <c r="OJZ696" s="126"/>
      <c r="OKA696" s="126"/>
      <c r="OKB696" s="126"/>
      <c r="OKC696" s="126"/>
      <c r="OKD696" s="126"/>
      <c r="OKE696" s="126"/>
      <c r="OKF696" s="126"/>
      <c r="OKG696" s="126"/>
      <c r="OKH696" s="126"/>
      <c r="OKI696" s="126"/>
      <c r="OKJ696" s="126"/>
      <c r="OKK696" s="126"/>
      <c r="OKL696" s="126"/>
      <c r="OKM696" s="126"/>
      <c r="OKN696" s="126"/>
      <c r="OKO696" s="126"/>
      <c r="OKP696" s="126"/>
      <c r="OKQ696" s="126"/>
      <c r="OKR696" s="126"/>
      <c r="OKS696" s="126"/>
      <c r="OKT696" s="126"/>
      <c r="OKU696" s="126"/>
      <c r="OKV696" s="126"/>
      <c r="OKW696" s="126"/>
      <c r="OKX696" s="126"/>
      <c r="OKY696" s="126"/>
      <c r="OKZ696" s="126"/>
      <c r="OLA696" s="126"/>
      <c r="OLB696" s="126"/>
      <c r="OLC696" s="126"/>
      <c r="OLD696" s="126"/>
      <c r="OLE696" s="126"/>
      <c r="OLF696" s="126"/>
      <c r="OLG696" s="126"/>
      <c r="OLH696" s="126"/>
      <c r="OLI696" s="126"/>
      <c r="OLJ696" s="126"/>
      <c r="OLK696" s="126"/>
      <c r="OLL696" s="126"/>
      <c r="OLM696" s="126"/>
      <c r="OLN696" s="126"/>
      <c r="OLO696" s="126"/>
      <c r="OLP696" s="126"/>
      <c r="OLQ696" s="126"/>
      <c r="OLR696" s="126"/>
      <c r="OLS696" s="126"/>
      <c r="OLT696" s="126"/>
      <c r="OLU696" s="126"/>
      <c r="OLV696" s="126"/>
      <c r="OLW696" s="126"/>
      <c r="OLX696" s="126"/>
      <c r="OLY696" s="126"/>
      <c r="OLZ696" s="126"/>
      <c r="OMA696" s="126"/>
      <c r="OMB696" s="126"/>
      <c r="OMC696" s="126"/>
      <c r="OMD696" s="126"/>
      <c r="OME696" s="126"/>
      <c r="OMF696" s="126"/>
      <c r="OMG696" s="126"/>
      <c r="OMH696" s="126"/>
      <c r="OMI696" s="126"/>
      <c r="OMJ696" s="126"/>
      <c r="OMK696" s="126"/>
      <c r="OML696" s="126"/>
      <c r="OMM696" s="126"/>
      <c r="OMN696" s="126"/>
      <c r="OMO696" s="126"/>
      <c r="OMP696" s="126"/>
      <c r="OMQ696" s="126"/>
      <c r="OMR696" s="126"/>
      <c r="OMS696" s="126"/>
      <c r="OMT696" s="126"/>
      <c r="OMU696" s="126"/>
      <c r="OMV696" s="126"/>
      <c r="OMW696" s="126"/>
      <c r="OMX696" s="126"/>
      <c r="OMY696" s="126"/>
      <c r="OMZ696" s="126"/>
      <c r="ONA696" s="126"/>
      <c r="ONB696" s="126"/>
      <c r="ONC696" s="126"/>
      <c r="OND696" s="126"/>
      <c r="ONE696" s="126"/>
      <c r="ONF696" s="126"/>
      <c r="ONG696" s="126"/>
      <c r="ONH696" s="126"/>
      <c r="ONI696" s="126"/>
      <c r="ONJ696" s="126"/>
      <c r="ONK696" s="126"/>
      <c r="ONL696" s="126"/>
      <c r="ONM696" s="126"/>
      <c r="ONN696" s="126"/>
      <c r="ONO696" s="126"/>
      <c r="ONP696" s="126"/>
      <c r="ONQ696" s="126"/>
      <c r="ONR696" s="126"/>
      <c r="ONS696" s="126"/>
      <c r="ONT696" s="126"/>
      <c r="ONU696" s="126"/>
      <c r="ONV696" s="126"/>
      <c r="ONW696" s="126"/>
      <c r="ONX696" s="126"/>
      <c r="ONY696" s="126"/>
      <c r="ONZ696" s="126"/>
      <c r="OOA696" s="126"/>
      <c r="OOB696" s="126"/>
      <c r="OOC696" s="126"/>
      <c r="OOD696" s="126"/>
      <c r="OOE696" s="126"/>
      <c r="OOF696" s="126"/>
      <c r="OOG696" s="126"/>
      <c r="OOH696" s="126"/>
      <c r="OOI696" s="126"/>
      <c r="OOJ696" s="126"/>
      <c r="OOK696" s="126"/>
      <c r="OOL696" s="126"/>
      <c r="OOM696" s="126"/>
      <c r="OON696" s="126"/>
      <c r="OOO696" s="126"/>
      <c r="OOP696" s="126"/>
      <c r="OOQ696" s="126"/>
      <c r="OOR696" s="126"/>
      <c r="OOS696" s="126"/>
      <c r="OOT696" s="126"/>
      <c r="OOU696" s="126"/>
      <c r="OOV696" s="126"/>
      <c r="OOW696" s="126"/>
      <c r="OOX696" s="126"/>
      <c r="OOY696" s="126"/>
      <c r="OOZ696" s="126"/>
      <c r="OPA696" s="126"/>
      <c r="OPB696" s="126"/>
      <c r="OPC696" s="126"/>
      <c r="OPD696" s="126"/>
      <c r="OPE696" s="126"/>
      <c r="OPF696" s="126"/>
      <c r="OPG696" s="126"/>
      <c r="OPH696" s="126"/>
      <c r="OPI696" s="126"/>
      <c r="OPJ696" s="126"/>
      <c r="OPK696" s="126"/>
      <c r="OPL696" s="126"/>
      <c r="OPM696" s="126"/>
      <c r="OPN696" s="126"/>
      <c r="OPO696" s="126"/>
      <c r="OPP696" s="126"/>
      <c r="OPQ696" s="126"/>
      <c r="OPR696" s="126"/>
      <c r="OPS696" s="126"/>
      <c r="OPT696" s="126"/>
      <c r="OPU696" s="126"/>
      <c r="OPV696" s="126"/>
      <c r="OPW696" s="126"/>
      <c r="OPX696" s="126"/>
      <c r="OPY696" s="126"/>
      <c r="OPZ696" s="126"/>
      <c r="OQA696" s="126"/>
      <c r="OQB696" s="126"/>
      <c r="OQC696" s="126"/>
      <c r="OQD696" s="126"/>
      <c r="OQE696" s="126"/>
      <c r="OQF696" s="126"/>
      <c r="OQG696" s="126"/>
      <c r="OQH696" s="126"/>
      <c r="OQI696" s="126"/>
      <c r="OQJ696" s="126"/>
      <c r="OQK696" s="126"/>
      <c r="OQL696" s="126"/>
      <c r="OQM696" s="126"/>
      <c r="OQN696" s="126"/>
      <c r="OQO696" s="126"/>
      <c r="OQP696" s="126"/>
      <c r="OQQ696" s="126"/>
      <c r="OQR696" s="126"/>
      <c r="OQS696" s="126"/>
      <c r="OQT696" s="126"/>
      <c r="OQU696" s="126"/>
      <c r="OQV696" s="126"/>
      <c r="OQW696" s="126"/>
      <c r="OQX696" s="126"/>
      <c r="OQY696" s="126"/>
      <c r="OQZ696" s="126"/>
      <c r="ORA696" s="126"/>
      <c r="ORB696" s="126"/>
      <c r="ORC696" s="126"/>
      <c r="ORD696" s="126"/>
      <c r="ORE696" s="126"/>
      <c r="ORF696" s="126"/>
      <c r="ORG696" s="126"/>
      <c r="ORH696" s="126"/>
      <c r="ORI696" s="126"/>
      <c r="ORJ696" s="126"/>
      <c r="ORK696" s="126"/>
      <c r="ORL696" s="126"/>
      <c r="ORM696" s="126"/>
      <c r="ORN696" s="126"/>
      <c r="ORO696" s="126"/>
      <c r="ORP696" s="126"/>
      <c r="ORQ696" s="126"/>
      <c r="ORR696" s="126"/>
      <c r="ORS696" s="126"/>
      <c r="ORT696" s="126"/>
      <c r="ORU696" s="126"/>
      <c r="ORV696" s="126"/>
      <c r="ORW696" s="126"/>
      <c r="ORX696" s="126"/>
      <c r="ORY696" s="126"/>
      <c r="ORZ696" s="126"/>
      <c r="OSA696" s="126"/>
      <c r="OSB696" s="126"/>
      <c r="OSC696" s="126"/>
      <c r="OSD696" s="126"/>
      <c r="OSE696" s="126"/>
      <c r="OSF696" s="126"/>
      <c r="OSG696" s="126"/>
      <c r="OSH696" s="126"/>
      <c r="OSI696" s="126"/>
      <c r="OSJ696" s="126"/>
      <c r="OSK696" s="126"/>
      <c r="OSL696" s="126"/>
      <c r="OSM696" s="126"/>
      <c r="OSN696" s="126"/>
      <c r="OSO696" s="126"/>
      <c r="OSP696" s="126"/>
      <c r="OSQ696" s="126"/>
      <c r="OSR696" s="126"/>
      <c r="OSS696" s="126"/>
      <c r="OST696" s="126"/>
      <c r="OSU696" s="126"/>
      <c r="OSV696" s="126"/>
      <c r="OSW696" s="126"/>
      <c r="OSX696" s="126"/>
      <c r="OSY696" s="126"/>
      <c r="OSZ696" s="126"/>
      <c r="OTA696" s="126"/>
      <c r="OTB696" s="126"/>
      <c r="OTC696" s="126"/>
      <c r="OTD696" s="126"/>
      <c r="OTE696" s="126"/>
      <c r="OTF696" s="126"/>
      <c r="OTG696" s="126"/>
      <c r="OTH696" s="126"/>
      <c r="OTI696" s="126"/>
      <c r="OTJ696" s="126"/>
      <c r="OTK696" s="126"/>
      <c r="OTL696" s="126"/>
      <c r="OTM696" s="126"/>
      <c r="OTN696" s="126"/>
      <c r="OTO696" s="126"/>
      <c r="OTP696" s="126"/>
      <c r="OTQ696" s="126"/>
      <c r="OTR696" s="126"/>
      <c r="OTS696" s="126"/>
      <c r="OTT696" s="126"/>
      <c r="OTU696" s="126"/>
      <c r="OTV696" s="126"/>
      <c r="OTW696" s="126"/>
      <c r="OTX696" s="126"/>
      <c r="OTY696" s="126"/>
      <c r="OTZ696" s="126"/>
      <c r="OUA696" s="126"/>
      <c r="OUB696" s="126"/>
      <c r="OUC696" s="126"/>
      <c r="OUD696" s="126"/>
      <c r="OUE696" s="126"/>
      <c r="OUF696" s="126"/>
      <c r="OUG696" s="126"/>
      <c r="OUH696" s="126"/>
      <c r="OUI696" s="126"/>
      <c r="OUJ696" s="126"/>
      <c r="OUK696" s="126"/>
      <c r="OUL696" s="126"/>
      <c r="OUM696" s="126"/>
      <c r="OUN696" s="126"/>
      <c r="OUO696" s="126"/>
      <c r="OUP696" s="126"/>
      <c r="OUQ696" s="126"/>
      <c r="OUR696" s="126"/>
      <c r="OUS696" s="126"/>
      <c r="OUT696" s="126"/>
      <c r="OUU696" s="126"/>
      <c r="OUV696" s="126"/>
      <c r="OUW696" s="126"/>
      <c r="OUX696" s="126"/>
      <c r="OUY696" s="126"/>
      <c r="OUZ696" s="126"/>
      <c r="OVA696" s="126"/>
      <c r="OVB696" s="126"/>
      <c r="OVC696" s="126"/>
      <c r="OVD696" s="126"/>
      <c r="OVE696" s="126"/>
      <c r="OVF696" s="126"/>
      <c r="OVG696" s="126"/>
      <c r="OVH696" s="126"/>
      <c r="OVI696" s="126"/>
      <c r="OVJ696" s="126"/>
      <c r="OVK696" s="126"/>
      <c r="OVL696" s="126"/>
      <c r="OVM696" s="126"/>
      <c r="OVN696" s="126"/>
      <c r="OVO696" s="126"/>
      <c r="OVP696" s="126"/>
      <c r="OVQ696" s="126"/>
      <c r="OVR696" s="126"/>
      <c r="OVS696" s="126"/>
      <c r="OVT696" s="126"/>
      <c r="OVU696" s="126"/>
      <c r="OVV696" s="126"/>
      <c r="OVW696" s="126"/>
      <c r="OVX696" s="126"/>
      <c r="OVY696" s="126"/>
      <c r="OVZ696" s="126"/>
      <c r="OWA696" s="126"/>
      <c r="OWB696" s="126"/>
      <c r="OWC696" s="126"/>
      <c r="OWD696" s="126"/>
      <c r="OWE696" s="126"/>
      <c r="OWF696" s="126"/>
      <c r="OWG696" s="126"/>
      <c r="OWH696" s="126"/>
      <c r="OWI696" s="126"/>
      <c r="OWJ696" s="126"/>
      <c r="OWK696" s="126"/>
      <c r="OWL696" s="126"/>
      <c r="OWM696" s="126"/>
      <c r="OWN696" s="126"/>
      <c r="OWO696" s="126"/>
      <c r="OWP696" s="126"/>
      <c r="OWQ696" s="126"/>
      <c r="OWR696" s="126"/>
      <c r="OWS696" s="126"/>
      <c r="OWT696" s="126"/>
      <c r="OWU696" s="126"/>
      <c r="OWV696" s="126"/>
      <c r="OWW696" s="126"/>
      <c r="OWX696" s="126"/>
      <c r="OWY696" s="126"/>
      <c r="OWZ696" s="126"/>
      <c r="OXA696" s="126"/>
      <c r="OXB696" s="126"/>
      <c r="OXC696" s="126"/>
      <c r="OXD696" s="126"/>
      <c r="OXE696" s="126"/>
      <c r="OXF696" s="126"/>
      <c r="OXG696" s="126"/>
      <c r="OXH696" s="126"/>
      <c r="OXI696" s="126"/>
      <c r="OXJ696" s="126"/>
      <c r="OXK696" s="126"/>
      <c r="OXL696" s="126"/>
      <c r="OXM696" s="126"/>
      <c r="OXN696" s="126"/>
      <c r="OXO696" s="126"/>
      <c r="OXP696" s="126"/>
      <c r="OXQ696" s="126"/>
      <c r="OXR696" s="126"/>
      <c r="OXS696" s="126"/>
      <c r="OXT696" s="126"/>
      <c r="OXU696" s="126"/>
      <c r="OXV696" s="126"/>
      <c r="OXW696" s="126"/>
      <c r="OXX696" s="126"/>
      <c r="OXY696" s="126"/>
      <c r="OXZ696" s="126"/>
      <c r="OYA696" s="126"/>
      <c r="OYB696" s="126"/>
      <c r="OYC696" s="126"/>
      <c r="OYD696" s="126"/>
      <c r="OYE696" s="126"/>
      <c r="OYF696" s="126"/>
      <c r="OYG696" s="126"/>
      <c r="OYH696" s="126"/>
      <c r="OYI696" s="126"/>
      <c r="OYJ696" s="126"/>
      <c r="OYK696" s="126"/>
      <c r="OYL696" s="126"/>
      <c r="OYM696" s="126"/>
      <c r="OYN696" s="126"/>
      <c r="OYO696" s="126"/>
      <c r="OYP696" s="126"/>
      <c r="OYQ696" s="126"/>
      <c r="OYR696" s="126"/>
      <c r="OYS696" s="126"/>
      <c r="OYT696" s="126"/>
      <c r="OYU696" s="126"/>
      <c r="OYV696" s="126"/>
      <c r="OYW696" s="126"/>
      <c r="OYX696" s="126"/>
      <c r="OYY696" s="126"/>
      <c r="OYZ696" s="126"/>
      <c r="OZA696" s="126"/>
      <c r="OZB696" s="126"/>
      <c r="OZC696" s="126"/>
      <c r="OZD696" s="126"/>
      <c r="OZE696" s="126"/>
      <c r="OZF696" s="126"/>
      <c r="OZG696" s="126"/>
      <c r="OZH696" s="126"/>
      <c r="OZI696" s="126"/>
      <c r="OZJ696" s="126"/>
      <c r="OZK696" s="126"/>
      <c r="OZL696" s="126"/>
      <c r="OZM696" s="126"/>
      <c r="OZN696" s="126"/>
      <c r="OZO696" s="126"/>
      <c r="OZP696" s="126"/>
      <c r="OZQ696" s="126"/>
      <c r="OZR696" s="126"/>
      <c r="OZS696" s="126"/>
      <c r="OZT696" s="126"/>
      <c r="OZU696" s="126"/>
      <c r="OZV696" s="126"/>
      <c r="OZW696" s="126"/>
      <c r="OZX696" s="126"/>
      <c r="OZY696" s="126"/>
      <c r="OZZ696" s="126"/>
      <c r="PAA696" s="126"/>
      <c r="PAB696" s="126"/>
      <c r="PAC696" s="126"/>
      <c r="PAD696" s="126"/>
      <c r="PAE696" s="126"/>
      <c r="PAF696" s="126"/>
      <c r="PAG696" s="126"/>
      <c r="PAH696" s="126"/>
      <c r="PAI696" s="126"/>
      <c r="PAJ696" s="126"/>
      <c r="PAK696" s="126"/>
      <c r="PAL696" s="126"/>
      <c r="PAM696" s="126"/>
      <c r="PAN696" s="126"/>
      <c r="PAO696" s="126"/>
      <c r="PAP696" s="126"/>
      <c r="PAQ696" s="126"/>
      <c r="PAR696" s="126"/>
      <c r="PAS696" s="126"/>
      <c r="PAT696" s="126"/>
      <c r="PAU696" s="126"/>
      <c r="PAV696" s="126"/>
      <c r="PAW696" s="126"/>
      <c r="PAX696" s="126"/>
      <c r="PAY696" s="126"/>
      <c r="PAZ696" s="126"/>
      <c r="PBA696" s="126"/>
      <c r="PBB696" s="126"/>
      <c r="PBC696" s="126"/>
      <c r="PBD696" s="126"/>
      <c r="PBE696" s="126"/>
      <c r="PBF696" s="126"/>
      <c r="PBG696" s="126"/>
      <c r="PBH696" s="126"/>
      <c r="PBI696" s="126"/>
      <c r="PBJ696" s="126"/>
      <c r="PBK696" s="126"/>
      <c r="PBL696" s="126"/>
      <c r="PBM696" s="126"/>
      <c r="PBN696" s="126"/>
      <c r="PBO696" s="126"/>
      <c r="PBP696" s="126"/>
      <c r="PBQ696" s="126"/>
      <c r="PBR696" s="126"/>
      <c r="PBS696" s="126"/>
      <c r="PBT696" s="126"/>
      <c r="PBU696" s="126"/>
      <c r="PBV696" s="126"/>
      <c r="PBW696" s="126"/>
      <c r="PBX696" s="126"/>
      <c r="PBY696" s="126"/>
      <c r="PBZ696" s="126"/>
      <c r="PCA696" s="126"/>
      <c r="PCB696" s="126"/>
      <c r="PCC696" s="126"/>
      <c r="PCD696" s="126"/>
      <c r="PCE696" s="126"/>
      <c r="PCF696" s="126"/>
      <c r="PCG696" s="126"/>
      <c r="PCH696" s="126"/>
      <c r="PCI696" s="126"/>
      <c r="PCJ696" s="126"/>
      <c r="PCK696" s="126"/>
      <c r="PCL696" s="126"/>
      <c r="PCM696" s="126"/>
      <c r="PCN696" s="126"/>
      <c r="PCO696" s="126"/>
      <c r="PCP696" s="126"/>
      <c r="PCQ696" s="126"/>
      <c r="PCR696" s="126"/>
      <c r="PCS696" s="126"/>
      <c r="PCT696" s="126"/>
      <c r="PCU696" s="126"/>
      <c r="PCV696" s="126"/>
      <c r="PCW696" s="126"/>
      <c r="PCX696" s="126"/>
      <c r="PCY696" s="126"/>
      <c r="PCZ696" s="126"/>
      <c r="PDA696" s="126"/>
      <c r="PDB696" s="126"/>
      <c r="PDC696" s="126"/>
      <c r="PDD696" s="126"/>
      <c r="PDE696" s="126"/>
      <c r="PDF696" s="126"/>
      <c r="PDG696" s="126"/>
      <c r="PDH696" s="126"/>
      <c r="PDI696" s="126"/>
      <c r="PDJ696" s="126"/>
      <c r="PDK696" s="126"/>
      <c r="PDL696" s="126"/>
      <c r="PDM696" s="126"/>
      <c r="PDN696" s="126"/>
      <c r="PDO696" s="126"/>
      <c r="PDP696" s="126"/>
      <c r="PDQ696" s="126"/>
      <c r="PDR696" s="126"/>
      <c r="PDS696" s="126"/>
      <c r="PDT696" s="126"/>
      <c r="PDU696" s="126"/>
      <c r="PDV696" s="126"/>
      <c r="PDW696" s="126"/>
      <c r="PDX696" s="126"/>
      <c r="PDY696" s="126"/>
      <c r="PDZ696" s="126"/>
      <c r="PEA696" s="126"/>
      <c r="PEB696" s="126"/>
      <c r="PEC696" s="126"/>
      <c r="PED696" s="126"/>
      <c r="PEE696" s="126"/>
      <c r="PEF696" s="126"/>
      <c r="PEG696" s="126"/>
      <c r="PEH696" s="126"/>
      <c r="PEI696" s="126"/>
      <c r="PEJ696" s="126"/>
      <c r="PEK696" s="126"/>
      <c r="PEL696" s="126"/>
      <c r="PEM696" s="126"/>
      <c r="PEN696" s="126"/>
      <c r="PEO696" s="126"/>
      <c r="PEP696" s="126"/>
      <c r="PEQ696" s="126"/>
      <c r="PER696" s="126"/>
      <c r="PES696" s="126"/>
      <c r="PET696" s="126"/>
      <c r="PEU696" s="126"/>
      <c r="PEV696" s="126"/>
      <c r="PEW696" s="126"/>
      <c r="PEX696" s="126"/>
      <c r="PEY696" s="126"/>
      <c r="PEZ696" s="126"/>
      <c r="PFA696" s="126"/>
      <c r="PFB696" s="126"/>
      <c r="PFC696" s="126"/>
      <c r="PFD696" s="126"/>
      <c r="PFE696" s="126"/>
      <c r="PFF696" s="126"/>
      <c r="PFG696" s="126"/>
      <c r="PFH696" s="126"/>
      <c r="PFI696" s="126"/>
      <c r="PFJ696" s="126"/>
      <c r="PFK696" s="126"/>
      <c r="PFL696" s="126"/>
      <c r="PFM696" s="126"/>
      <c r="PFN696" s="126"/>
      <c r="PFO696" s="126"/>
      <c r="PFP696" s="126"/>
      <c r="PFQ696" s="126"/>
      <c r="PFR696" s="126"/>
      <c r="PFS696" s="126"/>
      <c r="PFT696" s="126"/>
      <c r="PFU696" s="126"/>
      <c r="PFV696" s="126"/>
      <c r="PFW696" s="126"/>
      <c r="PFX696" s="126"/>
      <c r="PFY696" s="126"/>
      <c r="PFZ696" s="126"/>
      <c r="PGA696" s="126"/>
      <c r="PGB696" s="126"/>
      <c r="PGC696" s="126"/>
      <c r="PGD696" s="126"/>
      <c r="PGE696" s="126"/>
      <c r="PGF696" s="126"/>
      <c r="PGG696" s="126"/>
      <c r="PGH696" s="126"/>
      <c r="PGI696" s="126"/>
      <c r="PGJ696" s="126"/>
      <c r="PGK696" s="126"/>
      <c r="PGL696" s="126"/>
      <c r="PGM696" s="126"/>
      <c r="PGN696" s="126"/>
      <c r="PGO696" s="126"/>
      <c r="PGP696" s="126"/>
      <c r="PGQ696" s="126"/>
      <c r="PGR696" s="126"/>
      <c r="PGS696" s="126"/>
      <c r="PGT696" s="126"/>
      <c r="PGU696" s="126"/>
      <c r="PGV696" s="126"/>
      <c r="PGW696" s="126"/>
      <c r="PGX696" s="126"/>
      <c r="PGY696" s="126"/>
      <c r="PGZ696" s="126"/>
      <c r="PHA696" s="126"/>
      <c r="PHB696" s="126"/>
      <c r="PHC696" s="126"/>
      <c r="PHD696" s="126"/>
      <c r="PHE696" s="126"/>
      <c r="PHF696" s="126"/>
      <c r="PHG696" s="126"/>
      <c r="PHH696" s="126"/>
      <c r="PHI696" s="126"/>
      <c r="PHJ696" s="126"/>
      <c r="PHK696" s="126"/>
      <c r="PHL696" s="126"/>
      <c r="PHM696" s="126"/>
      <c r="PHN696" s="126"/>
      <c r="PHO696" s="126"/>
      <c r="PHP696" s="126"/>
      <c r="PHQ696" s="126"/>
      <c r="PHR696" s="126"/>
      <c r="PHS696" s="126"/>
      <c r="PHT696" s="126"/>
      <c r="PHU696" s="126"/>
      <c r="PHV696" s="126"/>
      <c r="PHW696" s="126"/>
      <c r="PHX696" s="126"/>
      <c r="PHY696" s="126"/>
      <c r="PHZ696" s="126"/>
      <c r="PIA696" s="126"/>
      <c r="PIB696" s="126"/>
      <c r="PIC696" s="126"/>
      <c r="PID696" s="126"/>
      <c r="PIE696" s="126"/>
      <c r="PIF696" s="126"/>
      <c r="PIG696" s="126"/>
      <c r="PIH696" s="126"/>
      <c r="PII696" s="126"/>
      <c r="PIJ696" s="126"/>
      <c r="PIK696" s="126"/>
      <c r="PIL696" s="126"/>
      <c r="PIM696" s="126"/>
      <c r="PIN696" s="126"/>
      <c r="PIO696" s="126"/>
      <c r="PIP696" s="126"/>
      <c r="PIQ696" s="126"/>
      <c r="PIR696" s="126"/>
      <c r="PIS696" s="126"/>
      <c r="PIT696" s="126"/>
      <c r="PIU696" s="126"/>
      <c r="PIV696" s="126"/>
      <c r="PIW696" s="126"/>
      <c r="PIX696" s="126"/>
      <c r="PIY696" s="126"/>
      <c r="PIZ696" s="126"/>
      <c r="PJA696" s="126"/>
      <c r="PJB696" s="126"/>
      <c r="PJC696" s="126"/>
      <c r="PJD696" s="126"/>
      <c r="PJE696" s="126"/>
      <c r="PJF696" s="126"/>
      <c r="PJG696" s="126"/>
      <c r="PJH696" s="126"/>
      <c r="PJI696" s="126"/>
      <c r="PJJ696" s="126"/>
      <c r="PJK696" s="126"/>
      <c r="PJL696" s="126"/>
      <c r="PJM696" s="126"/>
      <c r="PJN696" s="126"/>
      <c r="PJO696" s="126"/>
      <c r="PJP696" s="126"/>
      <c r="PJQ696" s="126"/>
      <c r="PJR696" s="126"/>
      <c r="PJS696" s="126"/>
      <c r="PJT696" s="126"/>
      <c r="PJU696" s="126"/>
      <c r="PJV696" s="126"/>
      <c r="PJW696" s="126"/>
      <c r="PJX696" s="126"/>
      <c r="PJY696" s="126"/>
      <c r="PJZ696" s="126"/>
      <c r="PKA696" s="126"/>
      <c r="PKB696" s="126"/>
      <c r="PKC696" s="126"/>
      <c r="PKD696" s="126"/>
      <c r="PKE696" s="126"/>
      <c r="PKF696" s="126"/>
      <c r="PKG696" s="126"/>
      <c r="PKH696" s="126"/>
      <c r="PKI696" s="126"/>
      <c r="PKJ696" s="126"/>
      <c r="PKK696" s="126"/>
      <c r="PKL696" s="126"/>
      <c r="PKM696" s="126"/>
      <c r="PKN696" s="126"/>
      <c r="PKO696" s="126"/>
      <c r="PKP696" s="126"/>
      <c r="PKQ696" s="126"/>
      <c r="PKR696" s="126"/>
      <c r="PKS696" s="126"/>
      <c r="PKT696" s="126"/>
      <c r="PKU696" s="126"/>
      <c r="PKV696" s="126"/>
      <c r="PKW696" s="126"/>
      <c r="PKX696" s="126"/>
      <c r="PKY696" s="126"/>
      <c r="PKZ696" s="126"/>
      <c r="PLA696" s="126"/>
      <c r="PLB696" s="126"/>
      <c r="PLC696" s="126"/>
      <c r="PLD696" s="126"/>
      <c r="PLE696" s="126"/>
      <c r="PLF696" s="126"/>
      <c r="PLG696" s="126"/>
      <c r="PLH696" s="126"/>
      <c r="PLI696" s="126"/>
      <c r="PLJ696" s="126"/>
      <c r="PLK696" s="126"/>
      <c r="PLL696" s="126"/>
      <c r="PLM696" s="126"/>
      <c r="PLN696" s="126"/>
      <c r="PLO696" s="126"/>
      <c r="PLP696" s="126"/>
      <c r="PLQ696" s="126"/>
      <c r="PLR696" s="126"/>
      <c r="PLS696" s="126"/>
      <c r="PLT696" s="126"/>
      <c r="PLU696" s="126"/>
      <c r="PLV696" s="126"/>
      <c r="PLW696" s="126"/>
      <c r="PLX696" s="126"/>
      <c r="PLY696" s="126"/>
      <c r="PLZ696" s="126"/>
      <c r="PMA696" s="126"/>
      <c r="PMB696" s="126"/>
      <c r="PMC696" s="126"/>
      <c r="PMD696" s="126"/>
      <c r="PME696" s="126"/>
      <c r="PMF696" s="126"/>
      <c r="PMG696" s="126"/>
      <c r="PMH696" s="126"/>
      <c r="PMI696" s="126"/>
      <c r="PMJ696" s="126"/>
      <c r="PMK696" s="126"/>
      <c r="PML696" s="126"/>
      <c r="PMM696" s="126"/>
      <c r="PMN696" s="126"/>
      <c r="PMO696" s="126"/>
      <c r="PMP696" s="126"/>
      <c r="PMQ696" s="126"/>
      <c r="PMR696" s="126"/>
      <c r="PMS696" s="126"/>
      <c r="PMT696" s="126"/>
      <c r="PMU696" s="126"/>
      <c r="PMV696" s="126"/>
      <c r="PMW696" s="126"/>
      <c r="PMX696" s="126"/>
      <c r="PMY696" s="126"/>
      <c r="PMZ696" s="126"/>
      <c r="PNA696" s="126"/>
      <c r="PNB696" s="126"/>
      <c r="PNC696" s="126"/>
      <c r="PND696" s="126"/>
      <c r="PNE696" s="126"/>
      <c r="PNF696" s="126"/>
      <c r="PNG696" s="126"/>
      <c r="PNH696" s="126"/>
      <c r="PNI696" s="126"/>
      <c r="PNJ696" s="126"/>
      <c r="PNK696" s="126"/>
      <c r="PNL696" s="126"/>
      <c r="PNM696" s="126"/>
      <c r="PNN696" s="126"/>
      <c r="PNO696" s="126"/>
      <c r="PNP696" s="126"/>
      <c r="PNQ696" s="126"/>
      <c r="PNR696" s="126"/>
      <c r="PNS696" s="126"/>
      <c r="PNT696" s="126"/>
      <c r="PNU696" s="126"/>
      <c r="PNV696" s="126"/>
      <c r="PNW696" s="126"/>
      <c r="PNX696" s="126"/>
      <c r="PNY696" s="126"/>
      <c r="PNZ696" s="126"/>
      <c r="POA696" s="126"/>
      <c r="POB696" s="126"/>
      <c r="POC696" s="126"/>
      <c r="POD696" s="126"/>
      <c r="POE696" s="126"/>
      <c r="POF696" s="126"/>
      <c r="POG696" s="126"/>
      <c r="POH696" s="126"/>
      <c r="POI696" s="126"/>
      <c r="POJ696" s="126"/>
      <c r="POK696" s="126"/>
      <c r="POL696" s="126"/>
      <c r="POM696" s="126"/>
      <c r="PON696" s="126"/>
      <c r="POO696" s="126"/>
      <c r="POP696" s="126"/>
      <c r="POQ696" s="126"/>
      <c r="POR696" s="126"/>
      <c r="POS696" s="126"/>
      <c r="POT696" s="126"/>
      <c r="POU696" s="126"/>
      <c r="POV696" s="126"/>
      <c r="POW696" s="126"/>
      <c r="POX696" s="126"/>
      <c r="POY696" s="126"/>
      <c r="POZ696" s="126"/>
      <c r="PPA696" s="126"/>
      <c r="PPB696" s="126"/>
      <c r="PPC696" s="126"/>
      <c r="PPD696" s="126"/>
      <c r="PPE696" s="126"/>
      <c r="PPF696" s="126"/>
      <c r="PPG696" s="126"/>
      <c r="PPH696" s="126"/>
      <c r="PPI696" s="126"/>
      <c r="PPJ696" s="126"/>
      <c r="PPK696" s="126"/>
      <c r="PPL696" s="126"/>
      <c r="PPM696" s="126"/>
      <c r="PPN696" s="126"/>
      <c r="PPO696" s="126"/>
      <c r="PPP696" s="126"/>
      <c r="PPQ696" s="126"/>
      <c r="PPR696" s="126"/>
      <c r="PPS696" s="126"/>
      <c r="PPT696" s="126"/>
      <c r="PPU696" s="126"/>
      <c r="PPV696" s="126"/>
      <c r="PPW696" s="126"/>
      <c r="PPX696" s="126"/>
      <c r="PPY696" s="126"/>
      <c r="PPZ696" s="126"/>
      <c r="PQA696" s="126"/>
      <c r="PQB696" s="126"/>
      <c r="PQC696" s="126"/>
      <c r="PQD696" s="126"/>
      <c r="PQE696" s="126"/>
      <c r="PQF696" s="126"/>
      <c r="PQG696" s="126"/>
      <c r="PQH696" s="126"/>
      <c r="PQI696" s="126"/>
      <c r="PQJ696" s="126"/>
      <c r="PQK696" s="126"/>
      <c r="PQL696" s="126"/>
      <c r="PQM696" s="126"/>
      <c r="PQN696" s="126"/>
      <c r="PQO696" s="126"/>
      <c r="PQP696" s="126"/>
      <c r="PQQ696" s="126"/>
      <c r="PQR696" s="126"/>
      <c r="PQS696" s="126"/>
      <c r="PQT696" s="126"/>
      <c r="PQU696" s="126"/>
      <c r="PQV696" s="126"/>
      <c r="PQW696" s="126"/>
      <c r="PQX696" s="126"/>
      <c r="PQY696" s="126"/>
      <c r="PQZ696" s="126"/>
      <c r="PRA696" s="126"/>
      <c r="PRB696" s="126"/>
      <c r="PRC696" s="126"/>
      <c r="PRD696" s="126"/>
      <c r="PRE696" s="126"/>
      <c r="PRF696" s="126"/>
      <c r="PRG696" s="126"/>
      <c r="PRH696" s="126"/>
      <c r="PRI696" s="126"/>
      <c r="PRJ696" s="126"/>
      <c r="PRK696" s="126"/>
      <c r="PRL696" s="126"/>
      <c r="PRM696" s="126"/>
      <c r="PRN696" s="126"/>
      <c r="PRO696" s="126"/>
      <c r="PRP696" s="126"/>
      <c r="PRQ696" s="126"/>
      <c r="PRR696" s="126"/>
      <c r="PRS696" s="126"/>
      <c r="PRT696" s="126"/>
      <c r="PRU696" s="126"/>
      <c r="PRV696" s="126"/>
      <c r="PRW696" s="126"/>
      <c r="PRX696" s="126"/>
      <c r="PRY696" s="126"/>
      <c r="PRZ696" s="126"/>
      <c r="PSA696" s="126"/>
      <c r="PSB696" s="126"/>
      <c r="PSC696" s="126"/>
      <c r="PSD696" s="126"/>
      <c r="PSE696" s="126"/>
      <c r="PSF696" s="126"/>
      <c r="PSG696" s="126"/>
      <c r="PSH696" s="126"/>
      <c r="PSI696" s="126"/>
      <c r="PSJ696" s="126"/>
      <c r="PSK696" s="126"/>
      <c r="PSL696" s="126"/>
      <c r="PSM696" s="126"/>
      <c r="PSN696" s="126"/>
      <c r="PSO696" s="126"/>
      <c r="PSP696" s="126"/>
      <c r="PSQ696" s="126"/>
      <c r="PSR696" s="126"/>
      <c r="PSS696" s="126"/>
      <c r="PST696" s="126"/>
      <c r="PSU696" s="126"/>
      <c r="PSV696" s="126"/>
      <c r="PSW696" s="126"/>
      <c r="PSX696" s="126"/>
      <c r="PSY696" s="126"/>
      <c r="PSZ696" s="126"/>
      <c r="PTA696" s="126"/>
      <c r="PTB696" s="126"/>
      <c r="PTC696" s="126"/>
      <c r="PTD696" s="126"/>
      <c r="PTE696" s="126"/>
      <c r="PTF696" s="126"/>
      <c r="PTG696" s="126"/>
      <c r="PTH696" s="126"/>
      <c r="PTI696" s="126"/>
      <c r="PTJ696" s="126"/>
      <c r="PTK696" s="126"/>
      <c r="PTL696" s="126"/>
      <c r="PTM696" s="126"/>
      <c r="PTN696" s="126"/>
      <c r="PTO696" s="126"/>
      <c r="PTP696" s="126"/>
      <c r="PTQ696" s="126"/>
      <c r="PTR696" s="126"/>
      <c r="PTS696" s="126"/>
      <c r="PTT696" s="126"/>
      <c r="PTU696" s="126"/>
      <c r="PTV696" s="126"/>
      <c r="PTW696" s="126"/>
      <c r="PTX696" s="126"/>
      <c r="PTY696" s="126"/>
      <c r="PTZ696" s="126"/>
      <c r="PUA696" s="126"/>
      <c r="PUB696" s="126"/>
      <c r="PUC696" s="126"/>
      <c r="PUD696" s="126"/>
      <c r="PUE696" s="126"/>
      <c r="PUF696" s="126"/>
      <c r="PUG696" s="126"/>
      <c r="PUH696" s="126"/>
      <c r="PUI696" s="126"/>
      <c r="PUJ696" s="126"/>
      <c r="PUK696" s="126"/>
      <c r="PUL696" s="126"/>
      <c r="PUM696" s="126"/>
      <c r="PUN696" s="126"/>
      <c r="PUO696" s="126"/>
      <c r="PUP696" s="126"/>
      <c r="PUQ696" s="126"/>
      <c r="PUR696" s="126"/>
      <c r="PUS696" s="126"/>
      <c r="PUT696" s="126"/>
      <c r="PUU696" s="126"/>
      <c r="PUV696" s="126"/>
      <c r="PUW696" s="126"/>
      <c r="PUX696" s="126"/>
      <c r="PUY696" s="126"/>
      <c r="PUZ696" s="126"/>
      <c r="PVA696" s="126"/>
      <c r="PVB696" s="126"/>
      <c r="PVC696" s="126"/>
      <c r="PVD696" s="126"/>
      <c r="PVE696" s="126"/>
      <c r="PVF696" s="126"/>
      <c r="PVG696" s="126"/>
      <c r="PVH696" s="126"/>
      <c r="PVI696" s="126"/>
      <c r="PVJ696" s="126"/>
      <c r="PVK696" s="126"/>
      <c r="PVL696" s="126"/>
      <c r="PVM696" s="126"/>
      <c r="PVN696" s="126"/>
      <c r="PVO696" s="126"/>
      <c r="PVP696" s="126"/>
      <c r="PVQ696" s="126"/>
      <c r="PVR696" s="126"/>
      <c r="PVS696" s="126"/>
      <c r="PVT696" s="126"/>
      <c r="PVU696" s="126"/>
      <c r="PVV696" s="126"/>
      <c r="PVW696" s="126"/>
      <c r="PVX696" s="126"/>
      <c r="PVY696" s="126"/>
      <c r="PVZ696" s="126"/>
      <c r="PWA696" s="126"/>
      <c r="PWB696" s="126"/>
      <c r="PWC696" s="126"/>
      <c r="PWD696" s="126"/>
      <c r="PWE696" s="126"/>
      <c r="PWF696" s="126"/>
      <c r="PWG696" s="126"/>
      <c r="PWH696" s="126"/>
      <c r="PWI696" s="126"/>
      <c r="PWJ696" s="126"/>
      <c r="PWK696" s="126"/>
      <c r="PWL696" s="126"/>
      <c r="PWM696" s="126"/>
      <c r="PWN696" s="126"/>
      <c r="PWO696" s="126"/>
      <c r="PWP696" s="126"/>
      <c r="PWQ696" s="126"/>
      <c r="PWR696" s="126"/>
      <c r="PWS696" s="126"/>
      <c r="PWT696" s="126"/>
      <c r="PWU696" s="126"/>
      <c r="PWV696" s="126"/>
      <c r="PWW696" s="126"/>
      <c r="PWX696" s="126"/>
      <c r="PWY696" s="126"/>
      <c r="PWZ696" s="126"/>
      <c r="PXA696" s="126"/>
      <c r="PXB696" s="126"/>
      <c r="PXC696" s="126"/>
      <c r="PXD696" s="126"/>
      <c r="PXE696" s="126"/>
      <c r="PXF696" s="126"/>
      <c r="PXG696" s="126"/>
      <c r="PXH696" s="126"/>
      <c r="PXI696" s="126"/>
      <c r="PXJ696" s="126"/>
      <c r="PXK696" s="126"/>
      <c r="PXL696" s="126"/>
      <c r="PXM696" s="126"/>
      <c r="PXN696" s="126"/>
      <c r="PXO696" s="126"/>
      <c r="PXP696" s="126"/>
      <c r="PXQ696" s="126"/>
      <c r="PXR696" s="126"/>
      <c r="PXS696" s="126"/>
      <c r="PXT696" s="126"/>
      <c r="PXU696" s="126"/>
      <c r="PXV696" s="126"/>
      <c r="PXW696" s="126"/>
      <c r="PXX696" s="126"/>
      <c r="PXY696" s="126"/>
      <c r="PXZ696" s="126"/>
      <c r="PYA696" s="126"/>
      <c r="PYB696" s="126"/>
      <c r="PYC696" s="126"/>
      <c r="PYD696" s="126"/>
      <c r="PYE696" s="126"/>
      <c r="PYF696" s="126"/>
      <c r="PYG696" s="126"/>
      <c r="PYH696" s="126"/>
      <c r="PYI696" s="126"/>
      <c r="PYJ696" s="126"/>
      <c r="PYK696" s="126"/>
      <c r="PYL696" s="126"/>
      <c r="PYM696" s="126"/>
      <c r="PYN696" s="126"/>
      <c r="PYO696" s="126"/>
      <c r="PYP696" s="126"/>
      <c r="PYQ696" s="126"/>
      <c r="PYR696" s="126"/>
      <c r="PYS696" s="126"/>
      <c r="PYT696" s="126"/>
      <c r="PYU696" s="126"/>
      <c r="PYV696" s="126"/>
      <c r="PYW696" s="126"/>
      <c r="PYX696" s="126"/>
      <c r="PYY696" s="126"/>
      <c r="PYZ696" s="126"/>
      <c r="PZA696" s="126"/>
      <c r="PZB696" s="126"/>
      <c r="PZC696" s="126"/>
      <c r="PZD696" s="126"/>
      <c r="PZE696" s="126"/>
      <c r="PZF696" s="126"/>
      <c r="PZG696" s="126"/>
      <c r="PZH696" s="126"/>
      <c r="PZI696" s="126"/>
      <c r="PZJ696" s="126"/>
      <c r="PZK696" s="126"/>
      <c r="PZL696" s="126"/>
      <c r="PZM696" s="126"/>
      <c r="PZN696" s="126"/>
      <c r="PZO696" s="126"/>
      <c r="PZP696" s="126"/>
      <c r="PZQ696" s="126"/>
      <c r="PZR696" s="126"/>
      <c r="PZS696" s="126"/>
      <c r="PZT696" s="126"/>
      <c r="PZU696" s="126"/>
      <c r="PZV696" s="126"/>
      <c r="PZW696" s="126"/>
      <c r="PZX696" s="126"/>
      <c r="PZY696" s="126"/>
      <c r="PZZ696" s="126"/>
      <c r="QAA696" s="126"/>
      <c r="QAB696" s="126"/>
      <c r="QAC696" s="126"/>
      <c r="QAD696" s="126"/>
      <c r="QAE696" s="126"/>
      <c r="QAF696" s="126"/>
      <c r="QAG696" s="126"/>
      <c r="QAH696" s="126"/>
      <c r="QAI696" s="126"/>
      <c r="QAJ696" s="126"/>
      <c r="QAK696" s="126"/>
      <c r="QAL696" s="126"/>
      <c r="QAM696" s="126"/>
      <c r="QAN696" s="126"/>
      <c r="QAO696" s="126"/>
      <c r="QAP696" s="126"/>
      <c r="QAQ696" s="126"/>
      <c r="QAR696" s="126"/>
      <c r="QAS696" s="126"/>
      <c r="QAT696" s="126"/>
      <c r="QAU696" s="126"/>
      <c r="QAV696" s="126"/>
      <c r="QAW696" s="126"/>
      <c r="QAX696" s="126"/>
      <c r="QAY696" s="126"/>
      <c r="QAZ696" s="126"/>
      <c r="QBA696" s="126"/>
      <c r="QBB696" s="126"/>
      <c r="QBC696" s="126"/>
      <c r="QBD696" s="126"/>
      <c r="QBE696" s="126"/>
      <c r="QBF696" s="126"/>
      <c r="QBG696" s="126"/>
      <c r="QBH696" s="126"/>
      <c r="QBI696" s="126"/>
      <c r="QBJ696" s="126"/>
      <c r="QBK696" s="126"/>
      <c r="QBL696" s="126"/>
      <c r="QBM696" s="126"/>
      <c r="QBN696" s="126"/>
      <c r="QBO696" s="126"/>
      <c r="QBP696" s="126"/>
      <c r="QBQ696" s="126"/>
      <c r="QBR696" s="126"/>
      <c r="QBS696" s="126"/>
      <c r="QBT696" s="126"/>
      <c r="QBU696" s="126"/>
      <c r="QBV696" s="126"/>
      <c r="QBW696" s="126"/>
      <c r="QBX696" s="126"/>
      <c r="QBY696" s="126"/>
      <c r="QBZ696" s="126"/>
      <c r="QCA696" s="126"/>
      <c r="QCB696" s="126"/>
      <c r="QCC696" s="126"/>
      <c r="QCD696" s="126"/>
      <c r="QCE696" s="126"/>
      <c r="QCF696" s="126"/>
      <c r="QCG696" s="126"/>
      <c r="QCH696" s="126"/>
      <c r="QCI696" s="126"/>
      <c r="QCJ696" s="126"/>
      <c r="QCK696" s="126"/>
      <c r="QCL696" s="126"/>
      <c r="QCM696" s="126"/>
      <c r="QCN696" s="126"/>
      <c r="QCO696" s="126"/>
      <c r="QCP696" s="126"/>
      <c r="QCQ696" s="126"/>
      <c r="QCR696" s="126"/>
      <c r="QCS696" s="126"/>
      <c r="QCT696" s="126"/>
      <c r="QCU696" s="126"/>
      <c r="QCV696" s="126"/>
      <c r="QCW696" s="126"/>
      <c r="QCX696" s="126"/>
      <c r="QCY696" s="126"/>
      <c r="QCZ696" s="126"/>
      <c r="QDA696" s="126"/>
      <c r="QDB696" s="126"/>
      <c r="QDC696" s="126"/>
      <c r="QDD696" s="126"/>
      <c r="QDE696" s="126"/>
      <c r="QDF696" s="126"/>
      <c r="QDG696" s="126"/>
      <c r="QDH696" s="126"/>
      <c r="QDI696" s="126"/>
      <c r="QDJ696" s="126"/>
      <c r="QDK696" s="126"/>
      <c r="QDL696" s="126"/>
      <c r="QDM696" s="126"/>
      <c r="QDN696" s="126"/>
      <c r="QDO696" s="126"/>
      <c r="QDP696" s="126"/>
      <c r="QDQ696" s="126"/>
      <c r="QDR696" s="126"/>
      <c r="QDS696" s="126"/>
      <c r="QDT696" s="126"/>
      <c r="QDU696" s="126"/>
      <c r="QDV696" s="126"/>
      <c r="QDW696" s="126"/>
      <c r="QDX696" s="126"/>
      <c r="QDY696" s="126"/>
      <c r="QDZ696" s="126"/>
      <c r="QEA696" s="126"/>
      <c r="QEB696" s="126"/>
      <c r="QEC696" s="126"/>
      <c r="QED696" s="126"/>
      <c r="QEE696" s="126"/>
      <c r="QEF696" s="126"/>
      <c r="QEG696" s="126"/>
      <c r="QEH696" s="126"/>
      <c r="QEI696" s="126"/>
      <c r="QEJ696" s="126"/>
      <c r="QEK696" s="126"/>
      <c r="QEL696" s="126"/>
      <c r="QEM696" s="126"/>
      <c r="QEN696" s="126"/>
      <c r="QEO696" s="126"/>
      <c r="QEP696" s="126"/>
      <c r="QEQ696" s="126"/>
      <c r="QER696" s="126"/>
      <c r="QES696" s="126"/>
      <c r="QET696" s="126"/>
      <c r="QEU696" s="126"/>
      <c r="QEV696" s="126"/>
      <c r="QEW696" s="126"/>
      <c r="QEX696" s="126"/>
      <c r="QEY696" s="126"/>
      <c r="QEZ696" s="126"/>
      <c r="QFA696" s="126"/>
      <c r="QFB696" s="126"/>
      <c r="QFC696" s="126"/>
      <c r="QFD696" s="126"/>
      <c r="QFE696" s="126"/>
      <c r="QFF696" s="126"/>
      <c r="QFG696" s="126"/>
      <c r="QFH696" s="126"/>
      <c r="QFI696" s="126"/>
      <c r="QFJ696" s="126"/>
      <c r="QFK696" s="126"/>
      <c r="QFL696" s="126"/>
      <c r="QFM696" s="126"/>
      <c r="QFN696" s="126"/>
      <c r="QFO696" s="126"/>
      <c r="QFP696" s="126"/>
      <c r="QFQ696" s="126"/>
      <c r="QFR696" s="126"/>
      <c r="QFS696" s="126"/>
      <c r="QFT696" s="126"/>
      <c r="QFU696" s="126"/>
      <c r="QFV696" s="126"/>
      <c r="QFW696" s="126"/>
      <c r="QFX696" s="126"/>
      <c r="QFY696" s="126"/>
      <c r="QFZ696" s="126"/>
      <c r="QGA696" s="126"/>
      <c r="QGB696" s="126"/>
      <c r="QGC696" s="126"/>
      <c r="QGD696" s="126"/>
      <c r="QGE696" s="126"/>
      <c r="QGF696" s="126"/>
      <c r="QGG696" s="126"/>
      <c r="QGH696" s="126"/>
      <c r="QGI696" s="126"/>
      <c r="QGJ696" s="126"/>
      <c r="QGK696" s="126"/>
      <c r="QGL696" s="126"/>
      <c r="QGM696" s="126"/>
      <c r="QGN696" s="126"/>
      <c r="QGO696" s="126"/>
      <c r="QGP696" s="126"/>
      <c r="QGQ696" s="126"/>
      <c r="QGR696" s="126"/>
      <c r="QGS696" s="126"/>
      <c r="QGT696" s="126"/>
      <c r="QGU696" s="126"/>
      <c r="QGV696" s="126"/>
      <c r="QGW696" s="126"/>
      <c r="QGX696" s="126"/>
      <c r="QGY696" s="126"/>
      <c r="QGZ696" s="126"/>
      <c r="QHA696" s="126"/>
      <c r="QHB696" s="126"/>
      <c r="QHC696" s="126"/>
      <c r="QHD696" s="126"/>
      <c r="QHE696" s="126"/>
      <c r="QHF696" s="126"/>
      <c r="QHG696" s="126"/>
      <c r="QHH696" s="126"/>
      <c r="QHI696" s="126"/>
      <c r="QHJ696" s="126"/>
      <c r="QHK696" s="126"/>
      <c r="QHL696" s="126"/>
      <c r="QHM696" s="126"/>
      <c r="QHN696" s="126"/>
      <c r="QHO696" s="126"/>
      <c r="QHP696" s="126"/>
      <c r="QHQ696" s="126"/>
      <c r="QHR696" s="126"/>
      <c r="QHS696" s="126"/>
      <c r="QHT696" s="126"/>
      <c r="QHU696" s="126"/>
      <c r="QHV696" s="126"/>
      <c r="QHW696" s="126"/>
      <c r="QHX696" s="126"/>
      <c r="QHY696" s="126"/>
      <c r="QHZ696" s="126"/>
      <c r="QIA696" s="126"/>
      <c r="QIB696" s="126"/>
      <c r="QIC696" s="126"/>
      <c r="QID696" s="126"/>
      <c r="QIE696" s="126"/>
      <c r="QIF696" s="126"/>
      <c r="QIG696" s="126"/>
      <c r="QIH696" s="126"/>
      <c r="QII696" s="126"/>
      <c r="QIJ696" s="126"/>
      <c r="QIK696" s="126"/>
      <c r="QIL696" s="126"/>
      <c r="QIM696" s="126"/>
      <c r="QIN696" s="126"/>
      <c r="QIO696" s="126"/>
      <c r="QIP696" s="126"/>
      <c r="QIQ696" s="126"/>
      <c r="QIR696" s="126"/>
      <c r="QIS696" s="126"/>
      <c r="QIT696" s="126"/>
      <c r="QIU696" s="126"/>
      <c r="QIV696" s="126"/>
      <c r="QIW696" s="126"/>
      <c r="QIX696" s="126"/>
      <c r="QIY696" s="126"/>
      <c r="QIZ696" s="126"/>
      <c r="QJA696" s="126"/>
      <c r="QJB696" s="126"/>
      <c r="QJC696" s="126"/>
      <c r="QJD696" s="126"/>
      <c r="QJE696" s="126"/>
      <c r="QJF696" s="126"/>
      <c r="QJG696" s="126"/>
      <c r="QJH696" s="126"/>
      <c r="QJI696" s="126"/>
      <c r="QJJ696" s="126"/>
      <c r="QJK696" s="126"/>
      <c r="QJL696" s="126"/>
      <c r="QJM696" s="126"/>
      <c r="QJN696" s="126"/>
      <c r="QJO696" s="126"/>
      <c r="QJP696" s="126"/>
      <c r="QJQ696" s="126"/>
      <c r="QJR696" s="126"/>
      <c r="QJS696" s="126"/>
      <c r="QJT696" s="126"/>
      <c r="QJU696" s="126"/>
      <c r="QJV696" s="126"/>
      <c r="QJW696" s="126"/>
      <c r="QJX696" s="126"/>
      <c r="QJY696" s="126"/>
      <c r="QJZ696" s="126"/>
      <c r="QKA696" s="126"/>
      <c r="QKB696" s="126"/>
      <c r="QKC696" s="126"/>
      <c r="QKD696" s="126"/>
      <c r="QKE696" s="126"/>
      <c r="QKF696" s="126"/>
      <c r="QKG696" s="126"/>
      <c r="QKH696" s="126"/>
      <c r="QKI696" s="126"/>
      <c r="QKJ696" s="126"/>
      <c r="QKK696" s="126"/>
      <c r="QKL696" s="126"/>
      <c r="QKM696" s="126"/>
      <c r="QKN696" s="126"/>
      <c r="QKO696" s="126"/>
      <c r="QKP696" s="126"/>
      <c r="QKQ696" s="126"/>
      <c r="QKR696" s="126"/>
      <c r="QKS696" s="126"/>
      <c r="QKT696" s="126"/>
      <c r="QKU696" s="126"/>
      <c r="QKV696" s="126"/>
      <c r="QKW696" s="126"/>
      <c r="QKX696" s="126"/>
      <c r="QKY696" s="126"/>
      <c r="QKZ696" s="126"/>
      <c r="QLA696" s="126"/>
      <c r="QLB696" s="126"/>
      <c r="QLC696" s="126"/>
      <c r="QLD696" s="126"/>
      <c r="QLE696" s="126"/>
      <c r="QLF696" s="126"/>
      <c r="QLG696" s="126"/>
      <c r="QLH696" s="126"/>
      <c r="QLI696" s="126"/>
      <c r="QLJ696" s="126"/>
      <c r="QLK696" s="126"/>
      <c r="QLL696" s="126"/>
      <c r="QLM696" s="126"/>
      <c r="QLN696" s="126"/>
      <c r="QLO696" s="126"/>
      <c r="QLP696" s="126"/>
      <c r="QLQ696" s="126"/>
      <c r="QLR696" s="126"/>
      <c r="QLS696" s="126"/>
      <c r="QLT696" s="126"/>
      <c r="QLU696" s="126"/>
      <c r="QLV696" s="126"/>
      <c r="QLW696" s="126"/>
      <c r="QLX696" s="126"/>
      <c r="QLY696" s="126"/>
      <c r="QLZ696" s="126"/>
      <c r="QMA696" s="126"/>
      <c r="QMB696" s="126"/>
      <c r="QMC696" s="126"/>
      <c r="QMD696" s="126"/>
      <c r="QME696" s="126"/>
      <c r="QMF696" s="126"/>
      <c r="QMG696" s="126"/>
      <c r="QMH696" s="126"/>
      <c r="QMI696" s="126"/>
      <c r="QMJ696" s="126"/>
      <c r="QMK696" s="126"/>
      <c r="QML696" s="126"/>
      <c r="QMM696" s="126"/>
      <c r="QMN696" s="126"/>
      <c r="QMO696" s="126"/>
      <c r="QMP696" s="126"/>
      <c r="QMQ696" s="126"/>
      <c r="QMR696" s="126"/>
      <c r="QMS696" s="126"/>
      <c r="QMT696" s="126"/>
      <c r="QMU696" s="126"/>
      <c r="QMV696" s="126"/>
      <c r="QMW696" s="126"/>
      <c r="QMX696" s="126"/>
      <c r="QMY696" s="126"/>
      <c r="QMZ696" s="126"/>
      <c r="QNA696" s="126"/>
      <c r="QNB696" s="126"/>
      <c r="QNC696" s="126"/>
      <c r="QND696" s="126"/>
      <c r="QNE696" s="126"/>
      <c r="QNF696" s="126"/>
      <c r="QNG696" s="126"/>
      <c r="QNH696" s="126"/>
      <c r="QNI696" s="126"/>
      <c r="QNJ696" s="126"/>
      <c r="QNK696" s="126"/>
      <c r="QNL696" s="126"/>
      <c r="QNM696" s="126"/>
      <c r="QNN696" s="126"/>
      <c r="QNO696" s="126"/>
      <c r="QNP696" s="126"/>
      <c r="QNQ696" s="126"/>
      <c r="QNR696" s="126"/>
      <c r="QNS696" s="126"/>
      <c r="QNT696" s="126"/>
      <c r="QNU696" s="126"/>
      <c r="QNV696" s="126"/>
      <c r="QNW696" s="126"/>
      <c r="QNX696" s="126"/>
      <c r="QNY696" s="126"/>
      <c r="QNZ696" s="126"/>
      <c r="QOA696" s="126"/>
      <c r="QOB696" s="126"/>
      <c r="QOC696" s="126"/>
      <c r="QOD696" s="126"/>
      <c r="QOE696" s="126"/>
      <c r="QOF696" s="126"/>
      <c r="QOG696" s="126"/>
      <c r="QOH696" s="126"/>
      <c r="QOI696" s="126"/>
      <c r="QOJ696" s="126"/>
      <c r="QOK696" s="126"/>
      <c r="QOL696" s="126"/>
      <c r="QOM696" s="126"/>
      <c r="QON696" s="126"/>
      <c r="QOO696" s="126"/>
      <c r="QOP696" s="126"/>
      <c r="QOQ696" s="126"/>
      <c r="QOR696" s="126"/>
      <c r="QOS696" s="126"/>
      <c r="QOT696" s="126"/>
      <c r="QOU696" s="126"/>
      <c r="QOV696" s="126"/>
      <c r="QOW696" s="126"/>
      <c r="QOX696" s="126"/>
      <c r="QOY696" s="126"/>
      <c r="QOZ696" s="126"/>
      <c r="QPA696" s="126"/>
      <c r="QPB696" s="126"/>
      <c r="QPC696" s="126"/>
      <c r="QPD696" s="126"/>
      <c r="QPE696" s="126"/>
      <c r="QPF696" s="126"/>
      <c r="QPG696" s="126"/>
      <c r="QPH696" s="126"/>
      <c r="QPI696" s="126"/>
      <c r="QPJ696" s="126"/>
      <c r="QPK696" s="126"/>
      <c r="QPL696" s="126"/>
      <c r="QPM696" s="126"/>
      <c r="QPN696" s="126"/>
      <c r="QPO696" s="126"/>
      <c r="QPP696" s="126"/>
      <c r="QPQ696" s="126"/>
      <c r="QPR696" s="126"/>
      <c r="QPS696" s="126"/>
      <c r="QPT696" s="126"/>
      <c r="QPU696" s="126"/>
      <c r="QPV696" s="126"/>
      <c r="QPW696" s="126"/>
      <c r="QPX696" s="126"/>
      <c r="QPY696" s="126"/>
      <c r="QPZ696" s="126"/>
      <c r="QQA696" s="126"/>
      <c r="QQB696" s="126"/>
      <c r="QQC696" s="126"/>
      <c r="QQD696" s="126"/>
      <c r="QQE696" s="126"/>
      <c r="QQF696" s="126"/>
      <c r="QQG696" s="126"/>
      <c r="QQH696" s="126"/>
      <c r="QQI696" s="126"/>
      <c r="QQJ696" s="126"/>
      <c r="QQK696" s="126"/>
      <c r="QQL696" s="126"/>
      <c r="QQM696" s="126"/>
      <c r="QQN696" s="126"/>
      <c r="QQO696" s="126"/>
      <c r="QQP696" s="126"/>
      <c r="QQQ696" s="126"/>
      <c r="QQR696" s="126"/>
      <c r="QQS696" s="126"/>
      <c r="QQT696" s="126"/>
      <c r="QQU696" s="126"/>
      <c r="QQV696" s="126"/>
      <c r="QQW696" s="126"/>
      <c r="QQX696" s="126"/>
      <c r="QQY696" s="126"/>
      <c r="QQZ696" s="126"/>
      <c r="QRA696" s="126"/>
      <c r="QRB696" s="126"/>
      <c r="QRC696" s="126"/>
      <c r="QRD696" s="126"/>
      <c r="QRE696" s="126"/>
      <c r="QRF696" s="126"/>
      <c r="QRG696" s="126"/>
      <c r="QRH696" s="126"/>
      <c r="QRI696" s="126"/>
      <c r="QRJ696" s="126"/>
      <c r="QRK696" s="126"/>
      <c r="QRL696" s="126"/>
      <c r="QRM696" s="126"/>
      <c r="QRN696" s="126"/>
      <c r="QRO696" s="126"/>
      <c r="QRP696" s="126"/>
      <c r="QRQ696" s="126"/>
      <c r="QRR696" s="126"/>
      <c r="QRS696" s="126"/>
      <c r="QRT696" s="126"/>
      <c r="QRU696" s="126"/>
      <c r="QRV696" s="126"/>
      <c r="QRW696" s="126"/>
      <c r="QRX696" s="126"/>
      <c r="QRY696" s="126"/>
      <c r="QRZ696" s="126"/>
      <c r="QSA696" s="126"/>
      <c r="QSB696" s="126"/>
      <c r="QSC696" s="126"/>
      <c r="QSD696" s="126"/>
      <c r="QSE696" s="126"/>
      <c r="QSF696" s="126"/>
      <c r="QSG696" s="126"/>
      <c r="QSH696" s="126"/>
      <c r="QSI696" s="126"/>
      <c r="QSJ696" s="126"/>
      <c r="QSK696" s="126"/>
      <c r="QSL696" s="126"/>
      <c r="QSM696" s="126"/>
      <c r="QSN696" s="126"/>
      <c r="QSO696" s="126"/>
      <c r="QSP696" s="126"/>
      <c r="QSQ696" s="126"/>
      <c r="QSR696" s="126"/>
      <c r="QSS696" s="126"/>
      <c r="QST696" s="126"/>
      <c r="QSU696" s="126"/>
      <c r="QSV696" s="126"/>
      <c r="QSW696" s="126"/>
      <c r="QSX696" s="126"/>
      <c r="QSY696" s="126"/>
      <c r="QSZ696" s="126"/>
      <c r="QTA696" s="126"/>
      <c r="QTB696" s="126"/>
      <c r="QTC696" s="126"/>
      <c r="QTD696" s="126"/>
      <c r="QTE696" s="126"/>
      <c r="QTF696" s="126"/>
      <c r="QTG696" s="126"/>
      <c r="QTH696" s="126"/>
      <c r="QTI696" s="126"/>
      <c r="QTJ696" s="126"/>
      <c r="QTK696" s="126"/>
      <c r="QTL696" s="126"/>
      <c r="QTM696" s="126"/>
      <c r="QTN696" s="126"/>
      <c r="QTO696" s="126"/>
      <c r="QTP696" s="126"/>
      <c r="QTQ696" s="126"/>
      <c r="QTR696" s="126"/>
      <c r="QTS696" s="126"/>
      <c r="QTT696" s="126"/>
      <c r="QTU696" s="126"/>
      <c r="QTV696" s="126"/>
      <c r="QTW696" s="126"/>
      <c r="QTX696" s="126"/>
      <c r="QTY696" s="126"/>
      <c r="QTZ696" s="126"/>
      <c r="QUA696" s="126"/>
      <c r="QUB696" s="126"/>
      <c r="QUC696" s="126"/>
      <c r="QUD696" s="126"/>
      <c r="QUE696" s="126"/>
      <c r="QUF696" s="126"/>
      <c r="QUG696" s="126"/>
      <c r="QUH696" s="126"/>
      <c r="QUI696" s="126"/>
      <c r="QUJ696" s="126"/>
      <c r="QUK696" s="126"/>
      <c r="QUL696" s="126"/>
      <c r="QUM696" s="126"/>
      <c r="QUN696" s="126"/>
      <c r="QUO696" s="126"/>
      <c r="QUP696" s="126"/>
      <c r="QUQ696" s="126"/>
      <c r="QUR696" s="126"/>
      <c r="QUS696" s="126"/>
      <c r="QUT696" s="126"/>
      <c r="QUU696" s="126"/>
      <c r="QUV696" s="126"/>
      <c r="QUW696" s="126"/>
      <c r="QUX696" s="126"/>
      <c r="QUY696" s="126"/>
      <c r="QUZ696" s="126"/>
      <c r="QVA696" s="126"/>
      <c r="QVB696" s="126"/>
      <c r="QVC696" s="126"/>
      <c r="QVD696" s="126"/>
      <c r="QVE696" s="126"/>
      <c r="QVF696" s="126"/>
      <c r="QVG696" s="126"/>
      <c r="QVH696" s="126"/>
      <c r="QVI696" s="126"/>
      <c r="QVJ696" s="126"/>
      <c r="QVK696" s="126"/>
      <c r="QVL696" s="126"/>
      <c r="QVM696" s="126"/>
      <c r="QVN696" s="126"/>
      <c r="QVO696" s="126"/>
      <c r="QVP696" s="126"/>
      <c r="QVQ696" s="126"/>
      <c r="QVR696" s="126"/>
      <c r="QVS696" s="126"/>
      <c r="QVT696" s="126"/>
      <c r="QVU696" s="126"/>
      <c r="QVV696" s="126"/>
      <c r="QVW696" s="126"/>
      <c r="QVX696" s="126"/>
      <c r="QVY696" s="126"/>
      <c r="QVZ696" s="126"/>
      <c r="QWA696" s="126"/>
      <c r="QWB696" s="126"/>
      <c r="QWC696" s="126"/>
      <c r="QWD696" s="126"/>
      <c r="QWE696" s="126"/>
      <c r="QWF696" s="126"/>
      <c r="QWG696" s="126"/>
      <c r="QWH696" s="126"/>
      <c r="QWI696" s="126"/>
      <c r="QWJ696" s="126"/>
      <c r="QWK696" s="126"/>
      <c r="QWL696" s="126"/>
      <c r="QWM696" s="126"/>
      <c r="QWN696" s="126"/>
      <c r="QWO696" s="126"/>
      <c r="QWP696" s="126"/>
      <c r="QWQ696" s="126"/>
      <c r="QWR696" s="126"/>
      <c r="QWS696" s="126"/>
      <c r="QWT696" s="126"/>
      <c r="QWU696" s="126"/>
      <c r="QWV696" s="126"/>
      <c r="QWW696" s="126"/>
      <c r="QWX696" s="126"/>
      <c r="QWY696" s="126"/>
      <c r="QWZ696" s="126"/>
      <c r="QXA696" s="126"/>
      <c r="QXB696" s="126"/>
      <c r="QXC696" s="126"/>
      <c r="QXD696" s="126"/>
      <c r="QXE696" s="126"/>
      <c r="QXF696" s="126"/>
      <c r="QXG696" s="126"/>
      <c r="QXH696" s="126"/>
      <c r="QXI696" s="126"/>
      <c r="QXJ696" s="126"/>
      <c r="QXK696" s="126"/>
      <c r="QXL696" s="126"/>
      <c r="QXM696" s="126"/>
      <c r="QXN696" s="126"/>
      <c r="QXO696" s="126"/>
      <c r="QXP696" s="126"/>
      <c r="QXQ696" s="126"/>
      <c r="QXR696" s="126"/>
      <c r="QXS696" s="126"/>
      <c r="QXT696" s="126"/>
      <c r="QXU696" s="126"/>
      <c r="QXV696" s="126"/>
      <c r="QXW696" s="126"/>
      <c r="QXX696" s="126"/>
      <c r="QXY696" s="126"/>
      <c r="QXZ696" s="126"/>
      <c r="QYA696" s="126"/>
      <c r="QYB696" s="126"/>
      <c r="QYC696" s="126"/>
      <c r="QYD696" s="126"/>
      <c r="QYE696" s="126"/>
      <c r="QYF696" s="126"/>
      <c r="QYG696" s="126"/>
      <c r="QYH696" s="126"/>
      <c r="QYI696" s="126"/>
      <c r="QYJ696" s="126"/>
      <c r="QYK696" s="126"/>
      <c r="QYL696" s="126"/>
      <c r="QYM696" s="126"/>
      <c r="QYN696" s="126"/>
      <c r="QYO696" s="126"/>
      <c r="QYP696" s="126"/>
      <c r="QYQ696" s="126"/>
      <c r="QYR696" s="126"/>
      <c r="QYS696" s="126"/>
      <c r="QYT696" s="126"/>
      <c r="QYU696" s="126"/>
      <c r="QYV696" s="126"/>
      <c r="QYW696" s="126"/>
      <c r="QYX696" s="126"/>
      <c r="QYY696" s="126"/>
      <c r="QYZ696" s="126"/>
      <c r="QZA696" s="126"/>
      <c r="QZB696" s="126"/>
      <c r="QZC696" s="126"/>
      <c r="QZD696" s="126"/>
      <c r="QZE696" s="126"/>
      <c r="QZF696" s="126"/>
      <c r="QZG696" s="126"/>
      <c r="QZH696" s="126"/>
      <c r="QZI696" s="126"/>
      <c r="QZJ696" s="126"/>
      <c r="QZK696" s="126"/>
      <c r="QZL696" s="126"/>
      <c r="QZM696" s="126"/>
      <c r="QZN696" s="126"/>
      <c r="QZO696" s="126"/>
      <c r="QZP696" s="126"/>
      <c r="QZQ696" s="126"/>
      <c r="QZR696" s="126"/>
      <c r="QZS696" s="126"/>
      <c r="QZT696" s="126"/>
      <c r="QZU696" s="126"/>
      <c r="QZV696" s="126"/>
      <c r="QZW696" s="126"/>
      <c r="QZX696" s="126"/>
      <c r="QZY696" s="126"/>
      <c r="QZZ696" s="126"/>
      <c r="RAA696" s="126"/>
      <c r="RAB696" s="126"/>
      <c r="RAC696" s="126"/>
      <c r="RAD696" s="126"/>
      <c r="RAE696" s="126"/>
      <c r="RAF696" s="126"/>
      <c r="RAG696" s="126"/>
      <c r="RAH696" s="126"/>
      <c r="RAI696" s="126"/>
      <c r="RAJ696" s="126"/>
      <c r="RAK696" s="126"/>
      <c r="RAL696" s="126"/>
      <c r="RAM696" s="126"/>
      <c r="RAN696" s="126"/>
      <c r="RAO696" s="126"/>
      <c r="RAP696" s="126"/>
      <c r="RAQ696" s="126"/>
      <c r="RAR696" s="126"/>
      <c r="RAS696" s="126"/>
      <c r="RAT696" s="126"/>
      <c r="RAU696" s="126"/>
      <c r="RAV696" s="126"/>
      <c r="RAW696" s="126"/>
      <c r="RAX696" s="126"/>
      <c r="RAY696" s="126"/>
      <c r="RAZ696" s="126"/>
      <c r="RBA696" s="126"/>
      <c r="RBB696" s="126"/>
      <c r="RBC696" s="126"/>
      <c r="RBD696" s="126"/>
      <c r="RBE696" s="126"/>
      <c r="RBF696" s="126"/>
      <c r="RBG696" s="126"/>
      <c r="RBH696" s="126"/>
      <c r="RBI696" s="126"/>
      <c r="RBJ696" s="126"/>
      <c r="RBK696" s="126"/>
      <c r="RBL696" s="126"/>
      <c r="RBM696" s="126"/>
      <c r="RBN696" s="126"/>
      <c r="RBO696" s="126"/>
      <c r="RBP696" s="126"/>
      <c r="RBQ696" s="126"/>
      <c r="RBR696" s="126"/>
      <c r="RBS696" s="126"/>
      <c r="RBT696" s="126"/>
      <c r="RBU696" s="126"/>
      <c r="RBV696" s="126"/>
      <c r="RBW696" s="126"/>
      <c r="RBX696" s="126"/>
      <c r="RBY696" s="126"/>
      <c r="RBZ696" s="126"/>
      <c r="RCA696" s="126"/>
      <c r="RCB696" s="126"/>
      <c r="RCC696" s="126"/>
      <c r="RCD696" s="126"/>
      <c r="RCE696" s="126"/>
      <c r="RCF696" s="126"/>
      <c r="RCG696" s="126"/>
      <c r="RCH696" s="126"/>
      <c r="RCI696" s="126"/>
      <c r="RCJ696" s="126"/>
      <c r="RCK696" s="126"/>
      <c r="RCL696" s="126"/>
      <c r="RCM696" s="126"/>
      <c r="RCN696" s="126"/>
      <c r="RCO696" s="126"/>
      <c r="RCP696" s="126"/>
      <c r="RCQ696" s="126"/>
      <c r="RCR696" s="126"/>
      <c r="RCS696" s="126"/>
      <c r="RCT696" s="126"/>
      <c r="RCU696" s="126"/>
      <c r="RCV696" s="126"/>
      <c r="RCW696" s="126"/>
      <c r="RCX696" s="126"/>
      <c r="RCY696" s="126"/>
      <c r="RCZ696" s="126"/>
      <c r="RDA696" s="126"/>
      <c r="RDB696" s="126"/>
      <c r="RDC696" s="126"/>
      <c r="RDD696" s="126"/>
      <c r="RDE696" s="126"/>
      <c r="RDF696" s="126"/>
      <c r="RDG696" s="126"/>
      <c r="RDH696" s="126"/>
      <c r="RDI696" s="126"/>
      <c r="RDJ696" s="126"/>
      <c r="RDK696" s="126"/>
      <c r="RDL696" s="126"/>
      <c r="RDM696" s="126"/>
      <c r="RDN696" s="126"/>
      <c r="RDO696" s="126"/>
      <c r="RDP696" s="126"/>
      <c r="RDQ696" s="126"/>
      <c r="RDR696" s="126"/>
      <c r="RDS696" s="126"/>
      <c r="RDT696" s="126"/>
      <c r="RDU696" s="126"/>
      <c r="RDV696" s="126"/>
      <c r="RDW696" s="126"/>
      <c r="RDX696" s="126"/>
      <c r="RDY696" s="126"/>
      <c r="RDZ696" s="126"/>
      <c r="REA696" s="126"/>
      <c r="REB696" s="126"/>
      <c r="REC696" s="126"/>
      <c r="RED696" s="126"/>
      <c r="REE696" s="126"/>
      <c r="REF696" s="126"/>
      <c r="REG696" s="126"/>
      <c r="REH696" s="126"/>
      <c r="REI696" s="126"/>
      <c r="REJ696" s="126"/>
      <c r="REK696" s="126"/>
      <c r="REL696" s="126"/>
      <c r="REM696" s="126"/>
      <c r="REN696" s="126"/>
      <c r="REO696" s="126"/>
      <c r="REP696" s="126"/>
      <c r="REQ696" s="126"/>
      <c r="RER696" s="126"/>
      <c r="RES696" s="126"/>
      <c r="RET696" s="126"/>
      <c r="REU696" s="126"/>
      <c r="REV696" s="126"/>
      <c r="REW696" s="126"/>
      <c r="REX696" s="126"/>
      <c r="REY696" s="126"/>
      <c r="REZ696" s="126"/>
      <c r="RFA696" s="126"/>
      <c r="RFB696" s="126"/>
      <c r="RFC696" s="126"/>
      <c r="RFD696" s="126"/>
      <c r="RFE696" s="126"/>
      <c r="RFF696" s="126"/>
      <c r="RFG696" s="126"/>
      <c r="RFH696" s="126"/>
      <c r="RFI696" s="126"/>
      <c r="RFJ696" s="126"/>
      <c r="RFK696" s="126"/>
      <c r="RFL696" s="126"/>
      <c r="RFM696" s="126"/>
      <c r="RFN696" s="126"/>
      <c r="RFO696" s="126"/>
      <c r="RFP696" s="126"/>
      <c r="RFQ696" s="126"/>
      <c r="RFR696" s="126"/>
      <c r="RFS696" s="126"/>
      <c r="RFT696" s="126"/>
      <c r="RFU696" s="126"/>
      <c r="RFV696" s="126"/>
      <c r="RFW696" s="126"/>
      <c r="RFX696" s="126"/>
      <c r="RFY696" s="126"/>
      <c r="RFZ696" s="126"/>
      <c r="RGA696" s="126"/>
      <c r="RGB696" s="126"/>
      <c r="RGC696" s="126"/>
      <c r="RGD696" s="126"/>
      <c r="RGE696" s="126"/>
      <c r="RGF696" s="126"/>
      <c r="RGG696" s="126"/>
      <c r="RGH696" s="126"/>
      <c r="RGI696" s="126"/>
      <c r="RGJ696" s="126"/>
      <c r="RGK696" s="126"/>
      <c r="RGL696" s="126"/>
      <c r="RGM696" s="126"/>
      <c r="RGN696" s="126"/>
      <c r="RGO696" s="126"/>
      <c r="RGP696" s="126"/>
      <c r="RGQ696" s="126"/>
      <c r="RGR696" s="126"/>
      <c r="RGS696" s="126"/>
      <c r="RGT696" s="126"/>
      <c r="RGU696" s="126"/>
      <c r="RGV696" s="126"/>
      <c r="RGW696" s="126"/>
      <c r="RGX696" s="126"/>
      <c r="RGY696" s="126"/>
      <c r="RGZ696" s="126"/>
      <c r="RHA696" s="126"/>
      <c r="RHB696" s="126"/>
      <c r="RHC696" s="126"/>
      <c r="RHD696" s="126"/>
      <c r="RHE696" s="126"/>
      <c r="RHF696" s="126"/>
      <c r="RHG696" s="126"/>
      <c r="RHH696" s="126"/>
      <c r="RHI696" s="126"/>
      <c r="RHJ696" s="126"/>
      <c r="RHK696" s="126"/>
      <c r="RHL696" s="126"/>
      <c r="RHM696" s="126"/>
      <c r="RHN696" s="126"/>
      <c r="RHO696" s="126"/>
      <c r="RHP696" s="126"/>
      <c r="RHQ696" s="126"/>
      <c r="RHR696" s="126"/>
      <c r="RHS696" s="126"/>
      <c r="RHT696" s="126"/>
      <c r="RHU696" s="126"/>
      <c r="RHV696" s="126"/>
      <c r="RHW696" s="126"/>
      <c r="RHX696" s="126"/>
      <c r="RHY696" s="126"/>
      <c r="RHZ696" s="126"/>
      <c r="RIA696" s="126"/>
      <c r="RIB696" s="126"/>
      <c r="RIC696" s="126"/>
      <c r="RID696" s="126"/>
      <c r="RIE696" s="126"/>
      <c r="RIF696" s="126"/>
      <c r="RIG696" s="126"/>
      <c r="RIH696" s="126"/>
      <c r="RII696" s="126"/>
      <c r="RIJ696" s="126"/>
      <c r="RIK696" s="126"/>
      <c r="RIL696" s="126"/>
      <c r="RIM696" s="126"/>
      <c r="RIN696" s="126"/>
      <c r="RIO696" s="126"/>
      <c r="RIP696" s="126"/>
      <c r="RIQ696" s="126"/>
      <c r="RIR696" s="126"/>
      <c r="RIS696" s="126"/>
      <c r="RIT696" s="126"/>
      <c r="RIU696" s="126"/>
      <c r="RIV696" s="126"/>
      <c r="RIW696" s="126"/>
      <c r="RIX696" s="126"/>
      <c r="RIY696" s="126"/>
      <c r="RIZ696" s="126"/>
      <c r="RJA696" s="126"/>
      <c r="RJB696" s="126"/>
      <c r="RJC696" s="126"/>
      <c r="RJD696" s="126"/>
      <c r="RJE696" s="126"/>
      <c r="RJF696" s="126"/>
      <c r="RJG696" s="126"/>
      <c r="RJH696" s="126"/>
      <c r="RJI696" s="126"/>
      <c r="RJJ696" s="126"/>
      <c r="RJK696" s="126"/>
      <c r="RJL696" s="126"/>
      <c r="RJM696" s="126"/>
      <c r="RJN696" s="126"/>
      <c r="RJO696" s="126"/>
      <c r="RJP696" s="126"/>
      <c r="RJQ696" s="126"/>
      <c r="RJR696" s="126"/>
      <c r="RJS696" s="126"/>
      <c r="RJT696" s="126"/>
      <c r="RJU696" s="126"/>
      <c r="RJV696" s="126"/>
      <c r="RJW696" s="126"/>
      <c r="RJX696" s="126"/>
      <c r="RJY696" s="126"/>
      <c r="RJZ696" s="126"/>
      <c r="RKA696" s="126"/>
      <c r="RKB696" s="126"/>
      <c r="RKC696" s="126"/>
      <c r="RKD696" s="126"/>
      <c r="RKE696" s="126"/>
      <c r="RKF696" s="126"/>
      <c r="RKG696" s="126"/>
      <c r="RKH696" s="126"/>
      <c r="RKI696" s="126"/>
      <c r="RKJ696" s="126"/>
      <c r="RKK696" s="126"/>
      <c r="RKL696" s="126"/>
      <c r="RKM696" s="126"/>
      <c r="RKN696" s="126"/>
      <c r="RKO696" s="126"/>
      <c r="RKP696" s="126"/>
      <c r="RKQ696" s="126"/>
      <c r="RKR696" s="126"/>
      <c r="RKS696" s="126"/>
      <c r="RKT696" s="126"/>
      <c r="RKU696" s="126"/>
      <c r="RKV696" s="126"/>
      <c r="RKW696" s="126"/>
      <c r="RKX696" s="126"/>
      <c r="RKY696" s="126"/>
      <c r="RKZ696" s="126"/>
      <c r="RLA696" s="126"/>
      <c r="RLB696" s="126"/>
      <c r="RLC696" s="126"/>
      <c r="RLD696" s="126"/>
      <c r="RLE696" s="126"/>
      <c r="RLF696" s="126"/>
      <c r="RLG696" s="126"/>
      <c r="RLH696" s="126"/>
      <c r="RLI696" s="126"/>
      <c r="RLJ696" s="126"/>
      <c r="RLK696" s="126"/>
      <c r="RLL696" s="126"/>
      <c r="RLM696" s="126"/>
      <c r="RLN696" s="126"/>
      <c r="RLO696" s="126"/>
      <c r="RLP696" s="126"/>
      <c r="RLQ696" s="126"/>
      <c r="RLR696" s="126"/>
      <c r="RLS696" s="126"/>
      <c r="RLT696" s="126"/>
      <c r="RLU696" s="126"/>
      <c r="RLV696" s="126"/>
      <c r="RLW696" s="126"/>
      <c r="RLX696" s="126"/>
      <c r="RLY696" s="126"/>
      <c r="RLZ696" s="126"/>
      <c r="RMA696" s="126"/>
      <c r="RMB696" s="126"/>
      <c r="RMC696" s="126"/>
      <c r="RMD696" s="126"/>
      <c r="RME696" s="126"/>
      <c r="RMF696" s="126"/>
      <c r="RMG696" s="126"/>
      <c r="RMH696" s="126"/>
      <c r="RMI696" s="126"/>
      <c r="RMJ696" s="126"/>
      <c r="RMK696" s="126"/>
      <c r="RML696" s="126"/>
      <c r="RMM696" s="126"/>
      <c r="RMN696" s="126"/>
      <c r="RMO696" s="126"/>
      <c r="RMP696" s="126"/>
      <c r="RMQ696" s="126"/>
      <c r="RMR696" s="126"/>
      <c r="RMS696" s="126"/>
      <c r="RMT696" s="126"/>
      <c r="RMU696" s="126"/>
      <c r="RMV696" s="126"/>
      <c r="RMW696" s="126"/>
      <c r="RMX696" s="126"/>
      <c r="RMY696" s="126"/>
      <c r="RMZ696" s="126"/>
      <c r="RNA696" s="126"/>
      <c r="RNB696" s="126"/>
      <c r="RNC696" s="126"/>
      <c r="RND696" s="126"/>
      <c r="RNE696" s="126"/>
      <c r="RNF696" s="126"/>
      <c r="RNG696" s="126"/>
      <c r="RNH696" s="126"/>
      <c r="RNI696" s="126"/>
      <c r="RNJ696" s="126"/>
      <c r="RNK696" s="126"/>
      <c r="RNL696" s="126"/>
      <c r="RNM696" s="126"/>
      <c r="RNN696" s="126"/>
      <c r="RNO696" s="126"/>
      <c r="RNP696" s="126"/>
      <c r="RNQ696" s="126"/>
      <c r="RNR696" s="126"/>
      <c r="RNS696" s="126"/>
      <c r="RNT696" s="126"/>
      <c r="RNU696" s="126"/>
      <c r="RNV696" s="126"/>
      <c r="RNW696" s="126"/>
      <c r="RNX696" s="126"/>
      <c r="RNY696" s="126"/>
      <c r="RNZ696" s="126"/>
      <c r="ROA696" s="126"/>
      <c r="ROB696" s="126"/>
      <c r="ROC696" s="126"/>
      <c r="ROD696" s="126"/>
      <c r="ROE696" s="126"/>
      <c r="ROF696" s="126"/>
      <c r="ROG696" s="126"/>
      <c r="ROH696" s="126"/>
      <c r="ROI696" s="126"/>
      <c r="ROJ696" s="126"/>
      <c r="ROK696" s="126"/>
      <c r="ROL696" s="126"/>
      <c r="ROM696" s="126"/>
      <c r="RON696" s="126"/>
      <c r="ROO696" s="126"/>
      <c r="ROP696" s="126"/>
      <c r="ROQ696" s="126"/>
      <c r="ROR696" s="126"/>
      <c r="ROS696" s="126"/>
      <c r="ROT696" s="126"/>
      <c r="ROU696" s="126"/>
      <c r="ROV696" s="126"/>
      <c r="ROW696" s="126"/>
      <c r="ROX696" s="126"/>
      <c r="ROY696" s="126"/>
      <c r="ROZ696" s="126"/>
      <c r="RPA696" s="126"/>
      <c r="RPB696" s="126"/>
      <c r="RPC696" s="126"/>
      <c r="RPD696" s="126"/>
      <c r="RPE696" s="126"/>
      <c r="RPF696" s="126"/>
      <c r="RPG696" s="126"/>
      <c r="RPH696" s="126"/>
      <c r="RPI696" s="126"/>
      <c r="RPJ696" s="126"/>
      <c r="RPK696" s="126"/>
      <c r="RPL696" s="126"/>
      <c r="RPM696" s="126"/>
      <c r="RPN696" s="126"/>
      <c r="RPO696" s="126"/>
      <c r="RPP696" s="126"/>
      <c r="RPQ696" s="126"/>
      <c r="RPR696" s="126"/>
      <c r="RPS696" s="126"/>
      <c r="RPT696" s="126"/>
      <c r="RPU696" s="126"/>
      <c r="RPV696" s="126"/>
      <c r="RPW696" s="126"/>
      <c r="RPX696" s="126"/>
      <c r="RPY696" s="126"/>
      <c r="RPZ696" s="126"/>
      <c r="RQA696" s="126"/>
      <c r="RQB696" s="126"/>
      <c r="RQC696" s="126"/>
      <c r="RQD696" s="126"/>
      <c r="RQE696" s="126"/>
      <c r="RQF696" s="126"/>
      <c r="RQG696" s="126"/>
      <c r="RQH696" s="126"/>
      <c r="RQI696" s="126"/>
      <c r="RQJ696" s="126"/>
      <c r="RQK696" s="126"/>
      <c r="RQL696" s="126"/>
      <c r="RQM696" s="126"/>
      <c r="RQN696" s="126"/>
      <c r="RQO696" s="126"/>
      <c r="RQP696" s="126"/>
      <c r="RQQ696" s="126"/>
      <c r="RQR696" s="126"/>
      <c r="RQS696" s="126"/>
      <c r="RQT696" s="126"/>
      <c r="RQU696" s="126"/>
      <c r="RQV696" s="126"/>
      <c r="RQW696" s="126"/>
      <c r="RQX696" s="126"/>
      <c r="RQY696" s="126"/>
      <c r="RQZ696" s="126"/>
      <c r="RRA696" s="126"/>
      <c r="RRB696" s="126"/>
      <c r="RRC696" s="126"/>
      <c r="RRD696" s="126"/>
      <c r="RRE696" s="126"/>
      <c r="RRF696" s="126"/>
      <c r="RRG696" s="126"/>
      <c r="RRH696" s="126"/>
      <c r="RRI696" s="126"/>
      <c r="RRJ696" s="126"/>
      <c r="RRK696" s="126"/>
      <c r="RRL696" s="126"/>
      <c r="RRM696" s="126"/>
      <c r="RRN696" s="126"/>
      <c r="RRO696" s="126"/>
      <c r="RRP696" s="126"/>
      <c r="RRQ696" s="126"/>
      <c r="RRR696" s="126"/>
      <c r="RRS696" s="126"/>
      <c r="RRT696" s="126"/>
      <c r="RRU696" s="126"/>
      <c r="RRV696" s="126"/>
      <c r="RRW696" s="126"/>
      <c r="RRX696" s="126"/>
      <c r="RRY696" s="126"/>
      <c r="RRZ696" s="126"/>
      <c r="RSA696" s="126"/>
      <c r="RSB696" s="126"/>
      <c r="RSC696" s="126"/>
      <c r="RSD696" s="126"/>
      <c r="RSE696" s="126"/>
      <c r="RSF696" s="126"/>
      <c r="RSG696" s="126"/>
      <c r="RSH696" s="126"/>
      <c r="RSI696" s="126"/>
      <c r="RSJ696" s="126"/>
      <c r="RSK696" s="126"/>
      <c r="RSL696" s="126"/>
      <c r="RSM696" s="126"/>
      <c r="RSN696" s="126"/>
      <c r="RSO696" s="126"/>
      <c r="RSP696" s="126"/>
      <c r="RSQ696" s="126"/>
      <c r="RSR696" s="126"/>
      <c r="RSS696" s="126"/>
      <c r="RST696" s="126"/>
      <c r="RSU696" s="126"/>
      <c r="RSV696" s="126"/>
      <c r="RSW696" s="126"/>
      <c r="RSX696" s="126"/>
      <c r="RSY696" s="126"/>
      <c r="RSZ696" s="126"/>
      <c r="RTA696" s="126"/>
      <c r="RTB696" s="126"/>
      <c r="RTC696" s="126"/>
      <c r="RTD696" s="126"/>
      <c r="RTE696" s="126"/>
      <c r="RTF696" s="126"/>
      <c r="RTG696" s="126"/>
      <c r="RTH696" s="126"/>
      <c r="RTI696" s="126"/>
      <c r="RTJ696" s="126"/>
      <c r="RTK696" s="126"/>
      <c r="RTL696" s="126"/>
      <c r="RTM696" s="126"/>
      <c r="RTN696" s="126"/>
      <c r="RTO696" s="126"/>
      <c r="RTP696" s="126"/>
      <c r="RTQ696" s="126"/>
      <c r="RTR696" s="126"/>
      <c r="RTS696" s="126"/>
      <c r="RTT696" s="126"/>
      <c r="RTU696" s="126"/>
      <c r="RTV696" s="126"/>
      <c r="RTW696" s="126"/>
      <c r="RTX696" s="126"/>
      <c r="RTY696" s="126"/>
      <c r="RTZ696" s="126"/>
      <c r="RUA696" s="126"/>
      <c r="RUB696" s="126"/>
      <c r="RUC696" s="126"/>
      <c r="RUD696" s="126"/>
      <c r="RUE696" s="126"/>
      <c r="RUF696" s="126"/>
      <c r="RUG696" s="126"/>
      <c r="RUH696" s="126"/>
      <c r="RUI696" s="126"/>
      <c r="RUJ696" s="126"/>
      <c r="RUK696" s="126"/>
      <c r="RUL696" s="126"/>
      <c r="RUM696" s="126"/>
      <c r="RUN696" s="126"/>
      <c r="RUO696" s="126"/>
      <c r="RUP696" s="126"/>
      <c r="RUQ696" s="126"/>
      <c r="RUR696" s="126"/>
      <c r="RUS696" s="126"/>
      <c r="RUT696" s="126"/>
      <c r="RUU696" s="126"/>
      <c r="RUV696" s="126"/>
      <c r="RUW696" s="126"/>
      <c r="RUX696" s="126"/>
      <c r="RUY696" s="126"/>
      <c r="RUZ696" s="126"/>
      <c r="RVA696" s="126"/>
      <c r="RVB696" s="126"/>
      <c r="RVC696" s="126"/>
      <c r="RVD696" s="126"/>
      <c r="RVE696" s="126"/>
      <c r="RVF696" s="126"/>
      <c r="RVG696" s="126"/>
      <c r="RVH696" s="126"/>
      <c r="RVI696" s="126"/>
      <c r="RVJ696" s="126"/>
      <c r="RVK696" s="126"/>
      <c r="RVL696" s="126"/>
      <c r="RVM696" s="126"/>
      <c r="RVN696" s="126"/>
      <c r="RVO696" s="126"/>
      <c r="RVP696" s="126"/>
      <c r="RVQ696" s="126"/>
      <c r="RVR696" s="126"/>
      <c r="RVS696" s="126"/>
      <c r="RVT696" s="126"/>
      <c r="RVU696" s="126"/>
      <c r="RVV696" s="126"/>
      <c r="RVW696" s="126"/>
      <c r="RVX696" s="126"/>
      <c r="RVY696" s="126"/>
      <c r="RVZ696" s="126"/>
      <c r="RWA696" s="126"/>
      <c r="RWB696" s="126"/>
      <c r="RWC696" s="126"/>
      <c r="RWD696" s="126"/>
      <c r="RWE696" s="126"/>
      <c r="RWF696" s="126"/>
      <c r="RWG696" s="126"/>
      <c r="RWH696" s="126"/>
      <c r="RWI696" s="126"/>
      <c r="RWJ696" s="126"/>
      <c r="RWK696" s="126"/>
      <c r="RWL696" s="126"/>
      <c r="RWM696" s="126"/>
      <c r="RWN696" s="126"/>
      <c r="RWO696" s="126"/>
      <c r="RWP696" s="126"/>
      <c r="RWQ696" s="126"/>
      <c r="RWR696" s="126"/>
      <c r="RWS696" s="126"/>
      <c r="RWT696" s="126"/>
      <c r="RWU696" s="126"/>
      <c r="RWV696" s="126"/>
      <c r="RWW696" s="126"/>
      <c r="RWX696" s="126"/>
      <c r="RWY696" s="126"/>
      <c r="RWZ696" s="126"/>
      <c r="RXA696" s="126"/>
      <c r="RXB696" s="126"/>
      <c r="RXC696" s="126"/>
      <c r="RXD696" s="126"/>
      <c r="RXE696" s="126"/>
      <c r="RXF696" s="126"/>
      <c r="RXG696" s="126"/>
      <c r="RXH696" s="126"/>
      <c r="RXI696" s="126"/>
      <c r="RXJ696" s="126"/>
      <c r="RXK696" s="126"/>
      <c r="RXL696" s="126"/>
      <c r="RXM696" s="126"/>
      <c r="RXN696" s="126"/>
      <c r="RXO696" s="126"/>
      <c r="RXP696" s="126"/>
      <c r="RXQ696" s="126"/>
      <c r="RXR696" s="126"/>
      <c r="RXS696" s="126"/>
      <c r="RXT696" s="126"/>
      <c r="RXU696" s="126"/>
      <c r="RXV696" s="126"/>
      <c r="RXW696" s="126"/>
      <c r="RXX696" s="126"/>
      <c r="RXY696" s="126"/>
      <c r="RXZ696" s="126"/>
      <c r="RYA696" s="126"/>
      <c r="RYB696" s="126"/>
      <c r="RYC696" s="126"/>
      <c r="RYD696" s="126"/>
      <c r="RYE696" s="126"/>
      <c r="RYF696" s="126"/>
      <c r="RYG696" s="126"/>
      <c r="RYH696" s="126"/>
      <c r="RYI696" s="126"/>
      <c r="RYJ696" s="126"/>
      <c r="RYK696" s="126"/>
      <c r="RYL696" s="126"/>
      <c r="RYM696" s="126"/>
      <c r="RYN696" s="126"/>
      <c r="RYO696" s="126"/>
      <c r="RYP696" s="126"/>
      <c r="RYQ696" s="126"/>
      <c r="RYR696" s="126"/>
      <c r="RYS696" s="126"/>
      <c r="RYT696" s="126"/>
      <c r="RYU696" s="126"/>
      <c r="RYV696" s="126"/>
      <c r="RYW696" s="126"/>
      <c r="RYX696" s="126"/>
      <c r="RYY696" s="126"/>
      <c r="RYZ696" s="126"/>
      <c r="RZA696" s="126"/>
      <c r="RZB696" s="126"/>
      <c r="RZC696" s="126"/>
      <c r="RZD696" s="126"/>
      <c r="RZE696" s="126"/>
      <c r="RZF696" s="126"/>
      <c r="RZG696" s="126"/>
      <c r="RZH696" s="126"/>
      <c r="RZI696" s="126"/>
      <c r="RZJ696" s="126"/>
      <c r="RZK696" s="126"/>
      <c r="RZL696" s="126"/>
      <c r="RZM696" s="126"/>
      <c r="RZN696" s="126"/>
      <c r="RZO696" s="126"/>
      <c r="RZP696" s="126"/>
      <c r="RZQ696" s="126"/>
      <c r="RZR696" s="126"/>
      <c r="RZS696" s="126"/>
      <c r="RZT696" s="126"/>
      <c r="RZU696" s="126"/>
      <c r="RZV696" s="126"/>
      <c r="RZW696" s="126"/>
      <c r="RZX696" s="126"/>
      <c r="RZY696" s="126"/>
      <c r="RZZ696" s="126"/>
      <c r="SAA696" s="126"/>
      <c r="SAB696" s="126"/>
      <c r="SAC696" s="126"/>
      <c r="SAD696" s="126"/>
      <c r="SAE696" s="126"/>
      <c r="SAF696" s="126"/>
      <c r="SAG696" s="126"/>
      <c r="SAH696" s="126"/>
      <c r="SAI696" s="126"/>
      <c r="SAJ696" s="126"/>
      <c r="SAK696" s="126"/>
      <c r="SAL696" s="126"/>
      <c r="SAM696" s="126"/>
      <c r="SAN696" s="126"/>
      <c r="SAO696" s="126"/>
      <c r="SAP696" s="126"/>
      <c r="SAQ696" s="126"/>
      <c r="SAR696" s="126"/>
      <c r="SAS696" s="126"/>
      <c r="SAT696" s="126"/>
      <c r="SAU696" s="126"/>
      <c r="SAV696" s="126"/>
      <c r="SAW696" s="126"/>
      <c r="SAX696" s="126"/>
      <c r="SAY696" s="126"/>
      <c r="SAZ696" s="126"/>
      <c r="SBA696" s="126"/>
      <c r="SBB696" s="126"/>
      <c r="SBC696" s="126"/>
      <c r="SBD696" s="126"/>
      <c r="SBE696" s="126"/>
      <c r="SBF696" s="126"/>
      <c r="SBG696" s="126"/>
      <c r="SBH696" s="126"/>
      <c r="SBI696" s="126"/>
      <c r="SBJ696" s="126"/>
      <c r="SBK696" s="126"/>
      <c r="SBL696" s="126"/>
      <c r="SBM696" s="126"/>
      <c r="SBN696" s="126"/>
      <c r="SBO696" s="126"/>
      <c r="SBP696" s="126"/>
      <c r="SBQ696" s="126"/>
      <c r="SBR696" s="126"/>
      <c r="SBS696" s="126"/>
      <c r="SBT696" s="126"/>
      <c r="SBU696" s="126"/>
      <c r="SBV696" s="126"/>
      <c r="SBW696" s="126"/>
      <c r="SBX696" s="126"/>
      <c r="SBY696" s="126"/>
      <c r="SBZ696" s="126"/>
      <c r="SCA696" s="126"/>
      <c r="SCB696" s="126"/>
      <c r="SCC696" s="126"/>
      <c r="SCD696" s="126"/>
      <c r="SCE696" s="126"/>
      <c r="SCF696" s="126"/>
      <c r="SCG696" s="126"/>
      <c r="SCH696" s="126"/>
      <c r="SCI696" s="126"/>
      <c r="SCJ696" s="126"/>
      <c r="SCK696" s="126"/>
      <c r="SCL696" s="126"/>
      <c r="SCM696" s="126"/>
      <c r="SCN696" s="126"/>
      <c r="SCO696" s="126"/>
      <c r="SCP696" s="126"/>
      <c r="SCQ696" s="126"/>
      <c r="SCR696" s="126"/>
      <c r="SCS696" s="126"/>
      <c r="SCT696" s="126"/>
      <c r="SCU696" s="126"/>
      <c r="SCV696" s="126"/>
      <c r="SCW696" s="126"/>
      <c r="SCX696" s="126"/>
      <c r="SCY696" s="126"/>
      <c r="SCZ696" s="126"/>
      <c r="SDA696" s="126"/>
      <c r="SDB696" s="126"/>
      <c r="SDC696" s="126"/>
      <c r="SDD696" s="126"/>
      <c r="SDE696" s="126"/>
      <c r="SDF696" s="126"/>
      <c r="SDG696" s="126"/>
      <c r="SDH696" s="126"/>
      <c r="SDI696" s="126"/>
      <c r="SDJ696" s="126"/>
      <c r="SDK696" s="126"/>
      <c r="SDL696" s="126"/>
      <c r="SDM696" s="126"/>
      <c r="SDN696" s="126"/>
      <c r="SDO696" s="126"/>
      <c r="SDP696" s="126"/>
      <c r="SDQ696" s="126"/>
      <c r="SDR696" s="126"/>
      <c r="SDS696" s="126"/>
      <c r="SDT696" s="126"/>
      <c r="SDU696" s="126"/>
      <c r="SDV696" s="126"/>
      <c r="SDW696" s="126"/>
      <c r="SDX696" s="126"/>
      <c r="SDY696" s="126"/>
      <c r="SDZ696" s="126"/>
      <c r="SEA696" s="126"/>
      <c r="SEB696" s="126"/>
      <c r="SEC696" s="126"/>
      <c r="SED696" s="126"/>
      <c r="SEE696" s="126"/>
      <c r="SEF696" s="126"/>
      <c r="SEG696" s="126"/>
      <c r="SEH696" s="126"/>
      <c r="SEI696" s="126"/>
      <c r="SEJ696" s="126"/>
      <c r="SEK696" s="126"/>
      <c r="SEL696" s="126"/>
      <c r="SEM696" s="126"/>
      <c r="SEN696" s="126"/>
      <c r="SEO696" s="126"/>
      <c r="SEP696" s="126"/>
      <c r="SEQ696" s="126"/>
      <c r="SER696" s="126"/>
      <c r="SES696" s="126"/>
      <c r="SET696" s="126"/>
      <c r="SEU696" s="126"/>
      <c r="SEV696" s="126"/>
      <c r="SEW696" s="126"/>
      <c r="SEX696" s="126"/>
      <c r="SEY696" s="126"/>
      <c r="SEZ696" s="126"/>
      <c r="SFA696" s="126"/>
      <c r="SFB696" s="126"/>
      <c r="SFC696" s="126"/>
      <c r="SFD696" s="126"/>
      <c r="SFE696" s="126"/>
      <c r="SFF696" s="126"/>
      <c r="SFG696" s="126"/>
      <c r="SFH696" s="126"/>
      <c r="SFI696" s="126"/>
      <c r="SFJ696" s="126"/>
      <c r="SFK696" s="126"/>
      <c r="SFL696" s="126"/>
      <c r="SFM696" s="126"/>
      <c r="SFN696" s="126"/>
      <c r="SFO696" s="126"/>
      <c r="SFP696" s="126"/>
      <c r="SFQ696" s="126"/>
      <c r="SFR696" s="126"/>
      <c r="SFS696" s="126"/>
      <c r="SFT696" s="126"/>
      <c r="SFU696" s="126"/>
      <c r="SFV696" s="126"/>
      <c r="SFW696" s="126"/>
      <c r="SFX696" s="126"/>
      <c r="SFY696" s="126"/>
      <c r="SFZ696" s="126"/>
      <c r="SGA696" s="126"/>
      <c r="SGB696" s="126"/>
      <c r="SGC696" s="126"/>
      <c r="SGD696" s="126"/>
      <c r="SGE696" s="126"/>
      <c r="SGF696" s="126"/>
      <c r="SGG696" s="126"/>
      <c r="SGH696" s="126"/>
      <c r="SGI696" s="126"/>
      <c r="SGJ696" s="126"/>
      <c r="SGK696" s="126"/>
      <c r="SGL696" s="126"/>
      <c r="SGM696" s="126"/>
      <c r="SGN696" s="126"/>
      <c r="SGO696" s="126"/>
      <c r="SGP696" s="126"/>
      <c r="SGQ696" s="126"/>
      <c r="SGR696" s="126"/>
      <c r="SGS696" s="126"/>
      <c r="SGT696" s="126"/>
      <c r="SGU696" s="126"/>
      <c r="SGV696" s="126"/>
      <c r="SGW696" s="126"/>
      <c r="SGX696" s="126"/>
      <c r="SGY696" s="126"/>
      <c r="SGZ696" s="126"/>
      <c r="SHA696" s="126"/>
      <c r="SHB696" s="126"/>
      <c r="SHC696" s="126"/>
      <c r="SHD696" s="126"/>
      <c r="SHE696" s="126"/>
      <c r="SHF696" s="126"/>
      <c r="SHG696" s="126"/>
      <c r="SHH696" s="126"/>
      <c r="SHI696" s="126"/>
      <c r="SHJ696" s="126"/>
      <c r="SHK696" s="126"/>
      <c r="SHL696" s="126"/>
      <c r="SHM696" s="126"/>
      <c r="SHN696" s="126"/>
      <c r="SHO696" s="126"/>
      <c r="SHP696" s="126"/>
      <c r="SHQ696" s="126"/>
      <c r="SHR696" s="126"/>
      <c r="SHS696" s="126"/>
      <c r="SHT696" s="126"/>
      <c r="SHU696" s="126"/>
      <c r="SHV696" s="126"/>
      <c r="SHW696" s="126"/>
      <c r="SHX696" s="126"/>
      <c r="SHY696" s="126"/>
      <c r="SHZ696" s="126"/>
      <c r="SIA696" s="126"/>
      <c r="SIB696" s="126"/>
      <c r="SIC696" s="126"/>
      <c r="SID696" s="126"/>
      <c r="SIE696" s="126"/>
      <c r="SIF696" s="126"/>
      <c r="SIG696" s="126"/>
      <c r="SIH696" s="126"/>
      <c r="SII696" s="126"/>
      <c r="SIJ696" s="126"/>
      <c r="SIK696" s="126"/>
      <c r="SIL696" s="126"/>
      <c r="SIM696" s="126"/>
      <c r="SIN696" s="126"/>
      <c r="SIO696" s="126"/>
      <c r="SIP696" s="126"/>
      <c r="SIQ696" s="126"/>
      <c r="SIR696" s="126"/>
      <c r="SIS696" s="126"/>
      <c r="SIT696" s="126"/>
      <c r="SIU696" s="126"/>
      <c r="SIV696" s="126"/>
      <c r="SIW696" s="126"/>
      <c r="SIX696" s="126"/>
      <c r="SIY696" s="126"/>
      <c r="SIZ696" s="126"/>
      <c r="SJA696" s="126"/>
      <c r="SJB696" s="126"/>
      <c r="SJC696" s="126"/>
      <c r="SJD696" s="126"/>
      <c r="SJE696" s="126"/>
      <c r="SJF696" s="126"/>
      <c r="SJG696" s="126"/>
      <c r="SJH696" s="126"/>
      <c r="SJI696" s="126"/>
      <c r="SJJ696" s="126"/>
      <c r="SJK696" s="126"/>
      <c r="SJL696" s="126"/>
      <c r="SJM696" s="126"/>
      <c r="SJN696" s="126"/>
      <c r="SJO696" s="126"/>
      <c r="SJP696" s="126"/>
      <c r="SJQ696" s="126"/>
      <c r="SJR696" s="126"/>
      <c r="SJS696" s="126"/>
      <c r="SJT696" s="126"/>
      <c r="SJU696" s="126"/>
      <c r="SJV696" s="126"/>
      <c r="SJW696" s="126"/>
      <c r="SJX696" s="126"/>
      <c r="SJY696" s="126"/>
      <c r="SJZ696" s="126"/>
      <c r="SKA696" s="126"/>
      <c r="SKB696" s="126"/>
      <c r="SKC696" s="126"/>
      <c r="SKD696" s="126"/>
      <c r="SKE696" s="126"/>
      <c r="SKF696" s="126"/>
      <c r="SKG696" s="126"/>
      <c r="SKH696" s="126"/>
      <c r="SKI696" s="126"/>
      <c r="SKJ696" s="126"/>
      <c r="SKK696" s="126"/>
      <c r="SKL696" s="126"/>
      <c r="SKM696" s="126"/>
      <c r="SKN696" s="126"/>
      <c r="SKO696" s="126"/>
      <c r="SKP696" s="126"/>
      <c r="SKQ696" s="126"/>
      <c r="SKR696" s="126"/>
      <c r="SKS696" s="126"/>
      <c r="SKT696" s="126"/>
      <c r="SKU696" s="126"/>
      <c r="SKV696" s="126"/>
      <c r="SKW696" s="126"/>
      <c r="SKX696" s="126"/>
      <c r="SKY696" s="126"/>
      <c r="SKZ696" s="126"/>
      <c r="SLA696" s="126"/>
      <c r="SLB696" s="126"/>
      <c r="SLC696" s="126"/>
      <c r="SLD696" s="126"/>
      <c r="SLE696" s="126"/>
      <c r="SLF696" s="126"/>
      <c r="SLG696" s="126"/>
      <c r="SLH696" s="126"/>
      <c r="SLI696" s="126"/>
      <c r="SLJ696" s="126"/>
      <c r="SLK696" s="126"/>
      <c r="SLL696" s="126"/>
      <c r="SLM696" s="126"/>
      <c r="SLN696" s="126"/>
      <c r="SLO696" s="126"/>
      <c r="SLP696" s="126"/>
      <c r="SLQ696" s="126"/>
      <c r="SLR696" s="126"/>
      <c r="SLS696" s="126"/>
      <c r="SLT696" s="126"/>
      <c r="SLU696" s="126"/>
      <c r="SLV696" s="126"/>
      <c r="SLW696" s="126"/>
      <c r="SLX696" s="126"/>
      <c r="SLY696" s="126"/>
      <c r="SLZ696" s="126"/>
      <c r="SMA696" s="126"/>
      <c r="SMB696" s="126"/>
      <c r="SMC696" s="126"/>
      <c r="SMD696" s="126"/>
      <c r="SME696" s="126"/>
      <c r="SMF696" s="126"/>
      <c r="SMG696" s="126"/>
      <c r="SMH696" s="126"/>
      <c r="SMI696" s="126"/>
      <c r="SMJ696" s="126"/>
      <c r="SMK696" s="126"/>
      <c r="SML696" s="126"/>
      <c r="SMM696" s="126"/>
      <c r="SMN696" s="126"/>
      <c r="SMO696" s="126"/>
      <c r="SMP696" s="126"/>
      <c r="SMQ696" s="126"/>
      <c r="SMR696" s="126"/>
      <c r="SMS696" s="126"/>
      <c r="SMT696" s="126"/>
      <c r="SMU696" s="126"/>
      <c r="SMV696" s="126"/>
      <c r="SMW696" s="126"/>
      <c r="SMX696" s="126"/>
      <c r="SMY696" s="126"/>
      <c r="SMZ696" s="126"/>
      <c r="SNA696" s="126"/>
      <c r="SNB696" s="126"/>
      <c r="SNC696" s="126"/>
      <c r="SND696" s="126"/>
      <c r="SNE696" s="126"/>
      <c r="SNF696" s="126"/>
      <c r="SNG696" s="126"/>
      <c r="SNH696" s="126"/>
      <c r="SNI696" s="126"/>
      <c r="SNJ696" s="126"/>
      <c r="SNK696" s="126"/>
      <c r="SNL696" s="126"/>
      <c r="SNM696" s="126"/>
      <c r="SNN696" s="126"/>
      <c r="SNO696" s="126"/>
      <c r="SNP696" s="126"/>
      <c r="SNQ696" s="126"/>
      <c r="SNR696" s="126"/>
      <c r="SNS696" s="126"/>
      <c r="SNT696" s="126"/>
      <c r="SNU696" s="126"/>
      <c r="SNV696" s="126"/>
      <c r="SNW696" s="126"/>
      <c r="SNX696" s="126"/>
      <c r="SNY696" s="126"/>
      <c r="SNZ696" s="126"/>
      <c r="SOA696" s="126"/>
      <c r="SOB696" s="126"/>
      <c r="SOC696" s="126"/>
      <c r="SOD696" s="126"/>
      <c r="SOE696" s="126"/>
      <c r="SOF696" s="126"/>
      <c r="SOG696" s="126"/>
      <c r="SOH696" s="126"/>
      <c r="SOI696" s="126"/>
      <c r="SOJ696" s="126"/>
      <c r="SOK696" s="126"/>
      <c r="SOL696" s="126"/>
      <c r="SOM696" s="126"/>
      <c r="SON696" s="126"/>
      <c r="SOO696" s="126"/>
      <c r="SOP696" s="126"/>
      <c r="SOQ696" s="126"/>
      <c r="SOR696" s="126"/>
      <c r="SOS696" s="126"/>
      <c r="SOT696" s="126"/>
      <c r="SOU696" s="126"/>
      <c r="SOV696" s="126"/>
      <c r="SOW696" s="126"/>
      <c r="SOX696" s="126"/>
      <c r="SOY696" s="126"/>
      <c r="SOZ696" s="126"/>
      <c r="SPA696" s="126"/>
      <c r="SPB696" s="126"/>
      <c r="SPC696" s="126"/>
      <c r="SPD696" s="126"/>
      <c r="SPE696" s="126"/>
      <c r="SPF696" s="126"/>
      <c r="SPG696" s="126"/>
      <c r="SPH696" s="126"/>
      <c r="SPI696" s="126"/>
      <c r="SPJ696" s="126"/>
      <c r="SPK696" s="126"/>
      <c r="SPL696" s="126"/>
      <c r="SPM696" s="126"/>
      <c r="SPN696" s="126"/>
      <c r="SPO696" s="126"/>
      <c r="SPP696" s="126"/>
      <c r="SPQ696" s="126"/>
      <c r="SPR696" s="126"/>
      <c r="SPS696" s="126"/>
      <c r="SPT696" s="126"/>
      <c r="SPU696" s="126"/>
      <c r="SPV696" s="126"/>
      <c r="SPW696" s="126"/>
      <c r="SPX696" s="126"/>
      <c r="SPY696" s="126"/>
      <c r="SPZ696" s="126"/>
      <c r="SQA696" s="126"/>
      <c r="SQB696" s="126"/>
      <c r="SQC696" s="126"/>
      <c r="SQD696" s="126"/>
      <c r="SQE696" s="126"/>
      <c r="SQF696" s="126"/>
      <c r="SQG696" s="126"/>
      <c r="SQH696" s="126"/>
      <c r="SQI696" s="126"/>
      <c r="SQJ696" s="126"/>
      <c r="SQK696" s="126"/>
      <c r="SQL696" s="126"/>
      <c r="SQM696" s="126"/>
      <c r="SQN696" s="126"/>
      <c r="SQO696" s="126"/>
      <c r="SQP696" s="126"/>
      <c r="SQQ696" s="126"/>
      <c r="SQR696" s="126"/>
      <c r="SQS696" s="126"/>
      <c r="SQT696" s="126"/>
      <c r="SQU696" s="126"/>
      <c r="SQV696" s="126"/>
      <c r="SQW696" s="126"/>
      <c r="SQX696" s="126"/>
      <c r="SQY696" s="126"/>
      <c r="SQZ696" s="126"/>
      <c r="SRA696" s="126"/>
      <c r="SRB696" s="126"/>
      <c r="SRC696" s="126"/>
      <c r="SRD696" s="126"/>
      <c r="SRE696" s="126"/>
      <c r="SRF696" s="126"/>
      <c r="SRG696" s="126"/>
      <c r="SRH696" s="126"/>
      <c r="SRI696" s="126"/>
      <c r="SRJ696" s="126"/>
      <c r="SRK696" s="126"/>
      <c r="SRL696" s="126"/>
      <c r="SRM696" s="126"/>
      <c r="SRN696" s="126"/>
      <c r="SRO696" s="126"/>
      <c r="SRP696" s="126"/>
      <c r="SRQ696" s="126"/>
      <c r="SRR696" s="126"/>
      <c r="SRS696" s="126"/>
      <c r="SRT696" s="126"/>
      <c r="SRU696" s="126"/>
      <c r="SRV696" s="126"/>
      <c r="SRW696" s="126"/>
      <c r="SRX696" s="126"/>
      <c r="SRY696" s="126"/>
      <c r="SRZ696" s="126"/>
      <c r="SSA696" s="126"/>
      <c r="SSB696" s="126"/>
      <c r="SSC696" s="126"/>
      <c r="SSD696" s="126"/>
      <c r="SSE696" s="126"/>
      <c r="SSF696" s="126"/>
      <c r="SSG696" s="126"/>
      <c r="SSH696" s="126"/>
      <c r="SSI696" s="126"/>
      <c r="SSJ696" s="126"/>
      <c r="SSK696" s="126"/>
      <c r="SSL696" s="126"/>
      <c r="SSM696" s="126"/>
      <c r="SSN696" s="126"/>
      <c r="SSO696" s="126"/>
      <c r="SSP696" s="126"/>
      <c r="SSQ696" s="126"/>
      <c r="SSR696" s="126"/>
      <c r="SSS696" s="126"/>
      <c r="SST696" s="126"/>
      <c r="SSU696" s="126"/>
      <c r="SSV696" s="126"/>
      <c r="SSW696" s="126"/>
      <c r="SSX696" s="126"/>
      <c r="SSY696" s="126"/>
      <c r="SSZ696" s="126"/>
      <c r="STA696" s="126"/>
      <c r="STB696" s="126"/>
      <c r="STC696" s="126"/>
      <c r="STD696" s="126"/>
      <c r="STE696" s="126"/>
      <c r="STF696" s="126"/>
      <c r="STG696" s="126"/>
      <c r="STH696" s="126"/>
      <c r="STI696" s="126"/>
      <c r="STJ696" s="126"/>
      <c r="STK696" s="126"/>
      <c r="STL696" s="126"/>
      <c r="STM696" s="126"/>
      <c r="STN696" s="126"/>
      <c r="STO696" s="126"/>
      <c r="STP696" s="126"/>
      <c r="STQ696" s="126"/>
      <c r="STR696" s="126"/>
      <c r="STS696" s="126"/>
      <c r="STT696" s="126"/>
      <c r="STU696" s="126"/>
      <c r="STV696" s="126"/>
      <c r="STW696" s="126"/>
      <c r="STX696" s="126"/>
      <c r="STY696" s="126"/>
      <c r="STZ696" s="126"/>
      <c r="SUA696" s="126"/>
      <c r="SUB696" s="126"/>
      <c r="SUC696" s="126"/>
      <c r="SUD696" s="126"/>
      <c r="SUE696" s="126"/>
      <c r="SUF696" s="126"/>
      <c r="SUG696" s="126"/>
      <c r="SUH696" s="126"/>
      <c r="SUI696" s="126"/>
      <c r="SUJ696" s="126"/>
      <c r="SUK696" s="126"/>
      <c r="SUL696" s="126"/>
      <c r="SUM696" s="126"/>
      <c r="SUN696" s="126"/>
      <c r="SUO696" s="126"/>
      <c r="SUP696" s="126"/>
      <c r="SUQ696" s="126"/>
      <c r="SUR696" s="126"/>
      <c r="SUS696" s="126"/>
      <c r="SUT696" s="126"/>
      <c r="SUU696" s="126"/>
      <c r="SUV696" s="126"/>
      <c r="SUW696" s="126"/>
      <c r="SUX696" s="126"/>
      <c r="SUY696" s="126"/>
      <c r="SUZ696" s="126"/>
      <c r="SVA696" s="126"/>
      <c r="SVB696" s="126"/>
      <c r="SVC696" s="126"/>
      <c r="SVD696" s="126"/>
      <c r="SVE696" s="126"/>
      <c r="SVF696" s="126"/>
      <c r="SVG696" s="126"/>
      <c r="SVH696" s="126"/>
      <c r="SVI696" s="126"/>
      <c r="SVJ696" s="126"/>
      <c r="SVK696" s="126"/>
      <c r="SVL696" s="126"/>
      <c r="SVM696" s="126"/>
      <c r="SVN696" s="126"/>
      <c r="SVO696" s="126"/>
      <c r="SVP696" s="126"/>
      <c r="SVQ696" s="126"/>
      <c r="SVR696" s="126"/>
      <c r="SVS696" s="126"/>
      <c r="SVT696" s="126"/>
      <c r="SVU696" s="126"/>
      <c r="SVV696" s="126"/>
      <c r="SVW696" s="126"/>
      <c r="SVX696" s="126"/>
      <c r="SVY696" s="126"/>
      <c r="SVZ696" s="126"/>
      <c r="SWA696" s="126"/>
      <c r="SWB696" s="126"/>
      <c r="SWC696" s="126"/>
      <c r="SWD696" s="126"/>
      <c r="SWE696" s="126"/>
      <c r="SWF696" s="126"/>
      <c r="SWG696" s="126"/>
      <c r="SWH696" s="126"/>
      <c r="SWI696" s="126"/>
      <c r="SWJ696" s="126"/>
      <c r="SWK696" s="126"/>
      <c r="SWL696" s="126"/>
      <c r="SWM696" s="126"/>
      <c r="SWN696" s="126"/>
      <c r="SWO696" s="126"/>
      <c r="SWP696" s="126"/>
      <c r="SWQ696" s="126"/>
      <c r="SWR696" s="126"/>
      <c r="SWS696" s="126"/>
      <c r="SWT696" s="126"/>
      <c r="SWU696" s="126"/>
      <c r="SWV696" s="126"/>
      <c r="SWW696" s="126"/>
      <c r="SWX696" s="126"/>
      <c r="SWY696" s="126"/>
      <c r="SWZ696" s="126"/>
      <c r="SXA696" s="126"/>
      <c r="SXB696" s="126"/>
      <c r="SXC696" s="126"/>
      <c r="SXD696" s="126"/>
      <c r="SXE696" s="126"/>
      <c r="SXF696" s="126"/>
      <c r="SXG696" s="126"/>
      <c r="SXH696" s="126"/>
      <c r="SXI696" s="126"/>
      <c r="SXJ696" s="126"/>
      <c r="SXK696" s="126"/>
      <c r="SXL696" s="126"/>
      <c r="SXM696" s="126"/>
      <c r="SXN696" s="126"/>
      <c r="SXO696" s="126"/>
      <c r="SXP696" s="126"/>
      <c r="SXQ696" s="126"/>
      <c r="SXR696" s="126"/>
      <c r="SXS696" s="126"/>
      <c r="SXT696" s="126"/>
      <c r="SXU696" s="126"/>
      <c r="SXV696" s="126"/>
      <c r="SXW696" s="126"/>
      <c r="SXX696" s="126"/>
      <c r="SXY696" s="126"/>
      <c r="SXZ696" s="126"/>
      <c r="SYA696" s="126"/>
      <c r="SYB696" s="126"/>
      <c r="SYC696" s="126"/>
      <c r="SYD696" s="126"/>
      <c r="SYE696" s="126"/>
      <c r="SYF696" s="126"/>
      <c r="SYG696" s="126"/>
      <c r="SYH696" s="126"/>
      <c r="SYI696" s="126"/>
      <c r="SYJ696" s="126"/>
      <c r="SYK696" s="126"/>
      <c r="SYL696" s="126"/>
      <c r="SYM696" s="126"/>
      <c r="SYN696" s="126"/>
      <c r="SYO696" s="126"/>
      <c r="SYP696" s="126"/>
      <c r="SYQ696" s="126"/>
      <c r="SYR696" s="126"/>
      <c r="SYS696" s="126"/>
      <c r="SYT696" s="126"/>
      <c r="SYU696" s="126"/>
      <c r="SYV696" s="126"/>
      <c r="SYW696" s="126"/>
      <c r="SYX696" s="126"/>
      <c r="SYY696" s="126"/>
      <c r="SYZ696" s="126"/>
      <c r="SZA696" s="126"/>
      <c r="SZB696" s="126"/>
      <c r="SZC696" s="126"/>
      <c r="SZD696" s="126"/>
      <c r="SZE696" s="126"/>
      <c r="SZF696" s="126"/>
      <c r="SZG696" s="126"/>
      <c r="SZH696" s="126"/>
      <c r="SZI696" s="126"/>
      <c r="SZJ696" s="126"/>
      <c r="SZK696" s="126"/>
      <c r="SZL696" s="126"/>
      <c r="SZM696" s="126"/>
      <c r="SZN696" s="126"/>
      <c r="SZO696" s="126"/>
      <c r="SZP696" s="126"/>
      <c r="SZQ696" s="126"/>
      <c r="SZR696" s="126"/>
      <c r="SZS696" s="126"/>
      <c r="SZT696" s="126"/>
      <c r="SZU696" s="126"/>
      <c r="SZV696" s="126"/>
      <c r="SZW696" s="126"/>
      <c r="SZX696" s="126"/>
      <c r="SZY696" s="126"/>
      <c r="SZZ696" s="126"/>
      <c r="TAA696" s="126"/>
      <c r="TAB696" s="126"/>
      <c r="TAC696" s="126"/>
      <c r="TAD696" s="126"/>
      <c r="TAE696" s="126"/>
      <c r="TAF696" s="126"/>
      <c r="TAG696" s="126"/>
      <c r="TAH696" s="126"/>
      <c r="TAI696" s="126"/>
      <c r="TAJ696" s="126"/>
      <c r="TAK696" s="126"/>
      <c r="TAL696" s="126"/>
      <c r="TAM696" s="126"/>
      <c r="TAN696" s="126"/>
      <c r="TAO696" s="126"/>
      <c r="TAP696" s="126"/>
      <c r="TAQ696" s="126"/>
      <c r="TAR696" s="126"/>
      <c r="TAS696" s="126"/>
      <c r="TAT696" s="126"/>
      <c r="TAU696" s="126"/>
      <c r="TAV696" s="126"/>
      <c r="TAW696" s="126"/>
      <c r="TAX696" s="126"/>
      <c r="TAY696" s="126"/>
      <c r="TAZ696" s="126"/>
      <c r="TBA696" s="126"/>
      <c r="TBB696" s="126"/>
      <c r="TBC696" s="126"/>
      <c r="TBD696" s="126"/>
      <c r="TBE696" s="126"/>
      <c r="TBF696" s="126"/>
      <c r="TBG696" s="126"/>
      <c r="TBH696" s="126"/>
      <c r="TBI696" s="126"/>
      <c r="TBJ696" s="126"/>
      <c r="TBK696" s="126"/>
      <c r="TBL696" s="126"/>
      <c r="TBM696" s="126"/>
      <c r="TBN696" s="126"/>
      <c r="TBO696" s="126"/>
      <c r="TBP696" s="126"/>
      <c r="TBQ696" s="126"/>
      <c r="TBR696" s="126"/>
      <c r="TBS696" s="126"/>
      <c r="TBT696" s="126"/>
      <c r="TBU696" s="126"/>
      <c r="TBV696" s="126"/>
      <c r="TBW696" s="126"/>
      <c r="TBX696" s="126"/>
      <c r="TBY696" s="126"/>
      <c r="TBZ696" s="126"/>
      <c r="TCA696" s="126"/>
      <c r="TCB696" s="126"/>
      <c r="TCC696" s="126"/>
      <c r="TCD696" s="126"/>
      <c r="TCE696" s="126"/>
      <c r="TCF696" s="126"/>
      <c r="TCG696" s="126"/>
      <c r="TCH696" s="126"/>
      <c r="TCI696" s="126"/>
      <c r="TCJ696" s="126"/>
      <c r="TCK696" s="126"/>
      <c r="TCL696" s="126"/>
      <c r="TCM696" s="126"/>
      <c r="TCN696" s="126"/>
      <c r="TCO696" s="126"/>
      <c r="TCP696" s="126"/>
      <c r="TCQ696" s="126"/>
      <c r="TCR696" s="126"/>
      <c r="TCS696" s="126"/>
      <c r="TCT696" s="126"/>
      <c r="TCU696" s="126"/>
      <c r="TCV696" s="126"/>
      <c r="TCW696" s="126"/>
      <c r="TCX696" s="126"/>
      <c r="TCY696" s="126"/>
      <c r="TCZ696" s="126"/>
      <c r="TDA696" s="126"/>
      <c r="TDB696" s="126"/>
      <c r="TDC696" s="126"/>
      <c r="TDD696" s="126"/>
      <c r="TDE696" s="126"/>
      <c r="TDF696" s="126"/>
      <c r="TDG696" s="126"/>
      <c r="TDH696" s="126"/>
      <c r="TDI696" s="126"/>
      <c r="TDJ696" s="126"/>
      <c r="TDK696" s="126"/>
      <c r="TDL696" s="126"/>
      <c r="TDM696" s="126"/>
      <c r="TDN696" s="126"/>
      <c r="TDO696" s="126"/>
      <c r="TDP696" s="126"/>
      <c r="TDQ696" s="126"/>
      <c r="TDR696" s="126"/>
      <c r="TDS696" s="126"/>
      <c r="TDT696" s="126"/>
      <c r="TDU696" s="126"/>
      <c r="TDV696" s="126"/>
      <c r="TDW696" s="126"/>
      <c r="TDX696" s="126"/>
      <c r="TDY696" s="126"/>
      <c r="TDZ696" s="126"/>
      <c r="TEA696" s="126"/>
      <c r="TEB696" s="126"/>
      <c r="TEC696" s="126"/>
      <c r="TED696" s="126"/>
      <c r="TEE696" s="126"/>
      <c r="TEF696" s="126"/>
      <c r="TEG696" s="126"/>
      <c r="TEH696" s="126"/>
      <c r="TEI696" s="126"/>
      <c r="TEJ696" s="126"/>
      <c r="TEK696" s="126"/>
      <c r="TEL696" s="126"/>
      <c r="TEM696" s="126"/>
      <c r="TEN696" s="126"/>
      <c r="TEO696" s="126"/>
      <c r="TEP696" s="126"/>
      <c r="TEQ696" s="126"/>
      <c r="TER696" s="126"/>
      <c r="TES696" s="126"/>
      <c r="TET696" s="126"/>
      <c r="TEU696" s="126"/>
      <c r="TEV696" s="126"/>
      <c r="TEW696" s="126"/>
      <c r="TEX696" s="126"/>
      <c r="TEY696" s="126"/>
      <c r="TEZ696" s="126"/>
      <c r="TFA696" s="126"/>
      <c r="TFB696" s="126"/>
      <c r="TFC696" s="126"/>
      <c r="TFD696" s="126"/>
      <c r="TFE696" s="126"/>
      <c r="TFF696" s="126"/>
      <c r="TFG696" s="126"/>
      <c r="TFH696" s="126"/>
      <c r="TFI696" s="126"/>
      <c r="TFJ696" s="126"/>
      <c r="TFK696" s="126"/>
      <c r="TFL696" s="126"/>
      <c r="TFM696" s="126"/>
      <c r="TFN696" s="126"/>
      <c r="TFO696" s="126"/>
      <c r="TFP696" s="126"/>
      <c r="TFQ696" s="126"/>
      <c r="TFR696" s="126"/>
      <c r="TFS696" s="126"/>
      <c r="TFT696" s="126"/>
      <c r="TFU696" s="126"/>
      <c r="TFV696" s="126"/>
      <c r="TFW696" s="126"/>
      <c r="TFX696" s="126"/>
      <c r="TFY696" s="126"/>
      <c r="TFZ696" s="126"/>
      <c r="TGA696" s="126"/>
      <c r="TGB696" s="126"/>
      <c r="TGC696" s="126"/>
      <c r="TGD696" s="126"/>
      <c r="TGE696" s="126"/>
      <c r="TGF696" s="126"/>
      <c r="TGG696" s="126"/>
      <c r="TGH696" s="126"/>
      <c r="TGI696" s="126"/>
      <c r="TGJ696" s="126"/>
      <c r="TGK696" s="126"/>
      <c r="TGL696" s="126"/>
      <c r="TGM696" s="126"/>
      <c r="TGN696" s="126"/>
      <c r="TGO696" s="126"/>
      <c r="TGP696" s="126"/>
      <c r="TGQ696" s="126"/>
      <c r="TGR696" s="126"/>
      <c r="TGS696" s="126"/>
      <c r="TGT696" s="126"/>
      <c r="TGU696" s="126"/>
      <c r="TGV696" s="126"/>
      <c r="TGW696" s="126"/>
      <c r="TGX696" s="126"/>
      <c r="TGY696" s="126"/>
      <c r="TGZ696" s="126"/>
      <c r="THA696" s="126"/>
      <c r="THB696" s="126"/>
      <c r="THC696" s="126"/>
      <c r="THD696" s="126"/>
      <c r="THE696" s="126"/>
      <c r="THF696" s="126"/>
      <c r="THG696" s="126"/>
      <c r="THH696" s="126"/>
      <c r="THI696" s="126"/>
      <c r="THJ696" s="126"/>
      <c r="THK696" s="126"/>
      <c r="THL696" s="126"/>
      <c r="THM696" s="126"/>
      <c r="THN696" s="126"/>
      <c r="THO696" s="126"/>
      <c r="THP696" s="126"/>
      <c r="THQ696" s="126"/>
      <c r="THR696" s="126"/>
      <c r="THS696" s="126"/>
      <c r="THT696" s="126"/>
      <c r="THU696" s="126"/>
      <c r="THV696" s="126"/>
      <c r="THW696" s="126"/>
      <c r="THX696" s="126"/>
      <c r="THY696" s="126"/>
      <c r="THZ696" s="126"/>
      <c r="TIA696" s="126"/>
      <c r="TIB696" s="126"/>
      <c r="TIC696" s="126"/>
      <c r="TID696" s="126"/>
      <c r="TIE696" s="126"/>
      <c r="TIF696" s="126"/>
      <c r="TIG696" s="126"/>
      <c r="TIH696" s="126"/>
      <c r="TII696" s="126"/>
      <c r="TIJ696" s="126"/>
      <c r="TIK696" s="126"/>
      <c r="TIL696" s="126"/>
      <c r="TIM696" s="126"/>
      <c r="TIN696" s="126"/>
      <c r="TIO696" s="126"/>
      <c r="TIP696" s="126"/>
      <c r="TIQ696" s="126"/>
      <c r="TIR696" s="126"/>
      <c r="TIS696" s="126"/>
      <c r="TIT696" s="126"/>
      <c r="TIU696" s="126"/>
      <c r="TIV696" s="126"/>
      <c r="TIW696" s="126"/>
      <c r="TIX696" s="126"/>
      <c r="TIY696" s="126"/>
      <c r="TIZ696" s="126"/>
      <c r="TJA696" s="126"/>
      <c r="TJB696" s="126"/>
      <c r="TJC696" s="126"/>
      <c r="TJD696" s="126"/>
      <c r="TJE696" s="126"/>
      <c r="TJF696" s="126"/>
      <c r="TJG696" s="126"/>
      <c r="TJH696" s="126"/>
      <c r="TJI696" s="126"/>
      <c r="TJJ696" s="126"/>
      <c r="TJK696" s="126"/>
      <c r="TJL696" s="126"/>
      <c r="TJM696" s="126"/>
      <c r="TJN696" s="126"/>
      <c r="TJO696" s="126"/>
      <c r="TJP696" s="126"/>
      <c r="TJQ696" s="126"/>
      <c r="TJR696" s="126"/>
      <c r="TJS696" s="126"/>
      <c r="TJT696" s="126"/>
      <c r="TJU696" s="126"/>
      <c r="TJV696" s="126"/>
      <c r="TJW696" s="126"/>
      <c r="TJX696" s="126"/>
      <c r="TJY696" s="126"/>
      <c r="TJZ696" s="126"/>
      <c r="TKA696" s="126"/>
      <c r="TKB696" s="126"/>
      <c r="TKC696" s="126"/>
      <c r="TKD696" s="126"/>
      <c r="TKE696" s="126"/>
      <c r="TKF696" s="126"/>
      <c r="TKG696" s="126"/>
      <c r="TKH696" s="126"/>
      <c r="TKI696" s="126"/>
      <c r="TKJ696" s="126"/>
      <c r="TKK696" s="126"/>
      <c r="TKL696" s="126"/>
      <c r="TKM696" s="126"/>
      <c r="TKN696" s="126"/>
      <c r="TKO696" s="126"/>
      <c r="TKP696" s="126"/>
      <c r="TKQ696" s="126"/>
      <c r="TKR696" s="126"/>
      <c r="TKS696" s="126"/>
      <c r="TKT696" s="126"/>
      <c r="TKU696" s="126"/>
      <c r="TKV696" s="126"/>
      <c r="TKW696" s="126"/>
      <c r="TKX696" s="126"/>
      <c r="TKY696" s="126"/>
      <c r="TKZ696" s="126"/>
      <c r="TLA696" s="126"/>
      <c r="TLB696" s="126"/>
      <c r="TLC696" s="126"/>
      <c r="TLD696" s="126"/>
      <c r="TLE696" s="126"/>
      <c r="TLF696" s="126"/>
      <c r="TLG696" s="126"/>
      <c r="TLH696" s="126"/>
      <c r="TLI696" s="126"/>
      <c r="TLJ696" s="126"/>
      <c r="TLK696" s="126"/>
      <c r="TLL696" s="126"/>
      <c r="TLM696" s="126"/>
      <c r="TLN696" s="126"/>
      <c r="TLO696" s="126"/>
      <c r="TLP696" s="126"/>
      <c r="TLQ696" s="126"/>
      <c r="TLR696" s="126"/>
      <c r="TLS696" s="126"/>
      <c r="TLT696" s="126"/>
      <c r="TLU696" s="126"/>
      <c r="TLV696" s="126"/>
      <c r="TLW696" s="126"/>
      <c r="TLX696" s="126"/>
      <c r="TLY696" s="126"/>
      <c r="TLZ696" s="126"/>
      <c r="TMA696" s="126"/>
      <c r="TMB696" s="126"/>
      <c r="TMC696" s="126"/>
      <c r="TMD696" s="126"/>
      <c r="TME696" s="126"/>
      <c r="TMF696" s="126"/>
      <c r="TMG696" s="126"/>
      <c r="TMH696" s="126"/>
      <c r="TMI696" s="126"/>
      <c r="TMJ696" s="126"/>
      <c r="TMK696" s="126"/>
      <c r="TML696" s="126"/>
      <c r="TMM696" s="126"/>
      <c r="TMN696" s="126"/>
      <c r="TMO696" s="126"/>
      <c r="TMP696" s="126"/>
      <c r="TMQ696" s="126"/>
      <c r="TMR696" s="126"/>
      <c r="TMS696" s="126"/>
      <c r="TMT696" s="126"/>
      <c r="TMU696" s="126"/>
      <c r="TMV696" s="126"/>
      <c r="TMW696" s="126"/>
      <c r="TMX696" s="126"/>
      <c r="TMY696" s="126"/>
      <c r="TMZ696" s="126"/>
      <c r="TNA696" s="126"/>
      <c r="TNB696" s="126"/>
      <c r="TNC696" s="126"/>
      <c r="TND696" s="126"/>
      <c r="TNE696" s="126"/>
      <c r="TNF696" s="126"/>
      <c r="TNG696" s="126"/>
      <c r="TNH696" s="126"/>
      <c r="TNI696" s="126"/>
      <c r="TNJ696" s="126"/>
      <c r="TNK696" s="126"/>
      <c r="TNL696" s="126"/>
      <c r="TNM696" s="126"/>
      <c r="TNN696" s="126"/>
      <c r="TNO696" s="126"/>
      <c r="TNP696" s="126"/>
      <c r="TNQ696" s="126"/>
      <c r="TNR696" s="126"/>
      <c r="TNS696" s="126"/>
      <c r="TNT696" s="126"/>
      <c r="TNU696" s="126"/>
      <c r="TNV696" s="126"/>
      <c r="TNW696" s="126"/>
      <c r="TNX696" s="126"/>
      <c r="TNY696" s="126"/>
      <c r="TNZ696" s="126"/>
      <c r="TOA696" s="126"/>
      <c r="TOB696" s="126"/>
      <c r="TOC696" s="126"/>
      <c r="TOD696" s="126"/>
      <c r="TOE696" s="126"/>
      <c r="TOF696" s="126"/>
      <c r="TOG696" s="126"/>
      <c r="TOH696" s="126"/>
      <c r="TOI696" s="126"/>
      <c r="TOJ696" s="126"/>
      <c r="TOK696" s="126"/>
      <c r="TOL696" s="126"/>
      <c r="TOM696" s="126"/>
      <c r="TON696" s="126"/>
      <c r="TOO696" s="126"/>
      <c r="TOP696" s="126"/>
      <c r="TOQ696" s="126"/>
      <c r="TOR696" s="126"/>
      <c r="TOS696" s="126"/>
      <c r="TOT696" s="126"/>
      <c r="TOU696" s="126"/>
      <c r="TOV696" s="126"/>
      <c r="TOW696" s="126"/>
      <c r="TOX696" s="126"/>
      <c r="TOY696" s="126"/>
      <c r="TOZ696" s="126"/>
      <c r="TPA696" s="126"/>
      <c r="TPB696" s="126"/>
      <c r="TPC696" s="126"/>
      <c r="TPD696" s="126"/>
      <c r="TPE696" s="126"/>
      <c r="TPF696" s="126"/>
      <c r="TPG696" s="126"/>
      <c r="TPH696" s="126"/>
      <c r="TPI696" s="126"/>
      <c r="TPJ696" s="126"/>
      <c r="TPK696" s="126"/>
      <c r="TPL696" s="126"/>
      <c r="TPM696" s="126"/>
      <c r="TPN696" s="126"/>
      <c r="TPO696" s="126"/>
      <c r="TPP696" s="126"/>
      <c r="TPQ696" s="126"/>
      <c r="TPR696" s="126"/>
      <c r="TPS696" s="126"/>
      <c r="TPT696" s="126"/>
      <c r="TPU696" s="126"/>
      <c r="TPV696" s="126"/>
      <c r="TPW696" s="126"/>
      <c r="TPX696" s="126"/>
      <c r="TPY696" s="126"/>
      <c r="TPZ696" s="126"/>
      <c r="TQA696" s="126"/>
      <c r="TQB696" s="126"/>
      <c r="TQC696" s="126"/>
      <c r="TQD696" s="126"/>
      <c r="TQE696" s="126"/>
      <c r="TQF696" s="126"/>
      <c r="TQG696" s="126"/>
      <c r="TQH696" s="126"/>
      <c r="TQI696" s="126"/>
      <c r="TQJ696" s="126"/>
      <c r="TQK696" s="126"/>
      <c r="TQL696" s="126"/>
      <c r="TQM696" s="126"/>
      <c r="TQN696" s="126"/>
      <c r="TQO696" s="126"/>
      <c r="TQP696" s="126"/>
      <c r="TQQ696" s="126"/>
      <c r="TQR696" s="126"/>
      <c r="TQS696" s="126"/>
      <c r="TQT696" s="126"/>
      <c r="TQU696" s="126"/>
      <c r="TQV696" s="126"/>
      <c r="TQW696" s="126"/>
      <c r="TQX696" s="126"/>
      <c r="TQY696" s="126"/>
      <c r="TQZ696" s="126"/>
      <c r="TRA696" s="126"/>
      <c r="TRB696" s="126"/>
      <c r="TRC696" s="126"/>
      <c r="TRD696" s="126"/>
      <c r="TRE696" s="126"/>
      <c r="TRF696" s="126"/>
      <c r="TRG696" s="126"/>
      <c r="TRH696" s="126"/>
      <c r="TRI696" s="126"/>
      <c r="TRJ696" s="126"/>
      <c r="TRK696" s="126"/>
      <c r="TRL696" s="126"/>
      <c r="TRM696" s="126"/>
      <c r="TRN696" s="126"/>
      <c r="TRO696" s="126"/>
      <c r="TRP696" s="126"/>
      <c r="TRQ696" s="126"/>
      <c r="TRR696" s="126"/>
      <c r="TRS696" s="126"/>
      <c r="TRT696" s="126"/>
      <c r="TRU696" s="126"/>
      <c r="TRV696" s="126"/>
      <c r="TRW696" s="126"/>
      <c r="TRX696" s="126"/>
      <c r="TRY696" s="126"/>
      <c r="TRZ696" s="126"/>
      <c r="TSA696" s="126"/>
      <c r="TSB696" s="126"/>
      <c r="TSC696" s="126"/>
      <c r="TSD696" s="126"/>
      <c r="TSE696" s="126"/>
      <c r="TSF696" s="126"/>
      <c r="TSG696" s="126"/>
      <c r="TSH696" s="126"/>
      <c r="TSI696" s="126"/>
      <c r="TSJ696" s="126"/>
      <c r="TSK696" s="126"/>
      <c r="TSL696" s="126"/>
      <c r="TSM696" s="126"/>
      <c r="TSN696" s="126"/>
      <c r="TSO696" s="126"/>
      <c r="TSP696" s="126"/>
      <c r="TSQ696" s="126"/>
      <c r="TSR696" s="126"/>
      <c r="TSS696" s="126"/>
      <c r="TST696" s="126"/>
      <c r="TSU696" s="126"/>
      <c r="TSV696" s="126"/>
      <c r="TSW696" s="126"/>
      <c r="TSX696" s="126"/>
      <c r="TSY696" s="126"/>
      <c r="TSZ696" s="126"/>
      <c r="TTA696" s="126"/>
      <c r="TTB696" s="126"/>
      <c r="TTC696" s="126"/>
      <c r="TTD696" s="126"/>
      <c r="TTE696" s="126"/>
      <c r="TTF696" s="126"/>
      <c r="TTG696" s="126"/>
      <c r="TTH696" s="126"/>
      <c r="TTI696" s="126"/>
      <c r="TTJ696" s="126"/>
      <c r="TTK696" s="126"/>
      <c r="TTL696" s="126"/>
      <c r="TTM696" s="126"/>
      <c r="TTN696" s="126"/>
      <c r="TTO696" s="126"/>
      <c r="TTP696" s="126"/>
      <c r="TTQ696" s="126"/>
      <c r="TTR696" s="126"/>
      <c r="TTS696" s="126"/>
      <c r="TTT696" s="126"/>
      <c r="TTU696" s="126"/>
      <c r="TTV696" s="126"/>
      <c r="TTW696" s="126"/>
      <c r="TTX696" s="126"/>
      <c r="TTY696" s="126"/>
      <c r="TTZ696" s="126"/>
      <c r="TUA696" s="126"/>
      <c r="TUB696" s="126"/>
      <c r="TUC696" s="126"/>
      <c r="TUD696" s="126"/>
      <c r="TUE696" s="126"/>
      <c r="TUF696" s="126"/>
      <c r="TUG696" s="126"/>
      <c r="TUH696" s="126"/>
      <c r="TUI696" s="126"/>
      <c r="TUJ696" s="126"/>
      <c r="TUK696" s="126"/>
      <c r="TUL696" s="126"/>
      <c r="TUM696" s="126"/>
      <c r="TUN696" s="126"/>
      <c r="TUO696" s="126"/>
      <c r="TUP696" s="126"/>
      <c r="TUQ696" s="126"/>
      <c r="TUR696" s="126"/>
      <c r="TUS696" s="126"/>
      <c r="TUT696" s="126"/>
      <c r="TUU696" s="126"/>
      <c r="TUV696" s="126"/>
      <c r="TUW696" s="126"/>
      <c r="TUX696" s="126"/>
      <c r="TUY696" s="126"/>
      <c r="TUZ696" s="126"/>
      <c r="TVA696" s="126"/>
      <c r="TVB696" s="126"/>
      <c r="TVC696" s="126"/>
      <c r="TVD696" s="126"/>
      <c r="TVE696" s="126"/>
      <c r="TVF696" s="126"/>
      <c r="TVG696" s="126"/>
      <c r="TVH696" s="126"/>
      <c r="TVI696" s="126"/>
      <c r="TVJ696" s="126"/>
      <c r="TVK696" s="126"/>
      <c r="TVL696" s="126"/>
      <c r="TVM696" s="126"/>
      <c r="TVN696" s="126"/>
      <c r="TVO696" s="126"/>
      <c r="TVP696" s="126"/>
      <c r="TVQ696" s="126"/>
      <c r="TVR696" s="126"/>
      <c r="TVS696" s="126"/>
      <c r="TVT696" s="126"/>
      <c r="TVU696" s="126"/>
      <c r="TVV696" s="126"/>
      <c r="TVW696" s="126"/>
      <c r="TVX696" s="126"/>
      <c r="TVY696" s="126"/>
      <c r="TVZ696" s="126"/>
      <c r="TWA696" s="126"/>
      <c r="TWB696" s="126"/>
      <c r="TWC696" s="126"/>
      <c r="TWD696" s="126"/>
      <c r="TWE696" s="126"/>
      <c r="TWF696" s="126"/>
      <c r="TWG696" s="126"/>
      <c r="TWH696" s="126"/>
      <c r="TWI696" s="126"/>
      <c r="TWJ696" s="126"/>
      <c r="TWK696" s="126"/>
      <c r="TWL696" s="126"/>
      <c r="TWM696" s="126"/>
      <c r="TWN696" s="126"/>
      <c r="TWO696" s="126"/>
      <c r="TWP696" s="126"/>
      <c r="TWQ696" s="126"/>
      <c r="TWR696" s="126"/>
      <c r="TWS696" s="126"/>
      <c r="TWT696" s="126"/>
      <c r="TWU696" s="126"/>
      <c r="TWV696" s="126"/>
      <c r="TWW696" s="126"/>
      <c r="TWX696" s="126"/>
      <c r="TWY696" s="126"/>
      <c r="TWZ696" s="126"/>
      <c r="TXA696" s="126"/>
      <c r="TXB696" s="126"/>
      <c r="TXC696" s="126"/>
      <c r="TXD696" s="126"/>
      <c r="TXE696" s="126"/>
      <c r="TXF696" s="126"/>
      <c r="TXG696" s="126"/>
      <c r="TXH696" s="126"/>
      <c r="TXI696" s="126"/>
      <c r="TXJ696" s="126"/>
      <c r="TXK696" s="126"/>
      <c r="TXL696" s="126"/>
      <c r="TXM696" s="126"/>
      <c r="TXN696" s="126"/>
      <c r="TXO696" s="126"/>
      <c r="TXP696" s="126"/>
      <c r="TXQ696" s="126"/>
      <c r="TXR696" s="126"/>
      <c r="TXS696" s="126"/>
      <c r="TXT696" s="126"/>
      <c r="TXU696" s="126"/>
      <c r="TXV696" s="126"/>
      <c r="TXW696" s="126"/>
      <c r="TXX696" s="126"/>
      <c r="TXY696" s="126"/>
      <c r="TXZ696" s="126"/>
      <c r="TYA696" s="126"/>
      <c r="TYB696" s="126"/>
      <c r="TYC696" s="126"/>
      <c r="TYD696" s="126"/>
      <c r="TYE696" s="126"/>
      <c r="TYF696" s="126"/>
      <c r="TYG696" s="126"/>
      <c r="TYH696" s="126"/>
      <c r="TYI696" s="126"/>
      <c r="TYJ696" s="126"/>
      <c r="TYK696" s="126"/>
      <c r="TYL696" s="126"/>
      <c r="TYM696" s="126"/>
      <c r="TYN696" s="126"/>
      <c r="TYO696" s="126"/>
      <c r="TYP696" s="126"/>
      <c r="TYQ696" s="126"/>
      <c r="TYR696" s="126"/>
      <c r="TYS696" s="126"/>
      <c r="TYT696" s="126"/>
      <c r="TYU696" s="126"/>
      <c r="TYV696" s="126"/>
      <c r="TYW696" s="126"/>
      <c r="TYX696" s="126"/>
      <c r="TYY696" s="126"/>
      <c r="TYZ696" s="126"/>
      <c r="TZA696" s="126"/>
      <c r="TZB696" s="126"/>
      <c r="TZC696" s="126"/>
      <c r="TZD696" s="126"/>
      <c r="TZE696" s="126"/>
      <c r="TZF696" s="126"/>
      <c r="TZG696" s="126"/>
      <c r="TZH696" s="126"/>
      <c r="TZI696" s="126"/>
      <c r="TZJ696" s="126"/>
      <c r="TZK696" s="126"/>
      <c r="TZL696" s="126"/>
      <c r="TZM696" s="126"/>
      <c r="TZN696" s="126"/>
      <c r="TZO696" s="126"/>
      <c r="TZP696" s="126"/>
      <c r="TZQ696" s="126"/>
      <c r="TZR696" s="126"/>
      <c r="TZS696" s="126"/>
      <c r="TZT696" s="126"/>
      <c r="TZU696" s="126"/>
      <c r="TZV696" s="126"/>
      <c r="TZW696" s="126"/>
      <c r="TZX696" s="126"/>
      <c r="TZY696" s="126"/>
      <c r="TZZ696" s="126"/>
      <c r="UAA696" s="126"/>
      <c r="UAB696" s="126"/>
      <c r="UAC696" s="126"/>
      <c r="UAD696" s="126"/>
      <c r="UAE696" s="126"/>
      <c r="UAF696" s="126"/>
      <c r="UAG696" s="126"/>
      <c r="UAH696" s="126"/>
      <c r="UAI696" s="126"/>
      <c r="UAJ696" s="126"/>
      <c r="UAK696" s="126"/>
      <c r="UAL696" s="126"/>
      <c r="UAM696" s="126"/>
      <c r="UAN696" s="126"/>
      <c r="UAO696" s="126"/>
      <c r="UAP696" s="126"/>
      <c r="UAQ696" s="126"/>
      <c r="UAR696" s="126"/>
      <c r="UAS696" s="126"/>
      <c r="UAT696" s="126"/>
      <c r="UAU696" s="126"/>
      <c r="UAV696" s="126"/>
      <c r="UAW696" s="126"/>
      <c r="UAX696" s="126"/>
      <c r="UAY696" s="126"/>
      <c r="UAZ696" s="126"/>
      <c r="UBA696" s="126"/>
      <c r="UBB696" s="126"/>
      <c r="UBC696" s="126"/>
      <c r="UBD696" s="126"/>
      <c r="UBE696" s="126"/>
      <c r="UBF696" s="126"/>
      <c r="UBG696" s="126"/>
      <c r="UBH696" s="126"/>
      <c r="UBI696" s="126"/>
      <c r="UBJ696" s="126"/>
      <c r="UBK696" s="126"/>
      <c r="UBL696" s="126"/>
      <c r="UBM696" s="126"/>
      <c r="UBN696" s="126"/>
      <c r="UBO696" s="126"/>
      <c r="UBP696" s="126"/>
      <c r="UBQ696" s="126"/>
      <c r="UBR696" s="126"/>
      <c r="UBS696" s="126"/>
      <c r="UBT696" s="126"/>
      <c r="UBU696" s="126"/>
      <c r="UBV696" s="126"/>
      <c r="UBW696" s="126"/>
      <c r="UBX696" s="126"/>
      <c r="UBY696" s="126"/>
      <c r="UBZ696" s="126"/>
      <c r="UCA696" s="126"/>
      <c r="UCB696" s="126"/>
      <c r="UCC696" s="126"/>
      <c r="UCD696" s="126"/>
      <c r="UCE696" s="126"/>
      <c r="UCF696" s="126"/>
      <c r="UCG696" s="126"/>
      <c r="UCH696" s="126"/>
      <c r="UCI696" s="126"/>
      <c r="UCJ696" s="126"/>
      <c r="UCK696" s="126"/>
      <c r="UCL696" s="126"/>
      <c r="UCM696" s="126"/>
      <c r="UCN696" s="126"/>
      <c r="UCO696" s="126"/>
      <c r="UCP696" s="126"/>
      <c r="UCQ696" s="126"/>
      <c r="UCR696" s="126"/>
      <c r="UCS696" s="126"/>
      <c r="UCT696" s="126"/>
      <c r="UCU696" s="126"/>
      <c r="UCV696" s="126"/>
      <c r="UCW696" s="126"/>
      <c r="UCX696" s="126"/>
      <c r="UCY696" s="126"/>
      <c r="UCZ696" s="126"/>
      <c r="UDA696" s="126"/>
      <c r="UDB696" s="126"/>
      <c r="UDC696" s="126"/>
      <c r="UDD696" s="126"/>
      <c r="UDE696" s="126"/>
      <c r="UDF696" s="126"/>
      <c r="UDG696" s="126"/>
      <c r="UDH696" s="126"/>
      <c r="UDI696" s="126"/>
      <c r="UDJ696" s="126"/>
      <c r="UDK696" s="126"/>
      <c r="UDL696" s="126"/>
      <c r="UDM696" s="126"/>
      <c r="UDN696" s="126"/>
      <c r="UDO696" s="126"/>
      <c r="UDP696" s="126"/>
      <c r="UDQ696" s="126"/>
      <c r="UDR696" s="126"/>
      <c r="UDS696" s="126"/>
      <c r="UDT696" s="126"/>
      <c r="UDU696" s="126"/>
      <c r="UDV696" s="126"/>
      <c r="UDW696" s="126"/>
      <c r="UDX696" s="126"/>
      <c r="UDY696" s="126"/>
      <c r="UDZ696" s="126"/>
      <c r="UEA696" s="126"/>
      <c r="UEB696" s="126"/>
      <c r="UEC696" s="126"/>
      <c r="UED696" s="126"/>
      <c r="UEE696" s="126"/>
      <c r="UEF696" s="126"/>
      <c r="UEG696" s="126"/>
      <c r="UEH696" s="126"/>
      <c r="UEI696" s="126"/>
      <c r="UEJ696" s="126"/>
      <c r="UEK696" s="126"/>
      <c r="UEL696" s="126"/>
      <c r="UEM696" s="126"/>
      <c r="UEN696" s="126"/>
      <c r="UEO696" s="126"/>
      <c r="UEP696" s="126"/>
      <c r="UEQ696" s="126"/>
      <c r="UER696" s="126"/>
      <c r="UES696" s="126"/>
      <c r="UET696" s="126"/>
      <c r="UEU696" s="126"/>
      <c r="UEV696" s="126"/>
      <c r="UEW696" s="126"/>
      <c r="UEX696" s="126"/>
      <c r="UEY696" s="126"/>
      <c r="UEZ696" s="126"/>
      <c r="UFA696" s="126"/>
      <c r="UFB696" s="126"/>
      <c r="UFC696" s="126"/>
      <c r="UFD696" s="126"/>
      <c r="UFE696" s="126"/>
      <c r="UFF696" s="126"/>
      <c r="UFG696" s="126"/>
      <c r="UFH696" s="126"/>
      <c r="UFI696" s="126"/>
      <c r="UFJ696" s="126"/>
      <c r="UFK696" s="126"/>
      <c r="UFL696" s="126"/>
      <c r="UFM696" s="126"/>
      <c r="UFN696" s="126"/>
      <c r="UFO696" s="126"/>
      <c r="UFP696" s="126"/>
      <c r="UFQ696" s="126"/>
      <c r="UFR696" s="126"/>
      <c r="UFS696" s="126"/>
      <c r="UFT696" s="126"/>
      <c r="UFU696" s="126"/>
      <c r="UFV696" s="126"/>
      <c r="UFW696" s="126"/>
      <c r="UFX696" s="126"/>
      <c r="UFY696" s="126"/>
      <c r="UFZ696" s="126"/>
      <c r="UGA696" s="126"/>
      <c r="UGB696" s="126"/>
      <c r="UGC696" s="126"/>
      <c r="UGD696" s="126"/>
      <c r="UGE696" s="126"/>
      <c r="UGF696" s="126"/>
      <c r="UGG696" s="126"/>
      <c r="UGH696" s="126"/>
      <c r="UGI696" s="126"/>
      <c r="UGJ696" s="126"/>
      <c r="UGK696" s="126"/>
      <c r="UGL696" s="126"/>
      <c r="UGM696" s="126"/>
      <c r="UGN696" s="126"/>
      <c r="UGO696" s="126"/>
      <c r="UGP696" s="126"/>
      <c r="UGQ696" s="126"/>
      <c r="UGR696" s="126"/>
      <c r="UGS696" s="126"/>
      <c r="UGT696" s="126"/>
      <c r="UGU696" s="126"/>
      <c r="UGV696" s="126"/>
      <c r="UGW696" s="126"/>
      <c r="UGX696" s="126"/>
      <c r="UGY696" s="126"/>
      <c r="UGZ696" s="126"/>
      <c r="UHA696" s="126"/>
      <c r="UHB696" s="126"/>
      <c r="UHC696" s="126"/>
      <c r="UHD696" s="126"/>
      <c r="UHE696" s="126"/>
      <c r="UHF696" s="126"/>
      <c r="UHG696" s="126"/>
      <c r="UHH696" s="126"/>
      <c r="UHI696" s="126"/>
      <c r="UHJ696" s="126"/>
      <c r="UHK696" s="126"/>
      <c r="UHL696" s="126"/>
      <c r="UHM696" s="126"/>
      <c r="UHN696" s="126"/>
      <c r="UHO696" s="126"/>
      <c r="UHP696" s="126"/>
      <c r="UHQ696" s="126"/>
      <c r="UHR696" s="126"/>
      <c r="UHS696" s="126"/>
      <c r="UHT696" s="126"/>
      <c r="UHU696" s="126"/>
      <c r="UHV696" s="126"/>
      <c r="UHW696" s="126"/>
      <c r="UHX696" s="126"/>
      <c r="UHY696" s="126"/>
      <c r="UHZ696" s="126"/>
      <c r="UIA696" s="126"/>
      <c r="UIB696" s="126"/>
      <c r="UIC696" s="126"/>
      <c r="UID696" s="126"/>
      <c r="UIE696" s="126"/>
      <c r="UIF696" s="126"/>
      <c r="UIG696" s="126"/>
      <c r="UIH696" s="126"/>
      <c r="UII696" s="126"/>
      <c r="UIJ696" s="126"/>
      <c r="UIK696" s="126"/>
      <c r="UIL696" s="126"/>
      <c r="UIM696" s="126"/>
      <c r="UIN696" s="126"/>
      <c r="UIO696" s="126"/>
      <c r="UIP696" s="126"/>
      <c r="UIQ696" s="126"/>
      <c r="UIR696" s="126"/>
      <c r="UIS696" s="126"/>
      <c r="UIT696" s="126"/>
      <c r="UIU696" s="126"/>
      <c r="UIV696" s="126"/>
      <c r="UIW696" s="126"/>
      <c r="UIX696" s="126"/>
      <c r="UIY696" s="126"/>
      <c r="UIZ696" s="126"/>
      <c r="UJA696" s="126"/>
      <c r="UJB696" s="126"/>
      <c r="UJC696" s="126"/>
      <c r="UJD696" s="126"/>
      <c r="UJE696" s="126"/>
      <c r="UJF696" s="126"/>
      <c r="UJG696" s="126"/>
      <c r="UJH696" s="126"/>
      <c r="UJI696" s="126"/>
      <c r="UJJ696" s="126"/>
      <c r="UJK696" s="126"/>
      <c r="UJL696" s="126"/>
      <c r="UJM696" s="126"/>
      <c r="UJN696" s="126"/>
      <c r="UJO696" s="126"/>
      <c r="UJP696" s="126"/>
      <c r="UJQ696" s="126"/>
      <c r="UJR696" s="126"/>
      <c r="UJS696" s="126"/>
      <c r="UJT696" s="126"/>
      <c r="UJU696" s="126"/>
      <c r="UJV696" s="126"/>
      <c r="UJW696" s="126"/>
      <c r="UJX696" s="126"/>
      <c r="UJY696" s="126"/>
      <c r="UJZ696" s="126"/>
      <c r="UKA696" s="126"/>
      <c r="UKB696" s="126"/>
      <c r="UKC696" s="126"/>
      <c r="UKD696" s="126"/>
      <c r="UKE696" s="126"/>
      <c r="UKF696" s="126"/>
      <c r="UKG696" s="126"/>
      <c r="UKH696" s="126"/>
      <c r="UKI696" s="126"/>
      <c r="UKJ696" s="126"/>
      <c r="UKK696" s="126"/>
      <c r="UKL696" s="126"/>
      <c r="UKM696" s="126"/>
      <c r="UKN696" s="126"/>
      <c r="UKO696" s="126"/>
      <c r="UKP696" s="126"/>
      <c r="UKQ696" s="126"/>
      <c r="UKR696" s="126"/>
      <c r="UKS696" s="126"/>
      <c r="UKT696" s="126"/>
      <c r="UKU696" s="126"/>
      <c r="UKV696" s="126"/>
      <c r="UKW696" s="126"/>
      <c r="UKX696" s="126"/>
      <c r="UKY696" s="126"/>
      <c r="UKZ696" s="126"/>
      <c r="ULA696" s="126"/>
      <c r="ULB696" s="126"/>
      <c r="ULC696" s="126"/>
      <c r="ULD696" s="126"/>
      <c r="ULE696" s="126"/>
      <c r="ULF696" s="126"/>
      <c r="ULG696" s="126"/>
      <c r="ULH696" s="126"/>
      <c r="ULI696" s="126"/>
      <c r="ULJ696" s="126"/>
      <c r="ULK696" s="126"/>
      <c r="ULL696" s="126"/>
      <c r="ULM696" s="126"/>
      <c r="ULN696" s="126"/>
      <c r="ULO696" s="126"/>
      <c r="ULP696" s="126"/>
      <c r="ULQ696" s="126"/>
      <c r="ULR696" s="126"/>
      <c r="ULS696" s="126"/>
      <c r="ULT696" s="126"/>
      <c r="ULU696" s="126"/>
      <c r="ULV696" s="126"/>
      <c r="ULW696" s="126"/>
      <c r="ULX696" s="126"/>
      <c r="ULY696" s="126"/>
      <c r="ULZ696" s="126"/>
      <c r="UMA696" s="126"/>
      <c r="UMB696" s="126"/>
      <c r="UMC696" s="126"/>
      <c r="UMD696" s="126"/>
      <c r="UME696" s="126"/>
      <c r="UMF696" s="126"/>
      <c r="UMG696" s="126"/>
      <c r="UMH696" s="126"/>
      <c r="UMI696" s="126"/>
      <c r="UMJ696" s="126"/>
      <c r="UMK696" s="126"/>
      <c r="UML696" s="126"/>
      <c r="UMM696" s="126"/>
      <c r="UMN696" s="126"/>
      <c r="UMO696" s="126"/>
      <c r="UMP696" s="126"/>
      <c r="UMQ696" s="126"/>
      <c r="UMR696" s="126"/>
      <c r="UMS696" s="126"/>
      <c r="UMT696" s="126"/>
      <c r="UMU696" s="126"/>
      <c r="UMV696" s="126"/>
      <c r="UMW696" s="126"/>
      <c r="UMX696" s="126"/>
      <c r="UMY696" s="126"/>
      <c r="UMZ696" s="126"/>
      <c r="UNA696" s="126"/>
      <c r="UNB696" s="126"/>
      <c r="UNC696" s="126"/>
      <c r="UND696" s="126"/>
      <c r="UNE696" s="126"/>
      <c r="UNF696" s="126"/>
      <c r="UNG696" s="126"/>
      <c r="UNH696" s="126"/>
      <c r="UNI696" s="126"/>
      <c r="UNJ696" s="126"/>
      <c r="UNK696" s="126"/>
      <c r="UNL696" s="126"/>
      <c r="UNM696" s="126"/>
      <c r="UNN696" s="126"/>
      <c r="UNO696" s="126"/>
      <c r="UNP696" s="126"/>
      <c r="UNQ696" s="126"/>
      <c r="UNR696" s="126"/>
      <c r="UNS696" s="126"/>
      <c r="UNT696" s="126"/>
      <c r="UNU696" s="126"/>
      <c r="UNV696" s="126"/>
      <c r="UNW696" s="126"/>
      <c r="UNX696" s="126"/>
      <c r="UNY696" s="126"/>
      <c r="UNZ696" s="126"/>
      <c r="UOA696" s="126"/>
      <c r="UOB696" s="126"/>
      <c r="UOC696" s="126"/>
      <c r="UOD696" s="126"/>
      <c r="UOE696" s="126"/>
      <c r="UOF696" s="126"/>
      <c r="UOG696" s="126"/>
      <c r="UOH696" s="126"/>
      <c r="UOI696" s="126"/>
      <c r="UOJ696" s="126"/>
      <c r="UOK696" s="126"/>
      <c r="UOL696" s="126"/>
      <c r="UOM696" s="126"/>
      <c r="UON696" s="126"/>
      <c r="UOO696" s="126"/>
      <c r="UOP696" s="126"/>
      <c r="UOQ696" s="126"/>
      <c r="UOR696" s="126"/>
      <c r="UOS696" s="126"/>
      <c r="UOT696" s="126"/>
      <c r="UOU696" s="126"/>
      <c r="UOV696" s="126"/>
      <c r="UOW696" s="126"/>
      <c r="UOX696" s="126"/>
      <c r="UOY696" s="126"/>
      <c r="UOZ696" s="126"/>
      <c r="UPA696" s="126"/>
      <c r="UPB696" s="126"/>
      <c r="UPC696" s="126"/>
      <c r="UPD696" s="126"/>
      <c r="UPE696" s="126"/>
      <c r="UPF696" s="126"/>
      <c r="UPG696" s="126"/>
      <c r="UPH696" s="126"/>
      <c r="UPI696" s="126"/>
      <c r="UPJ696" s="126"/>
      <c r="UPK696" s="126"/>
      <c r="UPL696" s="126"/>
      <c r="UPM696" s="126"/>
      <c r="UPN696" s="126"/>
      <c r="UPO696" s="126"/>
      <c r="UPP696" s="126"/>
      <c r="UPQ696" s="126"/>
      <c r="UPR696" s="126"/>
      <c r="UPS696" s="126"/>
      <c r="UPT696" s="126"/>
      <c r="UPU696" s="126"/>
      <c r="UPV696" s="126"/>
      <c r="UPW696" s="126"/>
      <c r="UPX696" s="126"/>
      <c r="UPY696" s="126"/>
      <c r="UPZ696" s="126"/>
      <c r="UQA696" s="126"/>
      <c r="UQB696" s="126"/>
      <c r="UQC696" s="126"/>
      <c r="UQD696" s="126"/>
      <c r="UQE696" s="126"/>
      <c r="UQF696" s="126"/>
      <c r="UQG696" s="126"/>
      <c r="UQH696" s="126"/>
      <c r="UQI696" s="126"/>
      <c r="UQJ696" s="126"/>
      <c r="UQK696" s="126"/>
      <c r="UQL696" s="126"/>
      <c r="UQM696" s="126"/>
      <c r="UQN696" s="126"/>
      <c r="UQO696" s="126"/>
      <c r="UQP696" s="126"/>
      <c r="UQQ696" s="126"/>
      <c r="UQR696" s="126"/>
      <c r="UQS696" s="126"/>
      <c r="UQT696" s="126"/>
      <c r="UQU696" s="126"/>
      <c r="UQV696" s="126"/>
      <c r="UQW696" s="126"/>
      <c r="UQX696" s="126"/>
      <c r="UQY696" s="126"/>
      <c r="UQZ696" s="126"/>
      <c r="URA696" s="126"/>
      <c r="URB696" s="126"/>
      <c r="URC696" s="126"/>
      <c r="URD696" s="126"/>
      <c r="URE696" s="126"/>
      <c r="URF696" s="126"/>
      <c r="URG696" s="126"/>
      <c r="URH696" s="126"/>
      <c r="URI696" s="126"/>
      <c r="URJ696" s="126"/>
      <c r="URK696" s="126"/>
      <c r="URL696" s="126"/>
      <c r="URM696" s="126"/>
      <c r="URN696" s="126"/>
      <c r="URO696" s="126"/>
      <c r="URP696" s="126"/>
      <c r="URQ696" s="126"/>
      <c r="URR696" s="126"/>
      <c r="URS696" s="126"/>
      <c r="URT696" s="126"/>
      <c r="URU696" s="126"/>
      <c r="URV696" s="126"/>
      <c r="URW696" s="126"/>
      <c r="URX696" s="126"/>
      <c r="URY696" s="126"/>
      <c r="URZ696" s="126"/>
      <c r="USA696" s="126"/>
      <c r="USB696" s="126"/>
      <c r="USC696" s="126"/>
      <c r="USD696" s="126"/>
      <c r="USE696" s="126"/>
      <c r="USF696" s="126"/>
      <c r="USG696" s="126"/>
      <c r="USH696" s="126"/>
      <c r="USI696" s="126"/>
      <c r="USJ696" s="126"/>
      <c r="USK696" s="126"/>
      <c r="USL696" s="126"/>
      <c r="USM696" s="126"/>
      <c r="USN696" s="126"/>
      <c r="USO696" s="126"/>
      <c r="USP696" s="126"/>
      <c r="USQ696" s="126"/>
      <c r="USR696" s="126"/>
      <c r="USS696" s="126"/>
      <c r="UST696" s="126"/>
      <c r="USU696" s="126"/>
      <c r="USV696" s="126"/>
      <c r="USW696" s="126"/>
      <c r="USX696" s="126"/>
      <c r="USY696" s="126"/>
      <c r="USZ696" s="126"/>
      <c r="UTA696" s="126"/>
      <c r="UTB696" s="126"/>
      <c r="UTC696" s="126"/>
      <c r="UTD696" s="126"/>
      <c r="UTE696" s="126"/>
      <c r="UTF696" s="126"/>
      <c r="UTG696" s="126"/>
      <c r="UTH696" s="126"/>
      <c r="UTI696" s="126"/>
      <c r="UTJ696" s="126"/>
      <c r="UTK696" s="126"/>
      <c r="UTL696" s="126"/>
      <c r="UTM696" s="126"/>
      <c r="UTN696" s="126"/>
      <c r="UTO696" s="126"/>
      <c r="UTP696" s="126"/>
      <c r="UTQ696" s="126"/>
      <c r="UTR696" s="126"/>
      <c r="UTS696" s="126"/>
      <c r="UTT696" s="126"/>
      <c r="UTU696" s="126"/>
      <c r="UTV696" s="126"/>
      <c r="UTW696" s="126"/>
      <c r="UTX696" s="126"/>
      <c r="UTY696" s="126"/>
      <c r="UTZ696" s="126"/>
      <c r="UUA696" s="126"/>
      <c r="UUB696" s="126"/>
      <c r="UUC696" s="126"/>
      <c r="UUD696" s="126"/>
      <c r="UUE696" s="126"/>
      <c r="UUF696" s="126"/>
      <c r="UUG696" s="126"/>
      <c r="UUH696" s="126"/>
      <c r="UUI696" s="126"/>
      <c r="UUJ696" s="126"/>
      <c r="UUK696" s="126"/>
      <c r="UUL696" s="126"/>
      <c r="UUM696" s="126"/>
      <c r="UUN696" s="126"/>
      <c r="UUO696" s="126"/>
      <c r="UUP696" s="126"/>
      <c r="UUQ696" s="126"/>
      <c r="UUR696" s="126"/>
      <c r="UUS696" s="126"/>
      <c r="UUT696" s="126"/>
      <c r="UUU696" s="126"/>
      <c r="UUV696" s="126"/>
      <c r="UUW696" s="126"/>
      <c r="UUX696" s="126"/>
      <c r="UUY696" s="126"/>
      <c r="UUZ696" s="126"/>
      <c r="UVA696" s="126"/>
      <c r="UVB696" s="126"/>
      <c r="UVC696" s="126"/>
      <c r="UVD696" s="126"/>
      <c r="UVE696" s="126"/>
      <c r="UVF696" s="126"/>
      <c r="UVG696" s="126"/>
      <c r="UVH696" s="126"/>
      <c r="UVI696" s="126"/>
      <c r="UVJ696" s="126"/>
      <c r="UVK696" s="126"/>
      <c r="UVL696" s="126"/>
      <c r="UVM696" s="126"/>
      <c r="UVN696" s="126"/>
      <c r="UVO696" s="126"/>
      <c r="UVP696" s="126"/>
      <c r="UVQ696" s="126"/>
      <c r="UVR696" s="126"/>
      <c r="UVS696" s="126"/>
      <c r="UVT696" s="126"/>
      <c r="UVU696" s="126"/>
      <c r="UVV696" s="126"/>
      <c r="UVW696" s="126"/>
      <c r="UVX696" s="126"/>
      <c r="UVY696" s="126"/>
      <c r="UVZ696" s="126"/>
      <c r="UWA696" s="126"/>
      <c r="UWB696" s="126"/>
      <c r="UWC696" s="126"/>
      <c r="UWD696" s="126"/>
      <c r="UWE696" s="126"/>
      <c r="UWF696" s="126"/>
      <c r="UWG696" s="126"/>
      <c r="UWH696" s="126"/>
      <c r="UWI696" s="126"/>
      <c r="UWJ696" s="126"/>
      <c r="UWK696" s="126"/>
      <c r="UWL696" s="126"/>
      <c r="UWM696" s="126"/>
      <c r="UWN696" s="126"/>
      <c r="UWO696" s="126"/>
      <c r="UWP696" s="126"/>
      <c r="UWQ696" s="126"/>
      <c r="UWR696" s="126"/>
      <c r="UWS696" s="126"/>
      <c r="UWT696" s="126"/>
      <c r="UWU696" s="126"/>
      <c r="UWV696" s="126"/>
      <c r="UWW696" s="126"/>
      <c r="UWX696" s="126"/>
      <c r="UWY696" s="126"/>
      <c r="UWZ696" s="126"/>
      <c r="UXA696" s="126"/>
      <c r="UXB696" s="126"/>
      <c r="UXC696" s="126"/>
      <c r="UXD696" s="126"/>
      <c r="UXE696" s="126"/>
      <c r="UXF696" s="126"/>
      <c r="UXG696" s="126"/>
      <c r="UXH696" s="126"/>
      <c r="UXI696" s="126"/>
      <c r="UXJ696" s="126"/>
      <c r="UXK696" s="126"/>
      <c r="UXL696" s="126"/>
      <c r="UXM696" s="126"/>
      <c r="UXN696" s="126"/>
      <c r="UXO696" s="126"/>
      <c r="UXP696" s="126"/>
      <c r="UXQ696" s="126"/>
      <c r="UXR696" s="126"/>
      <c r="UXS696" s="126"/>
      <c r="UXT696" s="126"/>
      <c r="UXU696" s="126"/>
      <c r="UXV696" s="126"/>
      <c r="UXW696" s="126"/>
      <c r="UXX696" s="126"/>
      <c r="UXY696" s="126"/>
      <c r="UXZ696" s="126"/>
      <c r="UYA696" s="126"/>
      <c r="UYB696" s="126"/>
      <c r="UYC696" s="126"/>
      <c r="UYD696" s="126"/>
      <c r="UYE696" s="126"/>
      <c r="UYF696" s="126"/>
      <c r="UYG696" s="126"/>
      <c r="UYH696" s="126"/>
      <c r="UYI696" s="126"/>
      <c r="UYJ696" s="126"/>
      <c r="UYK696" s="126"/>
      <c r="UYL696" s="126"/>
      <c r="UYM696" s="126"/>
      <c r="UYN696" s="126"/>
      <c r="UYO696" s="126"/>
      <c r="UYP696" s="126"/>
      <c r="UYQ696" s="126"/>
      <c r="UYR696" s="126"/>
      <c r="UYS696" s="126"/>
      <c r="UYT696" s="126"/>
      <c r="UYU696" s="126"/>
      <c r="UYV696" s="126"/>
      <c r="UYW696" s="126"/>
      <c r="UYX696" s="126"/>
      <c r="UYY696" s="126"/>
      <c r="UYZ696" s="126"/>
      <c r="UZA696" s="126"/>
      <c r="UZB696" s="126"/>
      <c r="UZC696" s="126"/>
      <c r="UZD696" s="126"/>
      <c r="UZE696" s="126"/>
      <c r="UZF696" s="126"/>
      <c r="UZG696" s="126"/>
      <c r="UZH696" s="126"/>
      <c r="UZI696" s="126"/>
      <c r="UZJ696" s="126"/>
      <c r="UZK696" s="126"/>
      <c r="UZL696" s="126"/>
      <c r="UZM696" s="126"/>
      <c r="UZN696" s="126"/>
      <c r="UZO696" s="126"/>
      <c r="UZP696" s="126"/>
      <c r="UZQ696" s="126"/>
      <c r="UZR696" s="126"/>
      <c r="UZS696" s="126"/>
      <c r="UZT696" s="126"/>
      <c r="UZU696" s="126"/>
      <c r="UZV696" s="126"/>
      <c r="UZW696" s="126"/>
      <c r="UZX696" s="126"/>
      <c r="UZY696" s="126"/>
      <c r="UZZ696" s="126"/>
      <c r="VAA696" s="126"/>
      <c r="VAB696" s="126"/>
      <c r="VAC696" s="126"/>
      <c r="VAD696" s="126"/>
      <c r="VAE696" s="126"/>
      <c r="VAF696" s="126"/>
      <c r="VAG696" s="126"/>
      <c r="VAH696" s="126"/>
      <c r="VAI696" s="126"/>
      <c r="VAJ696" s="126"/>
      <c r="VAK696" s="126"/>
      <c r="VAL696" s="126"/>
      <c r="VAM696" s="126"/>
      <c r="VAN696" s="126"/>
      <c r="VAO696" s="126"/>
      <c r="VAP696" s="126"/>
      <c r="VAQ696" s="126"/>
      <c r="VAR696" s="126"/>
      <c r="VAS696" s="126"/>
      <c r="VAT696" s="126"/>
      <c r="VAU696" s="126"/>
      <c r="VAV696" s="126"/>
      <c r="VAW696" s="126"/>
      <c r="VAX696" s="126"/>
      <c r="VAY696" s="126"/>
      <c r="VAZ696" s="126"/>
      <c r="VBA696" s="126"/>
      <c r="VBB696" s="126"/>
      <c r="VBC696" s="126"/>
      <c r="VBD696" s="126"/>
      <c r="VBE696" s="126"/>
      <c r="VBF696" s="126"/>
      <c r="VBG696" s="126"/>
      <c r="VBH696" s="126"/>
      <c r="VBI696" s="126"/>
      <c r="VBJ696" s="126"/>
      <c r="VBK696" s="126"/>
      <c r="VBL696" s="126"/>
      <c r="VBM696" s="126"/>
      <c r="VBN696" s="126"/>
      <c r="VBO696" s="126"/>
      <c r="VBP696" s="126"/>
      <c r="VBQ696" s="126"/>
      <c r="VBR696" s="126"/>
      <c r="VBS696" s="126"/>
      <c r="VBT696" s="126"/>
      <c r="VBU696" s="126"/>
      <c r="VBV696" s="126"/>
      <c r="VBW696" s="126"/>
      <c r="VBX696" s="126"/>
      <c r="VBY696" s="126"/>
      <c r="VBZ696" s="126"/>
      <c r="VCA696" s="126"/>
      <c r="VCB696" s="126"/>
      <c r="VCC696" s="126"/>
      <c r="VCD696" s="126"/>
      <c r="VCE696" s="126"/>
      <c r="VCF696" s="126"/>
      <c r="VCG696" s="126"/>
      <c r="VCH696" s="126"/>
      <c r="VCI696" s="126"/>
      <c r="VCJ696" s="126"/>
      <c r="VCK696" s="126"/>
      <c r="VCL696" s="126"/>
      <c r="VCM696" s="126"/>
      <c r="VCN696" s="126"/>
      <c r="VCO696" s="126"/>
      <c r="VCP696" s="126"/>
      <c r="VCQ696" s="126"/>
      <c r="VCR696" s="126"/>
      <c r="VCS696" s="126"/>
      <c r="VCT696" s="126"/>
      <c r="VCU696" s="126"/>
      <c r="VCV696" s="126"/>
      <c r="VCW696" s="126"/>
      <c r="VCX696" s="126"/>
      <c r="VCY696" s="126"/>
      <c r="VCZ696" s="126"/>
      <c r="VDA696" s="126"/>
      <c r="VDB696" s="126"/>
      <c r="VDC696" s="126"/>
      <c r="VDD696" s="126"/>
      <c r="VDE696" s="126"/>
      <c r="VDF696" s="126"/>
      <c r="VDG696" s="126"/>
      <c r="VDH696" s="126"/>
      <c r="VDI696" s="126"/>
      <c r="VDJ696" s="126"/>
      <c r="VDK696" s="126"/>
      <c r="VDL696" s="126"/>
      <c r="VDM696" s="126"/>
      <c r="VDN696" s="126"/>
      <c r="VDO696" s="126"/>
      <c r="VDP696" s="126"/>
      <c r="VDQ696" s="126"/>
      <c r="VDR696" s="126"/>
      <c r="VDS696" s="126"/>
      <c r="VDT696" s="126"/>
      <c r="VDU696" s="126"/>
      <c r="VDV696" s="126"/>
      <c r="VDW696" s="126"/>
      <c r="VDX696" s="126"/>
      <c r="VDY696" s="126"/>
      <c r="VDZ696" s="126"/>
      <c r="VEA696" s="126"/>
      <c r="VEB696" s="126"/>
      <c r="VEC696" s="126"/>
      <c r="VED696" s="126"/>
      <c r="VEE696" s="126"/>
      <c r="VEF696" s="126"/>
      <c r="VEG696" s="126"/>
      <c r="VEH696" s="126"/>
      <c r="VEI696" s="126"/>
      <c r="VEJ696" s="126"/>
      <c r="VEK696" s="126"/>
      <c r="VEL696" s="126"/>
      <c r="VEM696" s="126"/>
      <c r="VEN696" s="126"/>
      <c r="VEO696" s="126"/>
      <c r="VEP696" s="126"/>
      <c r="VEQ696" s="126"/>
      <c r="VER696" s="126"/>
      <c r="VES696" s="126"/>
      <c r="VET696" s="126"/>
      <c r="VEU696" s="126"/>
      <c r="VEV696" s="126"/>
      <c r="VEW696" s="126"/>
      <c r="VEX696" s="126"/>
      <c r="VEY696" s="126"/>
      <c r="VEZ696" s="126"/>
      <c r="VFA696" s="126"/>
      <c r="VFB696" s="126"/>
      <c r="VFC696" s="126"/>
      <c r="VFD696" s="126"/>
      <c r="VFE696" s="126"/>
      <c r="VFF696" s="126"/>
      <c r="VFG696" s="126"/>
      <c r="VFH696" s="126"/>
      <c r="VFI696" s="126"/>
      <c r="VFJ696" s="126"/>
      <c r="VFK696" s="126"/>
      <c r="VFL696" s="126"/>
      <c r="VFM696" s="126"/>
      <c r="VFN696" s="126"/>
      <c r="VFO696" s="126"/>
      <c r="VFP696" s="126"/>
      <c r="VFQ696" s="126"/>
      <c r="VFR696" s="126"/>
      <c r="VFS696" s="126"/>
      <c r="VFT696" s="126"/>
      <c r="VFU696" s="126"/>
      <c r="VFV696" s="126"/>
      <c r="VFW696" s="126"/>
      <c r="VFX696" s="126"/>
      <c r="VFY696" s="126"/>
      <c r="VFZ696" s="126"/>
      <c r="VGA696" s="126"/>
      <c r="VGB696" s="126"/>
      <c r="VGC696" s="126"/>
      <c r="VGD696" s="126"/>
      <c r="VGE696" s="126"/>
      <c r="VGF696" s="126"/>
      <c r="VGG696" s="126"/>
      <c r="VGH696" s="126"/>
      <c r="VGI696" s="126"/>
      <c r="VGJ696" s="126"/>
      <c r="VGK696" s="126"/>
      <c r="VGL696" s="126"/>
      <c r="VGM696" s="126"/>
      <c r="VGN696" s="126"/>
      <c r="VGO696" s="126"/>
      <c r="VGP696" s="126"/>
      <c r="VGQ696" s="126"/>
      <c r="VGR696" s="126"/>
      <c r="VGS696" s="126"/>
      <c r="VGT696" s="126"/>
      <c r="VGU696" s="126"/>
      <c r="VGV696" s="126"/>
      <c r="VGW696" s="126"/>
      <c r="VGX696" s="126"/>
      <c r="VGY696" s="126"/>
      <c r="VGZ696" s="126"/>
      <c r="VHA696" s="126"/>
      <c r="VHB696" s="126"/>
      <c r="VHC696" s="126"/>
      <c r="VHD696" s="126"/>
      <c r="VHE696" s="126"/>
      <c r="VHF696" s="126"/>
      <c r="VHG696" s="126"/>
      <c r="VHH696" s="126"/>
      <c r="VHI696" s="126"/>
      <c r="VHJ696" s="126"/>
      <c r="VHK696" s="126"/>
      <c r="VHL696" s="126"/>
      <c r="VHM696" s="126"/>
      <c r="VHN696" s="126"/>
      <c r="VHO696" s="126"/>
      <c r="VHP696" s="126"/>
      <c r="VHQ696" s="126"/>
      <c r="VHR696" s="126"/>
      <c r="VHS696" s="126"/>
      <c r="VHT696" s="126"/>
      <c r="VHU696" s="126"/>
      <c r="VHV696" s="126"/>
      <c r="VHW696" s="126"/>
      <c r="VHX696" s="126"/>
      <c r="VHY696" s="126"/>
      <c r="VHZ696" s="126"/>
      <c r="VIA696" s="126"/>
      <c r="VIB696" s="126"/>
      <c r="VIC696" s="126"/>
      <c r="VID696" s="126"/>
      <c r="VIE696" s="126"/>
      <c r="VIF696" s="126"/>
      <c r="VIG696" s="126"/>
      <c r="VIH696" s="126"/>
      <c r="VII696" s="126"/>
      <c r="VIJ696" s="126"/>
      <c r="VIK696" s="126"/>
      <c r="VIL696" s="126"/>
      <c r="VIM696" s="126"/>
      <c r="VIN696" s="126"/>
      <c r="VIO696" s="126"/>
      <c r="VIP696" s="126"/>
      <c r="VIQ696" s="126"/>
      <c r="VIR696" s="126"/>
      <c r="VIS696" s="126"/>
      <c r="VIT696" s="126"/>
      <c r="VIU696" s="126"/>
      <c r="VIV696" s="126"/>
      <c r="VIW696" s="126"/>
      <c r="VIX696" s="126"/>
      <c r="VIY696" s="126"/>
      <c r="VIZ696" s="126"/>
      <c r="VJA696" s="126"/>
      <c r="VJB696" s="126"/>
      <c r="VJC696" s="126"/>
      <c r="VJD696" s="126"/>
      <c r="VJE696" s="126"/>
      <c r="VJF696" s="126"/>
      <c r="VJG696" s="126"/>
      <c r="VJH696" s="126"/>
      <c r="VJI696" s="126"/>
      <c r="VJJ696" s="126"/>
      <c r="VJK696" s="126"/>
      <c r="VJL696" s="126"/>
      <c r="VJM696" s="126"/>
      <c r="VJN696" s="126"/>
      <c r="VJO696" s="126"/>
      <c r="VJP696" s="126"/>
      <c r="VJQ696" s="126"/>
      <c r="VJR696" s="126"/>
      <c r="VJS696" s="126"/>
      <c r="VJT696" s="126"/>
      <c r="VJU696" s="126"/>
      <c r="VJV696" s="126"/>
      <c r="VJW696" s="126"/>
      <c r="VJX696" s="126"/>
      <c r="VJY696" s="126"/>
      <c r="VJZ696" s="126"/>
      <c r="VKA696" s="126"/>
      <c r="VKB696" s="126"/>
      <c r="VKC696" s="126"/>
      <c r="VKD696" s="126"/>
      <c r="VKE696" s="126"/>
      <c r="VKF696" s="126"/>
      <c r="VKG696" s="126"/>
      <c r="VKH696" s="126"/>
      <c r="VKI696" s="126"/>
      <c r="VKJ696" s="126"/>
      <c r="VKK696" s="126"/>
      <c r="VKL696" s="126"/>
      <c r="VKM696" s="126"/>
      <c r="VKN696" s="126"/>
      <c r="VKO696" s="126"/>
      <c r="VKP696" s="126"/>
      <c r="VKQ696" s="126"/>
      <c r="VKR696" s="126"/>
      <c r="VKS696" s="126"/>
      <c r="VKT696" s="126"/>
      <c r="VKU696" s="126"/>
      <c r="VKV696" s="126"/>
      <c r="VKW696" s="126"/>
      <c r="VKX696" s="126"/>
      <c r="VKY696" s="126"/>
      <c r="VKZ696" s="126"/>
      <c r="VLA696" s="126"/>
      <c r="VLB696" s="126"/>
      <c r="VLC696" s="126"/>
      <c r="VLD696" s="126"/>
      <c r="VLE696" s="126"/>
      <c r="VLF696" s="126"/>
      <c r="VLG696" s="126"/>
      <c r="VLH696" s="126"/>
      <c r="VLI696" s="126"/>
      <c r="VLJ696" s="126"/>
      <c r="VLK696" s="126"/>
      <c r="VLL696" s="126"/>
      <c r="VLM696" s="126"/>
      <c r="VLN696" s="126"/>
      <c r="VLO696" s="126"/>
      <c r="VLP696" s="126"/>
      <c r="VLQ696" s="126"/>
      <c r="VLR696" s="126"/>
      <c r="VLS696" s="126"/>
      <c r="VLT696" s="126"/>
      <c r="VLU696" s="126"/>
      <c r="VLV696" s="126"/>
      <c r="VLW696" s="126"/>
      <c r="VLX696" s="126"/>
      <c r="VLY696" s="126"/>
      <c r="VLZ696" s="126"/>
      <c r="VMA696" s="126"/>
      <c r="VMB696" s="126"/>
      <c r="VMC696" s="126"/>
      <c r="VMD696" s="126"/>
      <c r="VME696" s="126"/>
      <c r="VMF696" s="126"/>
      <c r="VMG696" s="126"/>
      <c r="VMH696" s="126"/>
      <c r="VMI696" s="126"/>
      <c r="VMJ696" s="126"/>
      <c r="VMK696" s="126"/>
      <c r="VML696" s="126"/>
      <c r="VMM696" s="126"/>
      <c r="VMN696" s="126"/>
      <c r="VMO696" s="126"/>
      <c r="VMP696" s="126"/>
      <c r="VMQ696" s="126"/>
      <c r="VMR696" s="126"/>
      <c r="VMS696" s="126"/>
      <c r="VMT696" s="126"/>
      <c r="VMU696" s="126"/>
      <c r="VMV696" s="126"/>
      <c r="VMW696" s="126"/>
      <c r="VMX696" s="126"/>
      <c r="VMY696" s="126"/>
      <c r="VMZ696" s="126"/>
      <c r="VNA696" s="126"/>
      <c r="VNB696" s="126"/>
      <c r="VNC696" s="126"/>
      <c r="VND696" s="126"/>
      <c r="VNE696" s="126"/>
      <c r="VNF696" s="126"/>
      <c r="VNG696" s="126"/>
      <c r="VNH696" s="126"/>
      <c r="VNI696" s="126"/>
      <c r="VNJ696" s="126"/>
      <c r="VNK696" s="126"/>
      <c r="VNL696" s="126"/>
      <c r="VNM696" s="126"/>
      <c r="VNN696" s="126"/>
      <c r="VNO696" s="126"/>
      <c r="VNP696" s="126"/>
      <c r="VNQ696" s="126"/>
      <c r="VNR696" s="126"/>
      <c r="VNS696" s="126"/>
      <c r="VNT696" s="126"/>
      <c r="VNU696" s="126"/>
      <c r="VNV696" s="126"/>
      <c r="VNW696" s="126"/>
      <c r="VNX696" s="126"/>
      <c r="VNY696" s="126"/>
      <c r="VNZ696" s="126"/>
      <c r="VOA696" s="126"/>
      <c r="VOB696" s="126"/>
      <c r="VOC696" s="126"/>
      <c r="VOD696" s="126"/>
      <c r="VOE696" s="126"/>
      <c r="VOF696" s="126"/>
      <c r="VOG696" s="126"/>
      <c r="VOH696" s="126"/>
      <c r="VOI696" s="126"/>
      <c r="VOJ696" s="126"/>
      <c r="VOK696" s="126"/>
      <c r="VOL696" s="126"/>
      <c r="VOM696" s="126"/>
      <c r="VON696" s="126"/>
      <c r="VOO696" s="126"/>
      <c r="VOP696" s="126"/>
      <c r="VOQ696" s="126"/>
      <c r="VOR696" s="126"/>
      <c r="VOS696" s="126"/>
      <c r="VOT696" s="126"/>
      <c r="VOU696" s="126"/>
      <c r="VOV696" s="126"/>
      <c r="VOW696" s="126"/>
      <c r="VOX696" s="126"/>
      <c r="VOY696" s="126"/>
      <c r="VOZ696" s="126"/>
      <c r="VPA696" s="126"/>
      <c r="VPB696" s="126"/>
      <c r="VPC696" s="126"/>
      <c r="VPD696" s="126"/>
      <c r="VPE696" s="126"/>
      <c r="VPF696" s="126"/>
      <c r="VPG696" s="126"/>
      <c r="VPH696" s="126"/>
      <c r="VPI696" s="126"/>
      <c r="VPJ696" s="126"/>
      <c r="VPK696" s="126"/>
      <c r="VPL696" s="126"/>
      <c r="VPM696" s="126"/>
      <c r="VPN696" s="126"/>
      <c r="VPO696" s="126"/>
      <c r="VPP696" s="126"/>
      <c r="VPQ696" s="126"/>
      <c r="VPR696" s="126"/>
      <c r="VPS696" s="126"/>
      <c r="VPT696" s="126"/>
      <c r="VPU696" s="126"/>
      <c r="VPV696" s="126"/>
      <c r="VPW696" s="126"/>
      <c r="VPX696" s="126"/>
      <c r="VPY696" s="126"/>
      <c r="VPZ696" s="126"/>
      <c r="VQA696" s="126"/>
      <c r="VQB696" s="126"/>
      <c r="VQC696" s="126"/>
      <c r="VQD696" s="126"/>
      <c r="VQE696" s="126"/>
      <c r="VQF696" s="126"/>
      <c r="VQG696" s="126"/>
      <c r="VQH696" s="126"/>
      <c r="VQI696" s="126"/>
      <c r="VQJ696" s="126"/>
      <c r="VQK696" s="126"/>
      <c r="VQL696" s="126"/>
      <c r="VQM696" s="126"/>
      <c r="VQN696" s="126"/>
      <c r="VQO696" s="126"/>
      <c r="VQP696" s="126"/>
      <c r="VQQ696" s="126"/>
      <c r="VQR696" s="126"/>
      <c r="VQS696" s="126"/>
      <c r="VQT696" s="126"/>
      <c r="VQU696" s="126"/>
      <c r="VQV696" s="126"/>
      <c r="VQW696" s="126"/>
      <c r="VQX696" s="126"/>
      <c r="VQY696" s="126"/>
      <c r="VQZ696" s="126"/>
      <c r="VRA696" s="126"/>
      <c r="VRB696" s="126"/>
      <c r="VRC696" s="126"/>
      <c r="VRD696" s="126"/>
      <c r="VRE696" s="126"/>
      <c r="VRF696" s="126"/>
      <c r="VRG696" s="126"/>
      <c r="VRH696" s="126"/>
      <c r="VRI696" s="126"/>
      <c r="VRJ696" s="126"/>
      <c r="VRK696" s="126"/>
      <c r="VRL696" s="126"/>
      <c r="VRM696" s="126"/>
      <c r="VRN696" s="126"/>
      <c r="VRO696" s="126"/>
      <c r="VRP696" s="126"/>
      <c r="VRQ696" s="126"/>
      <c r="VRR696" s="126"/>
      <c r="VRS696" s="126"/>
      <c r="VRT696" s="126"/>
      <c r="VRU696" s="126"/>
      <c r="VRV696" s="126"/>
      <c r="VRW696" s="126"/>
      <c r="VRX696" s="126"/>
      <c r="VRY696" s="126"/>
      <c r="VRZ696" s="126"/>
      <c r="VSA696" s="126"/>
      <c r="VSB696" s="126"/>
      <c r="VSC696" s="126"/>
      <c r="VSD696" s="126"/>
      <c r="VSE696" s="126"/>
      <c r="VSF696" s="126"/>
      <c r="VSG696" s="126"/>
      <c r="VSH696" s="126"/>
      <c r="VSI696" s="126"/>
      <c r="VSJ696" s="126"/>
      <c r="VSK696" s="126"/>
      <c r="VSL696" s="126"/>
      <c r="VSM696" s="126"/>
      <c r="VSN696" s="126"/>
      <c r="VSO696" s="126"/>
      <c r="VSP696" s="126"/>
      <c r="VSQ696" s="126"/>
      <c r="VSR696" s="126"/>
      <c r="VSS696" s="126"/>
      <c r="VST696" s="126"/>
      <c r="VSU696" s="126"/>
      <c r="VSV696" s="126"/>
      <c r="VSW696" s="126"/>
      <c r="VSX696" s="126"/>
      <c r="VSY696" s="126"/>
      <c r="VSZ696" s="126"/>
      <c r="VTA696" s="126"/>
      <c r="VTB696" s="126"/>
      <c r="VTC696" s="126"/>
      <c r="VTD696" s="126"/>
      <c r="VTE696" s="126"/>
      <c r="VTF696" s="126"/>
      <c r="VTG696" s="126"/>
      <c r="VTH696" s="126"/>
      <c r="VTI696" s="126"/>
      <c r="VTJ696" s="126"/>
      <c r="VTK696" s="126"/>
      <c r="VTL696" s="126"/>
      <c r="VTM696" s="126"/>
      <c r="VTN696" s="126"/>
      <c r="VTO696" s="126"/>
      <c r="VTP696" s="126"/>
      <c r="VTQ696" s="126"/>
      <c r="VTR696" s="126"/>
      <c r="VTS696" s="126"/>
      <c r="VTT696" s="126"/>
      <c r="VTU696" s="126"/>
      <c r="VTV696" s="126"/>
      <c r="VTW696" s="126"/>
      <c r="VTX696" s="126"/>
      <c r="VTY696" s="126"/>
      <c r="VTZ696" s="126"/>
      <c r="VUA696" s="126"/>
      <c r="VUB696" s="126"/>
      <c r="VUC696" s="126"/>
      <c r="VUD696" s="126"/>
      <c r="VUE696" s="126"/>
      <c r="VUF696" s="126"/>
      <c r="VUG696" s="126"/>
      <c r="VUH696" s="126"/>
      <c r="VUI696" s="126"/>
      <c r="VUJ696" s="126"/>
      <c r="VUK696" s="126"/>
      <c r="VUL696" s="126"/>
      <c r="VUM696" s="126"/>
      <c r="VUN696" s="126"/>
      <c r="VUO696" s="126"/>
      <c r="VUP696" s="126"/>
      <c r="VUQ696" s="126"/>
      <c r="VUR696" s="126"/>
      <c r="VUS696" s="126"/>
      <c r="VUT696" s="126"/>
      <c r="VUU696" s="126"/>
      <c r="VUV696" s="126"/>
      <c r="VUW696" s="126"/>
      <c r="VUX696" s="126"/>
      <c r="VUY696" s="126"/>
      <c r="VUZ696" s="126"/>
      <c r="VVA696" s="126"/>
      <c r="VVB696" s="126"/>
      <c r="VVC696" s="126"/>
      <c r="VVD696" s="126"/>
      <c r="VVE696" s="126"/>
      <c r="VVF696" s="126"/>
      <c r="VVG696" s="126"/>
      <c r="VVH696" s="126"/>
      <c r="VVI696" s="126"/>
      <c r="VVJ696" s="126"/>
      <c r="VVK696" s="126"/>
      <c r="VVL696" s="126"/>
      <c r="VVM696" s="126"/>
      <c r="VVN696" s="126"/>
      <c r="VVO696" s="126"/>
      <c r="VVP696" s="126"/>
      <c r="VVQ696" s="126"/>
      <c r="VVR696" s="126"/>
      <c r="VVS696" s="126"/>
      <c r="VVT696" s="126"/>
      <c r="VVU696" s="126"/>
      <c r="VVV696" s="126"/>
      <c r="VVW696" s="126"/>
      <c r="VVX696" s="126"/>
      <c r="VVY696" s="126"/>
      <c r="VVZ696" s="126"/>
      <c r="VWA696" s="126"/>
      <c r="VWB696" s="126"/>
      <c r="VWC696" s="126"/>
      <c r="VWD696" s="126"/>
      <c r="VWE696" s="126"/>
      <c r="VWF696" s="126"/>
      <c r="VWG696" s="126"/>
      <c r="VWH696" s="126"/>
      <c r="VWI696" s="126"/>
      <c r="VWJ696" s="126"/>
      <c r="VWK696" s="126"/>
      <c r="VWL696" s="126"/>
      <c r="VWM696" s="126"/>
      <c r="VWN696" s="126"/>
      <c r="VWO696" s="126"/>
      <c r="VWP696" s="126"/>
      <c r="VWQ696" s="126"/>
      <c r="VWR696" s="126"/>
      <c r="VWS696" s="126"/>
      <c r="VWT696" s="126"/>
      <c r="VWU696" s="126"/>
      <c r="VWV696" s="126"/>
      <c r="VWW696" s="126"/>
      <c r="VWX696" s="126"/>
      <c r="VWY696" s="126"/>
      <c r="VWZ696" s="126"/>
      <c r="VXA696" s="126"/>
      <c r="VXB696" s="126"/>
      <c r="VXC696" s="126"/>
      <c r="VXD696" s="126"/>
      <c r="VXE696" s="126"/>
      <c r="VXF696" s="126"/>
      <c r="VXG696" s="126"/>
      <c r="VXH696" s="126"/>
      <c r="VXI696" s="126"/>
      <c r="VXJ696" s="126"/>
      <c r="VXK696" s="126"/>
      <c r="VXL696" s="126"/>
      <c r="VXM696" s="126"/>
      <c r="VXN696" s="126"/>
      <c r="VXO696" s="126"/>
      <c r="VXP696" s="126"/>
      <c r="VXQ696" s="126"/>
      <c r="VXR696" s="126"/>
      <c r="VXS696" s="126"/>
      <c r="VXT696" s="126"/>
      <c r="VXU696" s="126"/>
      <c r="VXV696" s="126"/>
      <c r="VXW696" s="126"/>
      <c r="VXX696" s="126"/>
      <c r="VXY696" s="126"/>
      <c r="VXZ696" s="126"/>
      <c r="VYA696" s="126"/>
      <c r="VYB696" s="126"/>
      <c r="VYC696" s="126"/>
      <c r="VYD696" s="126"/>
      <c r="VYE696" s="126"/>
      <c r="VYF696" s="126"/>
      <c r="VYG696" s="126"/>
      <c r="VYH696" s="126"/>
      <c r="VYI696" s="126"/>
      <c r="VYJ696" s="126"/>
      <c r="VYK696" s="126"/>
      <c r="VYL696" s="126"/>
      <c r="VYM696" s="126"/>
      <c r="VYN696" s="126"/>
      <c r="VYO696" s="126"/>
      <c r="VYP696" s="126"/>
      <c r="VYQ696" s="126"/>
      <c r="VYR696" s="126"/>
      <c r="VYS696" s="126"/>
      <c r="VYT696" s="126"/>
      <c r="VYU696" s="126"/>
      <c r="VYV696" s="126"/>
      <c r="VYW696" s="126"/>
      <c r="VYX696" s="126"/>
      <c r="VYY696" s="126"/>
      <c r="VYZ696" s="126"/>
      <c r="VZA696" s="126"/>
      <c r="VZB696" s="126"/>
      <c r="VZC696" s="126"/>
      <c r="VZD696" s="126"/>
      <c r="VZE696" s="126"/>
      <c r="VZF696" s="126"/>
      <c r="VZG696" s="126"/>
      <c r="VZH696" s="126"/>
      <c r="VZI696" s="126"/>
      <c r="VZJ696" s="126"/>
      <c r="VZK696" s="126"/>
      <c r="VZL696" s="126"/>
      <c r="VZM696" s="126"/>
      <c r="VZN696" s="126"/>
      <c r="VZO696" s="126"/>
      <c r="VZP696" s="126"/>
      <c r="VZQ696" s="126"/>
      <c r="VZR696" s="126"/>
      <c r="VZS696" s="126"/>
      <c r="VZT696" s="126"/>
      <c r="VZU696" s="126"/>
      <c r="VZV696" s="126"/>
      <c r="VZW696" s="126"/>
      <c r="VZX696" s="126"/>
      <c r="VZY696" s="126"/>
      <c r="VZZ696" s="126"/>
      <c r="WAA696" s="126"/>
      <c r="WAB696" s="126"/>
      <c r="WAC696" s="126"/>
      <c r="WAD696" s="126"/>
      <c r="WAE696" s="126"/>
      <c r="WAF696" s="126"/>
      <c r="WAG696" s="126"/>
      <c r="WAH696" s="126"/>
      <c r="WAI696" s="126"/>
      <c r="WAJ696" s="126"/>
      <c r="WAK696" s="126"/>
      <c r="WAL696" s="126"/>
      <c r="WAM696" s="126"/>
      <c r="WAN696" s="126"/>
      <c r="WAO696" s="126"/>
      <c r="WAP696" s="126"/>
      <c r="WAQ696" s="126"/>
      <c r="WAR696" s="126"/>
      <c r="WAS696" s="126"/>
      <c r="WAT696" s="126"/>
      <c r="WAU696" s="126"/>
      <c r="WAV696" s="126"/>
      <c r="WAW696" s="126"/>
      <c r="WAX696" s="126"/>
      <c r="WAY696" s="126"/>
      <c r="WAZ696" s="126"/>
      <c r="WBA696" s="126"/>
      <c r="WBB696" s="126"/>
      <c r="WBC696" s="126"/>
      <c r="WBD696" s="126"/>
      <c r="WBE696" s="126"/>
      <c r="WBF696" s="126"/>
      <c r="WBG696" s="126"/>
      <c r="WBH696" s="126"/>
      <c r="WBI696" s="126"/>
      <c r="WBJ696" s="126"/>
      <c r="WBK696" s="126"/>
      <c r="WBL696" s="126"/>
      <c r="WBM696" s="126"/>
      <c r="WBN696" s="126"/>
      <c r="WBO696" s="126"/>
      <c r="WBP696" s="126"/>
      <c r="WBQ696" s="126"/>
      <c r="WBR696" s="126"/>
      <c r="WBS696" s="126"/>
      <c r="WBT696" s="126"/>
      <c r="WBU696" s="126"/>
      <c r="WBV696" s="126"/>
      <c r="WBW696" s="126"/>
      <c r="WBX696" s="126"/>
      <c r="WBY696" s="126"/>
      <c r="WBZ696" s="126"/>
      <c r="WCA696" s="126"/>
      <c r="WCB696" s="126"/>
      <c r="WCC696" s="126"/>
      <c r="WCD696" s="126"/>
      <c r="WCE696" s="126"/>
      <c r="WCF696" s="126"/>
      <c r="WCG696" s="126"/>
      <c r="WCH696" s="126"/>
      <c r="WCI696" s="126"/>
      <c r="WCJ696" s="126"/>
      <c r="WCK696" s="126"/>
      <c r="WCL696" s="126"/>
      <c r="WCM696" s="126"/>
      <c r="WCN696" s="126"/>
      <c r="WCO696" s="126"/>
      <c r="WCP696" s="126"/>
      <c r="WCQ696" s="126"/>
      <c r="WCR696" s="126"/>
      <c r="WCS696" s="126"/>
      <c r="WCT696" s="126"/>
      <c r="WCU696" s="126"/>
      <c r="WCV696" s="126"/>
      <c r="WCW696" s="126"/>
      <c r="WCX696" s="126"/>
      <c r="WCY696" s="126"/>
      <c r="WCZ696" s="126"/>
      <c r="WDA696" s="126"/>
      <c r="WDB696" s="126"/>
      <c r="WDC696" s="126"/>
      <c r="WDD696" s="126"/>
      <c r="WDE696" s="126"/>
      <c r="WDF696" s="126"/>
      <c r="WDG696" s="126"/>
      <c r="WDH696" s="126"/>
      <c r="WDI696" s="126"/>
      <c r="WDJ696" s="126"/>
      <c r="WDK696" s="126"/>
      <c r="WDL696" s="126"/>
      <c r="WDM696" s="126"/>
      <c r="WDN696" s="126"/>
      <c r="WDO696" s="126"/>
      <c r="WDP696" s="126"/>
      <c r="WDQ696" s="126"/>
      <c r="WDR696" s="126"/>
      <c r="WDS696" s="126"/>
      <c r="WDT696" s="126"/>
      <c r="WDU696" s="126"/>
      <c r="WDV696" s="126"/>
      <c r="WDW696" s="126"/>
      <c r="WDX696" s="126"/>
      <c r="WDY696" s="126"/>
      <c r="WDZ696" s="126"/>
      <c r="WEA696" s="126"/>
      <c r="WEB696" s="126"/>
      <c r="WEC696" s="126"/>
      <c r="WED696" s="126"/>
      <c r="WEE696" s="126"/>
      <c r="WEF696" s="126"/>
      <c r="WEG696" s="126"/>
      <c r="WEH696" s="126"/>
      <c r="WEI696" s="126"/>
      <c r="WEJ696" s="126"/>
      <c r="WEK696" s="126"/>
      <c r="WEL696" s="126"/>
      <c r="WEM696" s="126"/>
      <c r="WEN696" s="126"/>
      <c r="WEO696" s="126"/>
      <c r="WEP696" s="126"/>
      <c r="WEQ696" s="126"/>
      <c r="WER696" s="126"/>
      <c r="WES696" s="126"/>
      <c r="WET696" s="126"/>
      <c r="WEU696" s="126"/>
      <c r="WEV696" s="126"/>
      <c r="WEW696" s="126"/>
      <c r="WEX696" s="126"/>
      <c r="WEY696" s="126"/>
      <c r="WEZ696" s="126"/>
      <c r="WFA696" s="126"/>
      <c r="WFB696" s="126"/>
      <c r="WFC696" s="126"/>
      <c r="WFD696" s="126"/>
      <c r="WFE696" s="126"/>
      <c r="WFF696" s="126"/>
      <c r="WFG696" s="126"/>
      <c r="WFH696" s="126"/>
      <c r="WFI696" s="126"/>
      <c r="WFJ696" s="126"/>
      <c r="WFK696" s="126"/>
      <c r="WFL696" s="126"/>
      <c r="WFM696" s="126"/>
      <c r="WFN696" s="126"/>
      <c r="WFO696" s="126"/>
      <c r="WFP696" s="126"/>
      <c r="WFQ696" s="126"/>
      <c r="WFR696" s="126"/>
      <c r="WFS696" s="126"/>
      <c r="WFT696" s="126"/>
      <c r="WFU696" s="126"/>
      <c r="WFV696" s="126"/>
      <c r="WFW696" s="126"/>
      <c r="WFX696" s="126"/>
      <c r="WFY696" s="126"/>
      <c r="WFZ696" s="126"/>
      <c r="WGA696" s="126"/>
      <c r="WGB696" s="126"/>
      <c r="WGC696" s="126"/>
      <c r="WGD696" s="126"/>
      <c r="WGE696" s="126"/>
      <c r="WGF696" s="126"/>
      <c r="WGG696" s="126"/>
      <c r="WGH696" s="126"/>
      <c r="WGI696" s="126"/>
      <c r="WGJ696" s="126"/>
      <c r="WGK696" s="126"/>
      <c r="WGL696" s="126"/>
      <c r="WGM696" s="126"/>
      <c r="WGN696" s="126"/>
      <c r="WGO696" s="126"/>
      <c r="WGP696" s="126"/>
      <c r="WGQ696" s="126"/>
      <c r="WGR696" s="126"/>
      <c r="WGS696" s="126"/>
      <c r="WGT696" s="126"/>
      <c r="WGU696" s="126"/>
      <c r="WGV696" s="126"/>
      <c r="WGW696" s="126"/>
      <c r="WGX696" s="126"/>
      <c r="WGY696" s="126"/>
      <c r="WGZ696" s="126"/>
      <c r="WHA696" s="126"/>
      <c r="WHB696" s="126"/>
      <c r="WHC696" s="126"/>
      <c r="WHD696" s="126"/>
      <c r="WHE696" s="126"/>
      <c r="WHF696" s="126"/>
      <c r="WHG696" s="126"/>
      <c r="WHH696" s="126"/>
      <c r="WHI696" s="126"/>
      <c r="WHJ696" s="126"/>
      <c r="WHK696" s="126"/>
      <c r="WHL696" s="126"/>
      <c r="WHM696" s="126"/>
      <c r="WHN696" s="126"/>
      <c r="WHO696" s="126"/>
      <c r="WHP696" s="126"/>
      <c r="WHQ696" s="126"/>
      <c r="WHR696" s="126"/>
      <c r="WHS696" s="126"/>
      <c r="WHT696" s="126"/>
      <c r="WHU696" s="126"/>
      <c r="WHV696" s="126"/>
      <c r="WHW696" s="126"/>
      <c r="WHX696" s="126"/>
      <c r="WHY696" s="126"/>
      <c r="WHZ696" s="126"/>
      <c r="WIA696" s="126"/>
      <c r="WIB696" s="126"/>
      <c r="WIC696" s="126"/>
      <c r="WID696" s="126"/>
      <c r="WIE696" s="126"/>
      <c r="WIF696" s="126"/>
      <c r="WIG696" s="126"/>
      <c r="WIH696" s="126"/>
      <c r="WII696" s="126"/>
      <c r="WIJ696" s="126"/>
      <c r="WIK696" s="126"/>
      <c r="WIL696" s="126"/>
      <c r="WIM696" s="126"/>
      <c r="WIN696" s="126"/>
      <c r="WIO696" s="126"/>
      <c r="WIP696" s="126"/>
      <c r="WIQ696" s="126"/>
      <c r="WIR696" s="126"/>
      <c r="WIS696" s="126"/>
      <c r="WIT696" s="126"/>
      <c r="WIU696" s="126"/>
      <c r="WIV696" s="126"/>
      <c r="WIW696" s="126"/>
      <c r="WIX696" s="126"/>
      <c r="WIY696" s="126"/>
      <c r="WIZ696" s="126"/>
      <c r="WJA696" s="126"/>
      <c r="WJB696" s="126"/>
      <c r="WJC696" s="126"/>
      <c r="WJD696" s="126"/>
      <c r="WJE696" s="126"/>
      <c r="WJF696" s="126"/>
      <c r="WJG696" s="126"/>
      <c r="WJH696" s="126"/>
      <c r="WJI696" s="126"/>
      <c r="WJJ696" s="126"/>
      <c r="WJK696" s="126"/>
      <c r="WJL696" s="126"/>
      <c r="WJM696" s="126"/>
      <c r="WJN696" s="126"/>
      <c r="WJO696" s="126"/>
      <c r="WJP696" s="126"/>
      <c r="WJQ696" s="126"/>
      <c r="WJR696" s="126"/>
      <c r="WJS696" s="126"/>
      <c r="WJT696" s="126"/>
      <c r="WJU696" s="126"/>
      <c r="WJV696" s="126"/>
      <c r="WJW696" s="126"/>
      <c r="WJX696" s="126"/>
      <c r="WJY696" s="126"/>
      <c r="WJZ696" s="126"/>
      <c r="WKA696" s="126"/>
      <c r="WKB696" s="126"/>
      <c r="WKC696" s="126"/>
      <c r="WKD696" s="126"/>
      <c r="WKE696" s="126"/>
      <c r="WKF696" s="126"/>
      <c r="WKG696" s="126"/>
      <c r="WKH696" s="126"/>
      <c r="WKI696" s="126"/>
      <c r="WKJ696" s="126"/>
      <c r="WKK696" s="126"/>
      <c r="WKL696" s="126"/>
      <c r="WKM696" s="126"/>
      <c r="WKN696" s="126"/>
      <c r="WKO696" s="126"/>
      <c r="WKP696" s="126"/>
      <c r="WKQ696" s="126"/>
      <c r="WKR696" s="126"/>
      <c r="WKS696" s="126"/>
      <c r="WKT696" s="126"/>
      <c r="WKU696" s="126"/>
      <c r="WKV696" s="126"/>
      <c r="WKW696" s="126"/>
      <c r="WKX696" s="126"/>
      <c r="WKY696" s="126"/>
      <c r="WKZ696" s="126"/>
      <c r="WLA696" s="126"/>
      <c r="WLB696" s="126"/>
      <c r="WLC696" s="126"/>
      <c r="WLD696" s="126"/>
      <c r="WLE696" s="126"/>
      <c r="WLF696" s="126"/>
      <c r="WLG696" s="126"/>
      <c r="WLH696" s="126"/>
      <c r="WLI696" s="126"/>
      <c r="WLJ696" s="126"/>
      <c r="WLK696" s="126"/>
      <c r="WLL696" s="126"/>
      <c r="WLM696" s="126"/>
      <c r="WLN696" s="126"/>
      <c r="WLO696" s="126"/>
      <c r="WLP696" s="126"/>
      <c r="WLQ696" s="126"/>
      <c r="WLR696" s="126"/>
      <c r="WLS696" s="126"/>
      <c r="WLT696" s="126"/>
      <c r="WLU696" s="126"/>
      <c r="WLV696" s="126"/>
      <c r="WLW696" s="126"/>
      <c r="WLX696" s="126"/>
      <c r="WLY696" s="126"/>
      <c r="WLZ696" s="126"/>
      <c r="WMA696" s="126"/>
      <c r="WMB696" s="126"/>
      <c r="WMC696" s="126"/>
      <c r="WMD696" s="126"/>
      <c r="WME696" s="126"/>
      <c r="WMF696" s="126"/>
      <c r="WMG696" s="126"/>
      <c r="WMH696" s="126"/>
      <c r="WMI696" s="126"/>
      <c r="WMJ696" s="126"/>
      <c r="WMK696" s="126"/>
      <c r="WML696" s="126"/>
      <c r="WMM696" s="126"/>
      <c r="WMN696" s="126"/>
      <c r="WMO696" s="126"/>
      <c r="WMP696" s="126"/>
      <c r="WMQ696" s="126"/>
      <c r="WMR696" s="126"/>
      <c r="WMS696" s="126"/>
      <c r="WMT696" s="126"/>
      <c r="WMU696" s="126"/>
      <c r="WMV696" s="126"/>
      <c r="WMW696" s="126"/>
      <c r="WMX696" s="126"/>
      <c r="WMY696" s="126"/>
      <c r="WMZ696" s="126"/>
      <c r="WNA696" s="126"/>
      <c r="WNB696" s="126"/>
      <c r="WNC696" s="126"/>
      <c r="WND696" s="126"/>
      <c r="WNE696" s="126"/>
      <c r="WNF696" s="126"/>
      <c r="WNG696" s="126"/>
      <c r="WNH696" s="126"/>
      <c r="WNI696" s="126"/>
      <c r="WNJ696" s="126"/>
      <c r="WNK696" s="126"/>
      <c r="WNL696" s="126"/>
      <c r="WNM696" s="126"/>
      <c r="WNN696" s="126"/>
      <c r="WNO696" s="126"/>
      <c r="WNP696" s="126"/>
      <c r="WNQ696" s="126"/>
      <c r="WNR696" s="126"/>
      <c r="WNS696" s="126"/>
      <c r="WNT696" s="126"/>
      <c r="WNU696" s="126"/>
      <c r="WNV696" s="126"/>
      <c r="WNW696" s="126"/>
      <c r="WNX696" s="126"/>
      <c r="WNY696" s="126"/>
      <c r="WNZ696" s="126"/>
      <c r="WOA696" s="126"/>
      <c r="WOB696" s="126"/>
      <c r="WOC696" s="126"/>
      <c r="WOD696" s="126"/>
      <c r="WOE696" s="126"/>
      <c r="WOF696" s="126"/>
      <c r="WOG696" s="126"/>
      <c r="WOH696" s="126"/>
      <c r="WOI696" s="126"/>
      <c r="WOJ696" s="126"/>
      <c r="WOK696" s="126"/>
      <c r="WOL696" s="126"/>
      <c r="WOM696" s="126"/>
      <c r="WON696" s="126"/>
      <c r="WOO696" s="126"/>
      <c r="WOP696" s="126"/>
      <c r="WOQ696" s="126"/>
      <c r="WOR696" s="126"/>
      <c r="WOS696" s="126"/>
      <c r="WOT696" s="126"/>
      <c r="WOU696" s="126"/>
      <c r="WOV696" s="126"/>
      <c r="WOW696" s="126"/>
      <c r="WOX696" s="126"/>
      <c r="WOY696" s="126"/>
      <c r="WOZ696" s="126"/>
      <c r="WPA696" s="126"/>
      <c r="WPB696" s="126"/>
      <c r="WPC696" s="126"/>
      <c r="WPD696" s="126"/>
      <c r="WPE696" s="126"/>
      <c r="WPF696" s="126"/>
      <c r="WPG696" s="126"/>
      <c r="WPH696" s="126"/>
      <c r="WPI696" s="126"/>
      <c r="WPJ696" s="126"/>
      <c r="WPK696" s="126"/>
      <c r="WPL696" s="126"/>
      <c r="WPM696" s="126"/>
      <c r="WPN696" s="126"/>
      <c r="WPO696" s="126"/>
      <c r="WPP696" s="126"/>
      <c r="WPQ696" s="126"/>
      <c r="WPR696" s="126"/>
      <c r="WPS696" s="126"/>
      <c r="WPT696" s="126"/>
      <c r="WPU696" s="126"/>
      <c r="WPV696" s="126"/>
      <c r="WPW696" s="126"/>
      <c r="WPX696" s="126"/>
      <c r="WPY696" s="126"/>
      <c r="WPZ696" s="126"/>
      <c r="WQA696" s="126"/>
      <c r="WQB696" s="126"/>
      <c r="WQC696" s="126"/>
      <c r="WQD696" s="126"/>
      <c r="WQE696" s="126"/>
      <c r="WQF696" s="126"/>
      <c r="WQG696" s="126"/>
      <c r="WQH696" s="126"/>
      <c r="WQI696" s="126"/>
      <c r="WQJ696" s="126"/>
      <c r="WQK696" s="126"/>
      <c r="WQL696" s="126"/>
      <c r="WQM696" s="126"/>
      <c r="WQN696" s="126"/>
      <c r="WQO696" s="126"/>
      <c r="WQP696" s="126"/>
      <c r="WQQ696" s="126"/>
      <c r="WQR696" s="126"/>
      <c r="WQS696" s="126"/>
      <c r="WQT696" s="126"/>
      <c r="WQU696" s="126"/>
      <c r="WQV696" s="126"/>
      <c r="WQW696" s="126"/>
      <c r="WQX696" s="126"/>
      <c r="WQY696" s="126"/>
      <c r="WQZ696" s="126"/>
      <c r="WRA696" s="126"/>
      <c r="WRB696" s="126"/>
      <c r="WRC696" s="126"/>
      <c r="WRD696" s="126"/>
      <c r="WRE696" s="126"/>
      <c r="WRF696" s="126"/>
      <c r="WRG696" s="126"/>
      <c r="WRH696" s="126"/>
      <c r="WRI696" s="126"/>
      <c r="WRJ696" s="126"/>
      <c r="WRK696" s="126"/>
      <c r="WRL696" s="126"/>
      <c r="WRM696" s="126"/>
      <c r="WRN696" s="126"/>
      <c r="WRO696" s="126"/>
      <c r="WRP696" s="126"/>
      <c r="WRQ696" s="126"/>
      <c r="WRR696" s="126"/>
      <c r="WRS696" s="126"/>
      <c r="WRT696" s="126"/>
      <c r="WRU696" s="126"/>
      <c r="WRV696" s="126"/>
      <c r="WRW696" s="126"/>
      <c r="WRX696" s="126"/>
      <c r="WRY696" s="126"/>
      <c r="WRZ696" s="126"/>
      <c r="WSA696" s="126"/>
      <c r="WSB696" s="126"/>
      <c r="WSC696" s="126"/>
      <c r="WSD696" s="126"/>
      <c r="WSE696" s="126"/>
      <c r="WSF696" s="126"/>
      <c r="WSG696" s="126"/>
      <c r="WSH696" s="126"/>
      <c r="WSI696" s="126"/>
      <c r="WSJ696" s="126"/>
      <c r="WSK696" s="126"/>
      <c r="WSL696" s="126"/>
      <c r="WSM696" s="126"/>
      <c r="WSN696" s="126"/>
      <c r="WSO696" s="126"/>
      <c r="WSP696" s="126"/>
      <c r="WSQ696" s="126"/>
      <c r="WSR696" s="126"/>
      <c r="WSS696" s="126"/>
      <c r="WST696" s="126"/>
      <c r="WSU696" s="126"/>
      <c r="WSV696" s="126"/>
      <c r="WSW696" s="126"/>
      <c r="WSX696" s="126"/>
      <c r="WSY696" s="126"/>
      <c r="WSZ696" s="126"/>
      <c r="WTA696" s="126"/>
      <c r="WTB696" s="126"/>
      <c r="WTC696" s="126"/>
      <c r="WTD696" s="126"/>
      <c r="WTE696" s="126"/>
      <c r="WTF696" s="126"/>
      <c r="WTG696" s="126"/>
      <c r="WTH696" s="126"/>
      <c r="WTI696" s="126"/>
      <c r="WTJ696" s="126"/>
      <c r="WTK696" s="126"/>
      <c r="WTL696" s="126"/>
      <c r="WTM696" s="126"/>
      <c r="WTN696" s="126"/>
      <c r="WTO696" s="126"/>
      <c r="WTP696" s="126"/>
      <c r="WTQ696" s="126"/>
      <c r="WTR696" s="126"/>
      <c r="WTS696" s="126"/>
      <c r="WTT696" s="126"/>
      <c r="WTU696" s="126"/>
      <c r="WTV696" s="126"/>
      <c r="WTW696" s="126"/>
      <c r="WTX696" s="126"/>
      <c r="WTY696" s="126"/>
      <c r="WTZ696" s="126"/>
      <c r="WUA696" s="126"/>
      <c r="WUB696" s="126"/>
      <c r="WUC696" s="126"/>
      <c r="WUD696" s="126"/>
      <c r="WUE696" s="126"/>
      <c r="WUF696" s="126"/>
      <c r="WUG696" s="126"/>
      <c r="WUH696" s="126"/>
      <c r="WUI696" s="126"/>
      <c r="WUJ696" s="126"/>
      <c r="WUK696" s="126"/>
      <c r="WUL696" s="126"/>
      <c r="WUM696" s="126"/>
      <c r="WUN696" s="126"/>
      <c r="WUO696" s="126"/>
      <c r="WUP696" s="126"/>
      <c r="WUQ696" s="126"/>
      <c r="WUR696" s="126"/>
      <c r="WUS696" s="126"/>
      <c r="WUT696" s="126"/>
      <c r="WUU696" s="126"/>
      <c r="WUV696" s="126"/>
      <c r="WUW696" s="126"/>
      <c r="WUX696" s="126"/>
      <c r="WUY696" s="126"/>
      <c r="WUZ696" s="126"/>
      <c r="WVA696" s="126"/>
      <c r="WVB696" s="126"/>
      <c r="WVC696" s="126"/>
      <c r="WVD696" s="126"/>
      <c r="WVE696" s="126"/>
      <c r="WVF696" s="126"/>
      <c r="WVG696" s="126"/>
      <c r="WVH696" s="126"/>
      <c r="WVI696" s="126"/>
      <c r="WVJ696" s="126"/>
      <c r="WVK696" s="126"/>
      <c r="WVL696" s="126"/>
      <c r="WVM696" s="126"/>
      <c r="WVN696" s="126"/>
      <c r="WVO696" s="126"/>
      <c r="WVP696" s="126"/>
      <c r="WVQ696" s="126"/>
      <c r="WVR696" s="126"/>
      <c r="WVS696" s="126"/>
      <c r="WVT696" s="126"/>
      <c r="WVU696" s="126"/>
      <c r="WVV696" s="126"/>
      <c r="WVW696" s="126"/>
      <c r="WVX696" s="126"/>
      <c r="WVY696" s="126"/>
      <c r="WVZ696" s="126"/>
      <c r="WWA696" s="126"/>
      <c r="WWB696" s="126"/>
      <c r="WWC696" s="126"/>
      <c r="WWD696" s="126"/>
      <c r="WWE696" s="126"/>
      <c r="WWF696" s="126"/>
      <c r="WWG696" s="126"/>
      <c r="WWH696" s="126"/>
      <c r="WWI696" s="126"/>
      <c r="WWJ696" s="126"/>
      <c r="WWK696" s="126"/>
      <c r="WWL696" s="126"/>
      <c r="WWM696" s="126"/>
      <c r="WWN696" s="126"/>
      <c r="WWO696" s="126"/>
      <c r="WWP696" s="126"/>
      <c r="WWQ696" s="126"/>
      <c r="WWR696" s="126"/>
      <c r="WWS696" s="126"/>
      <c r="WWT696" s="126"/>
      <c r="WWU696" s="126"/>
      <c r="WWV696" s="126"/>
      <c r="WWW696" s="126"/>
      <c r="WWX696" s="126"/>
      <c r="WWY696" s="126"/>
      <c r="WWZ696" s="126"/>
      <c r="WXA696" s="126"/>
      <c r="WXB696" s="126"/>
      <c r="WXC696" s="126"/>
      <c r="WXD696" s="126"/>
      <c r="WXE696" s="126"/>
      <c r="WXF696" s="126"/>
      <c r="WXG696" s="126"/>
      <c r="WXH696" s="126"/>
      <c r="WXI696" s="126"/>
      <c r="WXJ696" s="126"/>
      <c r="WXK696" s="126"/>
      <c r="WXL696" s="126"/>
      <c r="WXM696" s="126"/>
      <c r="WXN696" s="126"/>
      <c r="WXO696" s="126"/>
      <c r="WXP696" s="126"/>
      <c r="WXQ696" s="126"/>
      <c r="WXR696" s="126"/>
      <c r="WXS696" s="126"/>
      <c r="WXT696" s="126"/>
      <c r="WXU696" s="126"/>
      <c r="WXV696" s="126"/>
      <c r="WXW696" s="126"/>
      <c r="WXX696" s="126"/>
      <c r="WXY696" s="126"/>
      <c r="WXZ696" s="126"/>
      <c r="WYA696" s="126"/>
      <c r="WYB696" s="126"/>
      <c r="WYC696" s="126"/>
      <c r="WYD696" s="126"/>
      <c r="WYE696" s="126"/>
      <c r="WYF696" s="126"/>
      <c r="WYG696" s="126"/>
      <c r="WYH696" s="126"/>
      <c r="WYI696" s="126"/>
      <c r="WYJ696" s="126"/>
      <c r="WYK696" s="126"/>
      <c r="WYL696" s="126"/>
      <c r="WYM696" s="126"/>
      <c r="WYN696" s="126"/>
      <c r="WYO696" s="126"/>
      <c r="WYP696" s="126"/>
      <c r="WYQ696" s="126"/>
      <c r="WYR696" s="126"/>
      <c r="WYS696" s="126"/>
      <c r="WYT696" s="126"/>
      <c r="WYU696" s="126"/>
      <c r="WYV696" s="126"/>
      <c r="WYW696" s="126"/>
      <c r="WYX696" s="126"/>
      <c r="WYY696" s="126"/>
      <c r="WYZ696" s="126"/>
      <c r="WZA696" s="126"/>
      <c r="WZB696" s="126"/>
      <c r="WZC696" s="126"/>
      <c r="WZD696" s="126"/>
      <c r="WZE696" s="126"/>
      <c r="WZF696" s="126"/>
      <c r="WZG696" s="126"/>
      <c r="WZH696" s="126"/>
      <c r="WZI696" s="126"/>
      <c r="WZJ696" s="126"/>
      <c r="WZK696" s="126"/>
      <c r="WZL696" s="126"/>
      <c r="WZM696" s="126"/>
      <c r="WZN696" s="126"/>
      <c r="WZO696" s="126"/>
      <c r="WZP696" s="126"/>
      <c r="WZQ696" s="126"/>
      <c r="WZR696" s="126"/>
      <c r="WZS696" s="126"/>
      <c r="WZT696" s="126"/>
      <c r="WZU696" s="126"/>
      <c r="WZV696" s="126"/>
      <c r="WZW696" s="126"/>
      <c r="WZX696" s="126"/>
      <c r="WZY696" s="126"/>
      <c r="WZZ696" s="126"/>
      <c r="XAA696" s="126"/>
      <c r="XAB696" s="126"/>
      <c r="XAC696" s="126"/>
      <c r="XAD696" s="126"/>
      <c r="XAE696" s="126"/>
      <c r="XAF696" s="126"/>
      <c r="XAG696" s="126"/>
      <c r="XAH696" s="126"/>
      <c r="XAI696" s="126"/>
      <c r="XAJ696" s="126"/>
      <c r="XAK696" s="126"/>
      <c r="XAL696" s="126"/>
      <c r="XAM696" s="126"/>
      <c r="XAN696" s="126"/>
      <c r="XAO696" s="126"/>
      <c r="XAP696" s="126"/>
      <c r="XAQ696" s="126"/>
      <c r="XAR696" s="126"/>
      <c r="XAS696" s="126"/>
      <c r="XAT696" s="126"/>
      <c r="XAU696" s="126"/>
      <c r="XAV696" s="126"/>
      <c r="XAW696" s="126"/>
      <c r="XAX696" s="126"/>
      <c r="XAY696" s="126"/>
      <c r="XAZ696" s="126"/>
      <c r="XBA696" s="126"/>
      <c r="XBB696" s="126"/>
      <c r="XBC696" s="126"/>
      <c r="XBD696" s="126"/>
      <c r="XBE696" s="126"/>
      <c r="XBF696" s="126"/>
      <c r="XBG696" s="126"/>
      <c r="XBH696" s="126"/>
      <c r="XBI696" s="126"/>
      <c r="XBJ696" s="126"/>
      <c r="XBK696" s="126"/>
      <c r="XBL696" s="126"/>
      <c r="XBM696" s="126"/>
      <c r="XBN696" s="126"/>
      <c r="XBO696" s="126"/>
      <c r="XBP696" s="126"/>
      <c r="XBQ696" s="126"/>
      <c r="XBR696" s="126"/>
      <c r="XBS696" s="126"/>
      <c r="XBT696" s="126"/>
      <c r="XBU696" s="126"/>
      <c r="XBV696" s="126"/>
      <c r="XBW696" s="126"/>
      <c r="XBX696" s="126"/>
      <c r="XBY696" s="126"/>
      <c r="XBZ696" s="126"/>
      <c r="XCA696" s="126"/>
      <c r="XCB696" s="126"/>
      <c r="XCC696" s="126"/>
      <c r="XCD696" s="126"/>
      <c r="XCE696" s="126"/>
      <c r="XCF696" s="126"/>
      <c r="XCG696" s="126"/>
      <c r="XCH696" s="126"/>
      <c r="XCI696" s="126"/>
      <c r="XCJ696" s="126"/>
      <c r="XCK696" s="126"/>
      <c r="XCL696" s="126"/>
      <c r="XCM696" s="126"/>
      <c r="XCN696" s="126"/>
      <c r="XCO696" s="126"/>
      <c r="XCP696" s="126"/>
      <c r="XCQ696" s="126"/>
      <c r="XCR696" s="126"/>
    </row>
    <row r="697" spans="1:16320" s="158" customFormat="1" ht="15" hidden="1" customHeight="1" x14ac:dyDescent="0.2">
      <c r="A697" s="461"/>
      <c r="B697" s="461"/>
      <c r="C697" s="490"/>
      <c r="D697" s="64"/>
      <c r="E697" s="61"/>
      <c r="F697" s="459"/>
      <c r="G697" s="254"/>
      <c r="H697" s="254"/>
      <c r="I697" s="254"/>
      <c r="J697" s="254"/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  <c r="AA697" s="126"/>
      <c r="AB697" s="126"/>
      <c r="AC697" s="126"/>
      <c r="AD697" s="126"/>
      <c r="AE697" s="126"/>
      <c r="AF697" s="126"/>
      <c r="AG697" s="126"/>
      <c r="AH697" s="126"/>
      <c r="AI697" s="126"/>
      <c r="AJ697" s="126"/>
      <c r="AK697" s="126"/>
      <c r="AL697" s="126"/>
      <c r="AM697" s="126"/>
      <c r="AN697" s="126"/>
      <c r="AO697" s="126"/>
      <c r="AP697" s="126"/>
      <c r="AQ697" s="126"/>
      <c r="AR697" s="126"/>
      <c r="AS697" s="126"/>
      <c r="AT697" s="126"/>
      <c r="AU697" s="126"/>
      <c r="AV697" s="126"/>
      <c r="AW697" s="126"/>
      <c r="AX697" s="126"/>
      <c r="AY697" s="126"/>
      <c r="AZ697" s="126"/>
      <c r="BA697" s="126"/>
      <c r="BB697" s="126"/>
      <c r="BC697" s="126"/>
      <c r="BD697" s="126"/>
      <c r="BE697" s="126"/>
      <c r="BF697" s="126"/>
      <c r="BG697" s="126"/>
      <c r="BH697" s="126"/>
      <c r="BI697" s="126"/>
      <c r="BJ697" s="126"/>
      <c r="BK697" s="126"/>
      <c r="BL697" s="126"/>
      <c r="BM697" s="126"/>
      <c r="BN697" s="126"/>
      <c r="BO697" s="126"/>
      <c r="BP697" s="126"/>
      <c r="BQ697" s="126"/>
      <c r="BR697" s="126"/>
      <c r="BS697" s="126"/>
      <c r="BT697" s="126"/>
      <c r="BU697" s="126"/>
      <c r="BV697" s="126"/>
      <c r="BW697" s="126"/>
      <c r="BX697" s="126"/>
      <c r="BY697" s="126"/>
      <c r="BZ697" s="126"/>
      <c r="CA697" s="126"/>
      <c r="CB697" s="126"/>
      <c r="CC697" s="126"/>
      <c r="CD697" s="126"/>
      <c r="CE697" s="126"/>
      <c r="CF697" s="126"/>
      <c r="CG697" s="126"/>
      <c r="CH697" s="126"/>
      <c r="CI697" s="126"/>
      <c r="CJ697" s="126"/>
      <c r="CK697" s="126"/>
      <c r="CL697" s="126"/>
      <c r="CM697" s="126"/>
      <c r="CN697" s="126"/>
      <c r="CO697" s="126"/>
      <c r="CP697" s="126"/>
      <c r="CQ697" s="126"/>
      <c r="CR697" s="126"/>
      <c r="CS697" s="126"/>
      <c r="CT697" s="126"/>
      <c r="CU697" s="126"/>
      <c r="CV697" s="126"/>
      <c r="CW697" s="126"/>
      <c r="CX697" s="126"/>
      <c r="CY697" s="126"/>
      <c r="CZ697" s="126"/>
      <c r="DA697" s="126"/>
      <c r="DB697" s="126"/>
      <c r="DC697" s="126"/>
      <c r="DD697" s="126"/>
      <c r="DE697" s="126"/>
      <c r="DF697" s="126"/>
      <c r="DG697" s="126"/>
      <c r="DH697" s="126"/>
      <c r="DI697" s="126"/>
      <c r="DJ697" s="126"/>
      <c r="DK697" s="126"/>
      <c r="DL697" s="126"/>
      <c r="DM697" s="126"/>
      <c r="DN697" s="126"/>
      <c r="DO697" s="126"/>
      <c r="DP697" s="126"/>
      <c r="DQ697" s="126"/>
      <c r="DR697" s="126"/>
      <c r="DS697" s="126"/>
      <c r="DT697" s="126"/>
      <c r="DU697" s="126"/>
      <c r="DV697" s="126"/>
      <c r="DW697" s="126"/>
      <c r="DX697" s="126"/>
      <c r="DY697" s="126"/>
      <c r="DZ697" s="126"/>
      <c r="EA697" s="126"/>
      <c r="EB697" s="126"/>
      <c r="EC697" s="126"/>
      <c r="ED697" s="126"/>
      <c r="EE697" s="126"/>
      <c r="EF697" s="126"/>
      <c r="EG697" s="126"/>
      <c r="EH697" s="126"/>
      <c r="EI697" s="126"/>
      <c r="EJ697" s="126"/>
      <c r="EK697" s="126"/>
      <c r="EL697" s="126"/>
      <c r="EM697" s="126"/>
      <c r="EN697" s="126"/>
      <c r="EO697" s="126"/>
      <c r="EP697" s="126"/>
      <c r="EQ697" s="126"/>
      <c r="ER697" s="126"/>
      <c r="ES697" s="126"/>
      <c r="ET697" s="126"/>
      <c r="EU697" s="126"/>
      <c r="EV697" s="126"/>
      <c r="EW697" s="126"/>
      <c r="EX697" s="126"/>
      <c r="EY697" s="126"/>
      <c r="EZ697" s="126"/>
      <c r="FA697" s="126"/>
      <c r="FB697" s="126"/>
      <c r="FC697" s="126"/>
      <c r="FD697" s="126"/>
      <c r="FE697" s="126"/>
      <c r="FF697" s="126"/>
      <c r="FG697" s="126"/>
      <c r="FH697" s="126"/>
      <c r="FI697" s="126"/>
      <c r="FJ697" s="126"/>
      <c r="FK697" s="126"/>
      <c r="FL697" s="126"/>
      <c r="FM697" s="126"/>
      <c r="FN697" s="126"/>
      <c r="FO697" s="126"/>
      <c r="FP697" s="126"/>
      <c r="FQ697" s="126"/>
      <c r="FR697" s="126"/>
      <c r="FS697" s="126"/>
      <c r="FT697" s="126"/>
      <c r="FU697" s="126"/>
      <c r="FV697" s="126"/>
      <c r="FW697" s="126"/>
      <c r="FX697" s="126"/>
      <c r="FY697" s="126"/>
      <c r="FZ697" s="126"/>
      <c r="GA697" s="126"/>
      <c r="GB697" s="126"/>
      <c r="GC697" s="126"/>
      <c r="GD697" s="126"/>
      <c r="GE697" s="126"/>
      <c r="GF697" s="126"/>
      <c r="GG697" s="126"/>
      <c r="GH697" s="126"/>
      <c r="GI697" s="126"/>
      <c r="GJ697" s="126"/>
      <c r="GK697" s="126"/>
      <c r="GL697" s="126"/>
      <c r="GM697" s="126"/>
      <c r="GN697" s="126"/>
      <c r="GO697" s="126"/>
      <c r="GP697" s="126"/>
      <c r="GQ697" s="126"/>
      <c r="GR697" s="126"/>
      <c r="GS697" s="126"/>
      <c r="GT697" s="126"/>
      <c r="GU697" s="126"/>
      <c r="GV697" s="126"/>
      <c r="GW697" s="126"/>
      <c r="GX697" s="126"/>
      <c r="GY697" s="126"/>
      <c r="GZ697" s="126"/>
      <c r="HA697" s="126"/>
      <c r="HB697" s="126"/>
      <c r="HC697" s="126"/>
      <c r="HD697" s="126"/>
      <c r="HE697" s="126"/>
      <c r="HF697" s="126"/>
      <c r="HG697" s="126"/>
      <c r="HH697" s="126"/>
      <c r="HI697" s="126"/>
      <c r="HJ697" s="126"/>
      <c r="HK697" s="126"/>
      <c r="HL697" s="126"/>
      <c r="HM697" s="126"/>
      <c r="HN697" s="126"/>
      <c r="HO697" s="126"/>
      <c r="HP697" s="126"/>
      <c r="HQ697" s="126"/>
      <c r="HR697" s="126"/>
      <c r="HS697" s="126"/>
      <c r="HT697" s="126"/>
      <c r="HU697" s="126"/>
      <c r="HV697" s="126"/>
      <c r="HW697" s="126"/>
      <c r="HX697" s="126"/>
      <c r="HY697" s="126"/>
      <c r="HZ697" s="126"/>
      <c r="IA697" s="126"/>
      <c r="IB697" s="126"/>
      <c r="IC697" s="126"/>
      <c r="ID697" s="126"/>
      <c r="IE697" s="126"/>
      <c r="IF697" s="126"/>
      <c r="IG697" s="126"/>
      <c r="IH697" s="126"/>
      <c r="II697" s="126"/>
      <c r="IJ697" s="126"/>
      <c r="IK697" s="126"/>
      <c r="IL697" s="126"/>
      <c r="IM697" s="126"/>
      <c r="IN697" s="126"/>
      <c r="IO697" s="126"/>
      <c r="IP697" s="126"/>
      <c r="IQ697" s="126"/>
      <c r="IR697" s="126"/>
      <c r="IS697" s="126"/>
      <c r="IT697" s="126"/>
      <c r="IU697" s="126"/>
      <c r="IV697" s="126"/>
      <c r="IW697" s="126"/>
      <c r="IX697" s="126"/>
      <c r="IY697" s="126"/>
      <c r="IZ697" s="126"/>
      <c r="JA697" s="126"/>
      <c r="JB697" s="126"/>
      <c r="JC697" s="126"/>
      <c r="JD697" s="126"/>
      <c r="JE697" s="126"/>
      <c r="JF697" s="126"/>
      <c r="JG697" s="126"/>
      <c r="JH697" s="126"/>
      <c r="JI697" s="126"/>
      <c r="JJ697" s="126"/>
      <c r="JK697" s="126"/>
      <c r="JL697" s="126"/>
      <c r="JM697" s="126"/>
      <c r="JN697" s="126"/>
      <c r="JO697" s="126"/>
      <c r="JP697" s="126"/>
      <c r="JQ697" s="126"/>
      <c r="JR697" s="126"/>
      <c r="JS697" s="126"/>
      <c r="JT697" s="126"/>
      <c r="JU697" s="126"/>
      <c r="JV697" s="126"/>
      <c r="JW697" s="126"/>
      <c r="JX697" s="126"/>
      <c r="JY697" s="126"/>
      <c r="JZ697" s="126"/>
      <c r="KA697" s="126"/>
      <c r="KB697" s="126"/>
      <c r="KC697" s="126"/>
      <c r="KD697" s="126"/>
      <c r="KE697" s="126"/>
      <c r="KF697" s="126"/>
      <c r="KG697" s="126"/>
      <c r="KH697" s="126"/>
      <c r="KI697" s="126"/>
      <c r="KJ697" s="126"/>
      <c r="KK697" s="126"/>
      <c r="KL697" s="126"/>
      <c r="KM697" s="126"/>
      <c r="KN697" s="126"/>
      <c r="KO697" s="126"/>
      <c r="KP697" s="126"/>
      <c r="KQ697" s="126"/>
      <c r="KR697" s="126"/>
      <c r="KS697" s="126"/>
      <c r="KT697" s="126"/>
      <c r="KU697" s="126"/>
      <c r="KV697" s="126"/>
      <c r="KW697" s="126"/>
      <c r="KX697" s="126"/>
      <c r="KY697" s="126"/>
      <c r="KZ697" s="126"/>
      <c r="LA697" s="126"/>
      <c r="LB697" s="126"/>
      <c r="LC697" s="126"/>
      <c r="LD697" s="126"/>
      <c r="LE697" s="126"/>
      <c r="LF697" s="126"/>
      <c r="LG697" s="126"/>
      <c r="LH697" s="126"/>
      <c r="LI697" s="126"/>
      <c r="LJ697" s="126"/>
      <c r="LK697" s="126"/>
      <c r="LL697" s="126"/>
      <c r="LM697" s="126"/>
      <c r="LN697" s="126"/>
      <c r="LO697" s="126"/>
      <c r="LP697" s="126"/>
      <c r="LQ697" s="126"/>
      <c r="LR697" s="126"/>
      <c r="LS697" s="126"/>
      <c r="LT697" s="126"/>
      <c r="LU697" s="126"/>
      <c r="LV697" s="126"/>
      <c r="LW697" s="126"/>
      <c r="LX697" s="126"/>
      <c r="LY697" s="126"/>
      <c r="LZ697" s="126"/>
      <c r="MA697" s="126"/>
      <c r="MB697" s="126"/>
      <c r="MC697" s="126"/>
      <c r="MD697" s="126"/>
      <c r="ME697" s="126"/>
      <c r="MF697" s="126"/>
      <c r="MG697" s="126"/>
      <c r="MH697" s="126"/>
      <c r="MI697" s="126"/>
      <c r="MJ697" s="126"/>
      <c r="MK697" s="126"/>
      <c r="ML697" s="126"/>
      <c r="MM697" s="126"/>
      <c r="MN697" s="126"/>
      <c r="MO697" s="126"/>
      <c r="MP697" s="126"/>
      <c r="MQ697" s="126"/>
      <c r="MR697" s="126"/>
      <c r="MS697" s="126"/>
      <c r="MT697" s="126"/>
      <c r="MU697" s="126"/>
      <c r="MV697" s="126"/>
      <c r="MW697" s="126"/>
      <c r="MX697" s="126"/>
      <c r="MY697" s="126"/>
      <c r="MZ697" s="126"/>
      <c r="NA697" s="126"/>
      <c r="NB697" s="126"/>
      <c r="NC697" s="126"/>
      <c r="ND697" s="126"/>
      <c r="NE697" s="126"/>
      <c r="NF697" s="126"/>
      <c r="NG697" s="126"/>
      <c r="NH697" s="126"/>
      <c r="NI697" s="126"/>
      <c r="NJ697" s="126"/>
      <c r="NK697" s="126"/>
      <c r="NL697" s="126"/>
      <c r="NM697" s="126"/>
      <c r="NN697" s="126"/>
      <c r="NO697" s="126"/>
      <c r="NP697" s="126"/>
      <c r="NQ697" s="126"/>
      <c r="NR697" s="126"/>
      <c r="NS697" s="126"/>
      <c r="NT697" s="126"/>
      <c r="NU697" s="126"/>
      <c r="NV697" s="126"/>
      <c r="NW697" s="126"/>
      <c r="NX697" s="126"/>
      <c r="NY697" s="126"/>
      <c r="NZ697" s="126"/>
      <c r="OA697" s="126"/>
      <c r="OB697" s="126"/>
      <c r="OC697" s="126"/>
      <c r="OD697" s="126"/>
      <c r="OE697" s="126"/>
      <c r="OF697" s="126"/>
      <c r="OG697" s="126"/>
      <c r="OH697" s="126"/>
      <c r="OI697" s="126"/>
      <c r="OJ697" s="126"/>
      <c r="OK697" s="126"/>
      <c r="OL697" s="126"/>
      <c r="OM697" s="126"/>
      <c r="ON697" s="126"/>
      <c r="OO697" s="126"/>
      <c r="OP697" s="126"/>
      <c r="OQ697" s="126"/>
      <c r="OR697" s="126"/>
      <c r="OS697" s="126"/>
      <c r="OT697" s="126"/>
      <c r="OU697" s="126"/>
      <c r="OV697" s="126"/>
      <c r="OW697" s="126"/>
      <c r="OX697" s="126"/>
      <c r="OY697" s="126"/>
      <c r="OZ697" s="126"/>
      <c r="PA697" s="126"/>
      <c r="PB697" s="126"/>
      <c r="PC697" s="126"/>
      <c r="PD697" s="126"/>
      <c r="PE697" s="126"/>
      <c r="PF697" s="126"/>
      <c r="PG697" s="126"/>
      <c r="PH697" s="126"/>
      <c r="PI697" s="126"/>
      <c r="PJ697" s="126"/>
      <c r="PK697" s="126"/>
      <c r="PL697" s="126"/>
      <c r="PM697" s="126"/>
      <c r="PN697" s="126"/>
      <c r="PO697" s="126"/>
      <c r="PP697" s="126"/>
      <c r="PQ697" s="126"/>
      <c r="PR697" s="126"/>
      <c r="PS697" s="126"/>
      <c r="PT697" s="126"/>
      <c r="PU697" s="126"/>
      <c r="PV697" s="126"/>
      <c r="PW697" s="126"/>
      <c r="PX697" s="126"/>
      <c r="PY697" s="126"/>
      <c r="PZ697" s="126"/>
      <c r="QA697" s="126"/>
      <c r="QB697" s="126"/>
      <c r="QC697" s="126"/>
      <c r="QD697" s="126"/>
      <c r="QE697" s="126"/>
      <c r="QF697" s="126"/>
      <c r="QG697" s="126"/>
      <c r="QH697" s="126"/>
      <c r="QI697" s="126"/>
      <c r="QJ697" s="126"/>
      <c r="QK697" s="126"/>
      <c r="QL697" s="126"/>
      <c r="QM697" s="126"/>
      <c r="QN697" s="126"/>
      <c r="QO697" s="126"/>
      <c r="QP697" s="126"/>
      <c r="QQ697" s="126"/>
      <c r="QR697" s="126"/>
      <c r="QS697" s="126"/>
      <c r="QT697" s="126"/>
      <c r="QU697" s="126"/>
      <c r="QV697" s="126"/>
      <c r="QW697" s="126"/>
      <c r="QX697" s="126"/>
      <c r="QY697" s="126"/>
      <c r="QZ697" s="126"/>
      <c r="RA697" s="126"/>
      <c r="RB697" s="126"/>
      <c r="RC697" s="126"/>
      <c r="RD697" s="126"/>
      <c r="RE697" s="126"/>
      <c r="RF697" s="126"/>
      <c r="RG697" s="126"/>
      <c r="RH697" s="126"/>
      <c r="RI697" s="126"/>
      <c r="RJ697" s="126"/>
      <c r="RK697" s="126"/>
      <c r="RL697" s="126"/>
      <c r="RM697" s="126"/>
      <c r="RN697" s="126"/>
      <c r="RO697" s="126"/>
      <c r="RP697" s="126"/>
      <c r="RQ697" s="126"/>
      <c r="RR697" s="126"/>
      <c r="RS697" s="126"/>
      <c r="RT697" s="126"/>
      <c r="RU697" s="126"/>
      <c r="RV697" s="126"/>
      <c r="RW697" s="126"/>
      <c r="RX697" s="126"/>
      <c r="RY697" s="126"/>
      <c r="RZ697" s="126"/>
      <c r="SA697" s="126"/>
      <c r="SB697" s="126"/>
      <c r="SC697" s="126"/>
      <c r="SD697" s="126"/>
      <c r="SE697" s="126"/>
      <c r="SF697" s="126"/>
      <c r="SG697" s="126"/>
      <c r="SH697" s="126"/>
      <c r="SI697" s="126"/>
      <c r="SJ697" s="126"/>
      <c r="SK697" s="126"/>
      <c r="SL697" s="126"/>
      <c r="SM697" s="126"/>
      <c r="SN697" s="126"/>
      <c r="SO697" s="126"/>
      <c r="SP697" s="126"/>
      <c r="SQ697" s="126"/>
      <c r="SR697" s="126"/>
      <c r="SS697" s="126"/>
      <c r="ST697" s="126"/>
      <c r="SU697" s="126"/>
      <c r="SV697" s="126"/>
      <c r="SW697" s="126"/>
      <c r="SX697" s="126"/>
      <c r="SY697" s="126"/>
      <c r="SZ697" s="126"/>
      <c r="TA697" s="126"/>
      <c r="TB697" s="126"/>
      <c r="TC697" s="126"/>
      <c r="TD697" s="126"/>
      <c r="TE697" s="126"/>
      <c r="TF697" s="126"/>
      <c r="TG697" s="126"/>
      <c r="TH697" s="126"/>
      <c r="TI697" s="126"/>
      <c r="TJ697" s="126"/>
      <c r="TK697" s="126"/>
      <c r="TL697" s="126"/>
      <c r="TM697" s="126"/>
      <c r="TN697" s="126"/>
      <c r="TO697" s="126"/>
      <c r="TP697" s="126"/>
      <c r="TQ697" s="126"/>
      <c r="TR697" s="126"/>
      <c r="TS697" s="126"/>
      <c r="TT697" s="126"/>
      <c r="TU697" s="126"/>
      <c r="TV697" s="126"/>
      <c r="TW697" s="126"/>
      <c r="TX697" s="126"/>
      <c r="TY697" s="126"/>
      <c r="TZ697" s="126"/>
      <c r="UA697" s="126"/>
      <c r="UB697" s="126"/>
      <c r="UC697" s="126"/>
      <c r="UD697" s="126"/>
      <c r="UE697" s="126"/>
      <c r="UF697" s="126"/>
      <c r="UG697" s="126"/>
      <c r="UH697" s="126"/>
      <c r="UI697" s="126"/>
      <c r="UJ697" s="126"/>
      <c r="UK697" s="126"/>
      <c r="UL697" s="126"/>
      <c r="UM697" s="126"/>
      <c r="UN697" s="126"/>
      <c r="UO697" s="126"/>
      <c r="UP697" s="126"/>
      <c r="UQ697" s="126"/>
      <c r="UR697" s="126"/>
      <c r="US697" s="126"/>
      <c r="UT697" s="126"/>
      <c r="UU697" s="126"/>
      <c r="UV697" s="126"/>
      <c r="UW697" s="126"/>
      <c r="UX697" s="126"/>
      <c r="UY697" s="126"/>
      <c r="UZ697" s="126"/>
      <c r="VA697" s="126"/>
      <c r="VB697" s="126"/>
      <c r="VC697" s="126"/>
      <c r="VD697" s="126"/>
      <c r="VE697" s="126"/>
      <c r="VF697" s="126"/>
      <c r="VG697" s="126"/>
      <c r="VH697" s="126"/>
      <c r="VI697" s="126"/>
      <c r="VJ697" s="126"/>
      <c r="VK697" s="126"/>
      <c r="VL697" s="126"/>
      <c r="VM697" s="126"/>
      <c r="VN697" s="126"/>
      <c r="VO697" s="126"/>
      <c r="VP697" s="126"/>
      <c r="VQ697" s="126"/>
      <c r="VR697" s="126"/>
      <c r="VS697" s="126"/>
      <c r="VT697" s="126"/>
      <c r="VU697" s="126"/>
      <c r="VV697" s="126"/>
      <c r="VW697" s="126"/>
      <c r="VX697" s="126"/>
      <c r="VY697" s="126"/>
      <c r="VZ697" s="126"/>
      <c r="WA697" s="126"/>
      <c r="WB697" s="126"/>
      <c r="WC697" s="126"/>
      <c r="WD697" s="126"/>
      <c r="WE697" s="126"/>
      <c r="WF697" s="126"/>
      <c r="WG697" s="126"/>
      <c r="WH697" s="126"/>
      <c r="WI697" s="126"/>
      <c r="WJ697" s="126"/>
      <c r="WK697" s="126"/>
      <c r="WL697" s="126"/>
      <c r="WM697" s="126"/>
      <c r="WN697" s="126"/>
      <c r="WO697" s="126"/>
      <c r="WP697" s="126"/>
      <c r="WQ697" s="126"/>
      <c r="WR697" s="126"/>
      <c r="WS697" s="126"/>
      <c r="WT697" s="126"/>
      <c r="WU697" s="126"/>
      <c r="WV697" s="126"/>
      <c r="WW697" s="126"/>
      <c r="WX697" s="126"/>
      <c r="WY697" s="126"/>
      <c r="WZ697" s="126"/>
      <c r="XA697" s="126"/>
      <c r="XB697" s="126"/>
      <c r="XC697" s="126"/>
      <c r="XD697" s="126"/>
      <c r="XE697" s="126"/>
      <c r="XF697" s="126"/>
      <c r="XG697" s="126"/>
      <c r="XH697" s="126"/>
      <c r="XI697" s="126"/>
      <c r="XJ697" s="126"/>
      <c r="XK697" s="126"/>
      <c r="XL697" s="126"/>
      <c r="XM697" s="126"/>
      <c r="XN697" s="126"/>
      <c r="XO697" s="126"/>
      <c r="XP697" s="126"/>
      <c r="XQ697" s="126"/>
      <c r="XR697" s="126"/>
      <c r="XS697" s="126"/>
      <c r="XT697" s="126"/>
      <c r="XU697" s="126"/>
      <c r="XV697" s="126"/>
      <c r="XW697" s="126"/>
      <c r="XX697" s="126"/>
      <c r="XY697" s="126"/>
      <c r="XZ697" s="126"/>
      <c r="YA697" s="126"/>
      <c r="YB697" s="126"/>
      <c r="YC697" s="126"/>
      <c r="YD697" s="126"/>
      <c r="YE697" s="126"/>
      <c r="YF697" s="126"/>
      <c r="YG697" s="126"/>
      <c r="YH697" s="126"/>
      <c r="YI697" s="126"/>
      <c r="YJ697" s="126"/>
      <c r="YK697" s="126"/>
      <c r="YL697" s="126"/>
      <c r="YM697" s="126"/>
      <c r="YN697" s="126"/>
      <c r="YO697" s="126"/>
      <c r="YP697" s="126"/>
      <c r="YQ697" s="126"/>
      <c r="YR697" s="126"/>
      <c r="YS697" s="126"/>
      <c r="YT697" s="126"/>
      <c r="YU697" s="126"/>
      <c r="YV697" s="126"/>
      <c r="YW697" s="126"/>
      <c r="YX697" s="126"/>
      <c r="YY697" s="126"/>
      <c r="YZ697" s="126"/>
      <c r="ZA697" s="126"/>
      <c r="ZB697" s="126"/>
      <c r="ZC697" s="126"/>
      <c r="ZD697" s="126"/>
      <c r="ZE697" s="126"/>
      <c r="ZF697" s="126"/>
      <c r="ZG697" s="126"/>
      <c r="ZH697" s="126"/>
      <c r="ZI697" s="126"/>
      <c r="ZJ697" s="126"/>
      <c r="ZK697" s="126"/>
      <c r="ZL697" s="126"/>
      <c r="ZM697" s="126"/>
      <c r="ZN697" s="126"/>
      <c r="ZO697" s="126"/>
      <c r="ZP697" s="126"/>
      <c r="ZQ697" s="126"/>
      <c r="ZR697" s="126"/>
      <c r="ZS697" s="126"/>
      <c r="ZT697" s="126"/>
      <c r="ZU697" s="126"/>
      <c r="ZV697" s="126"/>
      <c r="ZW697" s="126"/>
      <c r="ZX697" s="126"/>
      <c r="ZY697" s="126"/>
      <c r="ZZ697" s="126"/>
      <c r="AAA697" s="126"/>
      <c r="AAB697" s="126"/>
      <c r="AAC697" s="126"/>
      <c r="AAD697" s="126"/>
      <c r="AAE697" s="126"/>
      <c r="AAF697" s="126"/>
      <c r="AAG697" s="126"/>
      <c r="AAH697" s="126"/>
      <c r="AAI697" s="126"/>
      <c r="AAJ697" s="126"/>
      <c r="AAK697" s="126"/>
      <c r="AAL697" s="126"/>
      <c r="AAM697" s="126"/>
      <c r="AAN697" s="126"/>
      <c r="AAO697" s="126"/>
      <c r="AAP697" s="126"/>
      <c r="AAQ697" s="126"/>
      <c r="AAR697" s="126"/>
      <c r="AAS697" s="126"/>
      <c r="AAT697" s="126"/>
      <c r="AAU697" s="126"/>
      <c r="AAV697" s="126"/>
      <c r="AAW697" s="126"/>
      <c r="AAX697" s="126"/>
      <c r="AAY697" s="126"/>
      <c r="AAZ697" s="126"/>
      <c r="ABA697" s="126"/>
      <c r="ABB697" s="126"/>
      <c r="ABC697" s="126"/>
      <c r="ABD697" s="126"/>
      <c r="ABE697" s="126"/>
      <c r="ABF697" s="126"/>
      <c r="ABG697" s="126"/>
      <c r="ABH697" s="126"/>
      <c r="ABI697" s="126"/>
      <c r="ABJ697" s="126"/>
      <c r="ABK697" s="126"/>
      <c r="ABL697" s="126"/>
      <c r="ABM697" s="126"/>
      <c r="ABN697" s="126"/>
      <c r="ABO697" s="126"/>
      <c r="ABP697" s="126"/>
      <c r="ABQ697" s="126"/>
      <c r="ABR697" s="126"/>
      <c r="ABS697" s="126"/>
      <c r="ABT697" s="126"/>
      <c r="ABU697" s="126"/>
      <c r="ABV697" s="126"/>
      <c r="ABW697" s="126"/>
      <c r="ABX697" s="126"/>
      <c r="ABY697" s="126"/>
      <c r="ABZ697" s="126"/>
      <c r="ACA697" s="126"/>
      <c r="ACB697" s="126"/>
      <c r="ACC697" s="126"/>
      <c r="ACD697" s="126"/>
      <c r="ACE697" s="126"/>
      <c r="ACF697" s="126"/>
      <c r="ACG697" s="126"/>
      <c r="ACH697" s="126"/>
      <c r="ACI697" s="126"/>
      <c r="ACJ697" s="126"/>
      <c r="ACK697" s="126"/>
      <c r="ACL697" s="126"/>
      <c r="ACM697" s="126"/>
      <c r="ACN697" s="126"/>
      <c r="ACO697" s="126"/>
      <c r="ACP697" s="126"/>
      <c r="ACQ697" s="126"/>
      <c r="ACR697" s="126"/>
      <c r="ACS697" s="126"/>
      <c r="ACT697" s="126"/>
      <c r="ACU697" s="126"/>
      <c r="ACV697" s="126"/>
      <c r="ACW697" s="126"/>
      <c r="ACX697" s="126"/>
      <c r="ACY697" s="126"/>
      <c r="ACZ697" s="126"/>
      <c r="ADA697" s="126"/>
      <c r="ADB697" s="126"/>
      <c r="ADC697" s="126"/>
      <c r="ADD697" s="126"/>
      <c r="ADE697" s="126"/>
      <c r="ADF697" s="126"/>
      <c r="ADG697" s="126"/>
      <c r="ADH697" s="126"/>
      <c r="ADI697" s="126"/>
      <c r="ADJ697" s="126"/>
      <c r="ADK697" s="126"/>
      <c r="ADL697" s="126"/>
      <c r="ADM697" s="126"/>
      <c r="ADN697" s="126"/>
      <c r="ADO697" s="126"/>
      <c r="ADP697" s="126"/>
      <c r="ADQ697" s="126"/>
      <c r="ADR697" s="126"/>
      <c r="ADS697" s="126"/>
      <c r="ADT697" s="126"/>
      <c r="ADU697" s="126"/>
      <c r="ADV697" s="126"/>
      <c r="ADW697" s="126"/>
      <c r="ADX697" s="126"/>
      <c r="ADY697" s="126"/>
      <c r="ADZ697" s="126"/>
      <c r="AEA697" s="126"/>
      <c r="AEB697" s="126"/>
      <c r="AEC697" s="126"/>
      <c r="AED697" s="126"/>
      <c r="AEE697" s="126"/>
      <c r="AEF697" s="126"/>
      <c r="AEG697" s="126"/>
      <c r="AEH697" s="126"/>
      <c r="AEI697" s="126"/>
      <c r="AEJ697" s="126"/>
      <c r="AEK697" s="126"/>
      <c r="AEL697" s="126"/>
      <c r="AEM697" s="126"/>
      <c r="AEN697" s="126"/>
      <c r="AEO697" s="126"/>
      <c r="AEP697" s="126"/>
      <c r="AEQ697" s="126"/>
      <c r="AER697" s="126"/>
      <c r="AES697" s="126"/>
      <c r="AET697" s="126"/>
      <c r="AEU697" s="126"/>
      <c r="AEV697" s="126"/>
      <c r="AEW697" s="126"/>
      <c r="AEX697" s="126"/>
      <c r="AEY697" s="126"/>
      <c r="AEZ697" s="126"/>
      <c r="AFA697" s="126"/>
      <c r="AFB697" s="126"/>
      <c r="AFC697" s="126"/>
      <c r="AFD697" s="126"/>
      <c r="AFE697" s="126"/>
      <c r="AFF697" s="126"/>
      <c r="AFG697" s="126"/>
      <c r="AFH697" s="126"/>
      <c r="AFI697" s="126"/>
      <c r="AFJ697" s="126"/>
      <c r="AFK697" s="126"/>
      <c r="AFL697" s="126"/>
      <c r="AFM697" s="126"/>
      <c r="AFN697" s="126"/>
      <c r="AFO697" s="126"/>
      <c r="AFP697" s="126"/>
      <c r="AFQ697" s="126"/>
      <c r="AFR697" s="126"/>
      <c r="AFS697" s="126"/>
      <c r="AFT697" s="126"/>
      <c r="AFU697" s="126"/>
      <c r="AFV697" s="126"/>
      <c r="AFW697" s="126"/>
      <c r="AFX697" s="126"/>
      <c r="AFY697" s="126"/>
      <c r="AFZ697" s="126"/>
      <c r="AGA697" s="126"/>
      <c r="AGB697" s="126"/>
      <c r="AGC697" s="126"/>
      <c r="AGD697" s="126"/>
      <c r="AGE697" s="126"/>
      <c r="AGF697" s="126"/>
      <c r="AGG697" s="126"/>
      <c r="AGH697" s="126"/>
      <c r="AGI697" s="126"/>
      <c r="AGJ697" s="126"/>
      <c r="AGK697" s="126"/>
      <c r="AGL697" s="126"/>
      <c r="AGM697" s="126"/>
      <c r="AGN697" s="126"/>
      <c r="AGO697" s="126"/>
      <c r="AGP697" s="126"/>
      <c r="AGQ697" s="126"/>
      <c r="AGR697" s="126"/>
      <c r="AGS697" s="126"/>
      <c r="AGT697" s="126"/>
      <c r="AGU697" s="126"/>
      <c r="AGV697" s="126"/>
      <c r="AGW697" s="126"/>
      <c r="AGX697" s="126"/>
      <c r="AGY697" s="126"/>
      <c r="AGZ697" s="126"/>
      <c r="AHA697" s="126"/>
      <c r="AHB697" s="126"/>
      <c r="AHC697" s="126"/>
      <c r="AHD697" s="126"/>
      <c r="AHE697" s="126"/>
      <c r="AHF697" s="126"/>
      <c r="AHG697" s="126"/>
      <c r="AHH697" s="126"/>
      <c r="AHI697" s="126"/>
      <c r="AHJ697" s="126"/>
      <c r="AHK697" s="126"/>
      <c r="AHL697" s="126"/>
      <c r="AHM697" s="126"/>
      <c r="AHN697" s="126"/>
      <c r="AHO697" s="126"/>
      <c r="AHP697" s="126"/>
      <c r="AHQ697" s="126"/>
      <c r="AHR697" s="126"/>
      <c r="AHS697" s="126"/>
      <c r="AHT697" s="126"/>
      <c r="AHU697" s="126"/>
      <c r="AHV697" s="126"/>
      <c r="AHW697" s="126"/>
      <c r="AHX697" s="126"/>
      <c r="AHY697" s="126"/>
      <c r="AHZ697" s="126"/>
      <c r="AIA697" s="126"/>
      <c r="AIB697" s="126"/>
      <c r="AIC697" s="126"/>
      <c r="AID697" s="126"/>
      <c r="AIE697" s="126"/>
      <c r="AIF697" s="126"/>
      <c r="AIG697" s="126"/>
      <c r="AIH697" s="126"/>
      <c r="AII697" s="126"/>
      <c r="AIJ697" s="126"/>
      <c r="AIK697" s="126"/>
      <c r="AIL697" s="126"/>
      <c r="AIM697" s="126"/>
      <c r="AIN697" s="126"/>
      <c r="AIO697" s="126"/>
      <c r="AIP697" s="126"/>
      <c r="AIQ697" s="126"/>
      <c r="AIR697" s="126"/>
      <c r="AIS697" s="126"/>
      <c r="AIT697" s="126"/>
      <c r="AIU697" s="126"/>
      <c r="AIV697" s="126"/>
      <c r="AIW697" s="126"/>
      <c r="AIX697" s="126"/>
      <c r="AIY697" s="126"/>
      <c r="AIZ697" s="126"/>
      <c r="AJA697" s="126"/>
      <c r="AJB697" s="126"/>
      <c r="AJC697" s="126"/>
      <c r="AJD697" s="126"/>
      <c r="AJE697" s="126"/>
      <c r="AJF697" s="126"/>
      <c r="AJG697" s="126"/>
      <c r="AJH697" s="126"/>
      <c r="AJI697" s="126"/>
      <c r="AJJ697" s="126"/>
      <c r="AJK697" s="126"/>
      <c r="AJL697" s="126"/>
      <c r="AJM697" s="126"/>
      <c r="AJN697" s="126"/>
      <c r="AJO697" s="126"/>
      <c r="AJP697" s="126"/>
      <c r="AJQ697" s="126"/>
      <c r="AJR697" s="126"/>
      <c r="AJS697" s="126"/>
      <c r="AJT697" s="126"/>
      <c r="AJU697" s="126"/>
      <c r="AJV697" s="126"/>
      <c r="AJW697" s="126"/>
      <c r="AJX697" s="126"/>
      <c r="AJY697" s="126"/>
      <c r="AJZ697" s="126"/>
      <c r="AKA697" s="126"/>
      <c r="AKB697" s="126"/>
      <c r="AKC697" s="126"/>
      <c r="AKD697" s="126"/>
      <c r="AKE697" s="126"/>
      <c r="AKF697" s="126"/>
      <c r="AKG697" s="126"/>
      <c r="AKH697" s="126"/>
      <c r="AKI697" s="126"/>
      <c r="AKJ697" s="126"/>
      <c r="AKK697" s="126"/>
      <c r="AKL697" s="126"/>
      <c r="AKM697" s="126"/>
      <c r="AKN697" s="126"/>
      <c r="AKO697" s="126"/>
      <c r="AKP697" s="126"/>
      <c r="AKQ697" s="126"/>
      <c r="AKR697" s="126"/>
      <c r="AKS697" s="126"/>
      <c r="AKT697" s="126"/>
      <c r="AKU697" s="126"/>
      <c r="AKV697" s="126"/>
      <c r="AKW697" s="126"/>
      <c r="AKX697" s="126"/>
      <c r="AKY697" s="126"/>
      <c r="AKZ697" s="126"/>
      <c r="ALA697" s="126"/>
      <c r="ALB697" s="126"/>
      <c r="ALC697" s="126"/>
      <c r="ALD697" s="126"/>
      <c r="ALE697" s="126"/>
      <c r="ALF697" s="126"/>
      <c r="ALG697" s="126"/>
      <c r="ALH697" s="126"/>
      <c r="ALI697" s="126"/>
      <c r="ALJ697" s="126"/>
      <c r="ALK697" s="126"/>
      <c r="ALL697" s="126"/>
      <c r="ALM697" s="126"/>
      <c r="ALN697" s="126"/>
      <c r="ALO697" s="126"/>
      <c r="ALP697" s="126"/>
      <c r="ALQ697" s="126"/>
      <c r="ALR697" s="126"/>
      <c r="ALS697" s="126"/>
      <c r="ALT697" s="126"/>
      <c r="ALU697" s="126"/>
      <c r="ALV697" s="126"/>
      <c r="ALW697" s="126"/>
      <c r="ALX697" s="126"/>
      <c r="ALY697" s="126"/>
      <c r="ALZ697" s="126"/>
      <c r="AMA697" s="126"/>
      <c r="AMB697" s="126"/>
      <c r="AMC697" s="126"/>
      <c r="AMD697" s="126"/>
      <c r="AME697" s="126"/>
      <c r="AMF697" s="126"/>
      <c r="AMG697" s="126"/>
      <c r="AMH697" s="126"/>
      <c r="AMI697" s="126"/>
      <c r="AMJ697" s="126"/>
      <c r="AMK697" s="126"/>
      <c r="AML697" s="126"/>
      <c r="AMM697" s="126"/>
      <c r="AMN697" s="126"/>
      <c r="AMO697" s="126"/>
      <c r="AMP697" s="126"/>
      <c r="AMQ697" s="126"/>
      <c r="AMR697" s="126"/>
      <c r="AMS697" s="126"/>
      <c r="AMT697" s="126"/>
      <c r="AMU697" s="126"/>
      <c r="AMV697" s="126"/>
      <c r="AMW697" s="126"/>
      <c r="AMX697" s="126"/>
      <c r="AMY697" s="126"/>
      <c r="AMZ697" s="126"/>
      <c r="ANA697" s="126"/>
      <c r="ANB697" s="126"/>
      <c r="ANC697" s="126"/>
      <c r="AND697" s="126"/>
      <c r="ANE697" s="126"/>
      <c r="ANF697" s="126"/>
      <c r="ANG697" s="126"/>
      <c r="ANH697" s="126"/>
      <c r="ANI697" s="126"/>
      <c r="ANJ697" s="126"/>
      <c r="ANK697" s="126"/>
      <c r="ANL697" s="126"/>
      <c r="ANM697" s="126"/>
      <c r="ANN697" s="126"/>
      <c r="ANO697" s="126"/>
      <c r="ANP697" s="126"/>
      <c r="ANQ697" s="126"/>
      <c r="ANR697" s="126"/>
      <c r="ANS697" s="126"/>
      <c r="ANT697" s="126"/>
      <c r="ANU697" s="126"/>
      <c r="ANV697" s="126"/>
      <c r="ANW697" s="126"/>
      <c r="ANX697" s="126"/>
      <c r="ANY697" s="126"/>
      <c r="ANZ697" s="126"/>
      <c r="AOA697" s="126"/>
      <c r="AOB697" s="126"/>
      <c r="AOC697" s="126"/>
      <c r="AOD697" s="126"/>
      <c r="AOE697" s="126"/>
      <c r="AOF697" s="126"/>
      <c r="AOG697" s="126"/>
      <c r="AOH697" s="126"/>
      <c r="AOI697" s="126"/>
      <c r="AOJ697" s="126"/>
      <c r="AOK697" s="126"/>
      <c r="AOL697" s="126"/>
      <c r="AOM697" s="126"/>
      <c r="AON697" s="126"/>
      <c r="AOO697" s="126"/>
      <c r="AOP697" s="126"/>
      <c r="AOQ697" s="126"/>
      <c r="AOR697" s="126"/>
      <c r="AOS697" s="126"/>
      <c r="AOT697" s="126"/>
      <c r="AOU697" s="126"/>
      <c r="AOV697" s="126"/>
      <c r="AOW697" s="126"/>
      <c r="AOX697" s="126"/>
      <c r="AOY697" s="126"/>
      <c r="AOZ697" s="126"/>
      <c r="APA697" s="126"/>
      <c r="APB697" s="126"/>
      <c r="APC697" s="126"/>
      <c r="APD697" s="126"/>
      <c r="APE697" s="126"/>
      <c r="APF697" s="126"/>
      <c r="APG697" s="126"/>
      <c r="APH697" s="126"/>
      <c r="API697" s="126"/>
      <c r="APJ697" s="126"/>
      <c r="APK697" s="126"/>
      <c r="APL697" s="126"/>
      <c r="APM697" s="126"/>
      <c r="APN697" s="126"/>
      <c r="APO697" s="126"/>
      <c r="APP697" s="126"/>
      <c r="APQ697" s="126"/>
      <c r="APR697" s="126"/>
      <c r="APS697" s="126"/>
      <c r="APT697" s="126"/>
      <c r="APU697" s="126"/>
      <c r="APV697" s="126"/>
      <c r="APW697" s="126"/>
      <c r="APX697" s="126"/>
      <c r="APY697" s="126"/>
      <c r="APZ697" s="126"/>
      <c r="AQA697" s="126"/>
      <c r="AQB697" s="126"/>
      <c r="AQC697" s="126"/>
      <c r="AQD697" s="126"/>
      <c r="AQE697" s="126"/>
      <c r="AQF697" s="126"/>
      <c r="AQG697" s="126"/>
      <c r="AQH697" s="126"/>
      <c r="AQI697" s="126"/>
      <c r="AQJ697" s="126"/>
      <c r="AQK697" s="126"/>
      <c r="AQL697" s="126"/>
      <c r="AQM697" s="126"/>
      <c r="AQN697" s="126"/>
      <c r="AQO697" s="126"/>
      <c r="AQP697" s="126"/>
      <c r="AQQ697" s="126"/>
      <c r="AQR697" s="126"/>
      <c r="AQS697" s="126"/>
      <c r="AQT697" s="126"/>
      <c r="AQU697" s="126"/>
      <c r="AQV697" s="126"/>
      <c r="AQW697" s="126"/>
      <c r="AQX697" s="126"/>
      <c r="AQY697" s="126"/>
      <c r="AQZ697" s="126"/>
      <c r="ARA697" s="126"/>
      <c r="ARB697" s="126"/>
      <c r="ARC697" s="126"/>
      <c r="ARD697" s="126"/>
      <c r="ARE697" s="126"/>
      <c r="ARF697" s="126"/>
      <c r="ARG697" s="126"/>
      <c r="ARH697" s="126"/>
      <c r="ARI697" s="126"/>
      <c r="ARJ697" s="126"/>
      <c r="ARK697" s="126"/>
      <c r="ARL697" s="126"/>
      <c r="ARM697" s="126"/>
      <c r="ARN697" s="126"/>
      <c r="ARO697" s="126"/>
      <c r="ARP697" s="126"/>
      <c r="ARQ697" s="126"/>
      <c r="ARR697" s="126"/>
      <c r="ARS697" s="126"/>
      <c r="ART697" s="126"/>
      <c r="ARU697" s="126"/>
      <c r="ARV697" s="126"/>
      <c r="ARW697" s="126"/>
      <c r="ARX697" s="126"/>
      <c r="ARY697" s="126"/>
      <c r="ARZ697" s="126"/>
      <c r="ASA697" s="126"/>
      <c r="ASB697" s="126"/>
      <c r="ASC697" s="126"/>
      <c r="ASD697" s="126"/>
      <c r="ASE697" s="126"/>
      <c r="ASF697" s="126"/>
      <c r="ASG697" s="126"/>
      <c r="ASH697" s="126"/>
      <c r="ASI697" s="126"/>
      <c r="ASJ697" s="126"/>
      <c r="ASK697" s="126"/>
      <c r="ASL697" s="126"/>
      <c r="ASM697" s="126"/>
      <c r="ASN697" s="126"/>
      <c r="ASO697" s="126"/>
      <c r="ASP697" s="126"/>
      <c r="ASQ697" s="126"/>
      <c r="ASR697" s="126"/>
      <c r="ASS697" s="126"/>
      <c r="AST697" s="126"/>
      <c r="ASU697" s="126"/>
      <c r="ASV697" s="126"/>
      <c r="ASW697" s="126"/>
      <c r="ASX697" s="126"/>
      <c r="ASY697" s="126"/>
      <c r="ASZ697" s="126"/>
      <c r="ATA697" s="126"/>
      <c r="ATB697" s="126"/>
      <c r="ATC697" s="126"/>
      <c r="ATD697" s="126"/>
      <c r="ATE697" s="126"/>
      <c r="ATF697" s="126"/>
      <c r="ATG697" s="126"/>
      <c r="ATH697" s="126"/>
      <c r="ATI697" s="126"/>
      <c r="ATJ697" s="126"/>
      <c r="ATK697" s="126"/>
      <c r="ATL697" s="126"/>
      <c r="ATM697" s="126"/>
      <c r="ATN697" s="126"/>
      <c r="ATO697" s="126"/>
      <c r="ATP697" s="126"/>
      <c r="ATQ697" s="126"/>
      <c r="ATR697" s="126"/>
      <c r="ATS697" s="126"/>
      <c r="ATT697" s="126"/>
      <c r="ATU697" s="126"/>
      <c r="ATV697" s="126"/>
      <c r="ATW697" s="126"/>
      <c r="ATX697" s="126"/>
      <c r="ATY697" s="126"/>
      <c r="ATZ697" s="126"/>
      <c r="AUA697" s="126"/>
      <c r="AUB697" s="126"/>
      <c r="AUC697" s="126"/>
      <c r="AUD697" s="126"/>
      <c r="AUE697" s="126"/>
      <c r="AUF697" s="126"/>
      <c r="AUG697" s="126"/>
      <c r="AUH697" s="126"/>
      <c r="AUI697" s="126"/>
      <c r="AUJ697" s="126"/>
      <c r="AUK697" s="126"/>
      <c r="AUL697" s="126"/>
      <c r="AUM697" s="126"/>
      <c r="AUN697" s="126"/>
      <c r="AUO697" s="126"/>
      <c r="AUP697" s="126"/>
      <c r="AUQ697" s="126"/>
      <c r="AUR697" s="126"/>
      <c r="AUS697" s="126"/>
      <c r="AUT697" s="126"/>
      <c r="AUU697" s="126"/>
      <c r="AUV697" s="126"/>
      <c r="AUW697" s="126"/>
      <c r="AUX697" s="126"/>
      <c r="AUY697" s="126"/>
      <c r="AUZ697" s="126"/>
      <c r="AVA697" s="126"/>
      <c r="AVB697" s="126"/>
      <c r="AVC697" s="126"/>
      <c r="AVD697" s="126"/>
      <c r="AVE697" s="126"/>
      <c r="AVF697" s="126"/>
      <c r="AVG697" s="126"/>
      <c r="AVH697" s="126"/>
      <c r="AVI697" s="126"/>
      <c r="AVJ697" s="126"/>
      <c r="AVK697" s="126"/>
      <c r="AVL697" s="126"/>
      <c r="AVM697" s="126"/>
      <c r="AVN697" s="126"/>
      <c r="AVO697" s="126"/>
      <c r="AVP697" s="126"/>
      <c r="AVQ697" s="126"/>
      <c r="AVR697" s="126"/>
      <c r="AVS697" s="126"/>
      <c r="AVT697" s="126"/>
      <c r="AVU697" s="126"/>
      <c r="AVV697" s="126"/>
      <c r="AVW697" s="126"/>
      <c r="AVX697" s="126"/>
      <c r="AVY697" s="126"/>
      <c r="AVZ697" s="126"/>
      <c r="AWA697" s="126"/>
      <c r="AWB697" s="126"/>
      <c r="AWC697" s="126"/>
      <c r="AWD697" s="126"/>
      <c r="AWE697" s="126"/>
      <c r="AWF697" s="126"/>
      <c r="AWG697" s="126"/>
      <c r="AWH697" s="126"/>
      <c r="AWI697" s="126"/>
      <c r="AWJ697" s="126"/>
      <c r="AWK697" s="126"/>
      <c r="AWL697" s="126"/>
      <c r="AWM697" s="126"/>
      <c r="AWN697" s="126"/>
      <c r="AWO697" s="126"/>
      <c r="AWP697" s="126"/>
      <c r="AWQ697" s="126"/>
      <c r="AWR697" s="126"/>
      <c r="AWS697" s="126"/>
      <c r="AWT697" s="126"/>
      <c r="AWU697" s="126"/>
      <c r="AWV697" s="126"/>
      <c r="AWW697" s="126"/>
      <c r="AWX697" s="126"/>
      <c r="AWY697" s="126"/>
      <c r="AWZ697" s="126"/>
      <c r="AXA697" s="126"/>
      <c r="AXB697" s="126"/>
      <c r="AXC697" s="126"/>
      <c r="AXD697" s="126"/>
      <c r="AXE697" s="126"/>
      <c r="AXF697" s="126"/>
      <c r="AXG697" s="126"/>
      <c r="AXH697" s="126"/>
      <c r="AXI697" s="126"/>
      <c r="AXJ697" s="126"/>
      <c r="AXK697" s="126"/>
      <c r="AXL697" s="126"/>
      <c r="AXM697" s="126"/>
      <c r="AXN697" s="126"/>
      <c r="AXO697" s="126"/>
      <c r="AXP697" s="126"/>
      <c r="AXQ697" s="126"/>
      <c r="AXR697" s="126"/>
      <c r="AXS697" s="126"/>
      <c r="AXT697" s="126"/>
      <c r="AXU697" s="126"/>
      <c r="AXV697" s="126"/>
      <c r="AXW697" s="126"/>
      <c r="AXX697" s="126"/>
      <c r="AXY697" s="126"/>
      <c r="AXZ697" s="126"/>
      <c r="AYA697" s="126"/>
      <c r="AYB697" s="126"/>
      <c r="AYC697" s="126"/>
      <c r="AYD697" s="126"/>
      <c r="AYE697" s="126"/>
      <c r="AYF697" s="126"/>
      <c r="AYG697" s="126"/>
      <c r="AYH697" s="126"/>
      <c r="AYI697" s="126"/>
      <c r="AYJ697" s="126"/>
      <c r="AYK697" s="126"/>
      <c r="AYL697" s="126"/>
      <c r="AYM697" s="126"/>
      <c r="AYN697" s="126"/>
      <c r="AYO697" s="126"/>
      <c r="AYP697" s="126"/>
      <c r="AYQ697" s="126"/>
      <c r="AYR697" s="126"/>
      <c r="AYS697" s="126"/>
      <c r="AYT697" s="126"/>
      <c r="AYU697" s="126"/>
      <c r="AYV697" s="126"/>
      <c r="AYW697" s="126"/>
      <c r="AYX697" s="126"/>
      <c r="AYY697" s="126"/>
      <c r="AYZ697" s="126"/>
      <c r="AZA697" s="126"/>
      <c r="AZB697" s="126"/>
      <c r="AZC697" s="126"/>
      <c r="AZD697" s="126"/>
      <c r="AZE697" s="126"/>
      <c r="AZF697" s="126"/>
      <c r="AZG697" s="126"/>
      <c r="AZH697" s="126"/>
      <c r="AZI697" s="126"/>
      <c r="AZJ697" s="126"/>
      <c r="AZK697" s="126"/>
      <c r="AZL697" s="126"/>
      <c r="AZM697" s="126"/>
      <c r="AZN697" s="126"/>
      <c r="AZO697" s="126"/>
      <c r="AZP697" s="126"/>
      <c r="AZQ697" s="126"/>
      <c r="AZR697" s="126"/>
      <c r="AZS697" s="126"/>
      <c r="AZT697" s="126"/>
      <c r="AZU697" s="126"/>
      <c r="AZV697" s="126"/>
      <c r="AZW697" s="126"/>
      <c r="AZX697" s="126"/>
      <c r="AZY697" s="126"/>
      <c r="AZZ697" s="126"/>
      <c r="BAA697" s="126"/>
      <c r="BAB697" s="126"/>
      <c r="BAC697" s="126"/>
      <c r="BAD697" s="126"/>
      <c r="BAE697" s="126"/>
      <c r="BAF697" s="126"/>
      <c r="BAG697" s="126"/>
      <c r="BAH697" s="126"/>
      <c r="BAI697" s="126"/>
      <c r="BAJ697" s="126"/>
      <c r="BAK697" s="126"/>
      <c r="BAL697" s="126"/>
      <c r="BAM697" s="126"/>
      <c r="BAN697" s="126"/>
      <c r="BAO697" s="126"/>
      <c r="BAP697" s="126"/>
      <c r="BAQ697" s="126"/>
      <c r="BAR697" s="126"/>
      <c r="BAS697" s="126"/>
      <c r="BAT697" s="126"/>
      <c r="BAU697" s="126"/>
      <c r="BAV697" s="126"/>
      <c r="BAW697" s="126"/>
      <c r="BAX697" s="126"/>
      <c r="BAY697" s="126"/>
      <c r="BAZ697" s="126"/>
      <c r="BBA697" s="126"/>
      <c r="BBB697" s="126"/>
      <c r="BBC697" s="126"/>
      <c r="BBD697" s="126"/>
      <c r="BBE697" s="126"/>
      <c r="BBF697" s="126"/>
      <c r="BBG697" s="126"/>
      <c r="BBH697" s="126"/>
      <c r="BBI697" s="126"/>
      <c r="BBJ697" s="126"/>
      <c r="BBK697" s="126"/>
      <c r="BBL697" s="126"/>
      <c r="BBM697" s="126"/>
      <c r="BBN697" s="126"/>
      <c r="BBO697" s="126"/>
      <c r="BBP697" s="126"/>
      <c r="BBQ697" s="126"/>
      <c r="BBR697" s="126"/>
      <c r="BBS697" s="126"/>
      <c r="BBT697" s="126"/>
      <c r="BBU697" s="126"/>
      <c r="BBV697" s="126"/>
      <c r="BBW697" s="126"/>
      <c r="BBX697" s="126"/>
      <c r="BBY697" s="126"/>
      <c r="BBZ697" s="126"/>
      <c r="BCA697" s="126"/>
      <c r="BCB697" s="126"/>
      <c r="BCC697" s="126"/>
      <c r="BCD697" s="126"/>
      <c r="BCE697" s="126"/>
      <c r="BCF697" s="126"/>
      <c r="BCG697" s="126"/>
      <c r="BCH697" s="126"/>
      <c r="BCI697" s="126"/>
      <c r="BCJ697" s="126"/>
      <c r="BCK697" s="126"/>
      <c r="BCL697" s="126"/>
      <c r="BCM697" s="126"/>
      <c r="BCN697" s="126"/>
      <c r="BCO697" s="126"/>
      <c r="BCP697" s="126"/>
      <c r="BCQ697" s="126"/>
      <c r="BCR697" s="126"/>
      <c r="BCS697" s="126"/>
      <c r="BCT697" s="126"/>
      <c r="BCU697" s="126"/>
      <c r="BCV697" s="126"/>
      <c r="BCW697" s="126"/>
      <c r="BCX697" s="126"/>
      <c r="BCY697" s="126"/>
      <c r="BCZ697" s="126"/>
      <c r="BDA697" s="126"/>
      <c r="BDB697" s="126"/>
      <c r="BDC697" s="126"/>
      <c r="BDD697" s="126"/>
      <c r="BDE697" s="126"/>
      <c r="BDF697" s="126"/>
      <c r="BDG697" s="126"/>
      <c r="BDH697" s="126"/>
      <c r="BDI697" s="126"/>
      <c r="BDJ697" s="126"/>
      <c r="BDK697" s="126"/>
      <c r="BDL697" s="126"/>
      <c r="BDM697" s="126"/>
      <c r="BDN697" s="126"/>
      <c r="BDO697" s="126"/>
      <c r="BDP697" s="126"/>
      <c r="BDQ697" s="126"/>
      <c r="BDR697" s="126"/>
      <c r="BDS697" s="126"/>
      <c r="BDT697" s="126"/>
      <c r="BDU697" s="126"/>
      <c r="BDV697" s="126"/>
      <c r="BDW697" s="126"/>
      <c r="BDX697" s="126"/>
      <c r="BDY697" s="126"/>
      <c r="BDZ697" s="126"/>
      <c r="BEA697" s="126"/>
      <c r="BEB697" s="126"/>
      <c r="BEC697" s="126"/>
      <c r="BED697" s="126"/>
      <c r="BEE697" s="126"/>
      <c r="BEF697" s="126"/>
      <c r="BEG697" s="126"/>
      <c r="BEH697" s="126"/>
      <c r="BEI697" s="126"/>
      <c r="BEJ697" s="126"/>
      <c r="BEK697" s="126"/>
      <c r="BEL697" s="126"/>
      <c r="BEM697" s="126"/>
      <c r="BEN697" s="126"/>
      <c r="BEO697" s="126"/>
      <c r="BEP697" s="126"/>
      <c r="BEQ697" s="126"/>
      <c r="BER697" s="126"/>
      <c r="BES697" s="126"/>
      <c r="BET697" s="126"/>
      <c r="BEU697" s="126"/>
      <c r="BEV697" s="126"/>
      <c r="BEW697" s="126"/>
      <c r="BEX697" s="126"/>
      <c r="BEY697" s="126"/>
      <c r="BEZ697" s="126"/>
      <c r="BFA697" s="126"/>
      <c r="BFB697" s="126"/>
      <c r="BFC697" s="126"/>
      <c r="BFD697" s="126"/>
      <c r="BFE697" s="126"/>
      <c r="BFF697" s="126"/>
      <c r="BFG697" s="126"/>
      <c r="BFH697" s="126"/>
      <c r="BFI697" s="126"/>
      <c r="BFJ697" s="126"/>
      <c r="BFK697" s="126"/>
      <c r="BFL697" s="126"/>
      <c r="BFM697" s="126"/>
      <c r="BFN697" s="126"/>
      <c r="BFO697" s="126"/>
      <c r="BFP697" s="126"/>
      <c r="BFQ697" s="126"/>
      <c r="BFR697" s="126"/>
      <c r="BFS697" s="126"/>
      <c r="BFT697" s="126"/>
      <c r="BFU697" s="126"/>
      <c r="BFV697" s="126"/>
      <c r="BFW697" s="126"/>
      <c r="BFX697" s="126"/>
      <c r="BFY697" s="126"/>
      <c r="BFZ697" s="126"/>
      <c r="BGA697" s="126"/>
      <c r="BGB697" s="126"/>
      <c r="BGC697" s="126"/>
      <c r="BGD697" s="126"/>
      <c r="BGE697" s="126"/>
      <c r="BGF697" s="126"/>
      <c r="BGG697" s="126"/>
      <c r="BGH697" s="126"/>
      <c r="BGI697" s="126"/>
      <c r="BGJ697" s="126"/>
      <c r="BGK697" s="126"/>
      <c r="BGL697" s="126"/>
      <c r="BGM697" s="126"/>
      <c r="BGN697" s="126"/>
      <c r="BGO697" s="126"/>
      <c r="BGP697" s="126"/>
      <c r="BGQ697" s="126"/>
      <c r="BGR697" s="126"/>
      <c r="BGS697" s="126"/>
      <c r="BGT697" s="126"/>
      <c r="BGU697" s="126"/>
      <c r="BGV697" s="126"/>
      <c r="BGW697" s="126"/>
      <c r="BGX697" s="126"/>
      <c r="BGY697" s="126"/>
      <c r="BGZ697" s="126"/>
      <c r="BHA697" s="126"/>
      <c r="BHB697" s="126"/>
      <c r="BHC697" s="126"/>
      <c r="BHD697" s="126"/>
      <c r="BHE697" s="126"/>
      <c r="BHF697" s="126"/>
      <c r="BHG697" s="126"/>
      <c r="BHH697" s="126"/>
      <c r="BHI697" s="126"/>
      <c r="BHJ697" s="126"/>
      <c r="BHK697" s="126"/>
      <c r="BHL697" s="126"/>
      <c r="BHM697" s="126"/>
      <c r="BHN697" s="126"/>
      <c r="BHO697" s="126"/>
      <c r="BHP697" s="126"/>
      <c r="BHQ697" s="126"/>
      <c r="BHR697" s="126"/>
      <c r="BHS697" s="126"/>
      <c r="BHT697" s="126"/>
      <c r="BHU697" s="126"/>
      <c r="BHV697" s="126"/>
      <c r="BHW697" s="126"/>
      <c r="BHX697" s="126"/>
      <c r="BHY697" s="126"/>
      <c r="BHZ697" s="126"/>
      <c r="BIA697" s="126"/>
      <c r="BIB697" s="126"/>
      <c r="BIC697" s="126"/>
      <c r="BID697" s="126"/>
      <c r="BIE697" s="126"/>
      <c r="BIF697" s="126"/>
      <c r="BIG697" s="126"/>
      <c r="BIH697" s="126"/>
      <c r="BII697" s="126"/>
      <c r="BIJ697" s="126"/>
      <c r="BIK697" s="126"/>
      <c r="BIL697" s="126"/>
      <c r="BIM697" s="126"/>
      <c r="BIN697" s="126"/>
      <c r="BIO697" s="126"/>
      <c r="BIP697" s="126"/>
      <c r="BIQ697" s="126"/>
      <c r="BIR697" s="126"/>
      <c r="BIS697" s="126"/>
      <c r="BIT697" s="126"/>
      <c r="BIU697" s="126"/>
      <c r="BIV697" s="126"/>
      <c r="BIW697" s="126"/>
      <c r="BIX697" s="126"/>
      <c r="BIY697" s="126"/>
      <c r="BIZ697" s="126"/>
      <c r="BJA697" s="126"/>
      <c r="BJB697" s="126"/>
      <c r="BJC697" s="126"/>
      <c r="BJD697" s="126"/>
      <c r="BJE697" s="126"/>
      <c r="BJF697" s="126"/>
      <c r="BJG697" s="126"/>
      <c r="BJH697" s="126"/>
      <c r="BJI697" s="126"/>
      <c r="BJJ697" s="126"/>
      <c r="BJK697" s="126"/>
      <c r="BJL697" s="126"/>
      <c r="BJM697" s="126"/>
      <c r="BJN697" s="126"/>
      <c r="BJO697" s="126"/>
      <c r="BJP697" s="126"/>
      <c r="BJQ697" s="126"/>
      <c r="BJR697" s="126"/>
      <c r="BJS697" s="126"/>
      <c r="BJT697" s="126"/>
      <c r="BJU697" s="126"/>
      <c r="BJV697" s="126"/>
      <c r="BJW697" s="126"/>
      <c r="BJX697" s="126"/>
      <c r="BJY697" s="126"/>
      <c r="BJZ697" s="126"/>
      <c r="BKA697" s="126"/>
      <c r="BKB697" s="126"/>
      <c r="BKC697" s="126"/>
      <c r="BKD697" s="126"/>
      <c r="BKE697" s="126"/>
      <c r="BKF697" s="126"/>
      <c r="BKG697" s="126"/>
      <c r="BKH697" s="126"/>
      <c r="BKI697" s="126"/>
      <c r="BKJ697" s="126"/>
      <c r="BKK697" s="126"/>
      <c r="BKL697" s="126"/>
      <c r="BKM697" s="126"/>
      <c r="BKN697" s="126"/>
      <c r="BKO697" s="126"/>
      <c r="BKP697" s="126"/>
      <c r="BKQ697" s="126"/>
      <c r="BKR697" s="126"/>
      <c r="BKS697" s="126"/>
      <c r="BKT697" s="126"/>
      <c r="BKU697" s="126"/>
      <c r="BKV697" s="126"/>
      <c r="BKW697" s="126"/>
      <c r="BKX697" s="126"/>
      <c r="BKY697" s="126"/>
      <c r="BKZ697" s="126"/>
      <c r="BLA697" s="126"/>
      <c r="BLB697" s="126"/>
      <c r="BLC697" s="126"/>
      <c r="BLD697" s="126"/>
      <c r="BLE697" s="126"/>
      <c r="BLF697" s="126"/>
      <c r="BLG697" s="126"/>
      <c r="BLH697" s="126"/>
      <c r="BLI697" s="126"/>
      <c r="BLJ697" s="126"/>
      <c r="BLK697" s="126"/>
      <c r="BLL697" s="126"/>
      <c r="BLM697" s="126"/>
      <c r="BLN697" s="126"/>
      <c r="BLO697" s="126"/>
      <c r="BLP697" s="126"/>
      <c r="BLQ697" s="126"/>
      <c r="BLR697" s="126"/>
      <c r="BLS697" s="126"/>
      <c r="BLT697" s="126"/>
      <c r="BLU697" s="126"/>
      <c r="BLV697" s="126"/>
      <c r="BLW697" s="126"/>
      <c r="BLX697" s="126"/>
      <c r="BLY697" s="126"/>
      <c r="BLZ697" s="126"/>
      <c r="BMA697" s="126"/>
      <c r="BMB697" s="126"/>
      <c r="BMC697" s="126"/>
      <c r="BMD697" s="126"/>
      <c r="BME697" s="126"/>
      <c r="BMF697" s="126"/>
      <c r="BMG697" s="126"/>
      <c r="BMH697" s="126"/>
      <c r="BMI697" s="126"/>
      <c r="BMJ697" s="126"/>
      <c r="BMK697" s="126"/>
      <c r="BML697" s="126"/>
      <c r="BMM697" s="126"/>
      <c r="BMN697" s="126"/>
      <c r="BMO697" s="126"/>
      <c r="BMP697" s="126"/>
      <c r="BMQ697" s="126"/>
      <c r="BMR697" s="126"/>
      <c r="BMS697" s="126"/>
      <c r="BMT697" s="126"/>
      <c r="BMU697" s="126"/>
      <c r="BMV697" s="126"/>
      <c r="BMW697" s="126"/>
      <c r="BMX697" s="126"/>
      <c r="BMY697" s="126"/>
      <c r="BMZ697" s="126"/>
      <c r="BNA697" s="126"/>
      <c r="BNB697" s="126"/>
      <c r="BNC697" s="126"/>
      <c r="BND697" s="126"/>
      <c r="BNE697" s="126"/>
      <c r="BNF697" s="126"/>
      <c r="BNG697" s="126"/>
      <c r="BNH697" s="126"/>
      <c r="BNI697" s="126"/>
      <c r="BNJ697" s="126"/>
      <c r="BNK697" s="126"/>
      <c r="BNL697" s="126"/>
      <c r="BNM697" s="126"/>
      <c r="BNN697" s="126"/>
      <c r="BNO697" s="126"/>
      <c r="BNP697" s="126"/>
      <c r="BNQ697" s="126"/>
      <c r="BNR697" s="126"/>
      <c r="BNS697" s="126"/>
      <c r="BNT697" s="126"/>
      <c r="BNU697" s="126"/>
      <c r="BNV697" s="126"/>
      <c r="BNW697" s="126"/>
      <c r="BNX697" s="126"/>
      <c r="BNY697" s="126"/>
      <c r="BNZ697" s="126"/>
      <c r="BOA697" s="126"/>
      <c r="BOB697" s="126"/>
      <c r="BOC697" s="126"/>
      <c r="BOD697" s="126"/>
      <c r="BOE697" s="126"/>
      <c r="BOF697" s="126"/>
      <c r="BOG697" s="126"/>
      <c r="BOH697" s="126"/>
      <c r="BOI697" s="126"/>
      <c r="BOJ697" s="126"/>
      <c r="BOK697" s="126"/>
      <c r="BOL697" s="126"/>
      <c r="BOM697" s="126"/>
      <c r="BON697" s="126"/>
      <c r="BOO697" s="126"/>
      <c r="BOP697" s="126"/>
      <c r="BOQ697" s="126"/>
      <c r="BOR697" s="126"/>
      <c r="BOS697" s="126"/>
      <c r="BOT697" s="126"/>
      <c r="BOU697" s="126"/>
      <c r="BOV697" s="126"/>
      <c r="BOW697" s="126"/>
      <c r="BOX697" s="126"/>
      <c r="BOY697" s="126"/>
      <c r="BOZ697" s="126"/>
      <c r="BPA697" s="126"/>
      <c r="BPB697" s="126"/>
      <c r="BPC697" s="126"/>
      <c r="BPD697" s="126"/>
      <c r="BPE697" s="126"/>
      <c r="BPF697" s="126"/>
      <c r="BPG697" s="126"/>
      <c r="BPH697" s="126"/>
      <c r="BPI697" s="126"/>
      <c r="BPJ697" s="126"/>
      <c r="BPK697" s="126"/>
      <c r="BPL697" s="126"/>
      <c r="BPM697" s="126"/>
      <c r="BPN697" s="126"/>
      <c r="BPO697" s="126"/>
      <c r="BPP697" s="126"/>
      <c r="BPQ697" s="126"/>
      <c r="BPR697" s="126"/>
      <c r="BPS697" s="126"/>
      <c r="BPT697" s="126"/>
      <c r="BPU697" s="126"/>
      <c r="BPV697" s="126"/>
      <c r="BPW697" s="126"/>
      <c r="BPX697" s="126"/>
      <c r="BPY697" s="126"/>
      <c r="BPZ697" s="126"/>
      <c r="BQA697" s="126"/>
      <c r="BQB697" s="126"/>
      <c r="BQC697" s="126"/>
      <c r="BQD697" s="126"/>
      <c r="BQE697" s="126"/>
      <c r="BQF697" s="126"/>
      <c r="BQG697" s="126"/>
      <c r="BQH697" s="126"/>
      <c r="BQI697" s="126"/>
      <c r="BQJ697" s="126"/>
      <c r="BQK697" s="126"/>
      <c r="BQL697" s="126"/>
      <c r="BQM697" s="126"/>
      <c r="BQN697" s="126"/>
      <c r="BQO697" s="126"/>
      <c r="BQP697" s="126"/>
      <c r="BQQ697" s="126"/>
      <c r="BQR697" s="126"/>
      <c r="BQS697" s="126"/>
      <c r="BQT697" s="126"/>
      <c r="BQU697" s="126"/>
      <c r="BQV697" s="126"/>
      <c r="BQW697" s="126"/>
      <c r="BQX697" s="126"/>
      <c r="BQY697" s="126"/>
      <c r="BQZ697" s="126"/>
      <c r="BRA697" s="126"/>
      <c r="BRB697" s="126"/>
      <c r="BRC697" s="126"/>
      <c r="BRD697" s="126"/>
      <c r="BRE697" s="126"/>
      <c r="BRF697" s="126"/>
      <c r="BRG697" s="126"/>
      <c r="BRH697" s="126"/>
      <c r="BRI697" s="126"/>
      <c r="BRJ697" s="126"/>
      <c r="BRK697" s="126"/>
      <c r="BRL697" s="126"/>
      <c r="BRM697" s="126"/>
      <c r="BRN697" s="126"/>
      <c r="BRO697" s="126"/>
      <c r="BRP697" s="126"/>
      <c r="BRQ697" s="126"/>
      <c r="BRR697" s="126"/>
      <c r="BRS697" s="126"/>
      <c r="BRT697" s="126"/>
      <c r="BRU697" s="126"/>
      <c r="BRV697" s="126"/>
      <c r="BRW697" s="126"/>
      <c r="BRX697" s="126"/>
      <c r="BRY697" s="126"/>
      <c r="BRZ697" s="126"/>
      <c r="BSA697" s="126"/>
      <c r="BSB697" s="126"/>
      <c r="BSC697" s="126"/>
      <c r="BSD697" s="126"/>
      <c r="BSE697" s="126"/>
      <c r="BSF697" s="126"/>
      <c r="BSG697" s="126"/>
      <c r="BSH697" s="126"/>
      <c r="BSI697" s="126"/>
      <c r="BSJ697" s="126"/>
      <c r="BSK697" s="126"/>
      <c r="BSL697" s="126"/>
      <c r="BSM697" s="126"/>
      <c r="BSN697" s="126"/>
      <c r="BSO697" s="126"/>
      <c r="BSP697" s="126"/>
      <c r="BSQ697" s="126"/>
      <c r="BSR697" s="126"/>
      <c r="BSS697" s="126"/>
      <c r="BST697" s="126"/>
      <c r="BSU697" s="126"/>
      <c r="BSV697" s="126"/>
      <c r="BSW697" s="126"/>
      <c r="BSX697" s="126"/>
      <c r="BSY697" s="126"/>
      <c r="BSZ697" s="126"/>
      <c r="BTA697" s="126"/>
      <c r="BTB697" s="126"/>
      <c r="BTC697" s="126"/>
      <c r="BTD697" s="126"/>
      <c r="BTE697" s="126"/>
      <c r="BTF697" s="126"/>
      <c r="BTG697" s="126"/>
      <c r="BTH697" s="126"/>
      <c r="BTI697" s="126"/>
      <c r="BTJ697" s="126"/>
      <c r="BTK697" s="126"/>
      <c r="BTL697" s="126"/>
      <c r="BTM697" s="126"/>
      <c r="BTN697" s="126"/>
      <c r="BTO697" s="126"/>
      <c r="BTP697" s="126"/>
      <c r="BTQ697" s="126"/>
      <c r="BTR697" s="126"/>
      <c r="BTS697" s="126"/>
      <c r="BTT697" s="126"/>
      <c r="BTU697" s="126"/>
      <c r="BTV697" s="126"/>
      <c r="BTW697" s="126"/>
      <c r="BTX697" s="126"/>
      <c r="BTY697" s="126"/>
      <c r="BTZ697" s="126"/>
      <c r="BUA697" s="126"/>
      <c r="BUB697" s="126"/>
      <c r="BUC697" s="126"/>
      <c r="BUD697" s="126"/>
      <c r="BUE697" s="126"/>
      <c r="BUF697" s="126"/>
      <c r="BUG697" s="126"/>
      <c r="BUH697" s="126"/>
      <c r="BUI697" s="126"/>
      <c r="BUJ697" s="126"/>
      <c r="BUK697" s="126"/>
      <c r="BUL697" s="126"/>
      <c r="BUM697" s="126"/>
      <c r="BUN697" s="126"/>
      <c r="BUO697" s="126"/>
      <c r="BUP697" s="126"/>
      <c r="BUQ697" s="126"/>
      <c r="BUR697" s="126"/>
      <c r="BUS697" s="126"/>
      <c r="BUT697" s="126"/>
      <c r="BUU697" s="126"/>
      <c r="BUV697" s="126"/>
      <c r="BUW697" s="126"/>
      <c r="BUX697" s="126"/>
      <c r="BUY697" s="126"/>
      <c r="BUZ697" s="126"/>
      <c r="BVA697" s="126"/>
      <c r="BVB697" s="126"/>
      <c r="BVC697" s="126"/>
      <c r="BVD697" s="126"/>
      <c r="BVE697" s="126"/>
      <c r="BVF697" s="126"/>
      <c r="BVG697" s="126"/>
      <c r="BVH697" s="126"/>
      <c r="BVI697" s="126"/>
      <c r="BVJ697" s="126"/>
      <c r="BVK697" s="126"/>
      <c r="BVL697" s="126"/>
      <c r="BVM697" s="126"/>
      <c r="BVN697" s="126"/>
      <c r="BVO697" s="126"/>
      <c r="BVP697" s="126"/>
      <c r="BVQ697" s="126"/>
      <c r="BVR697" s="126"/>
      <c r="BVS697" s="126"/>
      <c r="BVT697" s="126"/>
      <c r="BVU697" s="126"/>
      <c r="BVV697" s="126"/>
      <c r="BVW697" s="126"/>
      <c r="BVX697" s="126"/>
      <c r="BVY697" s="126"/>
      <c r="BVZ697" s="126"/>
      <c r="BWA697" s="126"/>
      <c r="BWB697" s="126"/>
      <c r="BWC697" s="126"/>
      <c r="BWD697" s="126"/>
      <c r="BWE697" s="126"/>
      <c r="BWF697" s="126"/>
      <c r="BWG697" s="126"/>
      <c r="BWH697" s="126"/>
      <c r="BWI697" s="126"/>
      <c r="BWJ697" s="126"/>
      <c r="BWK697" s="126"/>
      <c r="BWL697" s="126"/>
      <c r="BWM697" s="126"/>
      <c r="BWN697" s="126"/>
      <c r="BWO697" s="126"/>
      <c r="BWP697" s="126"/>
      <c r="BWQ697" s="126"/>
      <c r="BWR697" s="126"/>
      <c r="BWS697" s="126"/>
      <c r="BWT697" s="126"/>
      <c r="BWU697" s="126"/>
      <c r="BWV697" s="126"/>
      <c r="BWW697" s="126"/>
      <c r="BWX697" s="126"/>
      <c r="BWY697" s="126"/>
      <c r="BWZ697" s="126"/>
      <c r="BXA697" s="126"/>
      <c r="BXB697" s="126"/>
      <c r="BXC697" s="126"/>
      <c r="BXD697" s="126"/>
      <c r="BXE697" s="126"/>
      <c r="BXF697" s="126"/>
      <c r="BXG697" s="126"/>
      <c r="BXH697" s="126"/>
      <c r="BXI697" s="126"/>
      <c r="BXJ697" s="126"/>
      <c r="BXK697" s="126"/>
      <c r="BXL697" s="126"/>
      <c r="BXM697" s="126"/>
      <c r="BXN697" s="126"/>
      <c r="BXO697" s="126"/>
      <c r="BXP697" s="126"/>
      <c r="BXQ697" s="126"/>
      <c r="BXR697" s="126"/>
      <c r="BXS697" s="126"/>
      <c r="BXT697" s="126"/>
      <c r="BXU697" s="126"/>
      <c r="BXV697" s="126"/>
      <c r="BXW697" s="126"/>
      <c r="BXX697" s="126"/>
      <c r="BXY697" s="126"/>
      <c r="BXZ697" s="126"/>
      <c r="BYA697" s="126"/>
      <c r="BYB697" s="126"/>
      <c r="BYC697" s="126"/>
      <c r="BYD697" s="126"/>
      <c r="BYE697" s="126"/>
      <c r="BYF697" s="126"/>
      <c r="BYG697" s="126"/>
      <c r="BYH697" s="126"/>
      <c r="BYI697" s="126"/>
      <c r="BYJ697" s="126"/>
      <c r="BYK697" s="126"/>
      <c r="BYL697" s="126"/>
      <c r="BYM697" s="126"/>
      <c r="BYN697" s="126"/>
      <c r="BYO697" s="126"/>
      <c r="BYP697" s="126"/>
      <c r="BYQ697" s="126"/>
      <c r="BYR697" s="126"/>
      <c r="BYS697" s="126"/>
      <c r="BYT697" s="126"/>
      <c r="BYU697" s="126"/>
      <c r="BYV697" s="126"/>
      <c r="BYW697" s="126"/>
      <c r="BYX697" s="126"/>
      <c r="BYY697" s="126"/>
      <c r="BYZ697" s="126"/>
      <c r="BZA697" s="126"/>
      <c r="BZB697" s="126"/>
      <c r="BZC697" s="126"/>
      <c r="BZD697" s="126"/>
      <c r="BZE697" s="126"/>
      <c r="BZF697" s="126"/>
      <c r="BZG697" s="126"/>
      <c r="BZH697" s="126"/>
      <c r="BZI697" s="126"/>
      <c r="BZJ697" s="126"/>
      <c r="BZK697" s="126"/>
      <c r="BZL697" s="126"/>
      <c r="BZM697" s="126"/>
      <c r="BZN697" s="126"/>
      <c r="BZO697" s="126"/>
      <c r="BZP697" s="126"/>
      <c r="BZQ697" s="126"/>
      <c r="BZR697" s="126"/>
      <c r="BZS697" s="126"/>
      <c r="BZT697" s="126"/>
      <c r="BZU697" s="126"/>
      <c r="BZV697" s="126"/>
      <c r="BZW697" s="126"/>
      <c r="BZX697" s="126"/>
      <c r="BZY697" s="126"/>
      <c r="BZZ697" s="126"/>
      <c r="CAA697" s="126"/>
      <c r="CAB697" s="126"/>
      <c r="CAC697" s="126"/>
      <c r="CAD697" s="126"/>
      <c r="CAE697" s="126"/>
      <c r="CAF697" s="126"/>
      <c r="CAG697" s="126"/>
      <c r="CAH697" s="126"/>
      <c r="CAI697" s="126"/>
      <c r="CAJ697" s="126"/>
      <c r="CAK697" s="126"/>
      <c r="CAL697" s="126"/>
      <c r="CAM697" s="126"/>
      <c r="CAN697" s="126"/>
      <c r="CAO697" s="126"/>
      <c r="CAP697" s="126"/>
      <c r="CAQ697" s="126"/>
      <c r="CAR697" s="126"/>
      <c r="CAS697" s="126"/>
      <c r="CAT697" s="126"/>
      <c r="CAU697" s="126"/>
      <c r="CAV697" s="126"/>
      <c r="CAW697" s="126"/>
      <c r="CAX697" s="126"/>
      <c r="CAY697" s="126"/>
      <c r="CAZ697" s="126"/>
      <c r="CBA697" s="126"/>
      <c r="CBB697" s="126"/>
      <c r="CBC697" s="126"/>
      <c r="CBD697" s="126"/>
      <c r="CBE697" s="126"/>
      <c r="CBF697" s="126"/>
      <c r="CBG697" s="126"/>
      <c r="CBH697" s="126"/>
      <c r="CBI697" s="126"/>
      <c r="CBJ697" s="126"/>
      <c r="CBK697" s="126"/>
      <c r="CBL697" s="126"/>
      <c r="CBM697" s="126"/>
      <c r="CBN697" s="126"/>
      <c r="CBO697" s="126"/>
      <c r="CBP697" s="126"/>
      <c r="CBQ697" s="126"/>
      <c r="CBR697" s="126"/>
      <c r="CBS697" s="126"/>
      <c r="CBT697" s="126"/>
      <c r="CBU697" s="126"/>
      <c r="CBV697" s="126"/>
      <c r="CBW697" s="126"/>
      <c r="CBX697" s="126"/>
      <c r="CBY697" s="126"/>
      <c r="CBZ697" s="126"/>
      <c r="CCA697" s="126"/>
      <c r="CCB697" s="126"/>
      <c r="CCC697" s="126"/>
      <c r="CCD697" s="126"/>
      <c r="CCE697" s="126"/>
      <c r="CCF697" s="126"/>
      <c r="CCG697" s="126"/>
      <c r="CCH697" s="126"/>
      <c r="CCI697" s="126"/>
      <c r="CCJ697" s="126"/>
      <c r="CCK697" s="126"/>
      <c r="CCL697" s="126"/>
      <c r="CCM697" s="126"/>
      <c r="CCN697" s="126"/>
      <c r="CCO697" s="126"/>
      <c r="CCP697" s="126"/>
      <c r="CCQ697" s="126"/>
      <c r="CCR697" s="126"/>
      <c r="CCS697" s="126"/>
      <c r="CCT697" s="126"/>
      <c r="CCU697" s="126"/>
      <c r="CCV697" s="126"/>
      <c r="CCW697" s="126"/>
      <c r="CCX697" s="126"/>
      <c r="CCY697" s="126"/>
      <c r="CCZ697" s="126"/>
      <c r="CDA697" s="126"/>
      <c r="CDB697" s="126"/>
      <c r="CDC697" s="126"/>
      <c r="CDD697" s="126"/>
      <c r="CDE697" s="126"/>
      <c r="CDF697" s="126"/>
      <c r="CDG697" s="126"/>
      <c r="CDH697" s="126"/>
      <c r="CDI697" s="126"/>
      <c r="CDJ697" s="126"/>
      <c r="CDK697" s="126"/>
      <c r="CDL697" s="126"/>
      <c r="CDM697" s="126"/>
      <c r="CDN697" s="126"/>
      <c r="CDO697" s="126"/>
      <c r="CDP697" s="126"/>
      <c r="CDQ697" s="126"/>
      <c r="CDR697" s="126"/>
      <c r="CDS697" s="126"/>
      <c r="CDT697" s="126"/>
      <c r="CDU697" s="126"/>
      <c r="CDV697" s="126"/>
      <c r="CDW697" s="126"/>
      <c r="CDX697" s="126"/>
      <c r="CDY697" s="126"/>
      <c r="CDZ697" s="126"/>
      <c r="CEA697" s="126"/>
      <c r="CEB697" s="126"/>
      <c r="CEC697" s="126"/>
      <c r="CED697" s="126"/>
      <c r="CEE697" s="126"/>
      <c r="CEF697" s="126"/>
      <c r="CEG697" s="126"/>
      <c r="CEH697" s="126"/>
      <c r="CEI697" s="126"/>
      <c r="CEJ697" s="126"/>
      <c r="CEK697" s="126"/>
      <c r="CEL697" s="126"/>
      <c r="CEM697" s="126"/>
      <c r="CEN697" s="126"/>
      <c r="CEO697" s="126"/>
      <c r="CEP697" s="126"/>
      <c r="CEQ697" s="126"/>
      <c r="CER697" s="126"/>
      <c r="CES697" s="126"/>
      <c r="CET697" s="126"/>
      <c r="CEU697" s="126"/>
      <c r="CEV697" s="126"/>
      <c r="CEW697" s="126"/>
      <c r="CEX697" s="126"/>
      <c r="CEY697" s="126"/>
      <c r="CEZ697" s="126"/>
      <c r="CFA697" s="126"/>
      <c r="CFB697" s="126"/>
      <c r="CFC697" s="126"/>
      <c r="CFD697" s="126"/>
      <c r="CFE697" s="126"/>
      <c r="CFF697" s="126"/>
      <c r="CFG697" s="126"/>
      <c r="CFH697" s="126"/>
      <c r="CFI697" s="126"/>
      <c r="CFJ697" s="126"/>
      <c r="CFK697" s="126"/>
      <c r="CFL697" s="126"/>
      <c r="CFM697" s="126"/>
      <c r="CFN697" s="126"/>
      <c r="CFO697" s="126"/>
      <c r="CFP697" s="126"/>
      <c r="CFQ697" s="126"/>
      <c r="CFR697" s="126"/>
      <c r="CFS697" s="126"/>
      <c r="CFT697" s="126"/>
      <c r="CFU697" s="126"/>
      <c r="CFV697" s="126"/>
      <c r="CFW697" s="126"/>
      <c r="CFX697" s="126"/>
      <c r="CFY697" s="126"/>
      <c r="CFZ697" s="126"/>
      <c r="CGA697" s="126"/>
      <c r="CGB697" s="126"/>
      <c r="CGC697" s="126"/>
      <c r="CGD697" s="126"/>
      <c r="CGE697" s="126"/>
      <c r="CGF697" s="126"/>
      <c r="CGG697" s="126"/>
      <c r="CGH697" s="126"/>
      <c r="CGI697" s="126"/>
      <c r="CGJ697" s="126"/>
      <c r="CGK697" s="126"/>
      <c r="CGL697" s="126"/>
      <c r="CGM697" s="126"/>
      <c r="CGN697" s="126"/>
      <c r="CGO697" s="126"/>
      <c r="CGP697" s="126"/>
      <c r="CGQ697" s="126"/>
      <c r="CGR697" s="126"/>
      <c r="CGS697" s="126"/>
      <c r="CGT697" s="126"/>
      <c r="CGU697" s="126"/>
      <c r="CGV697" s="126"/>
      <c r="CGW697" s="126"/>
      <c r="CGX697" s="126"/>
      <c r="CGY697" s="126"/>
      <c r="CGZ697" s="126"/>
      <c r="CHA697" s="126"/>
      <c r="CHB697" s="126"/>
      <c r="CHC697" s="126"/>
      <c r="CHD697" s="126"/>
      <c r="CHE697" s="126"/>
      <c r="CHF697" s="126"/>
      <c r="CHG697" s="126"/>
      <c r="CHH697" s="126"/>
      <c r="CHI697" s="126"/>
      <c r="CHJ697" s="126"/>
      <c r="CHK697" s="126"/>
      <c r="CHL697" s="126"/>
      <c r="CHM697" s="126"/>
      <c r="CHN697" s="126"/>
      <c r="CHO697" s="126"/>
      <c r="CHP697" s="126"/>
      <c r="CHQ697" s="126"/>
      <c r="CHR697" s="126"/>
      <c r="CHS697" s="126"/>
      <c r="CHT697" s="126"/>
      <c r="CHU697" s="126"/>
      <c r="CHV697" s="126"/>
      <c r="CHW697" s="126"/>
      <c r="CHX697" s="126"/>
      <c r="CHY697" s="126"/>
      <c r="CHZ697" s="126"/>
      <c r="CIA697" s="126"/>
      <c r="CIB697" s="126"/>
      <c r="CIC697" s="126"/>
      <c r="CID697" s="126"/>
      <c r="CIE697" s="126"/>
      <c r="CIF697" s="126"/>
      <c r="CIG697" s="126"/>
      <c r="CIH697" s="126"/>
      <c r="CII697" s="126"/>
      <c r="CIJ697" s="126"/>
      <c r="CIK697" s="126"/>
      <c r="CIL697" s="126"/>
      <c r="CIM697" s="126"/>
      <c r="CIN697" s="126"/>
      <c r="CIO697" s="126"/>
      <c r="CIP697" s="126"/>
      <c r="CIQ697" s="126"/>
      <c r="CIR697" s="126"/>
      <c r="CIS697" s="126"/>
      <c r="CIT697" s="126"/>
      <c r="CIU697" s="126"/>
      <c r="CIV697" s="126"/>
      <c r="CIW697" s="126"/>
      <c r="CIX697" s="126"/>
      <c r="CIY697" s="126"/>
      <c r="CIZ697" s="126"/>
      <c r="CJA697" s="126"/>
      <c r="CJB697" s="126"/>
      <c r="CJC697" s="126"/>
      <c r="CJD697" s="126"/>
      <c r="CJE697" s="126"/>
      <c r="CJF697" s="126"/>
      <c r="CJG697" s="126"/>
      <c r="CJH697" s="126"/>
      <c r="CJI697" s="126"/>
      <c r="CJJ697" s="126"/>
      <c r="CJK697" s="126"/>
      <c r="CJL697" s="126"/>
      <c r="CJM697" s="126"/>
      <c r="CJN697" s="126"/>
      <c r="CJO697" s="126"/>
      <c r="CJP697" s="126"/>
      <c r="CJQ697" s="126"/>
      <c r="CJR697" s="126"/>
      <c r="CJS697" s="126"/>
      <c r="CJT697" s="126"/>
      <c r="CJU697" s="126"/>
      <c r="CJV697" s="126"/>
      <c r="CJW697" s="126"/>
      <c r="CJX697" s="126"/>
      <c r="CJY697" s="126"/>
      <c r="CJZ697" s="126"/>
      <c r="CKA697" s="126"/>
      <c r="CKB697" s="126"/>
      <c r="CKC697" s="126"/>
      <c r="CKD697" s="126"/>
      <c r="CKE697" s="126"/>
      <c r="CKF697" s="126"/>
      <c r="CKG697" s="126"/>
      <c r="CKH697" s="126"/>
      <c r="CKI697" s="126"/>
      <c r="CKJ697" s="126"/>
      <c r="CKK697" s="126"/>
      <c r="CKL697" s="126"/>
      <c r="CKM697" s="126"/>
      <c r="CKN697" s="126"/>
      <c r="CKO697" s="126"/>
      <c r="CKP697" s="126"/>
      <c r="CKQ697" s="126"/>
      <c r="CKR697" s="126"/>
      <c r="CKS697" s="126"/>
      <c r="CKT697" s="126"/>
      <c r="CKU697" s="126"/>
      <c r="CKV697" s="126"/>
      <c r="CKW697" s="126"/>
      <c r="CKX697" s="126"/>
      <c r="CKY697" s="126"/>
      <c r="CKZ697" s="126"/>
      <c r="CLA697" s="126"/>
      <c r="CLB697" s="126"/>
      <c r="CLC697" s="126"/>
      <c r="CLD697" s="126"/>
      <c r="CLE697" s="126"/>
      <c r="CLF697" s="126"/>
      <c r="CLG697" s="126"/>
      <c r="CLH697" s="126"/>
      <c r="CLI697" s="126"/>
      <c r="CLJ697" s="126"/>
      <c r="CLK697" s="126"/>
      <c r="CLL697" s="126"/>
      <c r="CLM697" s="126"/>
      <c r="CLN697" s="126"/>
      <c r="CLO697" s="126"/>
      <c r="CLP697" s="126"/>
      <c r="CLQ697" s="126"/>
      <c r="CLR697" s="126"/>
      <c r="CLS697" s="126"/>
      <c r="CLT697" s="126"/>
      <c r="CLU697" s="126"/>
      <c r="CLV697" s="126"/>
      <c r="CLW697" s="126"/>
      <c r="CLX697" s="126"/>
      <c r="CLY697" s="126"/>
      <c r="CLZ697" s="126"/>
      <c r="CMA697" s="126"/>
      <c r="CMB697" s="126"/>
      <c r="CMC697" s="126"/>
      <c r="CMD697" s="126"/>
      <c r="CME697" s="126"/>
      <c r="CMF697" s="126"/>
      <c r="CMG697" s="126"/>
      <c r="CMH697" s="126"/>
      <c r="CMI697" s="126"/>
      <c r="CMJ697" s="126"/>
      <c r="CMK697" s="126"/>
      <c r="CML697" s="126"/>
      <c r="CMM697" s="126"/>
      <c r="CMN697" s="126"/>
      <c r="CMO697" s="126"/>
      <c r="CMP697" s="126"/>
      <c r="CMQ697" s="126"/>
      <c r="CMR697" s="126"/>
      <c r="CMS697" s="126"/>
      <c r="CMT697" s="126"/>
      <c r="CMU697" s="126"/>
      <c r="CMV697" s="126"/>
      <c r="CMW697" s="126"/>
      <c r="CMX697" s="126"/>
      <c r="CMY697" s="126"/>
      <c r="CMZ697" s="126"/>
      <c r="CNA697" s="126"/>
      <c r="CNB697" s="126"/>
      <c r="CNC697" s="126"/>
      <c r="CND697" s="126"/>
      <c r="CNE697" s="126"/>
      <c r="CNF697" s="126"/>
      <c r="CNG697" s="126"/>
      <c r="CNH697" s="126"/>
      <c r="CNI697" s="126"/>
      <c r="CNJ697" s="126"/>
      <c r="CNK697" s="126"/>
      <c r="CNL697" s="126"/>
      <c r="CNM697" s="126"/>
      <c r="CNN697" s="126"/>
      <c r="CNO697" s="126"/>
      <c r="CNP697" s="126"/>
      <c r="CNQ697" s="126"/>
      <c r="CNR697" s="126"/>
      <c r="CNS697" s="126"/>
      <c r="CNT697" s="126"/>
      <c r="CNU697" s="126"/>
      <c r="CNV697" s="126"/>
      <c r="CNW697" s="126"/>
      <c r="CNX697" s="126"/>
      <c r="CNY697" s="126"/>
      <c r="CNZ697" s="126"/>
      <c r="COA697" s="126"/>
      <c r="COB697" s="126"/>
      <c r="COC697" s="126"/>
      <c r="COD697" s="126"/>
      <c r="COE697" s="126"/>
      <c r="COF697" s="126"/>
      <c r="COG697" s="126"/>
      <c r="COH697" s="126"/>
      <c r="COI697" s="126"/>
      <c r="COJ697" s="126"/>
      <c r="COK697" s="126"/>
      <c r="COL697" s="126"/>
      <c r="COM697" s="126"/>
      <c r="CON697" s="126"/>
      <c r="COO697" s="126"/>
      <c r="COP697" s="126"/>
      <c r="COQ697" s="126"/>
      <c r="COR697" s="126"/>
      <c r="COS697" s="126"/>
      <c r="COT697" s="126"/>
      <c r="COU697" s="126"/>
      <c r="COV697" s="126"/>
      <c r="COW697" s="126"/>
      <c r="COX697" s="126"/>
      <c r="COY697" s="126"/>
      <c r="COZ697" s="126"/>
      <c r="CPA697" s="126"/>
      <c r="CPB697" s="126"/>
      <c r="CPC697" s="126"/>
      <c r="CPD697" s="126"/>
      <c r="CPE697" s="126"/>
      <c r="CPF697" s="126"/>
      <c r="CPG697" s="126"/>
      <c r="CPH697" s="126"/>
      <c r="CPI697" s="126"/>
      <c r="CPJ697" s="126"/>
      <c r="CPK697" s="126"/>
      <c r="CPL697" s="126"/>
      <c r="CPM697" s="126"/>
      <c r="CPN697" s="126"/>
      <c r="CPO697" s="126"/>
      <c r="CPP697" s="126"/>
      <c r="CPQ697" s="126"/>
      <c r="CPR697" s="126"/>
      <c r="CPS697" s="126"/>
      <c r="CPT697" s="126"/>
      <c r="CPU697" s="126"/>
      <c r="CPV697" s="126"/>
      <c r="CPW697" s="126"/>
      <c r="CPX697" s="126"/>
      <c r="CPY697" s="126"/>
      <c r="CPZ697" s="126"/>
      <c r="CQA697" s="126"/>
      <c r="CQB697" s="126"/>
      <c r="CQC697" s="126"/>
      <c r="CQD697" s="126"/>
      <c r="CQE697" s="126"/>
      <c r="CQF697" s="126"/>
      <c r="CQG697" s="126"/>
      <c r="CQH697" s="126"/>
      <c r="CQI697" s="126"/>
      <c r="CQJ697" s="126"/>
      <c r="CQK697" s="126"/>
      <c r="CQL697" s="126"/>
      <c r="CQM697" s="126"/>
      <c r="CQN697" s="126"/>
      <c r="CQO697" s="126"/>
      <c r="CQP697" s="126"/>
      <c r="CQQ697" s="126"/>
      <c r="CQR697" s="126"/>
      <c r="CQS697" s="126"/>
      <c r="CQT697" s="126"/>
      <c r="CQU697" s="126"/>
      <c r="CQV697" s="126"/>
      <c r="CQW697" s="126"/>
      <c r="CQX697" s="126"/>
      <c r="CQY697" s="126"/>
      <c r="CQZ697" s="126"/>
      <c r="CRA697" s="126"/>
      <c r="CRB697" s="126"/>
      <c r="CRC697" s="126"/>
      <c r="CRD697" s="126"/>
      <c r="CRE697" s="126"/>
      <c r="CRF697" s="126"/>
      <c r="CRG697" s="126"/>
      <c r="CRH697" s="126"/>
      <c r="CRI697" s="126"/>
      <c r="CRJ697" s="126"/>
      <c r="CRK697" s="126"/>
      <c r="CRL697" s="126"/>
      <c r="CRM697" s="126"/>
      <c r="CRN697" s="126"/>
      <c r="CRO697" s="126"/>
      <c r="CRP697" s="126"/>
      <c r="CRQ697" s="126"/>
      <c r="CRR697" s="126"/>
      <c r="CRS697" s="126"/>
      <c r="CRT697" s="126"/>
      <c r="CRU697" s="126"/>
      <c r="CRV697" s="126"/>
      <c r="CRW697" s="126"/>
      <c r="CRX697" s="126"/>
      <c r="CRY697" s="126"/>
      <c r="CRZ697" s="126"/>
      <c r="CSA697" s="126"/>
      <c r="CSB697" s="126"/>
      <c r="CSC697" s="126"/>
      <c r="CSD697" s="126"/>
      <c r="CSE697" s="126"/>
      <c r="CSF697" s="126"/>
      <c r="CSG697" s="126"/>
      <c r="CSH697" s="126"/>
      <c r="CSI697" s="126"/>
      <c r="CSJ697" s="126"/>
      <c r="CSK697" s="126"/>
      <c r="CSL697" s="126"/>
      <c r="CSM697" s="126"/>
      <c r="CSN697" s="126"/>
      <c r="CSO697" s="126"/>
      <c r="CSP697" s="126"/>
      <c r="CSQ697" s="126"/>
      <c r="CSR697" s="126"/>
      <c r="CSS697" s="126"/>
      <c r="CST697" s="126"/>
      <c r="CSU697" s="126"/>
      <c r="CSV697" s="126"/>
      <c r="CSW697" s="126"/>
      <c r="CSX697" s="126"/>
      <c r="CSY697" s="126"/>
      <c r="CSZ697" s="126"/>
      <c r="CTA697" s="126"/>
      <c r="CTB697" s="126"/>
      <c r="CTC697" s="126"/>
      <c r="CTD697" s="126"/>
      <c r="CTE697" s="126"/>
      <c r="CTF697" s="126"/>
      <c r="CTG697" s="126"/>
      <c r="CTH697" s="126"/>
      <c r="CTI697" s="126"/>
      <c r="CTJ697" s="126"/>
      <c r="CTK697" s="126"/>
      <c r="CTL697" s="126"/>
      <c r="CTM697" s="126"/>
      <c r="CTN697" s="126"/>
      <c r="CTO697" s="126"/>
      <c r="CTP697" s="126"/>
      <c r="CTQ697" s="126"/>
      <c r="CTR697" s="126"/>
      <c r="CTS697" s="126"/>
      <c r="CTT697" s="126"/>
      <c r="CTU697" s="126"/>
      <c r="CTV697" s="126"/>
      <c r="CTW697" s="126"/>
      <c r="CTX697" s="126"/>
      <c r="CTY697" s="126"/>
      <c r="CTZ697" s="126"/>
      <c r="CUA697" s="126"/>
      <c r="CUB697" s="126"/>
      <c r="CUC697" s="126"/>
      <c r="CUD697" s="126"/>
      <c r="CUE697" s="126"/>
      <c r="CUF697" s="126"/>
      <c r="CUG697" s="126"/>
      <c r="CUH697" s="126"/>
      <c r="CUI697" s="126"/>
      <c r="CUJ697" s="126"/>
      <c r="CUK697" s="126"/>
      <c r="CUL697" s="126"/>
      <c r="CUM697" s="126"/>
      <c r="CUN697" s="126"/>
      <c r="CUO697" s="126"/>
      <c r="CUP697" s="126"/>
      <c r="CUQ697" s="126"/>
      <c r="CUR697" s="126"/>
      <c r="CUS697" s="126"/>
      <c r="CUT697" s="126"/>
      <c r="CUU697" s="126"/>
      <c r="CUV697" s="126"/>
      <c r="CUW697" s="126"/>
      <c r="CUX697" s="126"/>
      <c r="CUY697" s="126"/>
      <c r="CUZ697" s="126"/>
      <c r="CVA697" s="126"/>
      <c r="CVB697" s="126"/>
      <c r="CVC697" s="126"/>
      <c r="CVD697" s="126"/>
      <c r="CVE697" s="126"/>
      <c r="CVF697" s="126"/>
      <c r="CVG697" s="126"/>
      <c r="CVH697" s="126"/>
      <c r="CVI697" s="126"/>
      <c r="CVJ697" s="126"/>
      <c r="CVK697" s="126"/>
      <c r="CVL697" s="126"/>
      <c r="CVM697" s="126"/>
      <c r="CVN697" s="126"/>
      <c r="CVO697" s="126"/>
      <c r="CVP697" s="126"/>
      <c r="CVQ697" s="126"/>
      <c r="CVR697" s="126"/>
      <c r="CVS697" s="126"/>
      <c r="CVT697" s="126"/>
      <c r="CVU697" s="126"/>
      <c r="CVV697" s="126"/>
      <c r="CVW697" s="126"/>
      <c r="CVX697" s="126"/>
      <c r="CVY697" s="126"/>
      <c r="CVZ697" s="126"/>
      <c r="CWA697" s="126"/>
      <c r="CWB697" s="126"/>
      <c r="CWC697" s="126"/>
      <c r="CWD697" s="126"/>
      <c r="CWE697" s="126"/>
      <c r="CWF697" s="126"/>
      <c r="CWG697" s="126"/>
      <c r="CWH697" s="126"/>
      <c r="CWI697" s="126"/>
      <c r="CWJ697" s="126"/>
      <c r="CWK697" s="126"/>
      <c r="CWL697" s="126"/>
      <c r="CWM697" s="126"/>
      <c r="CWN697" s="126"/>
      <c r="CWO697" s="126"/>
      <c r="CWP697" s="126"/>
      <c r="CWQ697" s="126"/>
      <c r="CWR697" s="126"/>
      <c r="CWS697" s="126"/>
      <c r="CWT697" s="126"/>
      <c r="CWU697" s="126"/>
      <c r="CWV697" s="126"/>
      <c r="CWW697" s="126"/>
      <c r="CWX697" s="126"/>
      <c r="CWY697" s="126"/>
      <c r="CWZ697" s="126"/>
      <c r="CXA697" s="126"/>
      <c r="CXB697" s="126"/>
      <c r="CXC697" s="126"/>
      <c r="CXD697" s="126"/>
      <c r="CXE697" s="126"/>
      <c r="CXF697" s="126"/>
      <c r="CXG697" s="126"/>
      <c r="CXH697" s="126"/>
      <c r="CXI697" s="126"/>
      <c r="CXJ697" s="126"/>
      <c r="CXK697" s="126"/>
      <c r="CXL697" s="126"/>
      <c r="CXM697" s="126"/>
      <c r="CXN697" s="126"/>
      <c r="CXO697" s="126"/>
      <c r="CXP697" s="126"/>
      <c r="CXQ697" s="126"/>
      <c r="CXR697" s="126"/>
      <c r="CXS697" s="126"/>
      <c r="CXT697" s="126"/>
      <c r="CXU697" s="126"/>
      <c r="CXV697" s="126"/>
      <c r="CXW697" s="126"/>
      <c r="CXX697" s="126"/>
      <c r="CXY697" s="126"/>
      <c r="CXZ697" s="126"/>
      <c r="CYA697" s="126"/>
      <c r="CYB697" s="126"/>
      <c r="CYC697" s="126"/>
      <c r="CYD697" s="126"/>
      <c r="CYE697" s="126"/>
      <c r="CYF697" s="126"/>
      <c r="CYG697" s="126"/>
      <c r="CYH697" s="126"/>
      <c r="CYI697" s="126"/>
      <c r="CYJ697" s="126"/>
      <c r="CYK697" s="126"/>
      <c r="CYL697" s="126"/>
      <c r="CYM697" s="126"/>
      <c r="CYN697" s="126"/>
      <c r="CYO697" s="126"/>
      <c r="CYP697" s="126"/>
      <c r="CYQ697" s="126"/>
      <c r="CYR697" s="126"/>
      <c r="CYS697" s="126"/>
      <c r="CYT697" s="126"/>
      <c r="CYU697" s="126"/>
      <c r="CYV697" s="126"/>
      <c r="CYW697" s="126"/>
      <c r="CYX697" s="126"/>
      <c r="CYY697" s="126"/>
      <c r="CYZ697" s="126"/>
      <c r="CZA697" s="126"/>
      <c r="CZB697" s="126"/>
      <c r="CZC697" s="126"/>
      <c r="CZD697" s="126"/>
      <c r="CZE697" s="126"/>
      <c r="CZF697" s="126"/>
      <c r="CZG697" s="126"/>
      <c r="CZH697" s="126"/>
      <c r="CZI697" s="126"/>
      <c r="CZJ697" s="126"/>
      <c r="CZK697" s="126"/>
      <c r="CZL697" s="126"/>
      <c r="CZM697" s="126"/>
      <c r="CZN697" s="126"/>
      <c r="CZO697" s="126"/>
      <c r="CZP697" s="126"/>
      <c r="CZQ697" s="126"/>
      <c r="CZR697" s="126"/>
      <c r="CZS697" s="126"/>
      <c r="CZT697" s="126"/>
      <c r="CZU697" s="126"/>
      <c r="CZV697" s="126"/>
      <c r="CZW697" s="126"/>
      <c r="CZX697" s="126"/>
      <c r="CZY697" s="126"/>
      <c r="CZZ697" s="126"/>
      <c r="DAA697" s="126"/>
      <c r="DAB697" s="126"/>
      <c r="DAC697" s="126"/>
      <c r="DAD697" s="126"/>
      <c r="DAE697" s="126"/>
      <c r="DAF697" s="126"/>
      <c r="DAG697" s="126"/>
      <c r="DAH697" s="126"/>
      <c r="DAI697" s="126"/>
      <c r="DAJ697" s="126"/>
      <c r="DAK697" s="126"/>
      <c r="DAL697" s="126"/>
      <c r="DAM697" s="126"/>
      <c r="DAN697" s="126"/>
      <c r="DAO697" s="126"/>
      <c r="DAP697" s="126"/>
      <c r="DAQ697" s="126"/>
      <c r="DAR697" s="126"/>
      <c r="DAS697" s="126"/>
      <c r="DAT697" s="126"/>
      <c r="DAU697" s="126"/>
      <c r="DAV697" s="126"/>
      <c r="DAW697" s="126"/>
      <c r="DAX697" s="126"/>
      <c r="DAY697" s="126"/>
      <c r="DAZ697" s="126"/>
      <c r="DBA697" s="126"/>
      <c r="DBB697" s="126"/>
      <c r="DBC697" s="126"/>
      <c r="DBD697" s="126"/>
      <c r="DBE697" s="126"/>
      <c r="DBF697" s="126"/>
      <c r="DBG697" s="126"/>
      <c r="DBH697" s="126"/>
      <c r="DBI697" s="126"/>
      <c r="DBJ697" s="126"/>
      <c r="DBK697" s="126"/>
      <c r="DBL697" s="126"/>
      <c r="DBM697" s="126"/>
      <c r="DBN697" s="126"/>
      <c r="DBO697" s="126"/>
      <c r="DBP697" s="126"/>
      <c r="DBQ697" s="126"/>
      <c r="DBR697" s="126"/>
      <c r="DBS697" s="126"/>
      <c r="DBT697" s="126"/>
      <c r="DBU697" s="126"/>
      <c r="DBV697" s="126"/>
      <c r="DBW697" s="126"/>
      <c r="DBX697" s="126"/>
      <c r="DBY697" s="126"/>
      <c r="DBZ697" s="126"/>
      <c r="DCA697" s="126"/>
      <c r="DCB697" s="126"/>
      <c r="DCC697" s="126"/>
      <c r="DCD697" s="126"/>
      <c r="DCE697" s="126"/>
      <c r="DCF697" s="126"/>
      <c r="DCG697" s="126"/>
      <c r="DCH697" s="126"/>
      <c r="DCI697" s="126"/>
      <c r="DCJ697" s="126"/>
      <c r="DCK697" s="126"/>
      <c r="DCL697" s="126"/>
      <c r="DCM697" s="126"/>
      <c r="DCN697" s="126"/>
      <c r="DCO697" s="126"/>
      <c r="DCP697" s="126"/>
      <c r="DCQ697" s="126"/>
      <c r="DCR697" s="126"/>
      <c r="DCS697" s="126"/>
      <c r="DCT697" s="126"/>
      <c r="DCU697" s="126"/>
      <c r="DCV697" s="126"/>
      <c r="DCW697" s="126"/>
      <c r="DCX697" s="126"/>
      <c r="DCY697" s="126"/>
      <c r="DCZ697" s="126"/>
      <c r="DDA697" s="126"/>
      <c r="DDB697" s="126"/>
      <c r="DDC697" s="126"/>
      <c r="DDD697" s="126"/>
      <c r="DDE697" s="126"/>
      <c r="DDF697" s="126"/>
      <c r="DDG697" s="126"/>
      <c r="DDH697" s="126"/>
      <c r="DDI697" s="126"/>
      <c r="DDJ697" s="126"/>
      <c r="DDK697" s="126"/>
      <c r="DDL697" s="126"/>
      <c r="DDM697" s="126"/>
      <c r="DDN697" s="126"/>
      <c r="DDO697" s="126"/>
      <c r="DDP697" s="126"/>
      <c r="DDQ697" s="126"/>
      <c r="DDR697" s="126"/>
      <c r="DDS697" s="126"/>
      <c r="DDT697" s="126"/>
      <c r="DDU697" s="126"/>
      <c r="DDV697" s="126"/>
      <c r="DDW697" s="126"/>
      <c r="DDX697" s="126"/>
      <c r="DDY697" s="126"/>
      <c r="DDZ697" s="126"/>
      <c r="DEA697" s="126"/>
      <c r="DEB697" s="126"/>
      <c r="DEC697" s="126"/>
      <c r="DED697" s="126"/>
      <c r="DEE697" s="126"/>
      <c r="DEF697" s="126"/>
      <c r="DEG697" s="126"/>
      <c r="DEH697" s="126"/>
      <c r="DEI697" s="126"/>
      <c r="DEJ697" s="126"/>
      <c r="DEK697" s="126"/>
      <c r="DEL697" s="126"/>
      <c r="DEM697" s="126"/>
      <c r="DEN697" s="126"/>
      <c r="DEO697" s="126"/>
      <c r="DEP697" s="126"/>
      <c r="DEQ697" s="126"/>
      <c r="DER697" s="126"/>
      <c r="DES697" s="126"/>
      <c r="DET697" s="126"/>
      <c r="DEU697" s="126"/>
      <c r="DEV697" s="126"/>
      <c r="DEW697" s="126"/>
      <c r="DEX697" s="126"/>
      <c r="DEY697" s="126"/>
      <c r="DEZ697" s="126"/>
      <c r="DFA697" s="126"/>
      <c r="DFB697" s="126"/>
      <c r="DFC697" s="126"/>
      <c r="DFD697" s="126"/>
      <c r="DFE697" s="126"/>
      <c r="DFF697" s="126"/>
      <c r="DFG697" s="126"/>
      <c r="DFH697" s="126"/>
      <c r="DFI697" s="126"/>
      <c r="DFJ697" s="126"/>
      <c r="DFK697" s="126"/>
      <c r="DFL697" s="126"/>
      <c r="DFM697" s="126"/>
      <c r="DFN697" s="126"/>
      <c r="DFO697" s="126"/>
      <c r="DFP697" s="126"/>
      <c r="DFQ697" s="126"/>
      <c r="DFR697" s="126"/>
      <c r="DFS697" s="126"/>
      <c r="DFT697" s="126"/>
      <c r="DFU697" s="126"/>
      <c r="DFV697" s="126"/>
      <c r="DFW697" s="126"/>
      <c r="DFX697" s="126"/>
      <c r="DFY697" s="126"/>
      <c r="DFZ697" s="126"/>
      <c r="DGA697" s="126"/>
      <c r="DGB697" s="126"/>
      <c r="DGC697" s="126"/>
      <c r="DGD697" s="126"/>
      <c r="DGE697" s="126"/>
      <c r="DGF697" s="126"/>
      <c r="DGG697" s="126"/>
      <c r="DGH697" s="126"/>
      <c r="DGI697" s="126"/>
      <c r="DGJ697" s="126"/>
      <c r="DGK697" s="126"/>
      <c r="DGL697" s="126"/>
      <c r="DGM697" s="126"/>
      <c r="DGN697" s="126"/>
      <c r="DGO697" s="126"/>
      <c r="DGP697" s="126"/>
      <c r="DGQ697" s="126"/>
      <c r="DGR697" s="126"/>
      <c r="DGS697" s="126"/>
      <c r="DGT697" s="126"/>
      <c r="DGU697" s="126"/>
      <c r="DGV697" s="126"/>
      <c r="DGW697" s="126"/>
      <c r="DGX697" s="126"/>
      <c r="DGY697" s="126"/>
      <c r="DGZ697" s="126"/>
      <c r="DHA697" s="126"/>
      <c r="DHB697" s="126"/>
      <c r="DHC697" s="126"/>
      <c r="DHD697" s="126"/>
      <c r="DHE697" s="126"/>
      <c r="DHF697" s="126"/>
      <c r="DHG697" s="126"/>
      <c r="DHH697" s="126"/>
      <c r="DHI697" s="126"/>
      <c r="DHJ697" s="126"/>
      <c r="DHK697" s="126"/>
      <c r="DHL697" s="126"/>
      <c r="DHM697" s="126"/>
      <c r="DHN697" s="126"/>
      <c r="DHO697" s="126"/>
      <c r="DHP697" s="126"/>
      <c r="DHQ697" s="126"/>
      <c r="DHR697" s="126"/>
      <c r="DHS697" s="126"/>
      <c r="DHT697" s="126"/>
      <c r="DHU697" s="126"/>
      <c r="DHV697" s="126"/>
      <c r="DHW697" s="126"/>
      <c r="DHX697" s="126"/>
      <c r="DHY697" s="126"/>
      <c r="DHZ697" s="126"/>
      <c r="DIA697" s="126"/>
      <c r="DIB697" s="126"/>
      <c r="DIC697" s="126"/>
      <c r="DID697" s="126"/>
      <c r="DIE697" s="126"/>
      <c r="DIF697" s="126"/>
      <c r="DIG697" s="126"/>
      <c r="DIH697" s="126"/>
      <c r="DII697" s="126"/>
      <c r="DIJ697" s="126"/>
      <c r="DIK697" s="126"/>
      <c r="DIL697" s="126"/>
      <c r="DIM697" s="126"/>
      <c r="DIN697" s="126"/>
      <c r="DIO697" s="126"/>
      <c r="DIP697" s="126"/>
      <c r="DIQ697" s="126"/>
      <c r="DIR697" s="126"/>
      <c r="DIS697" s="126"/>
      <c r="DIT697" s="126"/>
      <c r="DIU697" s="126"/>
      <c r="DIV697" s="126"/>
      <c r="DIW697" s="126"/>
      <c r="DIX697" s="126"/>
      <c r="DIY697" s="126"/>
      <c r="DIZ697" s="126"/>
      <c r="DJA697" s="126"/>
      <c r="DJB697" s="126"/>
      <c r="DJC697" s="126"/>
      <c r="DJD697" s="126"/>
      <c r="DJE697" s="126"/>
      <c r="DJF697" s="126"/>
      <c r="DJG697" s="126"/>
      <c r="DJH697" s="126"/>
      <c r="DJI697" s="126"/>
      <c r="DJJ697" s="126"/>
      <c r="DJK697" s="126"/>
      <c r="DJL697" s="126"/>
      <c r="DJM697" s="126"/>
      <c r="DJN697" s="126"/>
      <c r="DJO697" s="126"/>
      <c r="DJP697" s="126"/>
      <c r="DJQ697" s="126"/>
      <c r="DJR697" s="126"/>
      <c r="DJS697" s="126"/>
      <c r="DJT697" s="126"/>
      <c r="DJU697" s="126"/>
      <c r="DJV697" s="126"/>
      <c r="DJW697" s="126"/>
      <c r="DJX697" s="126"/>
      <c r="DJY697" s="126"/>
      <c r="DJZ697" s="126"/>
      <c r="DKA697" s="126"/>
      <c r="DKB697" s="126"/>
      <c r="DKC697" s="126"/>
      <c r="DKD697" s="126"/>
      <c r="DKE697" s="126"/>
      <c r="DKF697" s="126"/>
      <c r="DKG697" s="126"/>
      <c r="DKH697" s="126"/>
      <c r="DKI697" s="126"/>
      <c r="DKJ697" s="126"/>
      <c r="DKK697" s="126"/>
      <c r="DKL697" s="126"/>
      <c r="DKM697" s="126"/>
      <c r="DKN697" s="126"/>
      <c r="DKO697" s="126"/>
      <c r="DKP697" s="126"/>
      <c r="DKQ697" s="126"/>
      <c r="DKR697" s="126"/>
      <c r="DKS697" s="126"/>
      <c r="DKT697" s="126"/>
      <c r="DKU697" s="126"/>
      <c r="DKV697" s="126"/>
      <c r="DKW697" s="126"/>
      <c r="DKX697" s="126"/>
      <c r="DKY697" s="126"/>
      <c r="DKZ697" s="126"/>
      <c r="DLA697" s="126"/>
      <c r="DLB697" s="126"/>
      <c r="DLC697" s="126"/>
      <c r="DLD697" s="126"/>
      <c r="DLE697" s="126"/>
      <c r="DLF697" s="126"/>
      <c r="DLG697" s="126"/>
      <c r="DLH697" s="126"/>
      <c r="DLI697" s="126"/>
      <c r="DLJ697" s="126"/>
      <c r="DLK697" s="126"/>
      <c r="DLL697" s="126"/>
      <c r="DLM697" s="126"/>
      <c r="DLN697" s="126"/>
      <c r="DLO697" s="126"/>
      <c r="DLP697" s="126"/>
      <c r="DLQ697" s="126"/>
      <c r="DLR697" s="126"/>
      <c r="DLS697" s="126"/>
      <c r="DLT697" s="126"/>
      <c r="DLU697" s="126"/>
      <c r="DLV697" s="126"/>
      <c r="DLW697" s="126"/>
      <c r="DLX697" s="126"/>
      <c r="DLY697" s="126"/>
      <c r="DLZ697" s="126"/>
      <c r="DMA697" s="126"/>
      <c r="DMB697" s="126"/>
      <c r="DMC697" s="126"/>
      <c r="DMD697" s="126"/>
      <c r="DME697" s="126"/>
      <c r="DMF697" s="126"/>
      <c r="DMG697" s="126"/>
      <c r="DMH697" s="126"/>
      <c r="DMI697" s="126"/>
      <c r="DMJ697" s="126"/>
      <c r="DMK697" s="126"/>
      <c r="DML697" s="126"/>
      <c r="DMM697" s="126"/>
      <c r="DMN697" s="126"/>
      <c r="DMO697" s="126"/>
      <c r="DMP697" s="126"/>
      <c r="DMQ697" s="126"/>
      <c r="DMR697" s="126"/>
      <c r="DMS697" s="126"/>
      <c r="DMT697" s="126"/>
      <c r="DMU697" s="126"/>
      <c r="DMV697" s="126"/>
      <c r="DMW697" s="126"/>
      <c r="DMX697" s="126"/>
      <c r="DMY697" s="126"/>
      <c r="DMZ697" s="126"/>
      <c r="DNA697" s="126"/>
      <c r="DNB697" s="126"/>
      <c r="DNC697" s="126"/>
      <c r="DND697" s="126"/>
      <c r="DNE697" s="126"/>
      <c r="DNF697" s="126"/>
      <c r="DNG697" s="126"/>
      <c r="DNH697" s="126"/>
      <c r="DNI697" s="126"/>
      <c r="DNJ697" s="126"/>
      <c r="DNK697" s="126"/>
      <c r="DNL697" s="126"/>
      <c r="DNM697" s="126"/>
      <c r="DNN697" s="126"/>
      <c r="DNO697" s="126"/>
      <c r="DNP697" s="126"/>
      <c r="DNQ697" s="126"/>
      <c r="DNR697" s="126"/>
      <c r="DNS697" s="126"/>
      <c r="DNT697" s="126"/>
      <c r="DNU697" s="126"/>
      <c r="DNV697" s="126"/>
      <c r="DNW697" s="126"/>
      <c r="DNX697" s="126"/>
      <c r="DNY697" s="126"/>
      <c r="DNZ697" s="126"/>
      <c r="DOA697" s="126"/>
      <c r="DOB697" s="126"/>
      <c r="DOC697" s="126"/>
      <c r="DOD697" s="126"/>
      <c r="DOE697" s="126"/>
      <c r="DOF697" s="126"/>
      <c r="DOG697" s="126"/>
      <c r="DOH697" s="126"/>
      <c r="DOI697" s="126"/>
      <c r="DOJ697" s="126"/>
      <c r="DOK697" s="126"/>
      <c r="DOL697" s="126"/>
      <c r="DOM697" s="126"/>
      <c r="DON697" s="126"/>
      <c r="DOO697" s="126"/>
      <c r="DOP697" s="126"/>
      <c r="DOQ697" s="126"/>
      <c r="DOR697" s="126"/>
      <c r="DOS697" s="126"/>
      <c r="DOT697" s="126"/>
      <c r="DOU697" s="126"/>
      <c r="DOV697" s="126"/>
      <c r="DOW697" s="126"/>
      <c r="DOX697" s="126"/>
      <c r="DOY697" s="126"/>
      <c r="DOZ697" s="126"/>
      <c r="DPA697" s="126"/>
      <c r="DPB697" s="126"/>
      <c r="DPC697" s="126"/>
      <c r="DPD697" s="126"/>
      <c r="DPE697" s="126"/>
      <c r="DPF697" s="126"/>
      <c r="DPG697" s="126"/>
      <c r="DPH697" s="126"/>
      <c r="DPI697" s="126"/>
      <c r="DPJ697" s="126"/>
      <c r="DPK697" s="126"/>
      <c r="DPL697" s="126"/>
      <c r="DPM697" s="126"/>
      <c r="DPN697" s="126"/>
      <c r="DPO697" s="126"/>
      <c r="DPP697" s="126"/>
      <c r="DPQ697" s="126"/>
      <c r="DPR697" s="126"/>
      <c r="DPS697" s="126"/>
      <c r="DPT697" s="126"/>
      <c r="DPU697" s="126"/>
      <c r="DPV697" s="126"/>
      <c r="DPW697" s="126"/>
      <c r="DPX697" s="126"/>
      <c r="DPY697" s="126"/>
      <c r="DPZ697" s="126"/>
      <c r="DQA697" s="126"/>
      <c r="DQB697" s="126"/>
      <c r="DQC697" s="126"/>
      <c r="DQD697" s="126"/>
      <c r="DQE697" s="126"/>
      <c r="DQF697" s="126"/>
      <c r="DQG697" s="126"/>
      <c r="DQH697" s="126"/>
      <c r="DQI697" s="126"/>
      <c r="DQJ697" s="126"/>
      <c r="DQK697" s="126"/>
      <c r="DQL697" s="126"/>
      <c r="DQM697" s="126"/>
      <c r="DQN697" s="126"/>
      <c r="DQO697" s="126"/>
      <c r="DQP697" s="126"/>
      <c r="DQQ697" s="126"/>
      <c r="DQR697" s="126"/>
      <c r="DQS697" s="126"/>
      <c r="DQT697" s="126"/>
      <c r="DQU697" s="126"/>
      <c r="DQV697" s="126"/>
      <c r="DQW697" s="126"/>
      <c r="DQX697" s="126"/>
      <c r="DQY697" s="126"/>
      <c r="DQZ697" s="126"/>
      <c r="DRA697" s="126"/>
      <c r="DRB697" s="126"/>
      <c r="DRC697" s="126"/>
      <c r="DRD697" s="126"/>
      <c r="DRE697" s="126"/>
      <c r="DRF697" s="126"/>
      <c r="DRG697" s="126"/>
      <c r="DRH697" s="126"/>
      <c r="DRI697" s="126"/>
      <c r="DRJ697" s="126"/>
      <c r="DRK697" s="126"/>
      <c r="DRL697" s="126"/>
      <c r="DRM697" s="126"/>
      <c r="DRN697" s="126"/>
      <c r="DRO697" s="126"/>
      <c r="DRP697" s="126"/>
      <c r="DRQ697" s="126"/>
      <c r="DRR697" s="126"/>
      <c r="DRS697" s="126"/>
      <c r="DRT697" s="126"/>
      <c r="DRU697" s="126"/>
      <c r="DRV697" s="126"/>
      <c r="DRW697" s="126"/>
      <c r="DRX697" s="126"/>
      <c r="DRY697" s="126"/>
      <c r="DRZ697" s="126"/>
      <c r="DSA697" s="126"/>
      <c r="DSB697" s="126"/>
      <c r="DSC697" s="126"/>
      <c r="DSD697" s="126"/>
      <c r="DSE697" s="126"/>
      <c r="DSF697" s="126"/>
      <c r="DSG697" s="126"/>
      <c r="DSH697" s="126"/>
      <c r="DSI697" s="126"/>
      <c r="DSJ697" s="126"/>
      <c r="DSK697" s="126"/>
      <c r="DSL697" s="126"/>
      <c r="DSM697" s="126"/>
      <c r="DSN697" s="126"/>
      <c r="DSO697" s="126"/>
      <c r="DSP697" s="126"/>
      <c r="DSQ697" s="126"/>
      <c r="DSR697" s="126"/>
      <c r="DSS697" s="126"/>
      <c r="DST697" s="126"/>
      <c r="DSU697" s="126"/>
      <c r="DSV697" s="126"/>
      <c r="DSW697" s="126"/>
      <c r="DSX697" s="126"/>
      <c r="DSY697" s="126"/>
      <c r="DSZ697" s="126"/>
      <c r="DTA697" s="126"/>
      <c r="DTB697" s="126"/>
      <c r="DTC697" s="126"/>
      <c r="DTD697" s="126"/>
      <c r="DTE697" s="126"/>
      <c r="DTF697" s="126"/>
      <c r="DTG697" s="126"/>
      <c r="DTH697" s="126"/>
      <c r="DTI697" s="126"/>
      <c r="DTJ697" s="126"/>
      <c r="DTK697" s="126"/>
      <c r="DTL697" s="126"/>
      <c r="DTM697" s="126"/>
      <c r="DTN697" s="126"/>
      <c r="DTO697" s="126"/>
      <c r="DTP697" s="126"/>
      <c r="DTQ697" s="126"/>
      <c r="DTR697" s="126"/>
      <c r="DTS697" s="126"/>
      <c r="DTT697" s="126"/>
      <c r="DTU697" s="126"/>
      <c r="DTV697" s="126"/>
      <c r="DTW697" s="126"/>
      <c r="DTX697" s="126"/>
      <c r="DTY697" s="126"/>
      <c r="DTZ697" s="126"/>
      <c r="DUA697" s="126"/>
      <c r="DUB697" s="126"/>
      <c r="DUC697" s="126"/>
      <c r="DUD697" s="126"/>
      <c r="DUE697" s="126"/>
      <c r="DUF697" s="126"/>
      <c r="DUG697" s="126"/>
      <c r="DUH697" s="126"/>
      <c r="DUI697" s="126"/>
      <c r="DUJ697" s="126"/>
      <c r="DUK697" s="126"/>
      <c r="DUL697" s="126"/>
      <c r="DUM697" s="126"/>
      <c r="DUN697" s="126"/>
      <c r="DUO697" s="126"/>
      <c r="DUP697" s="126"/>
      <c r="DUQ697" s="126"/>
      <c r="DUR697" s="126"/>
      <c r="DUS697" s="126"/>
      <c r="DUT697" s="126"/>
      <c r="DUU697" s="126"/>
      <c r="DUV697" s="126"/>
      <c r="DUW697" s="126"/>
      <c r="DUX697" s="126"/>
      <c r="DUY697" s="126"/>
      <c r="DUZ697" s="126"/>
      <c r="DVA697" s="126"/>
      <c r="DVB697" s="126"/>
      <c r="DVC697" s="126"/>
      <c r="DVD697" s="126"/>
      <c r="DVE697" s="126"/>
      <c r="DVF697" s="126"/>
      <c r="DVG697" s="126"/>
      <c r="DVH697" s="126"/>
      <c r="DVI697" s="126"/>
      <c r="DVJ697" s="126"/>
      <c r="DVK697" s="126"/>
      <c r="DVL697" s="126"/>
      <c r="DVM697" s="126"/>
      <c r="DVN697" s="126"/>
      <c r="DVO697" s="126"/>
      <c r="DVP697" s="126"/>
      <c r="DVQ697" s="126"/>
      <c r="DVR697" s="126"/>
      <c r="DVS697" s="126"/>
      <c r="DVT697" s="126"/>
      <c r="DVU697" s="126"/>
      <c r="DVV697" s="126"/>
      <c r="DVW697" s="126"/>
      <c r="DVX697" s="126"/>
      <c r="DVY697" s="126"/>
      <c r="DVZ697" s="126"/>
      <c r="DWA697" s="126"/>
      <c r="DWB697" s="126"/>
      <c r="DWC697" s="126"/>
      <c r="DWD697" s="126"/>
      <c r="DWE697" s="126"/>
      <c r="DWF697" s="126"/>
      <c r="DWG697" s="126"/>
      <c r="DWH697" s="126"/>
      <c r="DWI697" s="126"/>
      <c r="DWJ697" s="126"/>
      <c r="DWK697" s="126"/>
      <c r="DWL697" s="126"/>
      <c r="DWM697" s="126"/>
      <c r="DWN697" s="126"/>
      <c r="DWO697" s="126"/>
      <c r="DWP697" s="126"/>
      <c r="DWQ697" s="126"/>
      <c r="DWR697" s="126"/>
      <c r="DWS697" s="126"/>
      <c r="DWT697" s="126"/>
      <c r="DWU697" s="126"/>
      <c r="DWV697" s="126"/>
      <c r="DWW697" s="126"/>
      <c r="DWX697" s="126"/>
      <c r="DWY697" s="126"/>
      <c r="DWZ697" s="126"/>
      <c r="DXA697" s="126"/>
      <c r="DXB697" s="126"/>
      <c r="DXC697" s="126"/>
      <c r="DXD697" s="126"/>
      <c r="DXE697" s="126"/>
      <c r="DXF697" s="126"/>
      <c r="DXG697" s="126"/>
      <c r="DXH697" s="126"/>
      <c r="DXI697" s="126"/>
      <c r="DXJ697" s="126"/>
      <c r="DXK697" s="126"/>
      <c r="DXL697" s="126"/>
      <c r="DXM697" s="126"/>
      <c r="DXN697" s="126"/>
      <c r="DXO697" s="126"/>
      <c r="DXP697" s="126"/>
      <c r="DXQ697" s="126"/>
      <c r="DXR697" s="126"/>
      <c r="DXS697" s="126"/>
      <c r="DXT697" s="126"/>
      <c r="DXU697" s="126"/>
      <c r="DXV697" s="126"/>
      <c r="DXW697" s="126"/>
      <c r="DXX697" s="126"/>
      <c r="DXY697" s="126"/>
      <c r="DXZ697" s="126"/>
      <c r="DYA697" s="126"/>
      <c r="DYB697" s="126"/>
      <c r="DYC697" s="126"/>
      <c r="DYD697" s="126"/>
      <c r="DYE697" s="126"/>
      <c r="DYF697" s="126"/>
      <c r="DYG697" s="126"/>
      <c r="DYH697" s="126"/>
      <c r="DYI697" s="126"/>
      <c r="DYJ697" s="126"/>
      <c r="DYK697" s="126"/>
      <c r="DYL697" s="126"/>
      <c r="DYM697" s="126"/>
      <c r="DYN697" s="126"/>
      <c r="DYO697" s="126"/>
      <c r="DYP697" s="126"/>
      <c r="DYQ697" s="126"/>
      <c r="DYR697" s="126"/>
      <c r="DYS697" s="126"/>
      <c r="DYT697" s="126"/>
      <c r="DYU697" s="126"/>
      <c r="DYV697" s="126"/>
      <c r="DYW697" s="126"/>
      <c r="DYX697" s="126"/>
      <c r="DYY697" s="126"/>
      <c r="DYZ697" s="126"/>
      <c r="DZA697" s="126"/>
      <c r="DZB697" s="126"/>
      <c r="DZC697" s="126"/>
      <c r="DZD697" s="126"/>
      <c r="DZE697" s="126"/>
      <c r="DZF697" s="126"/>
      <c r="DZG697" s="126"/>
      <c r="DZH697" s="126"/>
      <c r="DZI697" s="126"/>
      <c r="DZJ697" s="126"/>
      <c r="DZK697" s="126"/>
      <c r="DZL697" s="126"/>
      <c r="DZM697" s="126"/>
      <c r="DZN697" s="126"/>
      <c r="DZO697" s="126"/>
      <c r="DZP697" s="126"/>
      <c r="DZQ697" s="126"/>
      <c r="DZR697" s="126"/>
      <c r="DZS697" s="126"/>
      <c r="DZT697" s="126"/>
      <c r="DZU697" s="126"/>
      <c r="DZV697" s="126"/>
      <c r="DZW697" s="126"/>
      <c r="DZX697" s="126"/>
      <c r="DZY697" s="126"/>
      <c r="DZZ697" s="126"/>
      <c r="EAA697" s="126"/>
      <c r="EAB697" s="126"/>
      <c r="EAC697" s="126"/>
      <c r="EAD697" s="126"/>
      <c r="EAE697" s="126"/>
      <c r="EAF697" s="126"/>
      <c r="EAG697" s="126"/>
      <c r="EAH697" s="126"/>
      <c r="EAI697" s="126"/>
      <c r="EAJ697" s="126"/>
      <c r="EAK697" s="126"/>
      <c r="EAL697" s="126"/>
      <c r="EAM697" s="126"/>
      <c r="EAN697" s="126"/>
      <c r="EAO697" s="126"/>
      <c r="EAP697" s="126"/>
      <c r="EAQ697" s="126"/>
      <c r="EAR697" s="126"/>
      <c r="EAS697" s="126"/>
      <c r="EAT697" s="126"/>
      <c r="EAU697" s="126"/>
      <c r="EAV697" s="126"/>
      <c r="EAW697" s="126"/>
      <c r="EAX697" s="126"/>
      <c r="EAY697" s="126"/>
      <c r="EAZ697" s="126"/>
      <c r="EBA697" s="126"/>
      <c r="EBB697" s="126"/>
      <c r="EBC697" s="126"/>
      <c r="EBD697" s="126"/>
      <c r="EBE697" s="126"/>
      <c r="EBF697" s="126"/>
      <c r="EBG697" s="126"/>
      <c r="EBH697" s="126"/>
      <c r="EBI697" s="126"/>
      <c r="EBJ697" s="126"/>
      <c r="EBK697" s="126"/>
      <c r="EBL697" s="126"/>
      <c r="EBM697" s="126"/>
      <c r="EBN697" s="126"/>
      <c r="EBO697" s="126"/>
      <c r="EBP697" s="126"/>
      <c r="EBQ697" s="126"/>
      <c r="EBR697" s="126"/>
      <c r="EBS697" s="126"/>
      <c r="EBT697" s="126"/>
      <c r="EBU697" s="126"/>
      <c r="EBV697" s="126"/>
      <c r="EBW697" s="126"/>
      <c r="EBX697" s="126"/>
      <c r="EBY697" s="126"/>
      <c r="EBZ697" s="126"/>
      <c r="ECA697" s="126"/>
      <c r="ECB697" s="126"/>
      <c r="ECC697" s="126"/>
      <c r="ECD697" s="126"/>
      <c r="ECE697" s="126"/>
      <c r="ECF697" s="126"/>
      <c r="ECG697" s="126"/>
      <c r="ECH697" s="126"/>
      <c r="ECI697" s="126"/>
      <c r="ECJ697" s="126"/>
      <c r="ECK697" s="126"/>
      <c r="ECL697" s="126"/>
      <c r="ECM697" s="126"/>
      <c r="ECN697" s="126"/>
      <c r="ECO697" s="126"/>
      <c r="ECP697" s="126"/>
      <c r="ECQ697" s="126"/>
      <c r="ECR697" s="126"/>
      <c r="ECS697" s="126"/>
      <c r="ECT697" s="126"/>
      <c r="ECU697" s="126"/>
      <c r="ECV697" s="126"/>
      <c r="ECW697" s="126"/>
      <c r="ECX697" s="126"/>
      <c r="ECY697" s="126"/>
      <c r="ECZ697" s="126"/>
      <c r="EDA697" s="126"/>
      <c r="EDB697" s="126"/>
      <c r="EDC697" s="126"/>
      <c r="EDD697" s="126"/>
      <c r="EDE697" s="126"/>
      <c r="EDF697" s="126"/>
      <c r="EDG697" s="126"/>
      <c r="EDH697" s="126"/>
      <c r="EDI697" s="126"/>
      <c r="EDJ697" s="126"/>
      <c r="EDK697" s="126"/>
      <c r="EDL697" s="126"/>
      <c r="EDM697" s="126"/>
      <c r="EDN697" s="126"/>
      <c r="EDO697" s="126"/>
      <c r="EDP697" s="126"/>
      <c r="EDQ697" s="126"/>
      <c r="EDR697" s="126"/>
      <c r="EDS697" s="126"/>
      <c r="EDT697" s="126"/>
      <c r="EDU697" s="126"/>
      <c r="EDV697" s="126"/>
      <c r="EDW697" s="126"/>
      <c r="EDX697" s="126"/>
      <c r="EDY697" s="126"/>
      <c r="EDZ697" s="126"/>
      <c r="EEA697" s="126"/>
      <c r="EEB697" s="126"/>
      <c r="EEC697" s="126"/>
      <c r="EED697" s="126"/>
      <c r="EEE697" s="126"/>
      <c r="EEF697" s="126"/>
      <c r="EEG697" s="126"/>
      <c r="EEH697" s="126"/>
      <c r="EEI697" s="126"/>
      <c r="EEJ697" s="126"/>
      <c r="EEK697" s="126"/>
      <c r="EEL697" s="126"/>
      <c r="EEM697" s="126"/>
      <c r="EEN697" s="126"/>
      <c r="EEO697" s="126"/>
      <c r="EEP697" s="126"/>
      <c r="EEQ697" s="126"/>
      <c r="EER697" s="126"/>
      <c r="EES697" s="126"/>
      <c r="EET697" s="126"/>
      <c r="EEU697" s="126"/>
      <c r="EEV697" s="126"/>
      <c r="EEW697" s="126"/>
      <c r="EEX697" s="126"/>
      <c r="EEY697" s="126"/>
      <c r="EEZ697" s="126"/>
      <c r="EFA697" s="126"/>
      <c r="EFB697" s="126"/>
      <c r="EFC697" s="126"/>
      <c r="EFD697" s="126"/>
      <c r="EFE697" s="126"/>
      <c r="EFF697" s="126"/>
      <c r="EFG697" s="126"/>
      <c r="EFH697" s="126"/>
      <c r="EFI697" s="126"/>
      <c r="EFJ697" s="126"/>
      <c r="EFK697" s="126"/>
      <c r="EFL697" s="126"/>
      <c r="EFM697" s="126"/>
      <c r="EFN697" s="126"/>
      <c r="EFO697" s="126"/>
      <c r="EFP697" s="126"/>
      <c r="EFQ697" s="126"/>
      <c r="EFR697" s="126"/>
      <c r="EFS697" s="126"/>
      <c r="EFT697" s="126"/>
      <c r="EFU697" s="126"/>
      <c r="EFV697" s="126"/>
      <c r="EFW697" s="126"/>
      <c r="EFX697" s="126"/>
      <c r="EFY697" s="126"/>
      <c r="EFZ697" s="126"/>
      <c r="EGA697" s="126"/>
      <c r="EGB697" s="126"/>
      <c r="EGC697" s="126"/>
      <c r="EGD697" s="126"/>
      <c r="EGE697" s="126"/>
      <c r="EGF697" s="126"/>
      <c r="EGG697" s="126"/>
      <c r="EGH697" s="126"/>
      <c r="EGI697" s="126"/>
      <c r="EGJ697" s="126"/>
      <c r="EGK697" s="126"/>
      <c r="EGL697" s="126"/>
      <c r="EGM697" s="126"/>
      <c r="EGN697" s="126"/>
      <c r="EGO697" s="126"/>
      <c r="EGP697" s="126"/>
      <c r="EGQ697" s="126"/>
      <c r="EGR697" s="126"/>
      <c r="EGS697" s="126"/>
      <c r="EGT697" s="126"/>
      <c r="EGU697" s="126"/>
      <c r="EGV697" s="126"/>
      <c r="EGW697" s="126"/>
      <c r="EGX697" s="126"/>
      <c r="EGY697" s="126"/>
      <c r="EGZ697" s="126"/>
      <c r="EHA697" s="126"/>
      <c r="EHB697" s="126"/>
      <c r="EHC697" s="126"/>
      <c r="EHD697" s="126"/>
      <c r="EHE697" s="126"/>
      <c r="EHF697" s="126"/>
      <c r="EHG697" s="126"/>
      <c r="EHH697" s="126"/>
      <c r="EHI697" s="126"/>
      <c r="EHJ697" s="126"/>
      <c r="EHK697" s="126"/>
      <c r="EHL697" s="126"/>
      <c r="EHM697" s="126"/>
      <c r="EHN697" s="126"/>
      <c r="EHO697" s="126"/>
      <c r="EHP697" s="126"/>
      <c r="EHQ697" s="126"/>
      <c r="EHR697" s="126"/>
      <c r="EHS697" s="126"/>
      <c r="EHT697" s="126"/>
      <c r="EHU697" s="126"/>
      <c r="EHV697" s="126"/>
      <c r="EHW697" s="126"/>
      <c r="EHX697" s="126"/>
      <c r="EHY697" s="126"/>
      <c r="EHZ697" s="126"/>
      <c r="EIA697" s="126"/>
      <c r="EIB697" s="126"/>
      <c r="EIC697" s="126"/>
      <c r="EID697" s="126"/>
      <c r="EIE697" s="126"/>
      <c r="EIF697" s="126"/>
      <c r="EIG697" s="126"/>
      <c r="EIH697" s="126"/>
      <c r="EII697" s="126"/>
      <c r="EIJ697" s="126"/>
      <c r="EIK697" s="126"/>
      <c r="EIL697" s="126"/>
      <c r="EIM697" s="126"/>
      <c r="EIN697" s="126"/>
      <c r="EIO697" s="126"/>
      <c r="EIP697" s="126"/>
      <c r="EIQ697" s="126"/>
      <c r="EIR697" s="126"/>
      <c r="EIS697" s="126"/>
      <c r="EIT697" s="126"/>
      <c r="EIU697" s="126"/>
      <c r="EIV697" s="126"/>
      <c r="EIW697" s="126"/>
      <c r="EIX697" s="126"/>
      <c r="EIY697" s="126"/>
      <c r="EIZ697" s="126"/>
      <c r="EJA697" s="126"/>
      <c r="EJB697" s="126"/>
      <c r="EJC697" s="126"/>
      <c r="EJD697" s="126"/>
      <c r="EJE697" s="126"/>
      <c r="EJF697" s="126"/>
      <c r="EJG697" s="126"/>
      <c r="EJH697" s="126"/>
      <c r="EJI697" s="126"/>
      <c r="EJJ697" s="126"/>
      <c r="EJK697" s="126"/>
      <c r="EJL697" s="126"/>
      <c r="EJM697" s="126"/>
      <c r="EJN697" s="126"/>
      <c r="EJO697" s="126"/>
      <c r="EJP697" s="126"/>
      <c r="EJQ697" s="126"/>
      <c r="EJR697" s="126"/>
      <c r="EJS697" s="126"/>
      <c r="EJT697" s="126"/>
      <c r="EJU697" s="126"/>
      <c r="EJV697" s="126"/>
      <c r="EJW697" s="126"/>
      <c r="EJX697" s="126"/>
      <c r="EJY697" s="126"/>
      <c r="EJZ697" s="126"/>
      <c r="EKA697" s="126"/>
      <c r="EKB697" s="126"/>
      <c r="EKC697" s="126"/>
      <c r="EKD697" s="126"/>
      <c r="EKE697" s="126"/>
      <c r="EKF697" s="126"/>
      <c r="EKG697" s="126"/>
      <c r="EKH697" s="126"/>
      <c r="EKI697" s="126"/>
      <c r="EKJ697" s="126"/>
      <c r="EKK697" s="126"/>
      <c r="EKL697" s="126"/>
      <c r="EKM697" s="126"/>
      <c r="EKN697" s="126"/>
      <c r="EKO697" s="126"/>
      <c r="EKP697" s="126"/>
      <c r="EKQ697" s="126"/>
      <c r="EKR697" s="126"/>
      <c r="EKS697" s="126"/>
      <c r="EKT697" s="126"/>
      <c r="EKU697" s="126"/>
      <c r="EKV697" s="126"/>
      <c r="EKW697" s="126"/>
      <c r="EKX697" s="126"/>
      <c r="EKY697" s="126"/>
      <c r="EKZ697" s="126"/>
      <c r="ELA697" s="126"/>
      <c r="ELB697" s="126"/>
      <c r="ELC697" s="126"/>
      <c r="ELD697" s="126"/>
      <c r="ELE697" s="126"/>
      <c r="ELF697" s="126"/>
      <c r="ELG697" s="126"/>
      <c r="ELH697" s="126"/>
      <c r="ELI697" s="126"/>
      <c r="ELJ697" s="126"/>
      <c r="ELK697" s="126"/>
      <c r="ELL697" s="126"/>
      <c r="ELM697" s="126"/>
      <c r="ELN697" s="126"/>
      <c r="ELO697" s="126"/>
      <c r="ELP697" s="126"/>
      <c r="ELQ697" s="126"/>
      <c r="ELR697" s="126"/>
      <c r="ELS697" s="126"/>
      <c r="ELT697" s="126"/>
      <c r="ELU697" s="126"/>
      <c r="ELV697" s="126"/>
      <c r="ELW697" s="126"/>
      <c r="ELX697" s="126"/>
      <c r="ELY697" s="126"/>
      <c r="ELZ697" s="126"/>
      <c r="EMA697" s="126"/>
      <c r="EMB697" s="126"/>
      <c r="EMC697" s="126"/>
      <c r="EMD697" s="126"/>
      <c r="EME697" s="126"/>
      <c r="EMF697" s="126"/>
      <c r="EMG697" s="126"/>
      <c r="EMH697" s="126"/>
      <c r="EMI697" s="126"/>
      <c r="EMJ697" s="126"/>
      <c r="EMK697" s="126"/>
      <c r="EML697" s="126"/>
      <c r="EMM697" s="126"/>
      <c r="EMN697" s="126"/>
      <c r="EMO697" s="126"/>
      <c r="EMP697" s="126"/>
      <c r="EMQ697" s="126"/>
      <c r="EMR697" s="126"/>
      <c r="EMS697" s="126"/>
      <c r="EMT697" s="126"/>
      <c r="EMU697" s="126"/>
      <c r="EMV697" s="126"/>
      <c r="EMW697" s="126"/>
      <c r="EMX697" s="126"/>
      <c r="EMY697" s="126"/>
      <c r="EMZ697" s="126"/>
      <c r="ENA697" s="126"/>
      <c r="ENB697" s="126"/>
      <c r="ENC697" s="126"/>
      <c r="END697" s="126"/>
      <c r="ENE697" s="126"/>
      <c r="ENF697" s="126"/>
      <c r="ENG697" s="126"/>
      <c r="ENH697" s="126"/>
      <c r="ENI697" s="126"/>
      <c r="ENJ697" s="126"/>
      <c r="ENK697" s="126"/>
      <c r="ENL697" s="126"/>
      <c r="ENM697" s="126"/>
      <c r="ENN697" s="126"/>
      <c r="ENO697" s="126"/>
      <c r="ENP697" s="126"/>
      <c r="ENQ697" s="126"/>
      <c r="ENR697" s="126"/>
      <c r="ENS697" s="126"/>
      <c r="ENT697" s="126"/>
      <c r="ENU697" s="126"/>
      <c r="ENV697" s="126"/>
      <c r="ENW697" s="126"/>
      <c r="ENX697" s="126"/>
      <c r="ENY697" s="126"/>
      <c r="ENZ697" s="126"/>
      <c r="EOA697" s="126"/>
      <c r="EOB697" s="126"/>
      <c r="EOC697" s="126"/>
      <c r="EOD697" s="126"/>
      <c r="EOE697" s="126"/>
      <c r="EOF697" s="126"/>
      <c r="EOG697" s="126"/>
      <c r="EOH697" s="126"/>
      <c r="EOI697" s="126"/>
      <c r="EOJ697" s="126"/>
      <c r="EOK697" s="126"/>
      <c r="EOL697" s="126"/>
      <c r="EOM697" s="126"/>
      <c r="EON697" s="126"/>
      <c r="EOO697" s="126"/>
      <c r="EOP697" s="126"/>
      <c r="EOQ697" s="126"/>
      <c r="EOR697" s="126"/>
      <c r="EOS697" s="126"/>
      <c r="EOT697" s="126"/>
      <c r="EOU697" s="126"/>
      <c r="EOV697" s="126"/>
      <c r="EOW697" s="126"/>
      <c r="EOX697" s="126"/>
      <c r="EOY697" s="126"/>
      <c r="EOZ697" s="126"/>
      <c r="EPA697" s="126"/>
      <c r="EPB697" s="126"/>
      <c r="EPC697" s="126"/>
      <c r="EPD697" s="126"/>
      <c r="EPE697" s="126"/>
      <c r="EPF697" s="126"/>
      <c r="EPG697" s="126"/>
      <c r="EPH697" s="126"/>
      <c r="EPI697" s="126"/>
      <c r="EPJ697" s="126"/>
      <c r="EPK697" s="126"/>
      <c r="EPL697" s="126"/>
      <c r="EPM697" s="126"/>
      <c r="EPN697" s="126"/>
      <c r="EPO697" s="126"/>
      <c r="EPP697" s="126"/>
      <c r="EPQ697" s="126"/>
      <c r="EPR697" s="126"/>
      <c r="EPS697" s="126"/>
      <c r="EPT697" s="126"/>
      <c r="EPU697" s="126"/>
      <c r="EPV697" s="126"/>
      <c r="EPW697" s="126"/>
      <c r="EPX697" s="126"/>
      <c r="EPY697" s="126"/>
      <c r="EPZ697" s="126"/>
      <c r="EQA697" s="126"/>
      <c r="EQB697" s="126"/>
      <c r="EQC697" s="126"/>
      <c r="EQD697" s="126"/>
      <c r="EQE697" s="126"/>
      <c r="EQF697" s="126"/>
      <c r="EQG697" s="126"/>
      <c r="EQH697" s="126"/>
      <c r="EQI697" s="126"/>
      <c r="EQJ697" s="126"/>
      <c r="EQK697" s="126"/>
      <c r="EQL697" s="126"/>
      <c r="EQM697" s="126"/>
      <c r="EQN697" s="126"/>
      <c r="EQO697" s="126"/>
      <c r="EQP697" s="126"/>
      <c r="EQQ697" s="126"/>
      <c r="EQR697" s="126"/>
      <c r="EQS697" s="126"/>
      <c r="EQT697" s="126"/>
      <c r="EQU697" s="126"/>
      <c r="EQV697" s="126"/>
      <c r="EQW697" s="126"/>
      <c r="EQX697" s="126"/>
      <c r="EQY697" s="126"/>
      <c r="EQZ697" s="126"/>
      <c r="ERA697" s="126"/>
      <c r="ERB697" s="126"/>
      <c r="ERC697" s="126"/>
      <c r="ERD697" s="126"/>
      <c r="ERE697" s="126"/>
      <c r="ERF697" s="126"/>
      <c r="ERG697" s="126"/>
      <c r="ERH697" s="126"/>
      <c r="ERI697" s="126"/>
      <c r="ERJ697" s="126"/>
      <c r="ERK697" s="126"/>
      <c r="ERL697" s="126"/>
      <c r="ERM697" s="126"/>
      <c r="ERN697" s="126"/>
      <c r="ERO697" s="126"/>
      <c r="ERP697" s="126"/>
      <c r="ERQ697" s="126"/>
      <c r="ERR697" s="126"/>
      <c r="ERS697" s="126"/>
      <c r="ERT697" s="126"/>
      <c r="ERU697" s="126"/>
      <c r="ERV697" s="126"/>
      <c r="ERW697" s="126"/>
      <c r="ERX697" s="126"/>
      <c r="ERY697" s="126"/>
      <c r="ERZ697" s="126"/>
      <c r="ESA697" s="126"/>
      <c r="ESB697" s="126"/>
      <c r="ESC697" s="126"/>
      <c r="ESD697" s="126"/>
      <c r="ESE697" s="126"/>
      <c r="ESF697" s="126"/>
      <c r="ESG697" s="126"/>
      <c r="ESH697" s="126"/>
      <c r="ESI697" s="126"/>
      <c r="ESJ697" s="126"/>
      <c r="ESK697" s="126"/>
      <c r="ESL697" s="126"/>
      <c r="ESM697" s="126"/>
      <c r="ESN697" s="126"/>
      <c r="ESO697" s="126"/>
      <c r="ESP697" s="126"/>
      <c r="ESQ697" s="126"/>
      <c r="ESR697" s="126"/>
      <c r="ESS697" s="126"/>
      <c r="EST697" s="126"/>
      <c r="ESU697" s="126"/>
      <c r="ESV697" s="126"/>
      <c r="ESW697" s="126"/>
      <c r="ESX697" s="126"/>
      <c r="ESY697" s="126"/>
      <c r="ESZ697" s="126"/>
      <c r="ETA697" s="126"/>
      <c r="ETB697" s="126"/>
      <c r="ETC697" s="126"/>
      <c r="ETD697" s="126"/>
      <c r="ETE697" s="126"/>
      <c r="ETF697" s="126"/>
      <c r="ETG697" s="126"/>
      <c r="ETH697" s="126"/>
      <c r="ETI697" s="126"/>
      <c r="ETJ697" s="126"/>
      <c r="ETK697" s="126"/>
      <c r="ETL697" s="126"/>
      <c r="ETM697" s="126"/>
      <c r="ETN697" s="126"/>
      <c r="ETO697" s="126"/>
      <c r="ETP697" s="126"/>
      <c r="ETQ697" s="126"/>
      <c r="ETR697" s="126"/>
      <c r="ETS697" s="126"/>
      <c r="ETT697" s="126"/>
      <c r="ETU697" s="126"/>
      <c r="ETV697" s="126"/>
      <c r="ETW697" s="126"/>
      <c r="ETX697" s="126"/>
      <c r="ETY697" s="126"/>
      <c r="ETZ697" s="126"/>
      <c r="EUA697" s="126"/>
      <c r="EUB697" s="126"/>
      <c r="EUC697" s="126"/>
      <c r="EUD697" s="126"/>
      <c r="EUE697" s="126"/>
      <c r="EUF697" s="126"/>
      <c r="EUG697" s="126"/>
      <c r="EUH697" s="126"/>
      <c r="EUI697" s="126"/>
      <c r="EUJ697" s="126"/>
      <c r="EUK697" s="126"/>
      <c r="EUL697" s="126"/>
      <c r="EUM697" s="126"/>
      <c r="EUN697" s="126"/>
      <c r="EUO697" s="126"/>
      <c r="EUP697" s="126"/>
      <c r="EUQ697" s="126"/>
      <c r="EUR697" s="126"/>
      <c r="EUS697" s="126"/>
      <c r="EUT697" s="126"/>
      <c r="EUU697" s="126"/>
      <c r="EUV697" s="126"/>
      <c r="EUW697" s="126"/>
      <c r="EUX697" s="126"/>
      <c r="EUY697" s="126"/>
      <c r="EUZ697" s="126"/>
      <c r="EVA697" s="126"/>
      <c r="EVB697" s="126"/>
      <c r="EVC697" s="126"/>
      <c r="EVD697" s="126"/>
      <c r="EVE697" s="126"/>
      <c r="EVF697" s="126"/>
      <c r="EVG697" s="126"/>
      <c r="EVH697" s="126"/>
      <c r="EVI697" s="126"/>
      <c r="EVJ697" s="126"/>
      <c r="EVK697" s="126"/>
      <c r="EVL697" s="126"/>
      <c r="EVM697" s="126"/>
      <c r="EVN697" s="126"/>
      <c r="EVO697" s="126"/>
      <c r="EVP697" s="126"/>
      <c r="EVQ697" s="126"/>
      <c r="EVR697" s="126"/>
      <c r="EVS697" s="126"/>
      <c r="EVT697" s="126"/>
      <c r="EVU697" s="126"/>
      <c r="EVV697" s="126"/>
      <c r="EVW697" s="126"/>
      <c r="EVX697" s="126"/>
      <c r="EVY697" s="126"/>
      <c r="EVZ697" s="126"/>
      <c r="EWA697" s="126"/>
      <c r="EWB697" s="126"/>
      <c r="EWC697" s="126"/>
      <c r="EWD697" s="126"/>
      <c r="EWE697" s="126"/>
      <c r="EWF697" s="126"/>
      <c r="EWG697" s="126"/>
      <c r="EWH697" s="126"/>
      <c r="EWI697" s="126"/>
      <c r="EWJ697" s="126"/>
      <c r="EWK697" s="126"/>
      <c r="EWL697" s="126"/>
      <c r="EWM697" s="126"/>
      <c r="EWN697" s="126"/>
      <c r="EWO697" s="126"/>
      <c r="EWP697" s="126"/>
      <c r="EWQ697" s="126"/>
      <c r="EWR697" s="126"/>
      <c r="EWS697" s="126"/>
      <c r="EWT697" s="126"/>
      <c r="EWU697" s="126"/>
      <c r="EWV697" s="126"/>
      <c r="EWW697" s="126"/>
      <c r="EWX697" s="126"/>
      <c r="EWY697" s="126"/>
      <c r="EWZ697" s="126"/>
      <c r="EXA697" s="126"/>
      <c r="EXB697" s="126"/>
      <c r="EXC697" s="126"/>
      <c r="EXD697" s="126"/>
      <c r="EXE697" s="126"/>
      <c r="EXF697" s="126"/>
      <c r="EXG697" s="126"/>
      <c r="EXH697" s="126"/>
      <c r="EXI697" s="126"/>
      <c r="EXJ697" s="126"/>
      <c r="EXK697" s="126"/>
      <c r="EXL697" s="126"/>
      <c r="EXM697" s="126"/>
      <c r="EXN697" s="126"/>
      <c r="EXO697" s="126"/>
      <c r="EXP697" s="126"/>
      <c r="EXQ697" s="126"/>
      <c r="EXR697" s="126"/>
      <c r="EXS697" s="126"/>
      <c r="EXT697" s="126"/>
      <c r="EXU697" s="126"/>
      <c r="EXV697" s="126"/>
      <c r="EXW697" s="126"/>
      <c r="EXX697" s="126"/>
      <c r="EXY697" s="126"/>
      <c r="EXZ697" s="126"/>
      <c r="EYA697" s="126"/>
      <c r="EYB697" s="126"/>
      <c r="EYC697" s="126"/>
      <c r="EYD697" s="126"/>
      <c r="EYE697" s="126"/>
      <c r="EYF697" s="126"/>
      <c r="EYG697" s="126"/>
      <c r="EYH697" s="126"/>
      <c r="EYI697" s="126"/>
      <c r="EYJ697" s="126"/>
      <c r="EYK697" s="126"/>
      <c r="EYL697" s="126"/>
      <c r="EYM697" s="126"/>
      <c r="EYN697" s="126"/>
      <c r="EYO697" s="126"/>
      <c r="EYP697" s="126"/>
      <c r="EYQ697" s="126"/>
      <c r="EYR697" s="126"/>
      <c r="EYS697" s="126"/>
      <c r="EYT697" s="126"/>
      <c r="EYU697" s="126"/>
      <c r="EYV697" s="126"/>
      <c r="EYW697" s="126"/>
      <c r="EYX697" s="126"/>
      <c r="EYY697" s="126"/>
      <c r="EYZ697" s="126"/>
      <c r="EZA697" s="126"/>
      <c r="EZB697" s="126"/>
      <c r="EZC697" s="126"/>
      <c r="EZD697" s="126"/>
      <c r="EZE697" s="126"/>
      <c r="EZF697" s="126"/>
      <c r="EZG697" s="126"/>
      <c r="EZH697" s="126"/>
      <c r="EZI697" s="126"/>
      <c r="EZJ697" s="126"/>
      <c r="EZK697" s="126"/>
      <c r="EZL697" s="126"/>
      <c r="EZM697" s="126"/>
      <c r="EZN697" s="126"/>
      <c r="EZO697" s="126"/>
      <c r="EZP697" s="126"/>
      <c r="EZQ697" s="126"/>
      <c r="EZR697" s="126"/>
      <c r="EZS697" s="126"/>
      <c r="EZT697" s="126"/>
      <c r="EZU697" s="126"/>
      <c r="EZV697" s="126"/>
      <c r="EZW697" s="126"/>
      <c r="EZX697" s="126"/>
      <c r="EZY697" s="126"/>
      <c r="EZZ697" s="126"/>
      <c r="FAA697" s="126"/>
      <c r="FAB697" s="126"/>
      <c r="FAC697" s="126"/>
      <c r="FAD697" s="126"/>
      <c r="FAE697" s="126"/>
      <c r="FAF697" s="126"/>
      <c r="FAG697" s="126"/>
      <c r="FAH697" s="126"/>
      <c r="FAI697" s="126"/>
      <c r="FAJ697" s="126"/>
      <c r="FAK697" s="126"/>
      <c r="FAL697" s="126"/>
      <c r="FAM697" s="126"/>
      <c r="FAN697" s="126"/>
      <c r="FAO697" s="126"/>
      <c r="FAP697" s="126"/>
      <c r="FAQ697" s="126"/>
      <c r="FAR697" s="126"/>
      <c r="FAS697" s="126"/>
      <c r="FAT697" s="126"/>
      <c r="FAU697" s="126"/>
      <c r="FAV697" s="126"/>
      <c r="FAW697" s="126"/>
      <c r="FAX697" s="126"/>
      <c r="FAY697" s="126"/>
      <c r="FAZ697" s="126"/>
      <c r="FBA697" s="126"/>
      <c r="FBB697" s="126"/>
      <c r="FBC697" s="126"/>
      <c r="FBD697" s="126"/>
      <c r="FBE697" s="126"/>
      <c r="FBF697" s="126"/>
      <c r="FBG697" s="126"/>
      <c r="FBH697" s="126"/>
      <c r="FBI697" s="126"/>
      <c r="FBJ697" s="126"/>
      <c r="FBK697" s="126"/>
      <c r="FBL697" s="126"/>
      <c r="FBM697" s="126"/>
      <c r="FBN697" s="126"/>
      <c r="FBO697" s="126"/>
      <c r="FBP697" s="126"/>
      <c r="FBQ697" s="126"/>
      <c r="FBR697" s="126"/>
      <c r="FBS697" s="126"/>
      <c r="FBT697" s="126"/>
      <c r="FBU697" s="126"/>
      <c r="FBV697" s="126"/>
      <c r="FBW697" s="126"/>
      <c r="FBX697" s="126"/>
      <c r="FBY697" s="126"/>
      <c r="FBZ697" s="126"/>
      <c r="FCA697" s="126"/>
      <c r="FCB697" s="126"/>
      <c r="FCC697" s="126"/>
      <c r="FCD697" s="126"/>
      <c r="FCE697" s="126"/>
      <c r="FCF697" s="126"/>
      <c r="FCG697" s="126"/>
      <c r="FCH697" s="126"/>
      <c r="FCI697" s="126"/>
      <c r="FCJ697" s="126"/>
      <c r="FCK697" s="126"/>
      <c r="FCL697" s="126"/>
      <c r="FCM697" s="126"/>
      <c r="FCN697" s="126"/>
      <c r="FCO697" s="126"/>
      <c r="FCP697" s="126"/>
      <c r="FCQ697" s="126"/>
      <c r="FCR697" s="126"/>
      <c r="FCS697" s="126"/>
      <c r="FCT697" s="126"/>
      <c r="FCU697" s="126"/>
      <c r="FCV697" s="126"/>
      <c r="FCW697" s="126"/>
      <c r="FCX697" s="126"/>
      <c r="FCY697" s="126"/>
      <c r="FCZ697" s="126"/>
      <c r="FDA697" s="126"/>
      <c r="FDB697" s="126"/>
      <c r="FDC697" s="126"/>
      <c r="FDD697" s="126"/>
      <c r="FDE697" s="126"/>
      <c r="FDF697" s="126"/>
      <c r="FDG697" s="126"/>
      <c r="FDH697" s="126"/>
      <c r="FDI697" s="126"/>
      <c r="FDJ697" s="126"/>
      <c r="FDK697" s="126"/>
      <c r="FDL697" s="126"/>
      <c r="FDM697" s="126"/>
      <c r="FDN697" s="126"/>
      <c r="FDO697" s="126"/>
      <c r="FDP697" s="126"/>
      <c r="FDQ697" s="126"/>
      <c r="FDR697" s="126"/>
      <c r="FDS697" s="126"/>
      <c r="FDT697" s="126"/>
      <c r="FDU697" s="126"/>
      <c r="FDV697" s="126"/>
      <c r="FDW697" s="126"/>
      <c r="FDX697" s="126"/>
      <c r="FDY697" s="126"/>
      <c r="FDZ697" s="126"/>
      <c r="FEA697" s="126"/>
      <c r="FEB697" s="126"/>
      <c r="FEC697" s="126"/>
      <c r="FED697" s="126"/>
      <c r="FEE697" s="126"/>
      <c r="FEF697" s="126"/>
      <c r="FEG697" s="126"/>
      <c r="FEH697" s="126"/>
      <c r="FEI697" s="126"/>
      <c r="FEJ697" s="126"/>
      <c r="FEK697" s="126"/>
      <c r="FEL697" s="126"/>
      <c r="FEM697" s="126"/>
      <c r="FEN697" s="126"/>
      <c r="FEO697" s="126"/>
      <c r="FEP697" s="126"/>
      <c r="FEQ697" s="126"/>
      <c r="FER697" s="126"/>
      <c r="FES697" s="126"/>
      <c r="FET697" s="126"/>
      <c r="FEU697" s="126"/>
      <c r="FEV697" s="126"/>
      <c r="FEW697" s="126"/>
      <c r="FEX697" s="126"/>
      <c r="FEY697" s="126"/>
      <c r="FEZ697" s="126"/>
      <c r="FFA697" s="126"/>
      <c r="FFB697" s="126"/>
      <c r="FFC697" s="126"/>
      <c r="FFD697" s="126"/>
      <c r="FFE697" s="126"/>
      <c r="FFF697" s="126"/>
      <c r="FFG697" s="126"/>
      <c r="FFH697" s="126"/>
      <c r="FFI697" s="126"/>
      <c r="FFJ697" s="126"/>
      <c r="FFK697" s="126"/>
      <c r="FFL697" s="126"/>
      <c r="FFM697" s="126"/>
      <c r="FFN697" s="126"/>
      <c r="FFO697" s="126"/>
      <c r="FFP697" s="126"/>
      <c r="FFQ697" s="126"/>
      <c r="FFR697" s="126"/>
      <c r="FFS697" s="126"/>
      <c r="FFT697" s="126"/>
      <c r="FFU697" s="126"/>
      <c r="FFV697" s="126"/>
      <c r="FFW697" s="126"/>
      <c r="FFX697" s="126"/>
      <c r="FFY697" s="126"/>
      <c r="FFZ697" s="126"/>
      <c r="FGA697" s="126"/>
      <c r="FGB697" s="126"/>
      <c r="FGC697" s="126"/>
      <c r="FGD697" s="126"/>
      <c r="FGE697" s="126"/>
      <c r="FGF697" s="126"/>
      <c r="FGG697" s="126"/>
      <c r="FGH697" s="126"/>
      <c r="FGI697" s="126"/>
      <c r="FGJ697" s="126"/>
      <c r="FGK697" s="126"/>
      <c r="FGL697" s="126"/>
      <c r="FGM697" s="126"/>
      <c r="FGN697" s="126"/>
      <c r="FGO697" s="126"/>
      <c r="FGP697" s="126"/>
      <c r="FGQ697" s="126"/>
      <c r="FGR697" s="126"/>
      <c r="FGS697" s="126"/>
      <c r="FGT697" s="126"/>
      <c r="FGU697" s="126"/>
      <c r="FGV697" s="126"/>
      <c r="FGW697" s="126"/>
      <c r="FGX697" s="126"/>
      <c r="FGY697" s="126"/>
      <c r="FGZ697" s="126"/>
      <c r="FHA697" s="126"/>
      <c r="FHB697" s="126"/>
      <c r="FHC697" s="126"/>
      <c r="FHD697" s="126"/>
      <c r="FHE697" s="126"/>
      <c r="FHF697" s="126"/>
      <c r="FHG697" s="126"/>
      <c r="FHH697" s="126"/>
      <c r="FHI697" s="126"/>
      <c r="FHJ697" s="126"/>
      <c r="FHK697" s="126"/>
      <c r="FHL697" s="126"/>
      <c r="FHM697" s="126"/>
      <c r="FHN697" s="126"/>
      <c r="FHO697" s="126"/>
      <c r="FHP697" s="126"/>
      <c r="FHQ697" s="126"/>
      <c r="FHR697" s="126"/>
      <c r="FHS697" s="126"/>
      <c r="FHT697" s="126"/>
      <c r="FHU697" s="126"/>
      <c r="FHV697" s="126"/>
      <c r="FHW697" s="126"/>
      <c r="FHX697" s="126"/>
      <c r="FHY697" s="126"/>
      <c r="FHZ697" s="126"/>
      <c r="FIA697" s="126"/>
      <c r="FIB697" s="126"/>
      <c r="FIC697" s="126"/>
      <c r="FID697" s="126"/>
      <c r="FIE697" s="126"/>
      <c r="FIF697" s="126"/>
      <c r="FIG697" s="126"/>
      <c r="FIH697" s="126"/>
      <c r="FII697" s="126"/>
      <c r="FIJ697" s="126"/>
      <c r="FIK697" s="126"/>
      <c r="FIL697" s="126"/>
      <c r="FIM697" s="126"/>
      <c r="FIN697" s="126"/>
      <c r="FIO697" s="126"/>
      <c r="FIP697" s="126"/>
      <c r="FIQ697" s="126"/>
      <c r="FIR697" s="126"/>
      <c r="FIS697" s="126"/>
      <c r="FIT697" s="126"/>
      <c r="FIU697" s="126"/>
      <c r="FIV697" s="126"/>
      <c r="FIW697" s="126"/>
      <c r="FIX697" s="126"/>
      <c r="FIY697" s="126"/>
      <c r="FIZ697" s="126"/>
      <c r="FJA697" s="126"/>
      <c r="FJB697" s="126"/>
      <c r="FJC697" s="126"/>
      <c r="FJD697" s="126"/>
      <c r="FJE697" s="126"/>
      <c r="FJF697" s="126"/>
      <c r="FJG697" s="126"/>
      <c r="FJH697" s="126"/>
      <c r="FJI697" s="126"/>
      <c r="FJJ697" s="126"/>
      <c r="FJK697" s="126"/>
      <c r="FJL697" s="126"/>
      <c r="FJM697" s="126"/>
      <c r="FJN697" s="126"/>
      <c r="FJO697" s="126"/>
      <c r="FJP697" s="126"/>
      <c r="FJQ697" s="126"/>
      <c r="FJR697" s="126"/>
      <c r="FJS697" s="126"/>
      <c r="FJT697" s="126"/>
      <c r="FJU697" s="126"/>
      <c r="FJV697" s="126"/>
      <c r="FJW697" s="126"/>
      <c r="FJX697" s="126"/>
      <c r="FJY697" s="126"/>
      <c r="FJZ697" s="126"/>
      <c r="FKA697" s="126"/>
      <c r="FKB697" s="126"/>
      <c r="FKC697" s="126"/>
      <c r="FKD697" s="126"/>
      <c r="FKE697" s="126"/>
      <c r="FKF697" s="126"/>
      <c r="FKG697" s="126"/>
      <c r="FKH697" s="126"/>
      <c r="FKI697" s="126"/>
      <c r="FKJ697" s="126"/>
      <c r="FKK697" s="126"/>
      <c r="FKL697" s="126"/>
      <c r="FKM697" s="126"/>
      <c r="FKN697" s="126"/>
      <c r="FKO697" s="126"/>
      <c r="FKP697" s="126"/>
      <c r="FKQ697" s="126"/>
      <c r="FKR697" s="126"/>
      <c r="FKS697" s="126"/>
      <c r="FKT697" s="126"/>
      <c r="FKU697" s="126"/>
      <c r="FKV697" s="126"/>
      <c r="FKW697" s="126"/>
      <c r="FKX697" s="126"/>
      <c r="FKY697" s="126"/>
      <c r="FKZ697" s="126"/>
      <c r="FLA697" s="126"/>
      <c r="FLB697" s="126"/>
      <c r="FLC697" s="126"/>
      <c r="FLD697" s="126"/>
      <c r="FLE697" s="126"/>
      <c r="FLF697" s="126"/>
      <c r="FLG697" s="126"/>
      <c r="FLH697" s="126"/>
      <c r="FLI697" s="126"/>
      <c r="FLJ697" s="126"/>
      <c r="FLK697" s="126"/>
      <c r="FLL697" s="126"/>
      <c r="FLM697" s="126"/>
      <c r="FLN697" s="126"/>
      <c r="FLO697" s="126"/>
      <c r="FLP697" s="126"/>
      <c r="FLQ697" s="126"/>
      <c r="FLR697" s="126"/>
      <c r="FLS697" s="126"/>
      <c r="FLT697" s="126"/>
      <c r="FLU697" s="126"/>
      <c r="FLV697" s="126"/>
      <c r="FLW697" s="126"/>
      <c r="FLX697" s="126"/>
      <c r="FLY697" s="126"/>
      <c r="FLZ697" s="126"/>
      <c r="FMA697" s="126"/>
      <c r="FMB697" s="126"/>
      <c r="FMC697" s="126"/>
      <c r="FMD697" s="126"/>
      <c r="FME697" s="126"/>
      <c r="FMF697" s="126"/>
      <c r="FMG697" s="126"/>
      <c r="FMH697" s="126"/>
      <c r="FMI697" s="126"/>
      <c r="FMJ697" s="126"/>
      <c r="FMK697" s="126"/>
      <c r="FML697" s="126"/>
      <c r="FMM697" s="126"/>
      <c r="FMN697" s="126"/>
      <c r="FMO697" s="126"/>
      <c r="FMP697" s="126"/>
      <c r="FMQ697" s="126"/>
      <c r="FMR697" s="126"/>
      <c r="FMS697" s="126"/>
      <c r="FMT697" s="126"/>
      <c r="FMU697" s="126"/>
      <c r="FMV697" s="126"/>
      <c r="FMW697" s="126"/>
      <c r="FMX697" s="126"/>
      <c r="FMY697" s="126"/>
      <c r="FMZ697" s="126"/>
      <c r="FNA697" s="126"/>
      <c r="FNB697" s="126"/>
      <c r="FNC697" s="126"/>
      <c r="FND697" s="126"/>
      <c r="FNE697" s="126"/>
      <c r="FNF697" s="126"/>
      <c r="FNG697" s="126"/>
      <c r="FNH697" s="126"/>
      <c r="FNI697" s="126"/>
      <c r="FNJ697" s="126"/>
      <c r="FNK697" s="126"/>
      <c r="FNL697" s="126"/>
      <c r="FNM697" s="126"/>
      <c r="FNN697" s="126"/>
      <c r="FNO697" s="126"/>
      <c r="FNP697" s="126"/>
      <c r="FNQ697" s="126"/>
      <c r="FNR697" s="126"/>
      <c r="FNS697" s="126"/>
      <c r="FNT697" s="126"/>
      <c r="FNU697" s="126"/>
      <c r="FNV697" s="126"/>
      <c r="FNW697" s="126"/>
      <c r="FNX697" s="126"/>
      <c r="FNY697" s="126"/>
      <c r="FNZ697" s="126"/>
      <c r="FOA697" s="126"/>
      <c r="FOB697" s="126"/>
      <c r="FOC697" s="126"/>
      <c r="FOD697" s="126"/>
      <c r="FOE697" s="126"/>
      <c r="FOF697" s="126"/>
      <c r="FOG697" s="126"/>
      <c r="FOH697" s="126"/>
      <c r="FOI697" s="126"/>
      <c r="FOJ697" s="126"/>
      <c r="FOK697" s="126"/>
      <c r="FOL697" s="126"/>
      <c r="FOM697" s="126"/>
      <c r="FON697" s="126"/>
      <c r="FOO697" s="126"/>
      <c r="FOP697" s="126"/>
      <c r="FOQ697" s="126"/>
      <c r="FOR697" s="126"/>
      <c r="FOS697" s="126"/>
      <c r="FOT697" s="126"/>
      <c r="FOU697" s="126"/>
      <c r="FOV697" s="126"/>
      <c r="FOW697" s="126"/>
      <c r="FOX697" s="126"/>
      <c r="FOY697" s="126"/>
      <c r="FOZ697" s="126"/>
      <c r="FPA697" s="126"/>
      <c r="FPB697" s="126"/>
      <c r="FPC697" s="126"/>
      <c r="FPD697" s="126"/>
      <c r="FPE697" s="126"/>
      <c r="FPF697" s="126"/>
      <c r="FPG697" s="126"/>
      <c r="FPH697" s="126"/>
      <c r="FPI697" s="126"/>
      <c r="FPJ697" s="126"/>
      <c r="FPK697" s="126"/>
      <c r="FPL697" s="126"/>
      <c r="FPM697" s="126"/>
      <c r="FPN697" s="126"/>
      <c r="FPO697" s="126"/>
      <c r="FPP697" s="126"/>
      <c r="FPQ697" s="126"/>
      <c r="FPR697" s="126"/>
      <c r="FPS697" s="126"/>
      <c r="FPT697" s="126"/>
      <c r="FPU697" s="126"/>
      <c r="FPV697" s="126"/>
      <c r="FPW697" s="126"/>
      <c r="FPX697" s="126"/>
      <c r="FPY697" s="126"/>
      <c r="FPZ697" s="126"/>
      <c r="FQA697" s="126"/>
      <c r="FQB697" s="126"/>
      <c r="FQC697" s="126"/>
      <c r="FQD697" s="126"/>
      <c r="FQE697" s="126"/>
      <c r="FQF697" s="126"/>
      <c r="FQG697" s="126"/>
      <c r="FQH697" s="126"/>
      <c r="FQI697" s="126"/>
      <c r="FQJ697" s="126"/>
      <c r="FQK697" s="126"/>
      <c r="FQL697" s="126"/>
      <c r="FQM697" s="126"/>
      <c r="FQN697" s="126"/>
      <c r="FQO697" s="126"/>
      <c r="FQP697" s="126"/>
      <c r="FQQ697" s="126"/>
      <c r="FQR697" s="126"/>
      <c r="FQS697" s="126"/>
      <c r="FQT697" s="126"/>
      <c r="FQU697" s="126"/>
      <c r="FQV697" s="126"/>
      <c r="FQW697" s="126"/>
      <c r="FQX697" s="126"/>
      <c r="FQY697" s="126"/>
      <c r="FQZ697" s="126"/>
      <c r="FRA697" s="126"/>
      <c r="FRB697" s="126"/>
      <c r="FRC697" s="126"/>
      <c r="FRD697" s="126"/>
      <c r="FRE697" s="126"/>
      <c r="FRF697" s="126"/>
      <c r="FRG697" s="126"/>
      <c r="FRH697" s="126"/>
      <c r="FRI697" s="126"/>
      <c r="FRJ697" s="126"/>
      <c r="FRK697" s="126"/>
      <c r="FRL697" s="126"/>
      <c r="FRM697" s="126"/>
      <c r="FRN697" s="126"/>
      <c r="FRO697" s="126"/>
      <c r="FRP697" s="126"/>
      <c r="FRQ697" s="126"/>
      <c r="FRR697" s="126"/>
      <c r="FRS697" s="126"/>
      <c r="FRT697" s="126"/>
      <c r="FRU697" s="126"/>
      <c r="FRV697" s="126"/>
      <c r="FRW697" s="126"/>
      <c r="FRX697" s="126"/>
      <c r="FRY697" s="126"/>
      <c r="FRZ697" s="126"/>
      <c r="FSA697" s="126"/>
      <c r="FSB697" s="126"/>
      <c r="FSC697" s="126"/>
      <c r="FSD697" s="126"/>
      <c r="FSE697" s="126"/>
      <c r="FSF697" s="126"/>
      <c r="FSG697" s="126"/>
      <c r="FSH697" s="126"/>
      <c r="FSI697" s="126"/>
      <c r="FSJ697" s="126"/>
      <c r="FSK697" s="126"/>
      <c r="FSL697" s="126"/>
      <c r="FSM697" s="126"/>
      <c r="FSN697" s="126"/>
      <c r="FSO697" s="126"/>
      <c r="FSP697" s="126"/>
      <c r="FSQ697" s="126"/>
      <c r="FSR697" s="126"/>
      <c r="FSS697" s="126"/>
      <c r="FST697" s="126"/>
      <c r="FSU697" s="126"/>
      <c r="FSV697" s="126"/>
      <c r="FSW697" s="126"/>
      <c r="FSX697" s="126"/>
      <c r="FSY697" s="126"/>
      <c r="FSZ697" s="126"/>
      <c r="FTA697" s="126"/>
      <c r="FTB697" s="126"/>
      <c r="FTC697" s="126"/>
      <c r="FTD697" s="126"/>
      <c r="FTE697" s="126"/>
      <c r="FTF697" s="126"/>
      <c r="FTG697" s="126"/>
      <c r="FTH697" s="126"/>
      <c r="FTI697" s="126"/>
      <c r="FTJ697" s="126"/>
      <c r="FTK697" s="126"/>
      <c r="FTL697" s="126"/>
      <c r="FTM697" s="126"/>
      <c r="FTN697" s="126"/>
      <c r="FTO697" s="126"/>
      <c r="FTP697" s="126"/>
      <c r="FTQ697" s="126"/>
      <c r="FTR697" s="126"/>
      <c r="FTS697" s="126"/>
      <c r="FTT697" s="126"/>
      <c r="FTU697" s="126"/>
      <c r="FTV697" s="126"/>
      <c r="FTW697" s="126"/>
      <c r="FTX697" s="126"/>
      <c r="FTY697" s="126"/>
      <c r="FTZ697" s="126"/>
      <c r="FUA697" s="126"/>
      <c r="FUB697" s="126"/>
      <c r="FUC697" s="126"/>
      <c r="FUD697" s="126"/>
      <c r="FUE697" s="126"/>
      <c r="FUF697" s="126"/>
      <c r="FUG697" s="126"/>
      <c r="FUH697" s="126"/>
      <c r="FUI697" s="126"/>
      <c r="FUJ697" s="126"/>
      <c r="FUK697" s="126"/>
      <c r="FUL697" s="126"/>
      <c r="FUM697" s="126"/>
      <c r="FUN697" s="126"/>
      <c r="FUO697" s="126"/>
      <c r="FUP697" s="126"/>
      <c r="FUQ697" s="126"/>
      <c r="FUR697" s="126"/>
      <c r="FUS697" s="126"/>
      <c r="FUT697" s="126"/>
      <c r="FUU697" s="126"/>
      <c r="FUV697" s="126"/>
      <c r="FUW697" s="126"/>
      <c r="FUX697" s="126"/>
      <c r="FUY697" s="126"/>
      <c r="FUZ697" s="126"/>
      <c r="FVA697" s="126"/>
      <c r="FVB697" s="126"/>
      <c r="FVC697" s="126"/>
      <c r="FVD697" s="126"/>
      <c r="FVE697" s="126"/>
      <c r="FVF697" s="126"/>
      <c r="FVG697" s="126"/>
      <c r="FVH697" s="126"/>
      <c r="FVI697" s="126"/>
      <c r="FVJ697" s="126"/>
      <c r="FVK697" s="126"/>
      <c r="FVL697" s="126"/>
      <c r="FVM697" s="126"/>
      <c r="FVN697" s="126"/>
      <c r="FVO697" s="126"/>
      <c r="FVP697" s="126"/>
      <c r="FVQ697" s="126"/>
      <c r="FVR697" s="126"/>
      <c r="FVS697" s="126"/>
      <c r="FVT697" s="126"/>
      <c r="FVU697" s="126"/>
      <c r="FVV697" s="126"/>
      <c r="FVW697" s="126"/>
      <c r="FVX697" s="126"/>
      <c r="FVY697" s="126"/>
      <c r="FVZ697" s="126"/>
      <c r="FWA697" s="126"/>
      <c r="FWB697" s="126"/>
      <c r="FWC697" s="126"/>
      <c r="FWD697" s="126"/>
      <c r="FWE697" s="126"/>
      <c r="FWF697" s="126"/>
      <c r="FWG697" s="126"/>
      <c r="FWH697" s="126"/>
      <c r="FWI697" s="126"/>
      <c r="FWJ697" s="126"/>
      <c r="FWK697" s="126"/>
      <c r="FWL697" s="126"/>
      <c r="FWM697" s="126"/>
      <c r="FWN697" s="126"/>
      <c r="FWO697" s="126"/>
      <c r="FWP697" s="126"/>
      <c r="FWQ697" s="126"/>
      <c r="FWR697" s="126"/>
      <c r="FWS697" s="126"/>
      <c r="FWT697" s="126"/>
      <c r="FWU697" s="126"/>
      <c r="FWV697" s="126"/>
      <c r="FWW697" s="126"/>
      <c r="FWX697" s="126"/>
      <c r="FWY697" s="126"/>
      <c r="FWZ697" s="126"/>
      <c r="FXA697" s="126"/>
      <c r="FXB697" s="126"/>
      <c r="FXC697" s="126"/>
      <c r="FXD697" s="126"/>
      <c r="FXE697" s="126"/>
      <c r="FXF697" s="126"/>
      <c r="FXG697" s="126"/>
      <c r="FXH697" s="126"/>
      <c r="FXI697" s="126"/>
      <c r="FXJ697" s="126"/>
      <c r="FXK697" s="126"/>
      <c r="FXL697" s="126"/>
      <c r="FXM697" s="126"/>
      <c r="FXN697" s="126"/>
      <c r="FXO697" s="126"/>
      <c r="FXP697" s="126"/>
      <c r="FXQ697" s="126"/>
      <c r="FXR697" s="126"/>
      <c r="FXS697" s="126"/>
      <c r="FXT697" s="126"/>
      <c r="FXU697" s="126"/>
      <c r="FXV697" s="126"/>
      <c r="FXW697" s="126"/>
      <c r="FXX697" s="126"/>
      <c r="FXY697" s="126"/>
      <c r="FXZ697" s="126"/>
      <c r="FYA697" s="126"/>
      <c r="FYB697" s="126"/>
      <c r="FYC697" s="126"/>
      <c r="FYD697" s="126"/>
      <c r="FYE697" s="126"/>
      <c r="FYF697" s="126"/>
      <c r="FYG697" s="126"/>
      <c r="FYH697" s="126"/>
      <c r="FYI697" s="126"/>
      <c r="FYJ697" s="126"/>
      <c r="FYK697" s="126"/>
      <c r="FYL697" s="126"/>
      <c r="FYM697" s="126"/>
      <c r="FYN697" s="126"/>
      <c r="FYO697" s="126"/>
      <c r="FYP697" s="126"/>
      <c r="FYQ697" s="126"/>
      <c r="FYR697" s="126"/>
      <c r="FYS697" s="126"/>
      <c r="FYT697" s="126"/>
      <c r="FYU697" s="126"/>
      <c r="FYV697" s="126"/>
      <c r="FYW697" s="126"/>
      <c r="FYX697" s="126"/>
      <c r="FYY697" s="126"/>
      <c r="FYZ697" s="126"/>
      <c r="FZA697" s="126"/>
      <c r="FZB697" s="126"/>
      <c r="FZC697" s="126"/>
      <c r="FZD697" s="126"/>
      <c r="FZE697" s="126"/>
      <c r="FZF697" s="126"/>
      <c r="FZG697" s="126"/>
      <c r="FZH697" s="126"/>
      <c r="FZI697" s="126"/>
      <c r="FZJ697" s="126"/>
      <c r="FZK697" s="126"/>
      <c r="FZL697" s="126"/>
      <c r="FZM697" s="126"/>
      <c r="FZN697" s="126"/>
      <c r="FZO697" s="126"/>
      <c r="FZP697" s="126"/>
      <c r="FZQ697" s="126"/>
      <c r="FZR697" s="126"/>
      <c r="FZS697" s="126"/>
      <c r="FZT697" s="126"/>
      <c r="FZU697" s="126"/>
      <c r="FZV697" s="126"/>
      <c r="FZW697" s="126"/>
      <c r="FZX697" s="126"/>
      <c r="FZY697" s="126"/>
      <c r="FZZ697" s="126"/>
      <c r="GAA697" s="126"/>
      <c r="GAB697" s="126"/>
      <c r="GAC697" s="126"/>
      <c r="GAD697" s="126"/>
      <c r="GAE697" s="126"/>
      <c r="GAF697" s="126"/>
      <c r="GAG697" s="126"/>
      <c r="GAH697" s="126"/>
      <c r="GAI697" s="126"/>
      <c r="GAJ697" s="126"/>
      <c r="GAK697" s="126"/>
      <c r="GAL697" s="126"/>
      <c r="GAM697" s="126"/>
      <c r="GAN697" s="126"/>
      <c r="GAO697" s="126"/>
      <c r="GAP697" s="126"/>
      <c r="GAQ697" s="126"/>
      <c r="GAR697" s="126"/>
      <c r="GAS697" s="126"/>
      <c r="GAT697" s="126"/>
      <c r="GAU697" s="126"/>
      <c r="GAV697" s="126"/>
      <c r="GAW697" s="126"/>
      <c r="GAX697" s="126"/>
      <c r="GAY697" s="126"/>
      <c r="GAZ697" s="126"/>
      <c r="GBA697" s="126"/>
      <c r="GBB697" s="126"/>
      <c r="GBC697" s="126"/>
      <c r="GBD697" s="126"/>
      <c r="GBE697" s="126"/>
      <c r="GBF697" s="126"/>
      <c r="GBG697" s="126"/>
      <c r="GBH697" s="126"/>
      <c r="GBI697" s="126"/>
      <c r="GBJ697" s="126"/>
      <c r="GBK697" s="126"/>
      <c r="GBL697" s="126"/>
      <c r="GBM697" s="126"/>
      <c r="GBN697" s="126"/>
      <c r="GBO697" s="126"/>
      <c r="GBP697" s="126"/>
      <c r="GBQ697" s="126"/>
      <c r="GBR697" s="126"/>
      <c r="GBS697" s="126"/>
      <c r="GBT697" s="126"/>
      <c r="GBU697" s="126"/>
      <c r="GBV697" s="126"/>
      <c r="GBW697" s="126"/>
      <c r="GBX697" s="126"/>
      <c r="GBY697" s="126"/>
      <c r="GBZ697" s="126"/>
      <c r="GCA697" s="126"/>
      <c r="GCB697" s="126"/>
      <c r="GCC697" s="126"/>
      <c r="GCD697" s="126"/>
      <c r="GCE697" s="126"/>
      <c r="GCF697" s="126"/>
      <c r="GCG697" s="126"/>
      <c r="GCH697" s="126"/>
      <c r="GCI697" s="126"/>
      <c r="GCJ697" s="126"/>
      <c r="GCK697" s="126"/>
      <c r="GCL697" s="126"/>
      <c r="GCM697" s="126"/>
      <c r="GCN697" s="126"/>
      <c r="GCO697" s="126"/>
      <c r="GCP697" s="126"/>
      <c r="GCQ697" s="126"/>
      <c r="GCR697" s="126"/>
      <c r="GCS697" s="126"/>
      <c r="GCT697" s="126"/>
      <c r="GCU697" s="126"/>
      <c r="GCV697" s="126"/>
      <c r="GCW697" s="126"/>
      <c r="GCX697" s="126"/>
      <c r="GCY697" s="126"/>
      <c r="GCZ697" s="126"/>
      <c r="GDA697" s="126"/>
      <c r="GDB697" s="126"/>
      <c r="GDC697" s="126"/>
      <c r="GDD697" s="126"/>
      <c r="GDE697" s="126"/>
      <c r="GDF697" s="126"/>
      <c r="GDG697" s="126"/>
      <c r="GDH697" s="126"/>
      <c r="GDI697" s="126"/>
      <c r="GDJ697" s="126"/>
      <c r="GDK697" s="126"/>
      <c r="GDL697" s="126"/>
      <c r="GDM697" s="126"/>
      <c r="GDN697" s="126"/>
      <c r="GDO697" s="126"/>
      <c r="GDP697" s="126"/>
      <c r="GDQ697" s="126"/>
      <c r="GDR697" s="126"/>
      <c r="GDS697" s="126"/>
      <c r="GDT697" s="126"/>
      <c r="GDU697" s="126"/>
      <c r="GDV697" s="126"/>
      <c r="GDW697" s="126"/>
      <c r="GDX697" s="126"/>
      <c r="GDY697" s="126"/>
      <c r="GDZ697" s="126"/>
      <c r="GEA697" s="126"/>
      <c r="GEB697" s="126"/>
      <c r="GEC697" s="126"/>
      <c r="GED697" s="126"/>
      <c r="GEE697" s="126"/>
      <c r="GEF697" s="126"/>
      <c r="GEG697" s="126"/>
      <c r="GEH697" s="126"/>
      <c r="GEI697" s="126"/>
      <c r="GEJ697" s="126"/>
      <c r="GEK697" s="126"/>
      <c r="GEL697" s="126"/>
      <c r="GEM697" s="126"/>
      <c r="GEN697" s="126"/>
      <c r="GEO697" s="126"/>
      <c r="GEP697" s="126"/>
      <c r="GEQ697" s="126"/>
      <c r="GER697" s="126"/>
      <c r="GES697" s="126"/>
      <c r="GET697" s="126"/>
      <c r="GEU697" s="126"/>
      <c r="GEV697" s="126"/>
      <c r="GEW697" s="126"/>
      <c r="GEX697" s="126"/>
      <c r="GEY697" s="126"/>
      <c r="GEZ697" s="126"/>
      <c r="GFA697" s="126"/>
      <c r="GFB697" s="126"/>
      <c r="GFC697" s="126"/>
      <c r="GFD697" s="126"/>
      <c r="GFE697" s="126"/>
      <c r="GFF697" s="126"/>
      <c r="GFG697" s="126"/>
      <c r="GFH697" s="126"/>
      <c r="GFI697" s="126"/>
      <c r="GFJ697" s="126"/>
      <c r="GFK697" s="126"/>
      <c r="GFL697" s="126"/>
      <c r="GFM697" s="126"/>
      <c r="GFN697" s="126"/>
      <c r="GFO697" s="126"/>
      <c r="GFP697" s="126"/>
      <c r="GFQ697" s="126"/>
      <c r="GFR697" s="126"/>
      <c r="GFS697" s="126"/>
      <c r="GFT697" s="126"/>
      <c r="GFU697" s="126"/>
      <c r="GFV697" s="126"/>
      <c r="GFW697" s="126"/>
      <c r="GFX697" s="126"/>
      <c r="GFY697" s="126"/>
      <c r="GFZ697" s="126"/>
      <c r="GGA697" s="126"/>
      <c r="GGB697" s="126"/>
      <c r="GGC697" s="126"/>
      <c r="GGD697" s="126"/>
      <c r="GGE697" s="126"/>
      <c r="GGF697" s="126"/>
      <c r="GGG697" s="126"/>
      <c r="GGH697" s="126"/>
      <c r="GGI697" s="126"/>
      <c r="GGJ697" s="126"/>
      <c r="GGK697" s="126"/>
      <c r="GGL697" s="126"/>
      <c r="GGM697" s="126"/>
      <c r="GGN697" s="126"/>
      <c r="GGO697" s="126"/>
      <c r="GGP697" s="126"/>
      <c r="GGQ697" s="126"/>
      <c r="GGR697" s="126"/>
      <c r="GGS697" s="126"/>
      <c r="GGT697" s="126"/>
      <c r="GGU697" s="126"/>
      <c r="GGV697" s="126"/>
      <c r="GGW697" s="126"/>
      <c r="GGX697" s="126"/>
      <c r="GGY697" s="126"/>
      <c r="GGZ697" s="126"/>
      <c r="GHA697" s="126"/>
      <c r="GHB697" s="126"/>
      <c r="GHC697" s="126"/>
      <c r="GHD697" s="126"/>
      <c r="GHE697" s="126"/>
      <c r="GHF697" s="126"/>
      <c r="GHG697" s="126"/>
      <c r="GHH697" s="126"/>
      <c r="GHI697" s="126"/>
      <c r="GHJ697" s="126"/>
      <c r="GHK697" s="126"/>
      <c r="GHL697" s="126"/>
      <c r="GHM697" s="126"/>
      <c r="GHN697" s="126"/>
      <c r="GHO697" s="126"/>
      <c r="GHP697" s="126"/>
      <c r="GHQ697" s="126"/>
      <c r="GHR697" s="126"/>
      <c r="GHS697" s="126"/>
      <c r="GHT697" s="126"/>
      <c r="GHU697" s="126"/>
      <c r="GHV697" s="126"/>
      <c r="GHW697" s="126"/>
      <c r="GHX697" s="126"/>
      <c r="GHY697" s="126"/>
      <c r="GHZ697" s="126"/>
      <c r="GIA697" s="126"/>
      <c r="GIB697" s="126"/>
      <c r="GIC697" s="126"/>
      <c r="GID697" s="126"/>
      <c r="GIE697" s="126"/>
      <c r="GIF697" s="126"/>
      <c r="GIG697" s="126"/>
      <c r="GIH697" s="126"/>
      <c r="GII697" s="126"/>
      <c r="GIJ697" s="126"/>
      <c r="GIK697" s="126"/>
      <c r="GIL697" s="126"/>
      <c r="GIM697" s="126"/>
      <c r="GIN697" s="126"/>
      <c r="GIO697" s="126"/>
      <c r="GIP697" s="126"/>
      <c r="GIQ697" s="126"/>
      <c r="GIR697" s="126"/>
      <c r="GIS697" s="126"/>
      <c r="GIT697" s="126"/>
      <c r="GIU697" s="126"/>
      <c r="GIV697" s="126"/>
      <c r="GIW697" s="126"/>
      <c r="GIX697" s="126"/>
      <c r="GIY697" s="126"/>
      <c r="GIZ697" s="126"/>
      <c r="GJA697" s="126"/>
      <c r="GJB697" s="126"/>
      <c r="GJC697" s="126"/>
      <c r="GJD697" s="126"/>
      <c r="GJE697" s="126"/>
      <c r="GJF697" s="126"/>
      <c r="GJG697" s="126"/>
      <c r="GJH697" s="126"/>
      <c r="GJI697" s="126"/>
      <c r="GJJ697" s="126"/>
      <c r="GJK697" s="126"/>
      <c r="GJL697" s="126"/>
      <c r="GJM697" s="126"/>
      <c r="GJN697" s="126"/>
      <c r="GJO697" s="126"/>
      <c r="GJP697" s="126"/>
      <c r="GJQ697" s="126"/>
      <c r="GJR697" s="126"/>
      <c r="GJS697" s="126"/>
      <c r="GJT697" s="126"/>
      <c r="GJU697" s="126"/>
      <c r="GJV697" s="126"/>
      <c r="GJW697" s="126"/>
      <c r="GJX697" s="126"/>
      <c r="GJY697" s="126"/>
      <c r="GJZ697" s="126"/>
      <c r="GKA697" s="126"/>
      <c r="GKB697" s="126"/>
      <c r="GKC697" s="126"/>
      <c r="GKD697" s="126"/>
      <c r="GKE697" s="126"/>
      <c r="GKF697" s="126"/>
      <c r="GKG697" s="126"/>
      <c r="GKH697" s="126"/>
      <c r="GKI697" s="126"/>
      <c r="GKJ697" s="126"/>
      <c r="GKK697" s="126"/>
      <c r="GKL697" s="126"/>
      <c r="GKM697" s="126"/>
      <c r="GKN697" s="126"/>
      <c r="GKO697" s="126"/>
      <c r="GKP697" s="126"/>
      <c r="GKQ697" s="126"/>
      <c r="GKR697" s="126"/>
      <c r="GKS697" s="126"/>
      <c r="GKT697" s="126"/>
      <c r="GKU697" s="126"/>
      <c r="GKV697" s="126"/>
      <c r="GKW697" s="126"/>
      <c r="GKX697" s="126"/>
      <c r="GKY697" s="126"/>
      <c r="GKZ697" s="126"/>
      <c r="GLA697" s="126"/>
      <c r="GLB697" s="126"/>
      <c r="GLC697" s="126"/>
      <c r="GLD697" s="126"/>
      <c r="GLE697" s="126"/>
      <c r="GLF697" s="126"/>
      <c r="GLG697" s="126"/>
      <c r="GLH697" s="126"/>
      <c r="GLI697" s="126"/>
      <c r="GLJ697" s="126"/>
      <c r="GLK697" s="126"/>
      <c r="GLL697" s="126"/>
      <c r="GLM697" s="126"/>
      <c r="GLN697" s="126"/>
      <c r="GLO697" s="126"/>
      <c r="GLP697" s="126"/>
      <c r="GLQ697" s="126"/>
      <c r="GLR697" s="126"/>
      <c r="GLS697" s="126"/>
      <c r="GLT697" s="126"/>
      <c r="GLU697" s="126"/>
      <c r="GLV697" s="126"/>
      <c r="GLW697" s="126"/>
      <c r="GLX697" s="126"/>
      <c r="GLY697" s="126"/>
      <c r="GLZ697" s="126"/>
      <c r="GMA697" s="126"/>
      <c r="GMB697" s="126"/>
      <c r="GMC697" s="126"/>
      <c r="GMD697" s="126"/>
      <c r="GME697" s="126"/>
      <c r="GMF697" s="126"/>
      <c r="GMG697" s="126"/>
      <c r="GMH697" s="126"/>
      <c r="GMI697" s="126"/>
      <c r="GMJ697" s="126"/>
      <c r="GMK697" s="126"/>
      <c r="GML697" s="126"/>
      <c r="GMM697" s="126"/>
      <c r="GMN697" s="126"/>
      <c r="GMO697" s="126"/>
      <c r="GMP697" s="126"/>
      <c r="GMQ697" s="126"/>
      <c r="GMR697" s="126"/>
      <c r="GMS697" s="126"/>
      <c r="GMT697" s="126"/>
      <c r="GMU697" s="126"/>
      <c r="GMV697" s="126"/>
      <c r="GMW697" s="126"/>
      <c r="GMX697" s="126"/>
      <c r="GMY697" s="126"/>
      <c r="GMZ697" s="126"/>
      <c r="GNA697" s="126"/>
      <c r="GNB697" s="126"/>
      <c r="GNC697" s="126"/>
      <c r="GND697" s="126"/>
      <c r="GNE697" s="126"/>
      <c r="GNF697" s="126"/>
      <c r="GNG697" s="126"/>
      <c r="GNH697" s="126"/>
      <c r="GNI697" s="126"/>
      <c r="GNJ697" s="126"/>
      <c r="GNK697" s="126"/>
      <c r="GNL697" s="126"/>
      <c r="GNM697" s="126"/>
      <c r="GNN697" s="126"/>
      <c r="GNO697" s="126"/>
      <c r="GNP697" s="126"/>
      <c r="GNQ697" s="126"/>
      <c r="GNR697" s="126"/>
      <c r="GNS697" s="126"/>
      <c r="GNT697" s="126"/>
      <c r="GNU697" s="126"/>
      <c r="GNV697" s="126"/>
      <c r="GNW697" s="126"/>
      <c r="GNX697" s="126"/>
      <c r="GNY697" s="126"/>
      <c r="GNZ697" s="126"/>
      <c r="GOA697" s="126"/>
      <c r="GOB697" s="126"/>
      <c r="GOC697" s="126"/>
      <c r="GOD697" s="126"/>
      <c r="GOE697" s="126"/>
      <c r="GOF697" s="126"/>
      <c r="GOG697" s="126"/>
      <c r="GOH697" s="126"/>
      <c r="GOI697" s="126"/>
      <c r="GOJ697" s="126"/>
      <c r="GOK697" s="126"/>
      <c r="GOL697" s="126"/>
      <c r="GOM697" s="126"/>
      <c r="GON697" s="126"/>
      <c r="GOO697" s="126"/>
      <c r="GOP697" s="126"/>
      <c r="GOQ697" s="126"/>
      <c r="GOR697" s="126"/>
      <c r="GOS697" s="126"/>
      <c r="GOT697" s="126"/>
      <c r="GOU697" s="126"/>
      <c r="GOV697" s="126"/>
      <c r="GOW697" s="126"/>
      <c r="GOX697" s="126"/>
      <c r="GOY697" s="126"/>
      <c r="GOZ697" s="126"/>
      <c r="GPA697" s="126"/>
      <c r="GPB697" s="126"/>
      <c r="GPC697" s="126"/>
      <c r="GPD697" s="126"/>
      <c r="GPE697" s="126"/>
      <c r="GPF697" s="126"/>
      <c r="GPG697" s="126"/>
      <c r="GPH697" s="126"/>
      <c r="GPI697" s="126"/>
      <c r="GPJ697" s="126"/>
      <c r="GPK697" s="126"/>
      <c r="GPL697" s="126"/>
      <c r="GPM697" s="126"/>
      <c r="GPN697" s="126"/>
      <c r="GPO697" s="126"/>
      <c r="GPP697" s="126"/>
      <c r="GPQ697" s="126"/>
      <c r="GPR697" s="126"/>
      <c r="GPS697" s="126"/>
      <c r="GPT697" s="126"/>
      <c r="GPU697" s="126"/>
      <c r="GPV697" s="126"/>
      <c r="GPW697" s="126"/>
      <c r="GPX697" s="126"/>
      <c r="GPY697" s="126"/>
      <c r="GPZ697" s="126"/>
      <c r="GQA697" s="126"/>
      <c r="GQB697" s="126"/>
      <c r="GQC697" s="126"/>
      <c r="GQD697" s="126"/>
      <c r="GQE697" s="126"/>
      <c r="GQF697" s="126"/>
      <c r="GQG697" s="126"/>
      <c r="GQH697" s="126"/>
      <c r="GQI697" s="126"/>
      <c r="GQJ697" s="126"/>
      <c r="GQK697" s="126"/>
      <c r="GQL697" s="126"/>
      <c r="GQM697" s="126"/>
      <c r="GQN697" s="126"/>
      <c r="GQO697" s="126"/>
      <c r="GQP697" s="126"/>
      <c r="GQQ697" s="126"/>
      <c r="GQR697" s="126"/>
      <c r="GQS697" s="126"/>
      <c r="GQT697" s="126"/>
      <c r="GQU697" s="126"/>
      <c r="GQV697" s="126"/>
      <c r="GQW697" s="126"/>
      <c r="GQX697" s="126"/>
      <c r="GQY697" s="126"/>
      <c r="GQZ697" s="126"/>
      <c r="GRA697" s="126"/>
      <c r="GRB697" s="126"/>
      <c r="GRC697" s="126"/>
      <c r="GRD697" s="126"/>
      <c r="GRE697" s="126"/>
      <c r="GRF697" s="126"/>
      <c r="GRG697" s="126"/>
      <c r="GRH697" s="126"/>
      <c r="GRI697" s="126"/>
      <c r="GRJ697" s="126"/>
      <c r="GRK697" s="126"/>
      <c r="GRL697" s="126"/>
      <c r="GRM697" s="126"/>
      <c r="GRN697" s="126"/>
      <c r="GRO697" s="126"/>
      <c r="GRP697" s="126"/>
      <c r="GRQ697" s="126"/>
      <c r="GRR697" s="126"/>
      <c r="GRS697" s="126"/>
      <c r="GRT697" s="126"/>
      <c r="GRU697" s="126"/>
      <c r="GRV697" s="126"/>
      <c r="GRW697" s="126"/>
      <c r="GRX697" s="126"/>
      <c r="GRY697" s="126"/>
      <c r="GRZ697" s="126"/>
      <c r="GSA697" s="126"/>
      <c r="GSB697" s="126"/>
      <c r="GSC697" s="126"/>
      <c r="GSD697" s="126"/>
      <c r="GSE697" s="126"/>
      <c r="GSF697" s="126"/>
      <c r="GSG697" s="126"/>
      <c r="GSH697" s="126"/>
      <c r="GSI697" s="126"/>
      <c r="GSJ697" s="126"/>
      <c r="GSK697" s="126"/>
      <c r="GSL697" s="126"/>
      <c r="GSM697" s="126"/>
      <c r="GSN697" s="126"/>
      <c r="GSO697" s="126"/>
      <c r="GSP697" s="126"/>
      <c r="GSQ697" s="126"/>
      <c r="GSR697" s="126"/>
      <c r="GSS697" s="126"/>
      <c r="GST697" s="126"/>
      <c r="GSU697" s="126"/>
      <c r="GSV697" s="126"/>
      <c r="GSW697" s="126"/>
      <c r="GSX697" s="126"/>
      <c r="GSY697" s="126"/>
      <c r="GSZ697" s="126"/>
      <c r="GTA697" s="126"/>
      <c r="GTB697" s="126"/>
      <c r="GTC697" s="126"/>
      <c r="GTD697" s="126"/>
      <c r="GTE697" s="126"/>
      <c r="GTF697" s="126"/>
      <c r="GTG697" s="126"/>
      <c r="GTH697" s="126"/>
      <c r="GTI697" s="126"/>
      <c r="GTJ697" s="126"/>
      <c r="GTK697" s="126"/>
      <c r="GTL697" s="126"/>
      <c r="GTM697" s="126"/>
      <c r="GTN697" s="126"/>
      <c r="GTO697" s="126"/>
      <c r="GTP697" s="126"/>
      <c r="GTQ697" s="126"/>
      <c r="GTR697" s="126"/>
      <c r="GTS697" s="126"/>
      <c r="GTT697" s="126"/>
      <c r="GTU697" s="126"/>
      <c r="GTV697" s="126"/>
      <c r="GTW697" s="126"/>
      <c r="GTX697" s="126"/>
      <c r="GTY697" s="126"/>
      <c r="GTZ697" s="126"/>
      <c r="GUA697" s="126"/>
      <c r="GUB697" s="126"/>
      <c r="GUC697" s="126"/>
      <c r="GUD697" s="126"/>
      <c r="GUE697" s="126"/>
      <c r="GUF697" s="126"/>
      <c r="GUG697" s="126"/>
      <c r="GUH697" s="126"/>
      <c r="GUI697" s="126"/>
      <c r="GUJ697" s="126"/>
      <c r="GUK697" s="126"/>
      <c r="GUL697" s="126"/>
      <c r="GUM697" s="126"/>
      <c r="GUN697" s="126"/>
      <c r="GUO697" s="126"/>
      <c r="GUP697" s="126"/>
      <c r="GUQ697" s="126"/>
      <c r="GUR697" s="126"/>
      <c r="GUS697" s="126"/>
      <c r="GUT697" s="126"/>
      <c r="GUU697" s="126"/>
      <c r="GUV697" s="126"/>
      <c r="GUW697" s="126"/>
      <c r="GUX697" s="126"/>
      <c r="GUY697" s="126"/>
      <c r="GUZ697" s="126"/>
      <c r="GVA697" s="126"/>
      <c r="GVB697" s="126"/>
      <c r="GVC697" s="126"/>
      <c r="GVD697" s="126"/>
      <c r="GVE697" s="126"/>
      <c r="GVF697" s="126"/>
      <c r="GVG697" s="126"/>
      <c r="GVH697" s="126"/>
      <c r="GVI697" s="126"/>
      <c r="GVJ697" s="126"/>
      <c r="GVK697" s="126"/>
      <c r="GVL697" s="126"/>
      <c r="GVM697" s="126"/>
      <c r="GVN697" s="126"/>
      <c r="GVO697" s="126"/>
      <c r="GVP697" s="126"/>
      <c r="GVQ697" s="126"/>
      <c r="GVR697" s="126"/>
      <c r="GVS697" s="126"/>
      <c r="GVT697" s="126"/>
      <c r="GVU697" s="126"/>
      <c r="GVV697" s="126"/>
      <c r="GVW697" s="126"/>
      <c r="GVX697" s="126"/>
      <c r="GVY697" s="126"/>
      <c r="GVZ697" s="126"/>
      <c r="GWA697" s="126"/>
      <c r="GWB697" s="126"/>
      <c r="GWC697" s="126"/>
      <c r="GWD697" s="126"/>
      <c r="GWE697" s="126"/>
      <c r="GWF697" s="126"/>
      <c r="GWG697" s="126"/>
      <c r="GWH697" s="126"/>
      <c r="GWI697" s="126"/>
      <c r="GWJ697" s="126"/>
      <c r="GWK697" s="126"/>
      <c r="GWL697" s="126"/>
      <c r="GWM697" s="126"/>
      <c r="GWN697" s="126"/>
      <c r="GWO697" s="126"/>
      <c r="GWP697" s="126"/>
      <c r="GWQ697" s="126"/>
      <c r="GWR697" s="126"/>
      <c r="GWS697" s="126"/>
      <c r="GWT697" s="126"/>
      <c r="GWU697" s="126"/>
      <c r="GWV697" s="126"/>
      <c r="GWW697" s="126"/>
      <c r="GWX697" s="126"/>
      <c r="GWY697" s="126"/>
      <c r="GWZ697" s="126"/>
      <c r="GXA697" s="126"/>
      <c r="GXB697" s="126"/>
      <c r="GXC697" s="126"/>
      <c r="GXD697" s="126"/>
      <c r="GXE697" s="126"/>
      <c r="GXF697" s="126"/>
      <c r="GXG697" s="126"/>
      <c r="GXH697" s="126"/>
      <c r="GXI697" s="126"/>
      <c r="GXJ697" s="126"/>
      <c r="GXK697" s="126"/>
      <c r="GXL697" s="126"/>
      <c r="GXM697" s="126"/>
      <c r="GXN697" s="126"/>
      <c r="GXO697" s="126"/>
      <c r="GXP697" s="126"/>
      <c r="GXQ697" s="126"/>
      <c r="GXR697" s="126"/>
      <c r="GXS697" s="126"/>
      <c r="GXT697" s="126"/>
      <c r="GXU697" s="126"/>
      <c r="GXV697" s="126"/>
      <c r="GXW697" s="126"/>
      <c r="GXX697" s="126"/>
      <c r="GXY697" s="126"/>
      <c r="GXZ697" s="126"/>
      <c r="GYA697" s="126"/>
      <c r="GYB697" s="126"/>
      <c r="GYC697" s="126"/>
      <c r="GYD697" s="126"/>
      <c r="GYE697" s="126"/>
      <c r="GYF697" s="126"/>
      <c r="GYG697" s="126"/>
      <c r="GYH697" s="126"/>
      <c r="GYI697" s="126"/>
      <c r="GYJ697" s="126"/>
      <c r="GYK697" s="126"/>
      <c r="GYL697" s="126"/>
      <c r="GYM697" s="126"/>
      <c r="GYN697" s="126"/>
      <c r="GYO697" s="126"/>
      <c r="GYP697" s="126"/>
      <c r="GYQ697" s="126"/>
      <c r="GYR697" s="126"/>
      <c r="GYS697" s="126"/>
      <c r="GYT697" s="126"/>
      <c r="GYU697" s="126"/>
      <c r="GYV697" s="126"/>
      <c r="GYW697" s="126"/>
      <c r="GYX697" s="126"/>
      <c r="GYY697" s="126"/>
      <c r="GYZ697" s="126"/>
      <c r="GZA697" s="126"/>
      <c r="GZB697" s="126"/>
      <c r="GZC697" s="126"/>
      <c r="GZD697" s="126"/>
      <c r="GZE697" s="126"/>
      <c r="GZF697" s="126"/>
      <c r="GZG697" s="126"/>
      <c r="GZH697" s="126"/>
      <c r="GZI697" s="126"/>
      <c r="GZJ697" s="126"/>
      <c r="GZK697" s="126"/>
      <c r="GZL697" s="126"/>
      <c r="GZM697" s="126"/>
      <c r="GZN697" s="126"/>
      <c r="GZO697" s="126"/>
      <c r="GZP697" s="126"/>
      <c r="GZQ697" s="126"/>
      <c r="GZR697" s="126"/>
      <c r="GZS697" s="126"/>
      <c r="GZT697" s="126"/>
      <c r="GZU697" s="126"/>
      <c r="GZV697" s="126"/>
      <c r="GZW697" s="126"/>
      <c r="GZX697" s="126"/>
      <c r="GZY697" s="126"/>
      <c r="GZZ697" s="126"/>
      <c r="HAA697" s="126"/>
      <c r="HAB697" s="126"/>
      <c r="HAC697" s="126"/>
      <c r="HAD697" s="126"/>
      <c r="HAE697" s="126"/>
      <c r="HAF697" s="126"/>
      <c r="HAG697" s="126"/>
      <c r="HAH697" s="126"/>
      <c r="HAI697" s="126"/>
      <c r="HAJ697" s="126"/>
      <c r="HAK697" s="126"/>
      <c r="HAL697" s="126"/>
      <c r="HAM697" s="126"/>
      <c r="HAN697" s="126"/>
      <c r="HAO697" s="126"/>
      <c r="HAP697" s="126"/>
      <c r="HAQ697" s="126"/>
      <c r="HAR697" s="126"/>
      <c r="HAS697" s="126"/>
      <c r="HAT697" s="126"/>
      <c r="HAU697" s="126"/>
      <c r="HAV697" s="126"/>
      <c r="HAW697" s="126"/>
      <c r="HAX697" s="126"/>
      <c r="HAY697" s="126"/>
      <c r="HAZ697" s="126"/>
      <c r="HBA697" s="126"/>
      <c r="HBB697" s="126"/>
      <c r="HBC697" s="126"/>
      <c r="HBD697" s="126"/>
      <c r="HBE697" s="126"/>
      <c r="HBF697" s="126"/>
      <c r="HBG697" s="126"/>
      <c r="HBH697" s="126"/>
      <c r="HBI697" s="126"/>
      <c r="HBJ697" s="126"/>
      <c r="HBK697" s="126"/>
      <c r="HBL697" s="126"/>
      <c r="HBM697" s="126"/>
      <c r="HBN697" s="126"/>
      <c r="HBO697" s="126"/>
      <c r="HBP697" s="126"/>
      <c r="HBQ697" s="126"/>
      <c r="HBR697" s="126"/>
      <c r="HBS697" s="126"/>
      <c r="HBT697" s="126"/>
      <c r="HBU697" s="126"/>
      <c r="HBV697" s="126"/>
      <c r="HBW697" s="126"/>
      <c r="HBX697" s="126"/>
      <c r="HBY697" s="126"/>
      <c r="HBZ697" s="126"/>
      <c r="HCA697" s="126"/>
      <c r="HCB697" s="126"/>
      <c r="HCC697" s="126"/>
      <c r="HCD697" s="126"/>
      <c r="HCE697" s="126"/>
      <c r="HCF697" s="126"/>
      <c r="HCG697" s="126"/>
      <c r="HCH697" s="126"/>
      <c r="HCI697" s="126"/>
      <c r="HCJ697" s="126"/>
      <c r="HCK697" s="126"/>
      <c r="HCL697" s="126"/>
      <c r="HCM697" s="126"/>
      <c r="HCN697" s="126"/>
      <c r="HCO697" s="126"/>
      <c r="HCP697" s="126"/>
      <c r="HCQ697" s="126"/>
      <c r="HCR697" s="126"/>
      <c r="HCS697" s="126"/>
      <c r="HCT697" s="126"/>
      <c r="HCU697" s="126"/>
      <c r="HCV697" s="126"/>
      <c r="HCW697" s="126"/>
      <c r="HCX697" s="126"/>
      <c r="HCY697" s="126"/>
      <c r="HCZ697" s="126"/>
      <c r="HDA697" s="126"/>
      <c r="HDB697" s="126"/>
      <c r="HDC697" s="126"/>
      <c r="HDD697" s="126"/>
      <c r="HDE697" s="126"/>
      <c r="HDF697" s="126"/>
      <c r="HDG697" s="126"/>
      <c r="HDH697" s="126"/>
      <c r="HDI697" s="126"/>
      <c r="HDJ697" s="126"/>
      <c r="HDK697" s="126"/>
      <c r="HDL697" s="126"/>
      <c r="HDM697" s="126"/>
      <c r="HDN697" s="126"/>
      <c r="HDO697" s="126"/>
      <c r="HDP697" s="126"/>
      <c r="HDQ697" s="126"/>
      <c r="HDR697" s="126"/>
      <c r="HDS697" s="126"/>
      <c r="HDT697" s="126"/>
      <c r="HDU697" s="126"/>
      <c r="HDV697" s="126"/>
      <c r="HDW697" s="126"/>
      <c r="HDX697" s="126"/>
      <c r="HDY697" s="126"/>
      <c r="HDZ697" s="126"/>
      <c r="HEA697" s="126"/>
      <c r="HEB697" s="126"/>
      <c r="HEC697" s="126"/>
      <c r="HED697" s="126"/>
      <c r="HEE697" s="126"/>
      <c r="HEF697" s="126"/>
      <c r="HEG697" s="126"/>
      <c r="HEH697" s="126"/>
      <c r="HEI697" s="126"/>
      <c r="HEJ697" s="126"/>
      <c r="HEK697" s="126"/>
      <c r="HEL697" s="126"/>
      <c r="HEM697" s="126"/>
      <c r="HEN697" s="126"/>
      <c r="HEO697" s="126"/>
      <c r="HEP697" s="126"/>
      <c r="HEQ697" s="126"/>
      <c r="HER697" s="126"/>
      <c r="HES697" s="126"/>
      <c r="HET697" s="126"/>
      <c r="HEU697" s="126"/>
      <c r="HEV697" s="126"/>
      <c r="HEW697" s="126"/>
      <c r="HEX697" s="126"/>
      <c r="HEY697" s="126"/>
      <c r="HEZ697" s="126"/>
      <c r="HFA697" s="126"/>
      <c r="HFB697" s="126"/>
      <c r="HFC697" s="126"/>
      <c r="HFD697" s="126"/>
      <c r="HFE697" s="126"/>
      <c r="HFF697" s="126"/>
      <c r="HFG697" s="126"/>
      <c r="HFH697" s="126"/>
      <c r="HFI697" s="126"/>
      <c r="HFJ697" s="126"/>
      <c r="HFK697" s="126"/>
      <c r="HFL697" s="126"/>
      <c r="HFM697" s="126"/>
      <c r="HFN697" s="126"/>
      <c r="HFO697" s="126"/>
      <c r="HFP697" s="126"/>
      <c r="HFQ697" s="126"/>
      <c r="HFR697" s="126"/>
      <c r="HFS697" s="126"/>
      <c r="HFT697" s="126"/>
      <c r="HFU697" s="126"/>
      <c r="HFV697" s="126"/>
      <c r="HFW697" s="126"/>
      <c r="HFX697" s="126"/>
      <c r="HFY697" s="126"/>
      <c r="HFZ697" s="126"/>
      <c r="HGA697" s="126"/>
      <c r="HGB697" s="126"/>
      <c r="HGC697" s="126"/>
      <c r="HGD697" s="126"/>
      <c r="HGE697" s="126"/>
      <c r="HGF697" s="126"/>
      <c r="HGG697" s="126"/>
      <c r="HGH697" s="126"/>
      <c r="HGI697" s="126"/>
      <c r="HGJ697" s="126"/>
      <c r="HGK697" s="126"/>
      <c r="HGL697" s="126"/>
      <c r="HGM697" s="126"/>
      <c r="HGN697" s="126"/>
      <c r="HGO697" s="126"/>
      <c r="HGP697" s="126"/>
      <c r="HGQ697" s="126"/>
      <c r="HGR697" s="126"/>
      <c r="HGS697" s="126"/>
      <c r="HGT697" s="126"/>
      <c r="HGU697" s="126"/>
      <c r="HGV697" s="126"/>
      <c r="HGW697" s="126"/>
      <c r="HGX697" s="126"/>
      <c r="HGY697" s="126"/>
      <c r="HGZ697" s="126"/>
      <c r="HHA697" s="126"/>
      <c r="HHB697" s="126"/>
      <c r="HHC697" s="126"/>
      <c r="HHD697" s="126"/>
      <c r="HHE697" s="126"/>
      <c r="HHF697" s="126"/>
      <c r="HHG697" s="126"/>
      <c r="HHH697" s="126"/>
      <c r="HHI697" s="126"/>
      <c r="HHJ697" s="126"/>
      <c r="HHK697" s="126"/>
      <c r="HHL697" s="126"/>
      <c r="HHM697" s="126"/>
      <c r="HHN697" s="126"/>
      <c r="HHO697" s="126"/>
      <c r="HHP697" s="126"/>
      <c r="HHQ697" s="126"/>
      <c r="HHR697" s="126"/>
      <c r="HHS697" s="126"/>
      <c r="HHT697" s="126"/>
      <c r="HHU697" s="126"/>
      <c r="HHV697" s="126"/>
      <c r="HHW697" s="126"/>
      <c r="HHX697" s="126"/>
      <c r="HHY697" s="126"/>
      <c r="HHZ697" s="126"/>
      <c r="HIA697" s="126"/>
      <c r="HIB697" s="126"/>
      <c r="HIC697" s="126"/>
      <c r="HID697" s="126"/>
      <c r="HIE697" s="126"/>
      <c r="HIF697" s="126"/>
      <c r="HIG697" s="126"/>
      <c r="HIH697" s="126"/>
      <c r="HII697" s="126"/>
      <c r="HIJ697" s="126"/>
      <c r="HIK697" s="126"/>
      <c r="HIL697" s="126"/>
      <c r="HIM697" s="126"/>
      <c r="HIN697" s="126"/>
      <c r="HIO697" s="126"/>
      <c r="HIP697" s="126"/>
      <c r="HIQ697" s="126"/>
      <c r="HIR697" s="126"/>
      <c r="HIS697" s="126"/>
      <c r="HIT697" s="126"/>
      <c r="HIU697" s="126"/>
      <c r="HIV697" s="126"/>
      <c r="HIW697" s="126"/>
      <c r="HIX697" s="126"/>
      <c r="HIY697" s="126"/>
      <c r="HIZ697" s="126"/>
      <c r="HJA697" s="126"/>
      <c r="HJB697" s="126"/>
      <c r="HJC697" s="126"/>
      <c r="HJD697" s="126"/>
      <c r="HJE697" s="126"/>
      <c r="HJF697" s="126"/>
      <c r="HJG697" s="126"/>
      <c r="HJH697" s="126"/>
      <c r="HJI697" s="126"/>
      <c r="HJJ697" s="126"/>
      <c r="HJK697" s="126"/>
      <c r="HJL697" s="126"/>
      <c r="HJM697" s="126"/>
      <c r="HJN697" s="126"/>
      <c r="HJO697" s="126"/>
      <c r="HJP697" s="126"/>
      <c r="HJQ697" s="126"/>
      <c r="HJR697" s="126"/>
      <c r="HJS697" s="126"/>
      <c r="HJT697" s="126"/>
      <c r="HJU697" s="126"/>
      <c r="HJV697" s="126"/>
      <c r="HJW697" s="126"/>
      <c r="HJX697" s="126"/>
      <c r="HJY697" s="126"/>
      <c r="HJZ697" s="126"/>
      <c r="HKA697" s="126"/>
      <c r="HKB697" s="126"/>
      <c r="HKC697" s="126"/>
      <c r="HKD697" s="126"/>
      <c r="HKE697" s="126"/>
      <c r="HKF697" s="126"/>
      <c r="HKG697" s="126"/>
      <c r="HKH697" s="126"/>
      <c r="HKI697" s="126"/>
      <c r="HKJ697" s="126"/>
      <c r="HKK697" s="126"/>
      <c r="HKL697" s="126"/>
      <c r="HKM697" s="126"/>
      <c r="HKN697" s="126"/>
      <c r="HKO697" s="126"/>
      <c r="HKP697" s="126"/>
      <c r="HKQ697" s="126"/>
      <c r="HKR697" s="126"/>
      <c r="HKS697" s="126"/>
      <c r="HKT697" s="126"/>
      <c r="HKU697" s="126"/>
      <c r="HKV697" s="126"/>
      <c r="HKW697" s="126"/>
      <c r="HKX697" s="126"/>
      <c r="HKY697" s="126"/>
      <c r="HKZ697" s="126"/>
      <c r="HLA697" s="126"/>
      <c r="HLB697" s="126"/>
      <c r="HLC697" s="126"/>
      <c r="HLD697" s="126"/>
      <c r="HLE697" s="126"/>
      <c r="HLF697" s="126"/>
      <c r="HLG697" s="126"/>
      <c r="HLH697" s="126"/>
      <c r="HLI697" s="126"/>
      <c r="HLJ697" s="126"/>
      <c r="HLK697" s="126"/>
      <c r="HLL697" s="126"/>
      <c r="HLM697" s="126"/>
      <c r="HLN697" s="126"/>
      <c r="HLO697" s="126"/>
      <c r="HLP697" s="126"/>
      <c r="HLQ697" s="126"/>
      <c r="HLR697" s="126"/>
      <c r="HLS697" s="126"/>
      <c r="HLT697" s="126"/>
      <c r="HLU697" s="126"/>
      <c r="HLV697" s="126"/>
      <c r="HLW697" s="126"/>
      <c r="HLX697" s="126"/>
      <c r="HLY697" s="126"/>
      <c r="HLZ697" s="126"/>
      <c r="HMA697" s="126"/>
      <c r="HMB697" s="126"/>
      <c r="HMC697" s="126"/>
      <c r="HMD697" s="126"/>
      <c r="HME697" s="126"/>
      <c r="HMF697" s="126"/>
      <c r="HMG697" s="126"/>
      <c r="HMH697" s="126"/>
      <c r="HMI697" s="126"/>
      <c r="HMJ697" s="126"/>
      <c r="HMK697" s="126"/>
      <c r="HML697" s="126"/>
      <c r="HMM697" s="126"/>
      <c r="HMN697" s="126"/>
      <c r="HMO697" s="126"/>
      <c r="HMP697" s="126"/>
      <c r="HMQ697" s="126"/>
      <c r="HMR697" s="126"/>
      <c r="HMS697" s="126"/>
      <c r="HMT697" s="126"/>
      <c r="HMU697" s="126"/>
      <c r="HMV697" s="126"/>
      <c r="HMW697" s="126"/>
      <c r="HMX697" s="126"/>
      <c r="HMY697" s="126"/>
      <c r="HMZ697" s="126"/>
      <c r="HNA697" s="126"/>
      <c r="HNB697" s="126"/>
      <c r="HNC697" s="126"/>
      <c r="HND697" s="126"/>
      <c r="HNE697" s="126"/>
      <c r="HNF697" s="126"/>
      <c r="HNG697" s="126"/>
      <c r="HNH697" s="126"/>
      <c r="HNI697" s="126"/>
      <c r="HNJ697" s="126"/>
      <c r="HNK697" s="126"/>
      <c r="HNL697" s="126"/>
      <c r="HNM697" s="126"/>
      <c r="HNN697" s="126"/>
      <c r="HNO697" s="126"/>
      <c r="HNP697" s="126"/>
      <c r="HNQ697" s="126"/>
      <c r="HNR697" s="126"/>
      <c r="HNS697" s="126"/>
      <c r="HNT697" s="126"/>
      <c r="HNU697" s="126"/>
      <c r="HNV697" s="126"/>
      <c r="HNW697" s="126"/>
      <c r="HNX697" s="126"/>
      <c r="HNY697" s="126"/>
      <c r="HNZ697" s="126"/>
      <c r="HOA697" s="126"/>
      <c r="HOB697" s="126"/>
      <c r="HOC697" s="126"/>
      <c r="HOD697" s="126"/>
      <c r="HOE697" s="126"/>
      <c r="HOF697" s="126"/>
      <c r="HOG697" s="126"/>
      <c r="HOH697" s="126"/>
      <c r="HOI697" s="126"/>
      <c r="HOJ697" s="126"/>
      <c r="HOK697" s="126"/>
      <c r="HOL697" s="126"/>
      <c r="HOM697" s="126"/>
      <c r="HON697" s="126"/>
      <c r="HOO697" s="126"/>
      <c r="HOP697" s="126"/>
      <c r="HOQ697" s="126"/>
      <c r="HOR697" s="126"/>
      <c r="HOS697" s="126"/>
      <c r="HOT697" s="126"/>
      <c r="HOU697" s="126"/>
      <c r="HOV697" s="126"/>
      <c r="HOW697" s="126"/>
      <c r="HOX697" s="126"/>
      <c r="HOY697" s="126"/>
      <c r="HOZ697" s="126"/>
      <c r="HPA697" s="126"/>
      <c r="HPB697" s="126"/>
      <c r="HPC697" s="126"/>
      <c r="HPD697" s="126"/>
      <c r="HPE697" s="126"/>
      <c r="HPF697" s="126"/>
      <c r="HPG697" s="126"/>
      <c r="HPH697" s="126"/>
      <c r="HPI697" s="126"/>
      <c r="HPJ697" s="126"/>
      <c r="HPK697" s="126"/>
      <c r="HPL697" s="126"/>
      <c r="HPM697" s="126"/>
      <c r="HPN697" s="126"/>
      <c r="HPO697" s="126"/>
      <c r="HPP697" s="126"/>
      <c r="HPQ697" s="126"/>
      <c r="HPR697" s="126"/>
      <c r="HPS697" s="126"/>
      <c r="HPT697" s="126"/>
      <c r="HPU697" s="126"/>
      <c r="HPV697" s="126"/>
      <c r="HPW697" s="126"/>
      <c r="HPX697" s="126"/>
      <c r="HPY697" s="126"/>
      <c r="HPZ697" s="126"/>
      <c r="HQA697" s="126"/>
      <c r="HQB697" s="126"/>
      <c r="HQC697" s="126"/>
      <c r="HQD697" s="126"/>
      <c r="HQE697" s="126"/>
      <c r="HQF697" s="126"/>
      <c r="HQG697" s="126"/>
      <c r="HQH697" s="126"/>
      <c r="HQI697" s="126"/>
      <c r="HQJ697" s="126"/>
      <c r="HQK697" s="126"/>
      <c r="HQL697" s="126"/>
      <c r="HQM697" s="126"/>
      <c r="HQN697" s="126"/>
      <c r="HQO697" s="126"/>
      <c r="HQP697" s="126"/>
      <c r="HQQ697" s="126"/>
      <c r="HQR697" s="126"/>
      <c r="HQS697" s="126"/>
      <c r="HQT697" s="126"/>
      <c r="HQU697" s="126"/>
      <c r="HQV697" s="126"/>
      <c r="HQW697" s="126"/>
      <c r="HQX697" s="126"/>
      <c r="HQY697" s="126"/>
      <c r="HQZ697" s="126"/>
      <c r="HRA697" s="126"/>
      <c r="HRB697" s="126"/>
      <c r="HRC697" s="126"/>
      <c r="HRD697" s="126"/>
      <c r="HRE697" s="126"/>
      <c r="HRF697" s="126"/>
      <c r="HRG697" s="126"/>
      <c r="HRH697" s="126"/>
      <c r="HRI697" s="126"/>
      <c r="HRJ697" s="126"/>
      <c r="HRK697" s="126"/>
      <c r="HRL697" s="126"/>
      <c r="HRM697" s="126"/>
      <c r="HRN697" s="126"/>
      <c r="HRO697" s="126"/>
      <c r="HRP697" s="126"/>
      <c r="HRQ697" s="126"/>
      <c r="HRR697" s="126"/>
      <c r="HRS697" s="126"/>
      <c r="HRT697" s="126"/>
      <c r="HRU697" s="126"/>
      <c r="HRV697" s="126"/>
      <c r="HRW697" s="126"/>
      <c r="HRX697" s="126"/>
      <c r="HRY697" s="126"/>
      <c r="HRZ697" s="126"/>
      <c r="HSA697" s="126"/>
      <c r="HSB697" s="126"/>
      <c r="HSC697" s="126"/>
      <c r="HSD697" s="126"/>
      <c r="HSE697" s="126"/>
      <c r="HSF697" s="126"/>
      <c r="HSG697" s="126"/>
      <c r="HSH697" s="126"/>
      <c r="HSI697" s="126"/>
      <c r="HSJ697" s="126"/>
      <c r="HSK697" s="126"/>
      <c r="HSL697" s="126"/>
      <c r="HSM697" s="126"/>
      <c r="HSN697" s="126"/>
      <c r="HSO697" s="126"/>
      <c r="HSP697" s="126"/>
      <c r="HSQ697" s="126"/>
      <c r="HSR697" s="126"/>
      <c r="HSS697" s="126"/>
      <c r="HST697" s="126"/>
      <c r="HSU697" s="126"/>
      <c r="HSV697" s="126"/>
      <c r="HSW697" s="126"/>
      <c r="HSX697" s="126"/>
      <c r="HSY697" s="126"/>
      <c r="HSZ697" s="126"/>
      <c r="HTA697" s="126"/>
      <c r="HTB697" s="126"/>
      <c r="HTC697" s="126"/>
      <c r="HTD697" s="126"/>
      <c r="HTE697" s="126"/>
      <c r="HTF697" s="126"/>
      <c r="HTG697" s="126"/>
      <c r="HTH697" s="126"/>
      <c r="HTI697" s="126"/>
      <c r="HTJ697" s="126"/>
      <c r="HTK697" s="126"/>
      <c r="HTL697" s="126"/>
      <c r="HTM697" s="126"/>
      <c r="HTN697" s="126"/>
      <c r="HTO697" s="126"/>
      <c r="HTP697" s="126"/>
      <c r="HTQ697" s="126"/>
      <c r="HTR697" s="126"/>
      <c r="HTS697" s="126"/>
      <c r="HTT697" s="126"/>
      <c r="HTU697" s="126"/>
      <c r="HTV697" s="126"/>
      <c r="HTW697" s="126"/>
      <c r="HTX697" s="126"/>
      <c r="HTY697" s="126"/>
      <c r="HTZ697" s="126"/>
      <c r="HUA697" s="126"/>
      <c r="HUB697" s="126"/>
      <c r="HUC697" s="126"/>
      <c r="HUD697" s="126"/>
      <c r="HUE697" s="126"/>
      <c r="HUF697" s="126"/>
      <c r="HUG697" s="126"/>
      <c r="HUH697" s="126"/>
      <c r="HUI697" s="126"/>
      <c r="HUJ697" s="126"/>
      <c r="HUK697" s="126"/>
      <c r="HUL697" s="126"/>
      <c r="HUM697" s="126"/>
      <c r="HUN697" s="126"/>
      <c r="HUO697" s="126"/>
      <c r="HUP697" s="126"/>
      <c r="HUQ697" s="126"/>
      <c r="HUR697" s="126"/>
      <c r="HUS697" s="126"/>
      <c r="HUT697" s="126"/>
      <c r="HUU697" s="126"/>
      <c r="HUV697" s="126"/>
      <c r="HUW697" s="126"/>
      <c r="HUX697" s="126"/>
      <c r="HUY697" s="126"/>
      <c r="HUZ697" s="126"/>
      <c r="HVA697" s="126"/>
      <c r="HVB697" s="126"/>
      <c r="HVC697" s="126"/>
      <c r="HVD697" s="126"/>
      <c r="HVE697" s="126"/>
      <c r="HVF697" s="126"/>
      <c r="HVG697" s="126"/>
      <c r="HVH697" s="126"/>
      <c r="HVI697" s="126"/>
      <c r="HVJ697" s="126"/>
      <c r="HVK697" s="126"/>
      <c r="HVL697" s="126"/>
      <c r="HVM697" s="126"/>
      <c r="HVN697" s="126"/>
      <c r="HVO697" s="126"/>
      <c r="HVP697" s="126"/>
      <c r="HVQ697" s="126"/>
      <c r="HVR697" s="126"/>
      <c r="HVS697" s="126"/>
      <c r="HVT697" s="126"/>
      <c r="HVU697" s="126"/>
      <c r="HVV697" s="126"/>
      <c r="HVW697" s="126"/>
      <c r="HVX697" s="126"/>
      <c r="HVY697" s="126"/>
      <c r="HVZ697" s="126"/>
      <c r="HWA697" s="126"/>
      <c r="HWB697" s="126"/>
      <c r="HWC697" s="126"/>
      <c r="HWD697" s="126"/>
      <c r="HWE697" s="126"/>
      <c r="HWF697" s="126"/>
      <c r="HWG697" s="126"/>
      <c r="HWH697" s="126"/>
      <c r="HWI697" s="126"/>
      <c r="HWJ697" s="126"/>
      <c r="HWK697" s="126"/>
      <c r="HWL697" s="126"/>
      <c r="HWM697" s="126"/>
      <c r="HWN697" s="126"/>
      <c r="HWO697" s="126"/>
      <c r="HWP697" s="126"/>
      <c r="HWQ697" s="126"/>
      <c r="HWR697" s="126"/>
      <c r="HWS697" s="126"/>
      <c r="HWT697" s="126"/>
      <c r="HWU697" s="126"/>
      <c r="HWV697" s="126"/>
      <c r="HWW697" s="126"/>
      <c r="HWX697" s="126"/>
      <c r="HWY697" s="126"/>
      <c r="HWZ697" s="126"/>
      <c r="HXA697" s="126"/>
      <c r="HXB697" s="126"/>
      <c r="HXC697" s="126"/>
      <c r="HXD697" s="126"/>
      <c r="HXE697" s="126"/>
      <c r="HXF697" s="126"/>
      <c r="HXG697" s="126"/>
      <c r="HXH697" s="126"/>
      <c r="HXI697" s="126"/>
      <c r="HXJ697" s="126"/>
      <c r="HXK697" s="126"/>
      <c r="HXL697" s="126"/>
      <c r="HXM697" s="126"/>
      <c r="HXN697" s="126"/>
      <c r="HXO697" s="126"/>
      <c r="HXP697" s="126"/>
      <c r="HXQ697" s="126"/>
      <c r="HXR697" s="126"/>
      <c r="HXS697" s="126"/>
      <c r="HXT697" s="126"/>
      <c r="HXU697" s="126"/>
      <c r="HXV697" s="126"/>
      <c r="HXW697" s="126"/>
      <c r="HXX697" s="126"/>
      <c r="HXY697" s="126"/>
      <c r="HXZ697" s="126"/>
      <c r="HYA697" s="126"/>
      <c r="HYB697" s="126"/>
      <c r="HYC697" s="126"/>
      <c r="HYD697" s="126"/>
      <c r="HYE697" s="126"/>
      <c r="HYF697" s="126"/>
      <c r="HYG697" s="126"/>
      <c r="HYH697" s="126"/>
      <c r="HYI697" s="126"/>
      <c r="HYJ697" s="126"/>
      <c r="HYK697" s="126"/>
      <c r="HYL697" s="126"/>
      <c r="HYM697" s="126"/>
      <c r="HYN697" s="126"/>
      <c r="HYO697" s="126"/>
      <c r="HYP697" s="126"/>
      <c r="HYQ697" s="126"/>
      <c r="HYR697" s="126"/>
      <c r="HYS697" s="126"/>
      <c r="HYT697" s="126"/>
      <c r="HYU697" s="126"/>
      <c r="HYV697" s="126"/>
      <c r="HYW697" s="126"/>
      <c r="HYX697" s="126"/>
      <c r="HYY697" s="126"/>
      <c r="HYZ697" s="126"/>
      <c r="HZA697" s="126"/>
      <c r="HZB697" s="126"/>
      <c r="HZC697" s="126"/>
      <c r="HZD697" s="126"/>
      <c r="HZE697" s="126"/>
      <c r="HZF697" s="126"/>
      <c r="HZG697" s="126"/>
      <c r="HZH697" s="126"/>
      <c r="HZI697" s="126"/>
      <c r="HZJ697" s="126"/>
      <c r="HZK697" s="126"/>
      <c r="HZL697" s="126"/>
      <c r="HZM697" s="126"/>
      <c r="HZN697" s="126"/>
      <c r="HZO697" s="126"/>
      <c r="HZP697" s="126"/>
      <c r="HZQ697" s="126"/>
      <c r="HZR697" s="126"/>
      <c r="HZS697" s="126"/>
      <c r="HZT697" s="126"/>
      <c r="HZU697" s="126"/>
      <c r="HZV697" s="126"/>
      <c r="HZW697" s="126"/>
      <c r="HZX697" s="126"/>
      <c r="HZY697" s="126"/>
      <c r="HZZ697" s="126"/>
      <c r="IAA697" s="126"/>
      <c r="IAB697" s="126"/>
      <c r="IAC697" s="126"/>
      <c r="IAD697" s="126"/>
      <c r="IAE697" s="126"/>
      <c r="IAF697" s="126"/>
      <c r="IAG697" s="126"/>
      <c r="IAH697" s="126"/>
      <c r="IAI697" s="126"/>
      <c r="IAJ697" s="126"/>
      <c r="IAK697" s="126"/>
      <c r="IAL697" s="126"/>
      <c r="IAM697" s="126"/>
      <c r="IAN697" s="126"/>
      <c r="IAO697" s="126"/>
      <c r="IAP697" s="126"/>
      <c r="IAQ697" s="126"/>
      <c r="IAR697" s="126"/>
      <c r="IAS697" s="126"/>
      <c r="IAT697" s="126"/>
      <c r="IAU697" s="126"/>
      <c r="IAV697" s="126"/>
      <c r="IAW697" s="126"/>
      <c r="IAX697" s="126"/>
      <c r="IAY697" s="126"/>
      <c r="IAZ697" s="126"/>
      <c r="IBA697" s="126"/>
      <c r="IBB697" s="126"/>
      <c r="IBC697" s="126"/>
      <c r="IBD697" s="126"/>
      <c r="IBE697" s="126"/>
      <c r="IBF697" s="126"/>
      <c r="IBG697" s="126"/>
      <c r="IBH697" s="126"/>
      <c r="IBI697" s="126"/>
      <c r="IBJ697" s="126"/>
      <c r="IBK697" s="126"/>
      <c r="IBL697" s="126"/>
      <c r="IBM697" s="126"/>
      <c r="IBN697" s="126"/>
      <c r="IBO697" s="126"/>
      <c r="IBP697" s="126"/>
      <c r="IBQ697" s="126"/>
      <c r="IBR697" s="126"/>
      <c r="IBS697" s="126"/>
      <c r="IBT697" s="126"/>
      <c r="IBU697" s="126"/>
      <c r="IBV697" s="126"/>
      <c r="IBW697" s="126"/>
      <c r="IBX697" s="126"/>
      <c r="IBY697" s="126"/>
      <c r="IBZ697" s="126"/>
      <c r="ICA697" s="126"/>
      <c r="ICB697" s="126"/>
      <c r="ICC697" s="126"/>
      <c r="ICD697" s="126"/>
      <c r="ICE697" s="126"/>
      <c r="ICF697" s="126"/>
      <c r="ICG697" s="126"/>
      <c r="ICH697" s="126"/>
      <c r="ICI697" s="126"/>
      <c r="ICJ697" s="126"/>
      <c r="ICK697" s="126"/>
      <c r="ICL697" s="126"/>
      <c r="ICM697" s="126"/>
      <c r="ICN697" s="126"/>
      <c r="ICO697" s="126"/>
      <c r="ICP697" s="126"/>
      <c r="ICQ697" s="126"/>
      <c r="ICR697" s="126"/>
      <c r="ICS697" s="126"/>
      <c r="ICT697" s="126"/>
      <c r="ICU697" s="126"/>
      <c r="ICV697" s="126"/>
      <c r="ICW697" s="126"/>
      <c r="ICX697" s="126"/>
      <c r="ICY697" s="126"/>
      <c r="ICZ697" s="126"/>
      <c r="IDA697" s="126"/>
      <c r="IDB697" s="126"/>
      <c r="IDC697" s="126"/>
      <c r="IDD697" s="126"/>
      <c r="IDE697" s="126"/>
      <c r="IDF697" s="126"/>
      <c r="IDG697" s="126"/>
      <c r="IDH697" s="126"/>
      <c r="IDI697" s="126"/>
      <c r="IDJ697" s="126"/>
      <c r="IDK697" s="126"/>
      <c r="IDL697" s="126"/>
      <c r="IDM697" s="126"/>
      <c r="IDN697" s="126"/>
      <c r="IDO697" s="126"/>
      <c r="IDP697" s="126"/>
      <c r="IDQ697" s="126"/>
      <c r="IDR697" s="126"/>
      <c r="IDS697" s="126"/>
      <c r="IDT697" s="126"/>
      <c r="IDU697" s="126"/>
      <c r="IDV697" s="126"/>
      <c r="IDW697" s="126"/>
      <c r="IDX697" s="126"/>
      <c r="IDY697" s="126"/>
      <c r="IDZ697" s="126"/>
      <c r="IEA697" s="126"/>
      <c r="IEB697" s="126"/>
      <c r="IEC697" s="126"/>
      <c r="IED697" s="126"/>
      <c r="IEE697" s="126"/>
      <c r="IEF697" s="126"/>
      <c r="IEG697" s="126"/>
      <c r="IEH697" s="126"/>
      <c r="IEI697" s="126"/>
      <c r="IEJ697" s="126"/>
      <c r="IEK697" s="126"/>
      <c r="IEL697" s="126"/>
      <c r="IEM697" s="126"/>
      <c r="IEN697" s="126"/>
      <c r="IEO697" s="126"/>
      <c r="IEP697" s="126"/>
      <c r="IEQ697" s="126"/>
      <c r="IER697" s="126"/>
      <c r="IES697" s="126"/>
      <c r="IET697" s="126"/>
      <c r="IEU697" s="126"/>
      <c r="IEV697" s="126"/>
      <c r="IEW697" s="126"/>
      <c r="IEX697" s="126"/>
      <c r="IEY697" s="126"/>
      <c r="IEZ697" s="126"/>
      <c r="IFA697" s="126"/>
      <c r="IFB697" s="126"/>
      <c r="IFC697" s="126"/>
      <c r="IFD697" s="126"/>
      <c r="IFE697" s="126"/>
      <c r="IFF697" s="126"/>
      <c r="IFG697" s="126"/>
      <c r="IFH697" s="126"/>
      <c r="IFI697" s="126"/>
      <c r="IFJ697" s="126"/>
      <c r="IFK697" s="126"/>
      <c r="IFL697" s="126"/>
      <c r="IFM697" s="126"/>
      <c r="IFN697" s="126"/>
      <c r="IFO697" s="126"/>
      <c r="IFP697" s="126"/>
      <c r="IFQ697" s="126"/>
      <c r="IFR697" s="126"/>
      <c r="IFS697" s="126"/>
      <c r="IFT697" s="126"/>
      <c r="IFU697" s="126"/>
      <c r="IFV697" s="126"/>
      <c r="IFW697" s="126"/>
      <c r="IFX697" s="126"/>
      <c r="IFY697" s="126"/>
      <c r="IFZ697" s="126"/>
      <c r="IGA697" s="126"/>
      <c r="IGB697" s="126"/>
      <c r="IGC697" s="126"/>
      <c r="IGD697" s="126"/>
      <c r="IGE697" s="126"/>
      <c r="IGF697" s="126"/>
      <c r="IGG697" s="126"/>
      <c r="IGH697" s="126"/>
      <c r="IGI697" s="126"/>
      <c r="IGJ697" s="126"/>
      <c r="IGK697" s="126"/>
      <c r="IGL697" s="126"/>
      <c r="IGM697" s="126"/>
      <c r="IGN697" s="126"/>
      <c r="IGO697" s="126"/>
      <c r="IGP697" s="126"/>
      <c r="IGQ697" s="126"/>
      <c r="IGR697" s="126"/>
      <c r="IGS697" s="126"/>
      <c r="IGT697" s="126"/>
      <c r="IGU697" s="126"/>
      <c r="IGV697" s="126"/>
      <c r="IGW697" s="126"/>
      <c r="IGX697" s="126"/>
      <c r="IGY697" s="126"/>
      <c r="IGZ697" s="126"/>
      <c r="IHA697" s="126"/>
      <c r="IHB697" s="126"/>
      <c r="IHC697" s="126"/>
      <c r="IHD697" s="126"/>
      <c r="IHE697" s="126"/>
      <c r="IHF697" s="126"/>
      <c r="IHG697" s="126"/>
      <c r="IHH697" s="126"/>
      <c r="IHI697" s="126"/>
      <c r="IHJ697" s="126"/>
      <c r="IHK697" s="126"/>
      <c r="IHL697" s="126"/>
      <c r="IHM697" s="126"/>
      <c r="IHN697" s="126"/>
      <c r="IHO697" s="126"/>
      <c r="IHP697" s="126"/>
      <c r="IHQ697" s="126"/>
      <c r="IHR697" s="126"/>
      <c r="IHS697" s="126"/>
      <c r="IHT697" s="126"/>
      <c r="IHU697" s="126"/>
      <c r="IHV697" s="126"/>
      <c r="IHW697" s="126"/>
      <c r="IHX697" s="126"/>
      <c r="IHY697" s="126"/>
      <c r="IHZ697" s="126"/>
      <c r="IIA697" s="126"/>
      <c r="IIB697" s="126"/>
      <c r="IIC697" s="126"/>
      <c r="IID697" s="126"/>
      <c r="IIE697" s="126"/>
      <c r="IIF697" s="126"/>
      <c r="IIG697" s="126"/>
      <c r="IIH697" s="126"/>
      <c r="III697" s="126"/>
      <c r="IIJ697" s="126"/>
      <c r="IIK697" s="126"/>
      <c r="IIL697" s="126"/>
      <c r="IIM697" s="126"/>
      <c r="IIN697" s="126"/>
      <c r="IIO697" s="126"/>
      <c r="IIP697" s="126"/>
      <c r="IIQ697" s="126"/>
      <c r="IIR697" s="126"/>
      <c r="IIS697" s="126"/>
      <c r="IIT697" s="126"/>
      <c r="IIU697" s="126"/>
      <c r="IIV697" s="126"/>
      <c r="IIW697" s="126"/>
      <c r="IIX697" s="126"/>
      <c r="IIY697" s="126"/>
      <c r="IIZ697" s="126"/>
      <c r="IJA697" s="126"/>
      <c r="IJB697" s="126"/>
      <c r="IJC697" s="126"/>
      <c r="IJD697" s="126"/>
      <c r="IJE697" s="126"/>
      <c r="IJF697" s="126"/>
      <c r="IJG697" s="126"/>
      <c r="IJH697" s="126"/>
      <c r="IJI697" s="126"/>
      <c r="IJJ697" s="126"/>
      <c r="IJK697" s="126"/>
      <c r="IJL697" s="126"/>
      <c r="IJM697" s="126"/>
      <c r="IJN697" s="126"/>
      <c r="IJO697" s="126"/>
      <c r="IJP697" s="126"/>
      <c r="IJQ697" s="126"/>
      <c r="IJR697" s="126"/>
      <c r="IJS697" s="126"/>
      <c r="IJT697" s="126"/>
      <c r="IJU697" s="126"/>
      <c r="IJV697" s="126"/>
      <c r="IJW697" s="126"/>
      <c r="IJX697" s="126"/>
      <c r="IJY697" s="126"/>
      <c r="IJZ697" s="126"/>
      <c r="IKA697" s="126"/>
      <c r="IKB697" s="126"/>
      <c r="IKC697" s="126"/>
      <c r="IKD697" s="126"/>
      <c r="IKE697" s="126"/>
      <c r="IKF697" s="126"/>
      <c r="IKG697" s="126"/>
      <c r="IKH697" s="126"/>
      <c r="IKI697" s="126"/>
      <c r="IKJ697" s="126"/>
      <c r="IKK697" s="126"/>
      <c r="IKL697" s="126"/>
      <c r="IKM697" s="126"/>
      <c r="IKN697" s="126"/>
      <c r="IKO697" s="126"/>
      <c r="IKP697" s="126"/>
      <c r="IKQ697" s="126"/>
      <c r="IKR697" s="126"/>
      <c r="IKS697" s="126"/>
      <c r="IKT697" s="126"/>
      <c r="IKU697" s="126"/>
      <c r="IKV697" s="126"/>
      <c r="IKW697" s="126"/>
      <c r="IKX697" s="126"/>
      <c r="IKY697" s="126"/>
      <c r="IKZ697" s="126"/>
      <c r="ILA697" s="126"/>
      <c r="ILB697" s="126"/>
      <c r="ILC697" s="126"/>
      <c r="ILD697" s="126"/>
      <c r="ILE697" s="126"/>
      <c r="ILF697" s="126"/>
      <c r="ILG697" s="126"/>
      <c r="ILH697" s="126"/>
      <c r="ILI697" s="126"/>
      <c r="ILJ697" s="126"/>
      <c r="ILK697" s="126"/>
      <c r="ILL697" s="126"/>
      <c r="ILM697" s="126"/>
      <c r="ILN697" s="126"/>
      <c r="ILO697" s="126"/>
      <c r="ILP697" s="126"/>
      <c r="ILQ697" s="126"/>
      <c r="ILR697" s="126"/>
      <c r="ILS697" s="126"/>
      <c r="ILT697" s="126"/>
      <c r="ILU697" s="126"/>
      <c r="ILV697" s="126"/>
      <c r="ILW697" s="126"/>
      <c r="ILX697" s="126"/>
      <c r="ILY697" s="126"/>
      <c r="ILZ697" s="126"/>
      <c r="IMA697" s="126"/>
      <c r="IMB697" s="126"/>
      <c r="IMC697" s="126"/>
      <c r="IMD697" s="126"/>
      <c r="IME697" s="126"/>
      <c r="IMF697" s="126"/>
      <c r="IMG697" s="126"/>
      <c r="IMH697" s="126"/>
      <c r="IMI697" s="126"/>
      <c r="IMJ697" s="126"/>
      <c r="IMK697" s="126"/>
      <c r="IML697" s="126"/>
      <c r="IMM697" s="126"/>
      <c r="IMN697" s="126"/>
      <c r="IMO697" s="126"/>
      <c r="IMP697" s="126"/>
      <c r="IMQ697" s="126"/>
      <c r="IMR697" s="126"/>
      <c r="IMS697" s="126"/>
      <c r="IMT697" s="126"/>
      <c r="IMU697" s="126"/>
      <c r="IMV697" s="126"/>
      <c r="IMW697" s="126"/>
      <c r="IMX697" s="126"/>
      <c r="IMY697" s="126"/>
      <c r="IMZ697" s="126"/>
      <c r="INA697" s="126"/>
      <c r="INB697" s="126"/>
      <c r="INC697" s="126"/>
      <c r="IND697" s="126"/>
      <c r="INE697" s="126"/>
      <c r="INF697" s="126"/>
      <c r="ING697" s="126"/>
      <c r="INH697" s="126"/>
      <c r="INI697" s="126"/>
      <c r="INJ697" s="126"/>
      <c r="INK697" s="126"/>
      <c r="INL697" s="126"/>
      <c r="INM697" s="126"/>
      <c r="INN697" s="126"/>
      <c r="INO697" s="126"/>
      <c r="INP697" s="126"/>
      <c r="INQ697" s="126"/>
      <c r="INR697" s="126"/>
      <c r="INS697" s="126"/>
      <c r="INT697" s="126"/>
      <c r="INU697" s="126"/>
      <c r="INV697" s="126"/>
      <c r="INW697" s="126"/>
      <c r="INX697" s="126"/>
      <c r="INY697" s="126"/>
      <c r="INZ697" s="126"/>
      <c r="IOA697" s="126"/>
      <c r="IOB697" s="126"/>
      <c r="IOC697" s="126"/>
      <c r="IOD697" s="126"/>
      <c r="IOE697" s="126"/>
      <c r="IOF697" s="126"/>
      <c r="IOG697" s="126"/>
      <c r="IOH697" s="126"/>
      <c r="IOI697" s="126"/>
      <c r="IOJ697" s="126"/>
      <c r="IOK697" s="126"/>
      <c r="IOL697" s="126"/>
      <c r="IOM697" s="126"/>
      <c r="ION697" s="126"/>
      <c r="IOO697" s="126"/>
      <c r="IOP697" s="126"/>
      <c r="IOQ697" s="126"/>
      <c r="IOR697" s="126"/>
      <c r="IOS697" s="126"/>
      <c r="IOT697" s="126"/>
      <c r="IOU697" s="126"/>
      <c r="IOV697" s="126"/>
      <c r="IOW697" s="126"/>
      <c r="IOX697" s="126"/>
      <c r="IOY697" s="126"/>
      <c r="IOZ697" s="126"/>
      <c r="IPA697" s="126"/>
      <c r="IPB697" s="126"/>
      <c r="IPC697" s="126"/>
      <c r="IPD697" s="126"/>
      <c r="IPE697" s="126"/>
      <c r="IPF697" s="126"/>
      <c r="IPG697" s="126"/>
      <c r="IPH697" s="126"/>
      <c r="IPI697" s="126"/>
      <c r="IPJ697" s="126"/>
      <c r="IPK697" s="126"/>
      <c r="IPL697" s="126"/>
      <c r="IPM697" s="126"/>
      <c r="IPN697" s="126"/>
      <c r="IPO697" s="126"/>
      <c r="IPP697" s="126"/>
      <c r="IPQ697" s="126"/>
      <c r="IPR697" s="126"/>
      <c r="IPS697" s="126"/>
      <c r="IPT697" s="126"/>
      <c r="IPU697" s="126"/>
      <c r="IPV697" s="126"/>
      <c r="IPW697" s="126"/>
      <c r="IPX697" s="126"/>
      <c r="IPY697" s="126"/>
      <c r="IPZ697" s="126"/>
      <c r="IQA697" s="126"/>
      <c r="IQB697" s="126"/>
      <c r="IQC697" s="126"/>
      <c r="IQD697" s="126"/>
      <c r="IQE697" s="126"/>
      <c r="IQF697" s="126"/>
      <c r="IQG697" s="126"/>
      <c r="IQH697" s="126"/>
      <c r="IQI697" s="126"/>
      <c r="IQJ697" s="126"/>
      <c r="IQK697" s="126"/>
      <c r="IQL697" s="126"/>
      <c r="IQM697" s="126"/>
      <c r="IQN697" s="126"/>
      <c r="IQO697" s="126"/>
      <c r="IQP697" s="126"/>
      <c r="IQQ697" s="126"/>
      <c r="IQR697" s="126"/>
      <c r="IQS697" s="126"/>
      <c r="IQT697" s="126"/>
      <c r="IQU697" s="126"/>
      <c r="IQV697" s="126"/>
      <c r="IQW697" s="126"/>
      <c r="IQX697" s="126"/>
      <c r="IQY697" s="126"/>
      <c r="IQZ697" s="126"/>
      <c r="IRA697" s="126"/>
      <c r="IRB697" s="126"/>
      <c r="IRC697" s="126"/>
      <c r="IRD697" s="126"/>
      <c r="IRE697" s="126"/>
      <c r="IRF697" s="126"/>
      <c r="IRG697" s="126"/>
      <c r="IRH697" s="126"/>
      <c r="IRI697" s="126"/>
      <c r="IRJ697" s="126"/>
      <c r="IRK697" s="126"/>
      <c r="IRL697" s="126"/>
      <c r="IRM697" s="126"/>
      <c r="IRN697" s="126"/>
      <c r="IRO697" s="126"/>
      <c r="IRP697" s="126"/>
      <c r="IRQ697" s="126"/>
      <c r="IRR697" s="126"/>
      <c r="IRS697" s="126"/>
      <c r="IRT697" s="126"/>
      <c r="IRU697" s="126"/>
      <c r="IRV697" s="126"/>
      <c r="IRW697" s="126"/>
      <c r="IRX697" s="126"/>
      <c r="IRY697" s="126"/>
      <c r="IRZ697" s="126"/>
      <c r="ISA697" s="126"/>
      <c r="ISB697" s="126"/>
      <c r="ISC697" s="126"/>
      <c r="ISD697" s="126"/>
      <c r="ISE697" s="126"/>
      <c r="ISF697" s="126"/>
      <c r="ISG697" s="126"/>
      <c r="ISH697" s="126"/>
      <c r="ISI697" s="126"/>
      <c r="ISJ697" s="126"/>
      <c r="ISK697" s="126"/>
      <c r="ISL697" s="126"/>
      <c r="ISM697" s="126"/>
      <c r="ISN697" s="126"/>
      <c r="ISO697" s="126"/>
      <c r="ISP697" s="126"/>
      <c r="ISQ697" s="126"/>
      <c r="ISR697" s="126"/>
      <c r="ISS697" s="126"/>
      <c r="IST697" s="126"/>
      <c r="ISU697" s="126"/>
      <c r="ISV697" s="126"/>
      <c r="ISW697" s="126"/>
      <c r="ISX697" s="126"/>
      <c r="ISY697" s="126"/>
      <c r="ISZ697" s="126"/>
      <c r="ITA697" s="126"/>
      <c r="ITB697" s="126"/>
      <c r="ITC697" s="126"/>
      <c r="ITD697" s="126"/>
      <c r="ITE697" s="126"/>
      <c r="ITF697" s="126"/>
      <c r="ITG697" s="126"/>
      <c r="ITH697" s="126"/>
      <c r="ITI697" s="126"/>
      <c r="ITJ697" s="126"/>
      <c r="ITK697" s="126"/>
      <c r="ITL697" s="126"/>
      <c r="ITM697" s="126"/>
      <c r="ITN697" s="126"/>
      <c r="ITO697" s="126"/>
      <c r="ITP697" s="126"/>
      <c r="ITQ697" s="126"/>
      <c r="ITR697" s="126"/>
      <c r="ITS697" s="126"/>
      <c r="ITT697" s="126"/>
      <c r="ITU697" s="126"/>
      <c r="ITV697" s="126"/>
      <c r="ITW697" s="126"/>
      <c r="ITX697" s="126"/>
      <c r="ITY697" s="126"/>
      <c r="ITZ697" s="126"/>
      <c r="IUA697" s="126"/>
      <c r="IUB697" s="126"/>
      <c r="IUC697" s="126"/>
      <c r="IUD697" s="126"/>
      <c r="IUE697" s="126"/>
      <c r="IUF697" s="126"/>
      <c r="IUG697" s="126"/>
      <c r="IUH697" s="126"/>
      <c r="IUI697" s="126"/>
      <c r="IUJ697" s="126"/>
      <c r="IUK697" s="126"/>
      <c r="IUL697" s="126"/>
      <c r="IUM697" s="126"/>
      <c r="IUN697" s="126"/>
      <c r="IUO697" s="126"/>
      <c r="IUP697" s="126"/>
      <c r="IUQ697" s="126"/>
      <c r="IUR697" s="126"/>
      <c r="IUS697" s="126"/>
      <c r="IUT697" s="126"/>
      <c r="IUU697" s="126"/>
      <c r="IUV697" s="126"/>
      <c r="IUW697" s="126"/>
      <c r="IUX697" s="126"/>
      <c r="IUY697" s="126"/>
      <c r="IUZ697" s="126"/>
      <c r="IVA697" s="126"/>
      <c r="IVB697" s="126"/>
      <c r="IVC697" s="126"/>
      <c r="IVD697" s="126"/>
      <c r="IVE697" s="126"/>
      <c r="IVF697" s="126"/>
      <c r="IVG697" s="126"/>
      <c r="IVH697" s="126"/>
      <c r="IVI697" s="126"/>
      <c r="IVJ697" s="126"/>
      <c r="IVK697" s="126"/>
      <c r="IVL697" s="126"/>
      <c r="IVM697" s="126"/>
      <c r="IVN697" s="126"/>
      <c r="IVO697" s="126"/>
      <c r="IVP697" s="126"/>
      <c r="IVQ697" s="126"/>
      <c r="IVR697" s="126"/>
      <c r="IVS697" s="126"/>
      <c r="IVT697" s="126"/>
      <c r="IVU697" s="126"/>
      <c r="IVV697" s="126"/>
      <c r="IVW697" s="126"/>
      <c r="IVX697" s="126"/>
      <c r="IVY697" s="126"/>
      <c r="IVZ697" s="126"/>
      <c r="IWA697" s="126"/>
      <c r="IWB697" s="126"/>
      <c r="IWC697" s="126"/>
      <c r="IWD697" s="126"/>
      <c r="IWE697" s="126"/>
      <c r="IWF697" s="126"/>
      <c r="IWG697" s="126"/>
      <c r="IWH697" s="126"/>
      <c r="IWI697" s="126"/>
      <c r="IWJ697" s="126"/>
      <c r="IWK697" s="126"/>
      <c r="IWL697" s="126"/>
      <c r="IWM697" s="126"/>
      <c r="IWN697" s="126"/>
      <c r="IWO697" s="126"/>
      <c r="IWP697" s="126"/>
      <c r="IWQ697" s="126"/>
      <c r="IWR697" s="126"/>
      <c r="IWS697" s="126"/>
      <c r="IWT697" s="126"/>
      <c r="IWU697" s="126"/>
      <c r="IWV697" s="126"/>
      <c r="IWW697" s="126"/>
      <c r="IWX697" s="126"/>
      <c r="IWY697" s="126"/>
      <c r="IWZ697" s="126"/>
      <c r="IXA697" s="126"/>
      <c r="IXB697" s="126"/>
      <c r="IXC697" s="126"/>
      <c r="IXD697" s="126"/>
      <c r="IXE697" s="126"/>
      <c r="IXF697" s="126"/>
      <c r="IXG697" s="126"/>
      <c r="IXH697" s="126"/>
      <c r="IXI697" s="126"/>
      <c r="IXJ697" s="126"/>
      <c r="IXK697" s="126"/>
      <c r="IXL697" s="126"/>
      <c r="IXM697" s="126"/>
      <c r="IXN697" s="126"/>
      <c r="IXO697" s="126"/>
      <c r="IXP697" s="126"/>
      <c r="IXQ697" s="126"/>
      <c r="IXR697" s="126"/>
      <c r="IXS697" s="126"/>
      <c r="IXT697" s="126"/>
      <c r="IXU697" s="126"/>
      <c r="IXV697" s="126"/>
      <c r="IXW697" s="126"/>
      <c r="IXX697" s="126"/>
      <c r="IXY697" s="126"/>
      <c r="IXZ697" s="126"/>
      <c r="IYA697" s="126"/>
      <c r="IYB697" s="126"/>
      <c r="IYC697" s="126"/>
      <c r="IYD697" s="126"/>
      <c r="IYE697" s="126"/>
      <c r="IYF697" s="126"/>
      <c r="IYG697" s="126"/>
      <c r="IYH697" s="126"/>
      <c r="IYI697" s="126"/>
      <c r="IYJ697" s="126"/>
      <c r="IYK697" s="126"/>
      <c r="IYL697" s="126"/>
      <c r="IYM697" s="126"/>
      <c r="IYN697" s="126"/>
      <c r="IYO697" s="126"/>
      <c r="IYP697" s="126"/>
      <c r="IYQ697" s="126"/>
      <c r="IYR697" s="126"/>
      <c r="IYS697" s="126"/>
      <c r="IYT697" s="126"/>
      <c r="IYU697" s="126"/>
      <c r="IYV697" s="126"/>
      <c r="IYW697" s="126"/>
      <c r="IYX697" s="126"/>
      <c r="IYY697" s="126"/>
      <c r="IYZ697" s="126"/>
      <c r="IZA697" s="126"/>
      <c r="IZB697" s="126"/>
      <c r="IZC697" s="126"/>
      <c r="IZD697" s="126"/>
      <c r="IZE697" s="126"/>
      <c r="IZF697" s="126"/>
      <c r="IZG697" s="126"/>
      <c r="IZH697" s="126"/>
      <c r="IZI697" s="126"/>
      <c r="IZJ697" s="126"/>
      <c r="IZK697" s="126"/>
      <c r="IZL697" s="126"/>
      <c r="IZM697" s="126"/>
      <c r="IZN697" s="126"/>
      <c r="IZO697" s="126"/>
      <c r="IZP697" s="126"/>
      <c r="IZQ697" s="126"/>
      <c r="IZR697" s="126"/>
      <c r="IZS697" s="126"/>
      <c r="IZT697" s="126"/>
      <c r="IZU697" s="126"/>
      <c r="IZV697" s="126"/>
      <c r="IZW697" s="126"/>
      <c r="IZX697" s="126"/>
      <c r="IZY697" s="126"/>
      <c r="IZZ697" s="126"/>
      <c r="JAA697" s="126"/>
      <c r="JAB697" s="126"/>
      <c r="JAC697" s="126"/>
      <c r="JAD697" s="126"/>
      <c r="JAE697" s="126"/>
      <c r="JAF697" s="126"/>
      <c r="JAG697" s="126"/>
      <c r="JAH697" s="126"/>
      <c r="JAI697" s="126"/>
      <c r="JAJ697" s="126"/>
      <c r="JAK697" s="126"/>
      <c r="JAL697" s="126"/>
      <c r="JAM697" s="126"/>
      <c r="JAN697" s="126"/>
      <c r="JAO697" s="126"/>
      <c r="JAP697" s="126"/>
      <c r="JAQ697" s="126"/>
      <c r="JAR697" s="126"/>
      <c r="JAS697" s="126"/>
      <c r="JAT697" s="126"/>
      <c r="JAU697" s="126"/>
      <c r="JAV697" s="126"/>
      <c r="JAW697" s="126"/>
      <c r="JAX697" s="126"/>
      <c r="JAY697" s="126"/>
      <c r="JAZ697" s="126"/>
      <c r="JBA697" s="126"/>
      <c r="JBB697" s="126"/>
      <c r="JBC697" s="126"/>
      <c r="JBD697" s="126"/>
      <c r="JBE697" s="126"/>
      <c r="JBF697" s="126"/>
      <c r="JBG697" s="126"/>
      <c r="JBH697" s="126"/>
      <c r="JBI697" s="126"/>
      <c r="JBJ697" s="126"/>
      <c r="JBK697" s="126"/>
      <c r="JBL697" s="126"/>
      <c r="JBM697" s="126"/>
      <c r="JBN697" s="126"/>
      <c r="JBO697" s="126"/>
      <c r="JBP697" s="126"/>
      <c r="JBQ697" s="126"/>
      <c r="JBR697" s="126"/>
      <c r="JBS697" s="126"/>
      <c r="JBT697" s="126"/>
      <c r="JBU697" s="126"/>
      <c r="JBV697" s="126"/>
      <c r="JBW697" s="126"/>
      <c r="JBX697" s="126"/>
      <c r="JBY697" s="126"/>
      <c r="JBZ697" s="126"/>
      <c r="JCA697" s="126"/>
      <c r="JCB697" s="126"/>
      <c r="JCC697" s="126"/>
      <c r="JCD697" s="126"/>
      <c r="JCE697" s="126"/>
      <c r="JCF697" s="126"/>
      <c r="JCG697" s="126"/>
      <c r="JCH697" s="126"/>
      <c r="JCI697" s="126"/>
      <c r="JCJ697" s="126"/>
      <c r="JCK697" s="126"/>
      <c r="JCL697" s="126"/>
      <c r="JCM697" s="126"/>
      <c r="JCN697" s="126"/>
      <c r="JCO697" s="126"/>
      <c r="JCP697" s="126"/>
      <c r="JCQ697" s="126"/>
      <c r="JCR697" s="126"/>
      <c r="JCS697" s="126"/>
      <c r="JCT697" s="126"/>
      <c r="JCU697" s="126"/>
      <c r="JCV697" s="126"/>
      <c r="JCW697" s="126"/>
      <c r="JCX697" s="126"/>
      <c r="JCY697" s="126"/>
      <c r="JCZ697" s="126"/>
      <c r="JDA697" s="126"/>
      <c r="JDB697" s="126"/>
      <c r="JDC697" s="126"/>
      <c r="JDD697" s="126"/>
      <c r="JDE697" s="126"/>
      <c r="JDF697" s="126"/>
      <c r="JDG697" s="126"/>
      <c r="JDH697" s="126"/>
      <c r="JDI697" s="126"/>
      <c r="JDJ697" s="126"/>
      <c r="JDK697" s="126"/>
      <c r="JDL697" s="126"/>
      <c r="JDM697" s="126"/>
      <c r="JDN697" s="126"/>
      <c r="JDO697" s="126"/>
      <c r="JDP697" s="126"/>
      <c r="JDQ697" s="126"/>
      <c r="JDR697" s="126"/>
      <c r="JDS697" s="126"/>
      <c r="JDT697" s="126"/>
      <c r="JDU697" s="126"/>
      <c r="JDV697" s="126"/>
      <c r="JDW697" s="126"/>
      <c r="JDX697" s="126"/>
      <c r="JDY697" s="126"/>
      <c r="JDZ697" s="126"/>
      <c r="JEA697" s="126"/>
      <c r="JEB697" s="126"/>
      <c r="JEC697" s="126"/>
      <c r="JED697" s="126"/>
      <c r="JEE697" s="126"/>
      <c r="JEF697" s="126"/>
      <c r="JEG697" s="126"/>
      <c r="JEH697" s="126"/>
      <c r="JEI697" s="126"/>
      <c r="JEJ697" s="126"/>
      <c r="JEK697" s="126"/>
      <c r="JEL697" s="126"/>
      <c r="JEM697" s="126"/>
      <c r="JEN697" s="126"/>
      <c r="JEO697" s="126"/>
      <c r="JEP697" s="126"/>
      <c r="JEQ697" s="126"/>
      <c r="JER697" s="126"/>
      <c r="JES697" s="126"/>
      <c r="JET697" s="126"/>
      <c r="JEU697" s="126"/>
      <c r="JEV697" s="126"/>
      <c r="JEW697" s="126"/>
      <c r="JEX697" s="126"/>
      <c r="JEY697" s="126"/>
      <c r="JEZ697" s="126"/>
      <c r="JFA697" s="126"/>
      <c r="JFB697" s="126"/>
      <c r="JFC697" s="126"/>
      <c r="JFD697" s="126"/>
      <c r="JFE697" s="126"/>
      <c r="JFF697" s="126"/>
      <c r="JFG697" s="126"/>
      <c r="JFH697" s="126"/>
      <c r="JFI697" s="126"/>
      <c r="JFJ697" s="126"/>
      <c r="JFK697" s="126"/>
      <c r="JFL697" s="126"/>
      <c r="JFM697" s="126"/>
      <c r="JFN697" s="126"/>
      <c r="JFO697" s="126"/>
      <c r="JFP697" s="126"/>
      <c r="JFQ697" s="126"/>
      <c r="JFR697" s="126"/>
      <c r="JFS697" s="126"/>
      <c r="JFT697" s="126"/>
      <c r="JFU697" s="126"/>
      <c r="JFV697" s="126"/>
      <c r="JFW697" s="126"/>
      <c r="JFX697" s="126"/>
      <c r="JFY697" s="126"/>
      <c r="JFZ697" s="126"/>
      <c r="JGA697" s="126"/>
      <c r="JGB697" s="126"/>
      <c r="JGC697" s="126"/>
      <c r="JGD697" s="126"/>
      <c r="JGE697" s="126"/>
      <c r="JGF697" s="126"/>
      <c r="JGG697" s="126"/>
      <c r="JGH697" s="126"/>
      <c r="JGI697" s="126"/>
      <c r="JGJ697" s="126"/>
      <c r="JGK697" s="126"/>
      <c r="JGL697" s="126"/>
      <c r="JGM697" s="126"/>
      <c r="JGN697" s="126"/>
      <c r="JGO697" s="126"/>
      <c r="JGP697" s="126"/>
      <c r="JGQ697" s="126"/>
      <c r="JGR697" s="126"/>
      <c r="JGS697" s="126"/>
      <c r="JGT697" s="126"/>
      <c r="JGU697" s="126"/>
      <c r="JGV697" s="126"/>
      <c r="JGW697" s="126"/>
      <c r="JGX697" s="126"/>
      <c r="JGY697" s="126"/>
      <c r="JGZ697" s="126"/>
      <c r="JHA697" s="126"/>
      <c r="JHB697" s="126"/>
      <c r="JHC697" s="126"/>
      <c r="JHD697" s="126"/>
      <c r="JHE697" s="126"/>
      <c r="JHF697" s="126"/>
      <c r="JHG697" s="126"/>
      <c r="JHH697" s="126"/>
      <c r="JHI697" s="126"/>
      <c r="JHJ697" s="126"/>
      <c r="JHK697" s="126"/>
      <c r="JHL697" s="126"/>
      <c r="JHM697" s="126"/>
      <c r="JHN697" s="126"/>
      <c r="JHO697" s="126"/>
      <c r="JHP697" s="126"/>
      <c r="JHQ697" s="126"/>
      <c r="JHR697" s="126"/>
      <c r="JHS697" s="126"/>
      <c r="JHT697" s="126"/>
      <c r="JHU697" s="126"/>
      <c r="JHV697" s="126"/>
      <c r="JHW697" s="126"/>
      <c r="JHX697" s="126"/>
      <c r="JHY697" s="126"/>
      <c r="JHZ697" s="126"/>
      <c r="JIA697" s="126"/>
      <c r="JIB697" s="126"/>
      <c r="JIC697" s="126"/>
      <c r="JID697" s="126"/>
      <c r="JIE697" s="126"/>
      <c r="JIF697" s="126"/>
      <c r="JIG697" s="126"/>
      <c r="JIH697" s="126"/>
      <c r="JII697" s="126"/>
      <c r="JIJ697" s="126"/>
      <c r="JIK697" s="126"/>
      <c r="JIL697" s="126"/>
      <c r="JIM697" s="126"/>
      <c r="JIN697" s="126"/>
      <c r="JIO697" s="126"/>
      <c r="JIP697" s="126"/>
      <c r="JIQ697" s="126"/>
      <c r="JIR697" s="126"/>
      <c r="JIS697" s="126"/>
      <c r="JIT697" s="126"/>
      <c r="JIU697" s="126"/>
      <c r="JIV697" s="126"/>
      <c r="JIW697" s="126"/>
      <c r="JIX697" s="126"/>
      <c r="JIY697" s="126"/>
      <c r="JIZ697" s="126"/>
      <c r="JJA697" s="126"/>
      <c r="JJB697" s="126"/>
      <c r="JJC697" s="126"/>
      <c r="JJD697" s="126"/>
      <c r="JJE697" s="126"/>
      <c r="JJF697" s="126"/>
      <c r="JJG697" s="126"/>
      <c r="JJH697" s="126"/>
      <c r="JJI697" s="126"/>
      <c r="JJJ697" s="126"/>
      <c r="JJK697" s="126"/>
      <c r="JJL697" s="126"/>
      <c r="JJM697" s="126"/>
      <c r="JJN697" s="126"/>
      <c r="JJO697" s="126"/>
      <c r="JJP697" s="126"/>
      <c r="JJQ697" s="126"/>
      <c r="JJR697" s="126"/>
      <c r="JJS697" s="126"/>
      <c r="JJT697" s="126"/>
      <c r="JJU697" s="126"/>
      <c r="JJV697" s="126"/>
      <c r="JJW697" s="126"/>
      <c r="JJX697" s="126"/>
      <c r="JJY697" s="126"/>
      <c r="JJZ697" s="126"/>
      <c r="JKA697" s="126"/>
      <c r="JKB697" s="126"/>
      <c r="JKC697" s="126"/>
      <c r="JKD697" s="126"/>
      <c r="JKE697" s="126"/>
      <c r="JKF697" s="126"/>
      <c r="JKG697" s="126"/>
      <c r="JKH697" s="126"/>
      <c r="JKI697" s="126"/>
      <c r="JKJ697" s="126"/>
      <c r="JKK697" s="126"/>
      <c r="JKL697" s="126"/>
      <c r="JKM697" s="126"/>
      <c r="JKN697" s="126"/>
      <c r="JKO697" s="126"/>
      <c r="JKP697" s="126"/>
      <c r="JKQ697" s="126"/>
      <c r="JKR697" s="126"/>
      <c r="JKS697" s="126"/>
      <c r="JKT697" s="126"/>
      <c r="JKU697" s="126"/>
      <c r="JKV697" s="126"/>
      <c r="JKW697" s="126"/>
      <c r="JKX697" s="126"/>
      <c r="JKY697" s="126"/>
      <c r="JKZ697" s="126"/>
      <c r="JLA697" s="126"/>
      <c r="JLB697" s="126"/>
      <c r="JLC697" s="126"/>
      <c r="JLD697" s="126"/>
      <c r="JLE697" s="126"/>
      <c r="JLF697" s="126"/>
      <c r="JLG697" s="126"/>
      <c r="JLH697" s="126"/>
      <c r="JLI697" s="126"/>
      <c r="JLJ697" s="126"/>
      <c r="JLK697" s="126"/>
      <c r="JLL697" s="126"/>
      <c r="JLM697" s="126"/>
      <c r="JLN697" s="126"/>
      <c r="JLO697" s="126"/>
      <c r="JLP697" s="126"/>
      <c r="JLQ697" s="126"/>
      <c r="JLR697" s="126"/>
      <c r="JLS697" s="126"/>
      <c r="JLT697" s="126"/>
      <c r="JLU697" s="126"/>
      <c r="JLV697" s="126"/>
      <c r="JLW697" s="126"/>
      <c r="JLX697" s="126"/>
      <c r="JLY697" s="126"/>
      <c r="JLZ697" s="126"/>
      <c r="JMA697" s="126"/>
      <c r="JMB697" s="126"/>
      <c r="JMC697" s="126"/>
      <c r="JMD697" s="126"/>
      <c r="JME697" s="126"/>
      <c r="JMF697" s="126"/>
      <c r="JMG697" s="126"/>
      <c r="JMH697" s="126"/>
      <c r="JMI697" s="126"/>
      <c r="JMJ697" s="126"/>
      <c r="JMK697" s="126"/>
      <c r="JML697" s="126"/>
      <c r="JMM697" s="126"/>
      <c r="JMN697" s="126"/>
      <c r="JMO697" s="126"/>
      <c r="JMP697" s="126"/>
      <c r="JMQ697" s="126"/>
      <c r="JMR697" s="126"/>
      <c r="JMS697" s="126"/>
      <c r="JMT697" s="126"/>
      <c r="JMU697" s="126"/>
      <c r="JMV697" s="126"/>
      <c r="JMW697" s="126"/>
      <c r="JMX697" s="126"/>
      <c r="JMY697" s="126"/>
      <c r="JMZ697" s="126"/>
      <c r="JNA697" s="126"/>
      <c r="JNB697" s="126"/>
      <c r="JNC697" s="126"/>
      <c r="JND697" s="126"/>
      <c r="JNE697" s="126"/>
      <c r="JNF697" s="126"/>
      <c r="JNG697" s="126"/>
      <c r="JNH697" s="126"/>
      <c r="JNI697" s="126"/>
      <c r="JNJ697" s="126"/>
      <c r="JNK697" s="126"/>
      <c r="JNL697" s="126"/>
      <c r="JNM697" s="126"/>
      <c r="JNN697" s="126"/>
      <c r="JNO697" s="126"/>
      <c r="JNP697" s="126"/>
      <c r="JNQ697" s="126"/>
      <c r="JNR697" s="126"/>
      <c r="JNS697" s="126"/>
      <c r="JNT697" s="126"/>
      <c r="JNU697" s="126"/>
      <c r="JNV697" s="126"/>
      <c r="JNW697" s="126"/>
      <c r="JNX697" s="126"/>
      <c r="JNY697" s="126"/>
      <c r="JNZ697" s="126"/>
      <c r="JOA697" s="126"/>
      <c r="JOB697" s="126"/>
      <c r="JOC697" s="126"/>
      <c r="JOD697" s="126"/>
      <c r="JOE697" s="126"/>
      <c r="JOF697" s="126"/>
      <c r="JOG697" s="126"/>
      <c r="JOH697" s="126"/>
      <c r="JOI697" s="126"/>
      <c r="JOJ697" s="126"/>
      <c r="JOK697" s="126"/>
      <c r="JOL697" s="126"/>
      <c r="JOM697" s="126"/>
      <c r="JON697" s="126"/>
      <c r="JOO697" s="126"/>
      <c r="JOP697" s="126"/>
      <c r="JOQ697" s="126"/>
      <c r="JOR697" s="126"/>
      <c r="JOS697" s="126"/>
      <c r="JOT697" s="126"/>
      <c r="JOU697" s="126"/>
      <c r="JOV697" s="126"/>
      <c r="JOW697" s="126"/>
      <c r="JOX697" s="126"/>
      <c r="JOY697" s="126"/>
      <c r="JOZ697" s="126"/>
      <c r="JPA697" s="126"/>
      <c r="JPB697" s="126"/>
      <c r="JPC697" s="126"/>
      <c r="JPD697" s="126"/>
      <c r="JPE697" s="126"/>
      <c r="JPF697" s="126"/>
      <c r="JPG697" s="126"/>
      <c r="JPH697" s="126"/>
      <c r="JPI697" s="126"/>
      <c r="JPJ697" s="126"/>
      <c r="JPK697" s="126"/>
      <c r="JPL697" s="126"/>
      <c r="JPM697" s="126"/>
      <c r="JPN697" s="126"/>
      <c r="JPO697" s="126"/>
      <c r="JPP697" s="126"/>
      <c r="JPQ697" s="126"/>
      <c r="JPR697" s="126"/>
      <c r="JPS697" s="126"/>
      <c r="JPT697" s="126"/>
      <c r="JPU697" s="126"/>
      <c r="JPV697" s="126"/>
      <c r="JPW697" s="126"/>
      <c r="JPX697" s="126"/>
      <c r="JPY697" s="126"/>
      <c r="JPZ697" s="126"/>
      <c r="JQA697" s="126"/>
      <c r="JQB697" s="126"/>
      <c r="JQC697" s="126"/>
      <c r="JQD697" s="126"/>
      <c r="JQE697" s="126"/>
      <c r="JQF697" s="126"/>
      <c r="JQG697" s="126"/>
      <c r="JQH697" s="126"/>
      <c r="JQI697" s="126"/>
      <c r="JQJ697" s="126"/>
      <c r="JQK697" s="126"/>
      <c r="JQL697" s="126"/>
      <c r="JQM697" s="126"/>
      <c r="JQN697" s="126"/>
      <c r="JQO697" s="126"/>
      <c r="JQP697" s="126"/>
      <c r="JQQ697" s="126"/>
      <c r="JQR697" s="126"/>
      <c r="JQS697" s="126"/>
      <c r="JQT697" s="126"/>
      <c r="JQU697" s="126"/>
      <c r="JQV697" s="126"/>
      <c r="JQW697" s="126"/>
      <c r="JQX697" s="126"/>
      <c r="JQY697" s="126"/>
      <c r="JQZ697" s="126"/>
      <c r="JRA697" s="126"/>
      <c r="JRB697" s="126"/>
      <c r="JRC697" s="126"/>
      <c r="JRD697" s="126"/>
      <c r="JRE697" s="126"/>
      <c r="JRF697" s="126"/>
      <c r="JRG697" s="126"/>
      <c r="JRH697" s="126"/>
      <c r="JRI697" s="126"/>
      <c r="JRJ697" s="126"/>
      <c r="JRK697" s="126"/>
      <c r="JRL697" s="126"/>
      <c r="JRM697" s="126"/>
      <c r="JRN697" s="126"/>
      <c r="JRO697" s="126"/>
      <c r="JRP697" s="126"/>
      <c r="JRQ697" s="126"/>
      <c r="JRR697" s="126"/>
      <c r="JRS697" s="126"/>
      <c r="JRT697" s="126"/>
      <c r="JRU697" s="126"/>
      <c r="JRV697" s="126"/>
      <c r="JRW697" s="126"/>
      <c r="JRX697" s="126"/>
      <c r="JRY697" s="126"/>
      <c r="JRZ697" s="126"/>
      <c r="JSA697" s="126"/>
      <c r="JSB697" s="126"/>
      <c r="JSC697" s="126"/>
      <c r="JSD697" s="126"/>
      <c r="JSE697" s="126"/>
      <c r="JSF697" s="126"/>
      <c r="JSG697" s="126"/>
      <c r="JSH697" s="126"/>
      <c r="JSI697" s="126"/>
      <c r="JSJ697" s="126"/>
      <c r="JSK697" s="126"/>
      <c r="JSL697" s="126"/>
      <c r="JSM697" s="126"/>
      <c r="JSN697" s="126"/>
      <c r="JSO697" s="126"/>
      <c r="JSP697" s="126"/>
      <c r="JSQ697" s="126"/>
      <c r="JSR697" s="126"/>
      <c r="JSS697" s="126"/>
      <c r="JST697" s="126"/>
      <c r="JSU697" s="126"/>
      <c r="JSV697" s="126"/>
      <c r="JSW697" s="126"/>
      <c r="JSX697" s="126"/>
      <c r="JSY697" s="126"/>
      <c r="JSZ697" s="126"/>
      <c r="JTA697" s="126"/>
      <c r="JTB697" s="126"/>
      <c r="JTC697" s="126"/>
      <c r="JTD697" s="126"/>
      <c r="JTE697" s="126"/>
      <c r="JTF697" s="126"/>
      <c r="JTG697" s="126"/>
      <c r="JTH697" s="126"/>
      <c r="JTI697" s="126"/>
      <c r="JTJ697" s="126"/>
      <c r="JTK697" s="126"/>
      <c r="JTL697" s="126"/>
      <c r="JTM697" s="126"/>
      <c r="JTN697" s="126"/>
      <c r="JTO697" s="126"/>
      <c r="JTP697" s="126"/>
      <c r="JTQ697" s="126"/>
      <c r="JTR697" s="126"/>
      <c r="JTS697" s="126"/>
      <c r="JTT697" s="126"/>
      <c r="JTU697" s="126"/>
      <c r="JTV697" s="126"/>
      <c r="JTW697" s="126"/>
      <c r="JTX697" s="126"/>
      <c r="JTY697" s="126"/>
      <c r="JTZ697" s="126"/>
      <c r="JUA697" s="126"/>
      <c r="JUB697" s="126"/>
      <c r="JUC697" s="126"/>
      <c r="JUD697" s="126"/>
      <c r="JUE697" s="126"/>
      <c r="JUF697" s="126"/>
      <c r="JUG697" s="126"/>
      <c r="JUH697" s="126"/>
      <c r="JUI697" s="126"/>
      <c r="JUJ697" s="126"/>
      <c r="JUK697" s="126"/>
      <c r="JUL697" s="126"/>
      <c r="JUM697" s="126"/>
      <c r="JUN697" s="126"/>
      <c r="JUO697" s="126"/>
      <c r="JUP697" s="126"/>
      <c r="JUQ697" s="126"/>
      <c r="JUR697" s="126"/>
      <c r="JUS697" s="126"/>
      <c r="JUT697" s="126"/>
      <c r="JUU697" s="126"/>
      <c r="JUV697" s="126"/>
      <c r="JUW697" s="126"/>
      <c r="JUX697" s="126"/>
      <c r="JUY697" s="126"/>
      <c r="JUZ697" s="126"/>
      <c r="JVA697" s="126"/>
      <c r="JVB697" s="126"/>
      <c r="JVC697" s="126"/>
      <c r="JVD697" s="126"/>
      <c r="JVE697" s="126"/>
      <c r="JVF697" s="126"/>
      <c r="JVG697" s="126"/>
      <c r="JVH697" s="126"/>
      <c r="JVI697" s="126"/>
      <c r="JVJ697" s="126"/>
      <c r="JVK697" s="126"/>
      <c r="JVL697" s="126"/>
      <c r="JVM697" s="126"/>
      <c r="JVN697" s="126"/>
      <c r="JVO697" s="126"/>
      <c r="JVP697" s="126"/>
      <c r="JVQ697" s="126"/>
      <c r="JVR697" s="126"/>
      <c r="JVS697" s="126"/>
      <c r="JVT697" s="126"/>
      <c r="JVU697" s="126"/>
      <c r="JVV697" s="126"/>
      <c r="JVW697" s="126"/>
      <c r="JVX697" s="126"/>
      <c r="JVY697" s="126"/>
      <c r="JVZ697" s="126"/>
      <c r="JWA697" s="126"/>
      <c r="JWB697" s="126"/>
      <c r="JWC697" s="126"/>
      <c r="JWD697" s="126"/>
      <c r="JWE697" s="126"/>
      <c r="JWF697" s="126"/>
      <c r="JWG697" s="126"/>
      <c r="JWH697" s="126"/>
      <c r="JWI697" s="126"/>
      <c r="JWJ697" s="126"/>
      <c r="JWK697" s="126"/>
      <c r="JWL697" s="126"/>
      <c r="JWM697" s="126"/>
      <c r="JWN697" s="126"/>
      <c r="JWO697" s="126"/>
      <c r="JWP697" s="126"/>
      <c r="JWQ697" s="126"/>
      <c r="JWR697" s="126"/>
      <c r="JWS697" s="126"/>
      <c r="JWT697" s="126"/>
      <c r="JWU697" s="126"/>
      <c r="JWV697" s="126"/>
      <c r="JWW697" s="126"/>
      <c r="JWX697" s="126"/>
      <c r="JWY697" s="126"/>
      <c r="JWZ697" s="126"/>
      <c r="JXA697" s="126"/>
      <c r="JXB697" s="126"/>
      <c r="JXC697" s="126"/>
      <c r="JXD697" s="126"/>
      <c r="JXE697" s="126"/>
      <c r="JXF697" s="126"/>
      <c r="JXG697" s="126"/>
      <c r="JXH697" s="126"/>
      <c r="JXI697" s="126"/>
      <c r="JXJ697" s="126"/>
      <c r="JXK697" s="126"/>
      <c r="JXL697" s="126"/>
      <c r="JXM697" s="126"/>
      <c r="JXN697" s="126"/>
      <c r="JXO697" s="126"/>
      <c r="JXP697" s="126"/>
      <c r="JXQ697" s="126"/>
      <c r="JXR697" s="126"/>
      <c r="JXS697" s="126"/>
      <c r="JXT697" s="126"/>
      <c r="JXU697" s="126"/>
      <c r="JXV697" s="126"/>
      <c r="JXW697" s="126"/>
      <c r="JXX697" s="126"/>
      <c r="JXY697" s="126"/>
      <c r="JXZ697" s="126"/>
      <c r="JYA697" s="126"/>
      <c r="JYB697" s="126"/>
      <c r="JYC697" s="126"/>
      <c r="JYD697" s="126"/>
      <c r="JYE697" s="126"/>
      <c r="JYF697" s="126"/>
      <c r="JYG697" s="126"/>
      <c r="JYH697" s="126"/>
      <c r="JYI697" s="126"/>
      <c r="JYJ697" s="126"/>
      <c r="JYK697" s="126"/>
      <c r="JYL697" s="126"/>
      <c r="JYM697" s="126"/>
      <c r="JYN697" s="126"/>
      <c r="JYO697" s="126"/>
      <c r="JYP697" s="126"/>
      <c r="JYQ697" s="126"/>
      <c r="JYR697" s="126"/>
      <c r="JYS697" s="126"/>
      <c r="JYT697" s="126"/>
      <c r="JYU697" s="126"/>
      <c r="JYV697" s="126"/>
      <c r="JYW697" s="126"/>
      <c r="JYX697" s="126"/>
      <c r="JYY697" s="126"/>
      <c r="JYZ697" s="126"/>
      <c r="JZA697" s="126"/>
      <c r="JZB697" s="126"/>
      <c r="JZC697" s="126"/>
      <c r="JZD697" s="126"/>
      <c r="JZE697" s="126"/>
      <c r="JZF697" s="126"/>
      <c r="JZG697" s="126"/>
      <c r="JZH697" s="126"/>
      <c r="JZI697" s="126"/>
      <c r="JZJ697" s="126"/>
      <c r="JZK697" s="126"/>
      <c r="JZL697" s="126"/>
      <c r="JZM697" s="126"/>
      <c r="JZN697" s="126"/>
      <c r="JZO697" s="126"/>
      <c r="JZP697" s="126"/>
      <c r="JZQ697" s="126"/>
      <c r="JZR697" s="126"/>
      <c r="JZS697" s="126"/>
      <c r="JZT697" s="126"/>
      <c r="JZU697" s="126"/>
      <c r="JZV697" s="126"/>
      <c r="JZW697" s="126"/>
      <c r="JZX697" s="126"/>
      <c r="JZY697" s="126"/>
      <c r="JZZ697" s="126"/>
      <c r="KAA697" s="126"/>
      <c r="KAB697" s="126"/>
      <c r="KAC697" s="126"/>
      <c r="KAD697" s="126"/>
      <c r="KAE697" s="126"/>
      <c r="KAF697" s="126"/>
      <c r="KAG697" s="126"/>
      <c r="KAH697" s="126"/>
      <c r="KAI697" s="126"/>
      <c r="KAJ697" s="126"/>
      <c r="KAK697" s="126"/>
      <c r="KAL697" s="126"/>
      <c r="KAM697" s="126"/>
      <c r="KAN697" s="126"/>
      <c r="KAO697" s="126"/>
      <c r="KAP697" s="126"/>
      <c r="KAQ697" s="126"/>
      <c r="KAR697" s="126"/>
      <c r="KAS697" s="126"/>
      <c r="KAT697" s="126"/>
      <c r="KAU697" s="126"/>
      <c r="KAV697" s="126"/>
      <c r="KAW697" s="126"/>
      <c r="KAX697" s="126"/>
      <c r="KAY697" s="126"/>
      <c r="KAZ697" s="126"/>
      <c r="KBA697" s="126"/>
      <c r="KBB697" s="126"/>
      <c r="KBC697" s="126"/>
      <c r="KBD697" s="126"/>
      <c r="KBE697" s="126"/>
      <c r="KBF697" s="126"/>
      <c r="KBG697" s="126"/>
      <c r="KBH697" s="126"/>
      <c r="KBI697" s="126"/>
      <c r="KBJ697" s="126"/>
      <c r="KBK697" s="126"/>
      <c r="KBL697" s="126"/>
      <c r="KBM697" s="126"/>
      <c r="KBN697" s="126"/>
      <c r="KBO697" s="126"/>
      <c r="KBP697" s="126"/>
      <c r="KBQ697" s="126"/>
      <c r="KBR697" s="126"/>
      <c r="KBS697" s="126"/>
      <c r="KBT697" s="126"/>
      <c r="KBU697" s="126"/>
      <c r="KBV697" s="126"/>
      <c r="KBW697" s="126"/>
      <c r="KBX697" s="126"/>
      <c r="KBY697" s="126"/>
      <c r="KBZ697" s="126"/>
      <c r="KCA697" s="126"/>
      <c r="KCB697" s="126"/>
      <c r="KCC697" s="126"/>
      <c r="KCD697" s="126"/>
      <c r="KCE697" s="126"/>
      <c r="KCF697" s="126"/>
      <c r="KCG697" s="126"/>
      <c r="KCH697" s="126"/>
      <c r="KCI697" s="126"/>
      <c r="KCJ697" s="126"/>
      <c r="KCK697" s="126"/>
      <c r="KCL697" s="126"/>
      <c r="KCM697" s="126"/>
      <c r="KCN697" s="126"/>
      <c r="KCO697" s="126"/>
      <c r="KCP697" s="126"/>
      <c r="KCQ697" s="126"/>
      <c r="KCR697" s="126"/>
      <c r="KCS697" s="126"/>
      <c r="KCT697" s="126"/>
      <c r="KCU697" s="126"/>
      <c r="KCV697" s="126"/>
      <c r="KCW697" s="126"/>
      <c r="KCX697" s="126"/>
      <c r="KCY697" s="126"/>
      <c r="KCZ697" s="126"/>
      <c r="KDA697" s="126"/>
      <c r="KDB697" s="126"/>
      <c r="KDC697" s="126"/>
      <c r="KDD697" s="126"/>
      <c r="KDE697" s="126"/>
      <c r="KDF697" s="126"/>
      <c r="KDG697" s="126"/>
      <c r="KDH697" s="126"/>
      <c r="KDI697" s="126"/>
      <c r="KDJ697" s="126"/>
      <c r="KDK697" s="126"/>
      <c r="KDL697" s="126"/>
      <c r="KDM697" s="126"/>
      <c r="KDN697" s="126"/>
      <c r="KDO697" s="126"/>
      <c r="KDP697" s="126"/>
      <c r="KDQ697" s="126"/>
      <c r="KDR697" s="126"/>
      <c r="KDS697" s="126"/>
      <c r="KDT697" s="126"/>
      <c r="KDU697" s="126"/>
      <c r="KDV697" s="126"/>
      <c r="KDW697" s="126"/>
      <c r="KDX697" s="126"/>
      <c r="KDY697" s="126"/>
      <c r="KDZ697" s="126"/>
      <c r="KEA697" s="126"/>
      <c r="KEB697" s="126"/>
      <c r="KEC697" s="126"/>
      <c r="KED697" s="126"/>
      <c r="KEE697" s="126"/>
      <c r="KEF697" s="126"/>
      <c r="KEG697" s="126"/>
      <c r="KEH697" s="126"/>
      <c r="KEI697" s="126"/>
      <c r="KEJ697" s="126"/>
      <c r="KEK697" s="126"/>
      <c r="KEL697" s="126"/>
      <c r="KEM697" s="126"/>
      <c r="KEN697" s="126"/>
      <c r="KEO697" s="126"/>
      <c r="KEP697" s="126"/>
      <c r="KEQ697" s="126"/>
      <c r="KER697" s="126"/>
      <c r="KES697" s="126"/>
      <c r="KET697" s="126"/>
      <c r="KEU697" s="126"/>
      <c r="KEV697" s="126"/>
      <c r="KEW697" s="126"/>
      <c r="KEX697" s="126"/>
      <c r="KEY697" s="126"/>
      <c r="KEZ697" s="126"/>
      <c r="KFA697" s="126"/>
      <c r="KFB697" s="126"/>
      <c r="KFC697" s="126"/>
      <c r="KFD697" s="126"/>
      <c r="KFE697" s="126"/>
      <c r="KFF697" s="126"/>
      <c r="KFG697" s="126"/>
      <c r="KFH697" s="126"/>
      <c r="KFI697" s="126"/>
      <c r="KFJ697" s="126"/>
      <c r="KFK697" s="126"/>
      <c r="KFL697" s="126"/>
      <c r="KFM697" s="126"/>
      <c r="KFN697" s="126"/>
      <c r="KFO697" s="126"/>
      <c r="KFP697" s="126"/>
      <c r="KFQ697" s="126"/>
      <c r="KFR697" s="126"/>
      <c r="KFS697" s="126"/>
      <c r="KFT697" s="126"/>
      <c r="KFU697" s="126"/>
      <c r="KFV697" s="126"/>
      <c r="KFW697" s="126"/>
      <c r="KFX697" s="126"/>
      <c r="KFY697" s="126"/>
      <c r="KFZ697" s="126"/>
      <c r="KGA697" s="126"/>
      <c r="KGB697" s="126"/>
      <c r="KGC697" s="126"/>
      <c r="KGD697" s="126"/>
      <c r="KGE697" s="126"/>
      <c r="KGF697" s="126"/>
      <c r="KGG697" s="126"/>
      <c r="KGH697" s="126"/>
      <c r="KGI697" s="126"/>
      <c r="KGJ697" s="126"/>
      <c r="KGK697" s="126"/>
      <c r="KGL697" s="126"/>
      <c r="KGM697" s="126"/>
      <c r="KGN697" s="126"/>
      <c r="KGO697" s="126"/>
      <c r="KGP697" s="126"/>
      <c r="KGQ697" s="126"/>
      <c r="KGR697" s="126"/>
      <c r="KGS697" s="126"/>
      <c r="KGT697" s="126"/>
      <c r="KGU697" s="126"/>
      <c r="KGV697" s="126"/>
      <c r="KGW697" s="126"/>
      <c r="KGX697" s="126"/>
      <c r="KGY697" s="126"/>
      <c r="KGZ697" s="126"/>
      <c r="KHA697" s="126"/>
      <c r="KHB697" s="126"/>
      <c r="KHC697" s="126"/>
      <c r="KHD697" s="126"/>
      <c r="KHE697" s="126"/>
      <c r="KHF697" s="126"/>
      <c r="KHG697" s="126"/>
      <c r="KHH697" s="126"/>
      <c r="KHI697" s="126"/>
      <c r="KHJ697" s="126"/>
      <c r="KHK697" s="126"/>
      <c r="KHL697" s="126"/>
      <c r="KHM697" s="126"/>
      <c r="KHN697" s="126"/>
      <c r="KHO697" s="126"/>
      <c r="KHP697" s="126"/>
      <c r="KHQ697" s="126"/>
      <c r="KHR697" s="126"/>
      <c r="KHS697" s="126"/>
      <c r="KHT697" s="126"/>
      <c r="KHU697" s="126"/>
      <c r="KHV697" s="126"/>
      <c r="KHW697" s="126"/>
      <c r="KHX697" s="126"/>
      <c r="KHY697" s="126"/>
      <c r="KHZ697" s="126"/>
      <c r="KIA697" s="126"/>
      <c r="KIB697" s="126"/>
      <c r="KIC697" s="126"/>
      <c r="KID697" s="126"/>
      <c r="KIE697" s="126"/>
      <c r="KIF697" s="126"/>
      <c r="KIG697" s="126"/>
      <c r="KIH697" s="126"/>
      <c r="KII697" s="126"/>
      <c r="KIJ697" s="126"/>
      <c r="KIK697" s="126"/>
      <c r="KIL697" s="126"/>
      <c r="KIM697" s="126"/>
      <c r="KIN697" s="126"/>
      <c r="KIO697" s="126"/>
      <c r="KIP697" s="126"/>
      <c r="KIQ697" s="126"/>
      <c r="KIR697" s="126"/>
      <c r="KIS697" s="126"/>
      <c r="KIT697" s="126"/>
      <c r="KIU697" s="126"/>
      <c r="KIV697" s="126"/>
      <c r="KIW697" s="126"/>
      <c r="KIX697" s="126"/>
      <c r="KIY697" s="126"/>
      <c r="KIZ697" s="126"/>
      <c r="KJA697" s="126"/>
      <c r="KJB697" s="126"/>
      <c r="KJC697" s="126"/>
      <c r="KJD697" s="126"/>
      <c r="KJE697" s="126"/>
      <c r="KJF697" s="126"/>
      <c r="KJG697" s="126"/>
      <c r="KJH697" s="126"/>
      <c r="KJI697" s="126"/>
      <c r="KJJ697" s="126"/>
      <c r="KJK697" s="126"/>
      <c r="KJL697" s="126"/>
      <c r="KJM697" s="126"/>
      <c r="KJN697" s="126"/>
      <c r="KJO697" s="126"/>
      <c r="KJP697" s="126"/>
      <c r="KJQ697" s="126"/>
      <c r="KJR697" s="126"/>
      <c r="KJS697" s="126"/>
      <c r="KJT697" s="126"/>
      <c r="KJU697" s="126"/>
      <c r="KJV697" s="126"/>
      <c r="KJW697" s="126"/>
      <c r="KJX697" s="126"/>
      <c r="KJY697" s="126"/>
      <c r="KJZ697" s="126"/>
      <c r="KKA697" s="126"/>
      <c r="KKB697" s="126"/>
      <c r="KKC697" s="126"/>
      <c r="KKD697" s="126"/>
      <c r="KKE697" s="126"/>
      <c r="KKF697" s="126"/>
      <c r="KKG697" s="126"/>
      <c r="KKH697" s="126"/>
      <c r="KKI697" s="126"/>
      <c r="KKJ697" s="126"/>
      <c r="KKK697" s="126"/>
      <c r="KKL697" s="126"/>
      <c r="KKM697" s="126"/>
      <c r="KKN697" s="126"/>
      <c r="KKO697" s="126"/>
      <c r="KKP697" s="126"/>
      <c r="KKQ697" s="126"/>
      <c r="KKR697" s="126"/>
      <c r="KKS697" s="126"/>
      <c r="KKT697" s="126"/>
      <c r="KKU697" s="126"/>
      <c r="KKV697" s="126"/>
      <c r="KKW697" s="126"/>
      <c r="KKX697" s="126"/>
      <c r="KKY697" s="126"/>
      <c r="KKZ697" s="126"/>
      <c r="KLA697" s="126"/>
      <c r="KLB697" s="126"/>
      <c r="KLC697" s="126"/>
      <c r="KLD697" s="126"/>
      <c r="KLE697" s="126"/>
      <c r="KLF697" s="126"/>
      <c r="KLG697" s="126"/>
      <c r="KLH697" s="126"/>
      <c r="KLI697" s="126"/>
      <c r="KLJ697" s="126"/>
      <c r="KLK697" s="126"/>
      <c r="KLL697" s="126"/>
      <c r="KLM697" s="126"/>
      <c r="KLN697" s="126"/>
      <c r="KLO697" s="126"/>
      <c r="KLP697" s="126"/>
      <c r="KLQ697" s="126"/>
      <c r="KLR697" s="126"/>
      <c r="KLS697" s="126"/>
      <c r="KLT697" s="126"/>
      <c r="KLU697" s="126"/>
      <c r="KLV697" s="126"/>
      <c r="KLW697" s="126"/>
      <c r="KLX697" s="126"/>
      <c r="KLY697" s="126"/>
      <c r="KLZ697" s="126"/>
      <c r="KMA697" s="126"/>
      <c r="KMB697" s="126"/>
      <c r="KMC697" s="126"/>
      <c r="KMD697" s="126"/>
      <c r="KME697" s="126"/>
      <c r="KMF697" s="126"/>
      <c r="KMG697" s="126"/>
      <c r="KMH697" s="126"/>
      <c r="KMI697" s="126"/>
      <c r="KMJ697" s="126"/>
      <c r="KMK697" s="126"/>
      <c r="KML697" s="126"/>
      <c r="KMM697" s="126"/>
      <c r="KMN697" s="126"/>
      <c r="KMO697" s="126"/>
      <c r="KMP697" s="126"/>
      <c r="KMQ697" s="126"/>
      <c r="KMR697" s="126"/>
      <c r="KMS697" s="126"/>
      <c r="KMT697" s="126"/>
      <c r="KMU697" s="126"/>
      <c r="KMV697" s="126"/>
      <c r="KMW697" s="126"/>
      <c r="KMX697" s="126"/>
      <c r="KMY697" s="126"/>
      <c r="KMZ697" s="126"/>
      <c r="KNA697" s="126"/>
      <c r="KNB697" s="126"/>
      <c r="KNC697" s="126"/>
      <c r="KND697" s="126"/>
      <c r="KNE697" s="126"/>
      <c r="KNF697" s="126"/>
      <c r="KNG697" s="126"/>
      <c r="KNH697" s="126"/>
      <c r="KNI697" s="126"/>
      <c r="KNJ697" s="126"/>
      <c r="KNK697" s="126"/>
      <c r="KNL697" s="126"/>
      <c r="KNM697" s="126"/>
      <c r="KNN697" s="126"/>
      <c r="KNO697" s="126"/>
      <c r="KNP697" s="126"/>
      <c r="KNQ697" s="126"/>
      <c r="KNR697" s="126"/>
      <c r="KNS697" s="126"/>
      <c r="KNT697" s="126"/>
      <c r="KNU697" s="126"/>
      <c r="KNV697" s="126"/>
      <c r="KNW697" s="126"/>
      <c r="KNX697" s="126"/>
      <c r="KNY697" s="126"/>
      <c r="KNZ697" s="126"/>
      <c r="KOA697" s="126"/>
      <c r="KOB697" s="126"/>
      <c r="KOC697" s="126"/>
      <c r="KOD697" s="126"/>
      <c r="KOE697" s="126"/>
      <c r="KOF697" s="126"/>
      <c r="KOG697" s="126"/>
      <c r="KOH697" s="126"/>
      <c r="KOI697" s="126"/>
      <c r="KOJ697" s="126"/>
      <c r="KOK697" s="126"/>
      <c r="KOL697" s="126"/>
      <c r="KOM697" s="126"/>
      <c r="KON697" s="126"/>
      <c r="KOO697" s="126"/>
      <c r="KOP697" s="126"/>
      <c r="KOQ697" s="126"/>
      <c r="KOR697" s="126"/>
      <c r="KOS697" s="126"/>
      <c r="KOT697" s="126"/>
      <c r="KOU697" s="126"/>
      <c r="KOV697" s="126"/>
      <c r="KOW697" s="126"/>
      <c r="KOX697" s="126"/>
      <c r="KOY697" s="126"/>
      <c r="KOZ697" s="126"/>
      <c r="KPA697" s="126"/>
      <c r="KPB697" s="126"/>
      <c r="KPC697" s="126"/>
      <c r="KPD697" s="126"/>
      <c r="KPE697" s="126"/>
      <c r="KPF697" s="126"/>
      <c r="KPG697" s="126"/>
      <c r="KPH697" s="126"/>
      <c r="KPI697" s="126"/>
      <c r="KPJ697" s="126"/>
      <c r="KPK697" s="126"/>
      <c r="KPL697" s="126"/>
      <c r="KPM697" s="126"/>
      <c r="KPN697" s="126"/>
      <c r="KPO697" s="126"/>
      <c r="KPP697" s="126"/>
      <c r="KPQ697" s="126"/>
      <c r="KPR697" s="126"/>
      <c r="KPS697" s="126"/>
      <c r="KPT697" s="126"/>
      <c r="KPU697" s="126"/>
      <c r="KPV697" s="126"/>
      <c r="KPW697" s="126"/>
      <c r="KPX697" s="126"/>
      <c r="KPY697" s="126"/>
      <c r="KPZ697" s="126"/>
      <c r="KQA697" s="126"/>
      <c r="KQB697" s="126"/>
      <c r="KQC697" s="126"/>
      <c r="KQD697" s="126"/>
      <c r="KQE697" s="126"/>
      <c r="KQF697" s="126"/>
      <c r="KQG697" s="126"/>
      <c r="KQH697" s="126"/>
      <c r="KQI697" s="126"/>
      <c r="KQJ697" s="126"/>
      <c r="KQK697" s="126"/>
      <c r="KQL697" s="126"/>
      <c r="KQM697" s="126"/>
      <c r="KQN697" s="126"/>
      <c r="KQO697" s="126"/>
      <c r="KQP697" s="126"/>
      <c r="KQQ697" s="126"/>
      <c r="KQR697" s="126"/>
      <c r="KQS697" s="126"/>
      <c r="KQT697" s="126"/>
      <c r="KQU697" s="126"/>
      <c r="KQV697" s="126"/>
      <c r="KQW697" s="126"/>
      <c r="KQX697" s="126"/>
      <c r="KQY697" s="126"/>
      <c r="KQZ697" s="126"/>
      <c r="KRA697" s="126"/>
      <c r="KRB697" s="126"/>
      <c r="KRC697" s="126"/>
      <c r="KRD697" s="126"/>
      <c r="KRE697" s="126"/>
      <c r="KRF697" s="126"/>
      <c r="KRG697" s="126"/>
      <c r="KRH697" s="126"/>
      <c r="KRI697" s="126"/>
      <c r="KRJ697" s="126"/>
      <c r="KRK697" s="126"/>
      <c r="KRL697" s="126"/>
      <c r="KRM697" s="126"/>
      <c r="KRN697" s="126"/>
      <c r="KRO697" s="126"/>
      <c r="KRP697" s="126"/>
      <c r="KRQ697" s="126"/>
      <c r="KRR697" s="126"/>
      <c r="KRS697" s="126"/>
      <c r="KRT697" s="126"/>
      <c r="KRU697" s="126"/>
      <c r="KRV697" s="126"/>
      <c r="KRW697" s="126"/>
      <c r="KRX697" s="126"/>
      <c r="KRY697" s="126"/>
      <c r="KRZ697" s="126"/>
      <c r="KSA697" s="126"/>
      <c r="KSB697" s="126"/>
      <c r="KSC697" s="126"/>
      <c r="KSD697" s="126"/>
      <c r="KSE697" s="126"/>
      <c r="KSF697" s="126"/>
      <c r="KSG697" s="126"/>
      <c r="KSH697" s="126"/>
      <c r="KSI697" s="126"/>
      <c r="KSJ697" s="126"/>
      <c r="KSK697" s="126"/>
      <c r="KSL697" s="126"/>
      <c r="KSM697" s="126"/>
      <c r="KSN697" s="126"/>
      <c r="KSO697" s="126"/>
      <c r="KSP697" s="126"/>
      <c r="KSQ697" s="126"/>
      <c r="KSR697" s="126"/>
      <c r="KSS697" s="126"/>
      <c r="KST697" s="126"/>
      <c r="KSU697" s="126"/>
      <c r="KSV697" s="126"/>
      <c r="KSW697" s="126"/>
      <c r="KSX697" s="126"/>
      <c r="KSY697" s="126"/>
      <c r="KSZ697" s="126"/>
      <c r="KTA697" s="126"/>
      <c r="KTB697" s="126"/>
      <c r="KTC697" s="126"/>
      <c r="KTD697" s="126"/>
      <c r="KTE697" s="126"/>
      <c r="KTF697" s="126"/>
      <c r="KTG697" s="126"/>
      <c r="KTH697" s="126"/>
      <c r="KTI697" s="126"/>
      <c r="KTJ697" s="126"/>
      <c r="KTK697" s="126"/>
      <c r="KTL697" s="126"/>
      <c r="KTM697" s="126"/>
      <c r="KTN697" s="126"/>
      <c r="KTO697" s="126"/>
      <c r="KTP697" s="126"/>
      <c r="KTQ697" s="126"/>
      <c r="KTR697" s="126"/>
      <c r="KTS697" s="126"/>
      <c r="KTT697" s="126"/>
      <c r="KTU697" s="126"/>
      <c r="KTV697" s="126"/>
      <c r="KTW697" s="126"/>
      <c r="KTX697" s="126"/>
      <c r="KTY697" s="126"/>
      <c r="KTZ697" s="126"/>
      <c r="KUA697" s="126"/>
      <c r="KUB697" s="126"/>
      <c r="KUC697" s="126"/>
      <c r="KUD697" s="126"/>
      <c r="KUE697" s="126"/>
      <c r="KUF697" s="126"/>
      <c r="KUG697" s="126"/>
      <c r="KUH697" s="126"/>
      <c r="KUI697" s="126"/>
      <c r="KUJ697" s="126"/>
      <c r="KUK697" s="126"/>
      <c r="KUL697" s="126"/>
      <c r="KUM697" s="126"/>
      <c r="KUN697" s="126"/>
      <c r="KUO697" s="126"/>
      <c r="KUP697" s="126"/>
      <c r="KUQ697" s="126"/>
      <c r="KUR697" s="126"/>
      <c r="KUS697" s="126"/>
      <c r="KUT697" s="126"/>
      <c r="KUU697" s="126"/>
      <c r="KUV697" s="126"/>
      <c r="KUW697" s="126"/>
      <c r="KUX697" s="126"/>
      <c r="KUY697" s="126"/>
      <c r="KUZ697" s="126"/>
      <c r="KVA697" s="126"/>
      <c r="KVB697" s="126"/>
      <c r="KVC697" s="126"/>
      <c r="KVD697" s="126"/>
      <c r="KVE697" s="126"/>
      <c r="KVF697" s="126"/>
      <c r="KVG697" s="126"/>
      <c r="KVH697" s="126"/>
      <c r="KVI697" s="126"/>
      <c r="KVJ697" s="126"/>
      <c r="KVK697" s="126"/>
      <c r="KVL697" s="126"/>
      <c r="KVM697" s="126"/>
      <c r="KVN697" s="126"/>
      <c r="KVO697" s="126"/>
      <c r="KVP697" s="126"/>
      <c r="KVQ697" s="126"/>
      <c r="KVR697" s="126"/>
      <c r="KVS697" s="126"/>
      <c r="KVT697" s="126"/>
      <c r="KVU697" s="126"/>
      <c r="KVV697" s="126"/>
      <c r="KVW697" s="126"/>
      <c r="KVX697" s="126"/>
      <c r="KVY697" s="126"/>
      <c r="KVZ697" s="126"/>
      <c r="KWA697" s="126"/>
      <c r="KWB697" s="126"/>
      <c r="KWC697" s="126"/>
      <c r="KWD697" s="126"/>
      <c r="KWE697" s="126"/>
      <c r="KWF697" s="126"/>
      <c r="KWG697" s="126"/>
      <c r="KWH697" s="126"/>
      <c r="KWI697" s="126"/>
      <c r="KWJ697" s="126"/>
      <c r="KWK697" s="126"/>
      <c r="KWL697" s="126"/>
      <c r="KWM697" s="126"/>
      <c r="KWN697" s="126"/>
      <c r="KWO697" s="126"/>
      <c r="KWP697" s="126"/>
      <c r="KWQ697" s="126"/>
      <c r="KWR697" s="126"/>
      <c r="KWS697" s="126"/>
      <c r="KWT697" s="126"/>
      <c r="KWU697" s="126"/>
      <c r="KWV697" s="126"/>
      <c r="KWW697" s="126"/>
      <c r="KWX697" s="126"/>
      <c r="KWY697" s="126"/>
      <c r="KWZ697" s="126"/>
      <c r="KXA697" s="126"/>
      <c r="KXB697" s="126"/>
      <c r="KXC697" s="126"/>
      <c r="KXD697" s="126"/>
      <c r="KXE697" s="126"/>
      <c r="KXF697" s="126"/>
      <c r="KXG697" s="126"/>
      <c r="KXH697" s="126"/>
      <c r="KXI697" s="126"/>
      <c r="KXJ697" s="126"/>
      <c r="KXK697" s="126"/>
      <c r="KXL697" s="126"/>
      <c r="KXM697" s="126"/>
      <c r="KXN697" s="126"/>
      <c r="KXO697" s="126"/>
      <c r="KXP697" s="126"/>
      <c r="KXQ697" s="126"/>
      <c r="KXR697" s="126"/>
      <c r="KXS697" s="126"/>
      <c r="KXT697" s="126"/>
      <c r="KXU697" s="126"/>
      <c r="KXV697" s="126"/>
      <c r="KXW697" s="126"/>
      <c r="KXX697" s="126"/>
      <c r="KXY697" s="126"/>
      <c r="KXZ697" s="126"/>
      <c r="KYA697" s="126"/>
      <c r="KYB697" s="126"/>
      <c r="KYC697" s="126"/>
      <c r="KYD697" s="126"/>
      <c r="KYE697" s="126"/>
      <c r="KYF697" s="126"/>
      <c r="KYG697" s="126"/>
      <c r="KYH697" s="126"/>
      <c r="KYI697" s="126"/>
      <c r="KYJ697" s="126"/>
      <c r="KYK697" s="126"/>
      <c r="KYL697" s="126"/>
      <c r="KYM697" s="126"/>
      <c r="KYN697" s="126"/>
      <c r="KYO697" s="126"/>
      <c r="KYP697" s="126"/>
      <c r="KYQ697" s="126"/>
      <c r="KYR697" s="126"/>
      <c r="KYS697" s="126"/>
      <c r="KYT697" s="126"/>
      <c r="KYU697" s="126"/>
      <c r="KYV697" s="126"/>
      <c r="KYW697" s="126"/>
      <c r="KYX697" s="126"/>
      <c r="KYY697" s="126"/>
      <c r="KYZ697" s="126"/>
      <c r="KZA697" s="126"/>
      <c r="KZB697" s="126"/>
      <c r="KZC697" s="126"/>
      <c r="KZD697" s="126"/>
      <c r="KZE697" s="126"/>
      <c r="KZF697" s="126"/>
      <c r="KZG697" s="126"/>
      <c r="KZH697" s="126"/>
      <c r="KZI697" s="126"/>
      <c r="KZJ697" s="126"/>
      <c r="KZK697" s="126"/>
      <c r="KZL697" s="126"/>
      <c r="KZM697" s="126"/>
      <c r="KZN697" s="126"/>
      <c r="KZO697" s="126"/>
      <c r="KZP697" s="126"/>
      <c r="KZQ697" s="126"/>
      <c r="KZR697" s="126"/>
      <c r="KZS697" s="126"/>
      <c r="KZT697" s="126"/>
      <c r="KZU697" s="126"/>
      <c r="KZV697" s="126"/>
      <c r="KZW697" s="126"/>
      <c r="KZX697" s="126"/>
      <c r="KZY697" s="126"/>
      <c r="KZZ697" s="126"/>
      <c r="LAA697" s="126"/>
      <c r="LAB697" s="126"/>
      <c r="LAC697" s="126"/>
      <c r="LAD697" s="126"/>
      <c r="LAE697" s="126"/>
      <c r="LAF697" s="126"/>
      <c r="LAG697" s="126"/>
      <c r="LAH697" s="126"/>
      <c r="LAI697" s="126"/>
      <c r="LAJ697" s="126"/>
      <c r="LAK697" s="126"/>
      <c r="LAL697" s="126"/>
      <c r="LAM697" s="126"/>
      <c r="LAN697" s="126"/>
      <c r="LAO697" s="126"/>
      <c r="LAP697" s="126"/>
      <c r="LAQ697" s="126"/>
      <c r="LAR697" s="126"/>
      <c r="LAS697" s="126"/>
      <c r="LAT697" s="126"/>
      <c r="LAU697" s="126"/>
      <c r="LAV697" s="126"/>
      <c r="LAW697" s="126"/>
      <c r="LAX697" s="126"/>
      <c r="LAY697" s="126"/>
      <c r="LAZ697" s="126"/>
      <c r="LBA697" s="126"/>
      <c r="LBB697" s="126"/>
      <c r="LBC697" s="126"/>
      <c r="LBD697" s="126"/>
      <c r="LBE697" s="126"/>
      <c r="LBF697" s="126"/>
      <c r="LBG697" s="126"/>
      <c r="LBH697" s="126"/>
      <c r="LBI697" s="126"/>
      <c r="LBJ697" s="126"/>
      <c r="LBK697" s="126"/>
      <c r="LBL697" s="126"/>
      <c r="LBM697" s="126"/>
      <c r="LBN697" s="126"/>
      <c r="LBO697" s="126"/>
      <c r="LBP697" s="126"/>
      <c r="LBQ697" s="126"/>
      <c r="LBR697" s="126"/>
      <c r="LBS697" s="126"/>
      <c r="LBT697" s="126"/>
      <c r="LBU697" s="126"/>
      <c r="LBV697" s="126"/>
      <c r="LBW697" s="126"/>
      <c r="LBX697" s="126"/>
      <c r="LBY697" s="126"/>
      <c r="LBZ697" s="126"/>
      <c r="LCA697" s="126"/>
      <c r="LCB697" s="126"/>
      <c r="LCC697" s="126"/>
      <c r="LCD697" s="126"/>
      <c r="LCE697" s="126"/>
      <c r="LCF697" s="126"/>
      <c r="LCG697" s="126"/>
      <c r="LCH697" s="126"/>
      <c r="LCI697" s="126"/>
      <c r="LCJ697" s="126"/>
      <c r="LCK697" s="126"/>
      <c r="LCL697" s="126"/>
      <c r="LCM697" s="126"/>
      <c r="LCN697" s="126"/>
      <c r="LCO697" s="126"/>
      <c r="LCP697" s="126"/>
      <c r="LCQ697" s="126"/>
      <c r="LCR697" s="126"/>
      <c r="LCS697" s="126"/>
      <c r="LCT697" s="126"/>
      <c r="LCU697" s="126"/>
      <c r="LCV697" s="126"/>
      <c r="LCW697" s="126"/>
      <c r="LCX697" s="126"/>
      <c r="LCY697" s="126"/>
      <c r="LCZ697" s="126"/>
      <c r="LDA697" s="126"/>
      <c r="LDB697" s="126"/>
      <c r="LDC697" s="126"/>
      <c r="LDD697" s="126"/>
      <c r="LDE697" s="126"/>
      <c r="LDF697" s="126"/>
      <c r="LDG697" s="126"/>
      <c r="LDH697" s="126"/>
      <c r="LDI697" s="126"/>
      <c r="LDJ697" s="126"/>
      <c r="LDK697" s="126"/>
      <c r="LDL697" s="126"/>
      <c r="LDM697" s="126"/>
      <c r="LDN697" s="126"/>
      <c r="LDO697" s="126"/>
      <c r="LDP697" s="126"/>
      <c r="LDQ697" s="126"/>
      <c r="LDR697" s="126"/>
      <c r="LDS697" s="126"/>
      <c r="LDT697" s="126"/>
      <c r="LDU697" s="126"/>
      <c r="LDV697" s="126"/>
      <c r="LDW697" s="126"/>
      <c r="LDX697" s="126"/>
      <c r="LDY697" s="126"/>
      <c r="LDZ697" s="126"/>
      <c r="LEA697" s="126"/>
      <c r="LEB697" s="126"/>
      <c r="LEC697" s="126"/>
      <c r="LED697" s="126"/>
      <c r="LEE697" s="126"/>
      <c r="LEF697" s="126"/>
      <c r="LEG697" s="126"/>
      <c r="LEH697" s="126"/>
      <c r="LEI697" s="126"/>
      <c r="LEJ697" s="126"/>
      <c r="LEK697" s="126"/>
      <c r="LEL697" s="126"/>
      <c r="LEM697" s="126"/>
      <c r="LEN697" s="126"/>
      <c r="LEO697" s="126"/>
      <c r="LEP697" s="126"/>
      <c r="LEQ697" s="126"/>
      <c r="LER697" s="126"/>
      <c r="LES697" s="126"/>
      <c r="LET697" s="126"/>
      <c r="LEU697" s="126"/>
      <c r="LEV697" s="126"/>
      <c r="LEW697" s="126"/>
      <c r="LEX697" s="126"/>
      <c r="LEY697" s="126"/>
      <c r="LEZ697" s="126"/>
      <c r="LFA697" s="126"/>
      <c r="LFB697" s="126"/>
      <c r="LFC697" s="126"/>
      <c r="LFD697" s="126"/>
      <c r="LFE697" s="126"/>
      <c r="LFF697" s="126"/>
      <c r="LFG697" s="126"/>
      <c r="LFH697" s="126"/>
      <c r="LFI697" s="126"/>
      <c r="LFJ697" s="126"/>
      <c r="LFK697" s="126"/>
      <c r="LFL697" s="126"/>
      <c r="LFM697" s="126"/>
      <c r="LFN697" s="126"/>
      <c r="LFO697" s="126"/>
      <c r="LFP697" s="126"/>
      <c r="LFQ697" s="126"/>
      <c r="LFR697" s="126"/>
      <c r="LFS697" s="126"/>
      <c r="LFT697" s="126"/>
      <c r="LFU697" s="126"/>
      <c r="LFV697" s="126"/>
      <c r="LFW697" s="126"/>
      <c r="LFX697" s="126"/>
      <c r="LFY697" s="126"/>
      <c r="LFZ697" s="126"/>
      <c r="LGA697" s="126"/>
      <c r="LGB697" s="126"/>
      <c r="LGC697" s="126"/>
      <c r="LGD697" s="126"/>
      <c r="LGE697" s="126"/>
      <c r="LGF697" s="126"/>
      <c r="LGG697" s="126"/>
      <c r="LGH697" s="126"/>
      <c r="LGI697" s="126"/>
      <c r="LGJ697" s="126"/>
      <c r="LGK697" s="126"/>
      <c r="LGL697" s="126"/>
      <c r="LGM697" s="126"/>
      <c r="LGN697" s="126"/>
      <c r="LGO697" s="126"/>
      <c r="LGP697" s="126"/>
      <c r="LGQ697" s="126"/>
      <c r="LGR697" s="126"/>
      <c r="LGS697" s="126"/>
      <c r="LGT697" s="126"/>
      <c r="LGU697" s="126"/>
      <c r="LGV697" s="126"/>
      <c r="LGW697" s="126"/>
      <c r="LGX697" s="126"/>
      <c r="LGY697" s="126"/>
      <c r="LGZ697" s="126"/>
      <c r="LHA697" s="126"/>
      <c r="LHB697" s="126"/>
      <c r="LHC697" s="126"/>
      <c r="LHD697" s="126"/>
      <c r="LHE697" s="126"/>
      <c r="LHF697" s="126"/>
      <c r="LHG697" s="126"/>
      <c r="LHH697" s="126"/>
      <c r="LHI697" s="126"/>
      <c r="LHJ697" s="126"/>
      <c r="LHK697" s="126"/>
      <c r="LHL697" s="126"/>
      <c r="LHM697" s="126"/>
      <c r="LHN697" s="126"/>
      <c r="LHO697" s="126"/>
      <c r="LHP697" s="126"/>
      <c r="LHQ697" s="126"/>
      <c r="LHR697" s="126"/>
      <c r="LHS697" s="126"/>
      <c r="LHT697" s="126"/>
      <c r="LHU697" s="126"/>
      <c r="LHV697" s="126"/>
      <c r="LHW697" s="126"/>
      <c r="LHX697" s="126"/>
      <c r="LHY697" s="126"/>
      <c r="LHZ697" s="126"/>
      <c r="LIA697" s="126"/>
      <c r="LIB697" s="126"/>
      <c r="LIC697" s="126"/>
      <c r="LID697" s="126"/>
      <c r="LIE697" s="126"/>
      <c r="LIF697" s="126"/>
      <c r="LIG697" s="126"/>
      <c r="LIH697" s="126"/>
      <c r="LII697" s="126"/>
      <c r="LIJ697" s="126"/>
      <c r="LIK697" s="126"/>
      <c r="LIL697" s="126"/>
      <c r="LIM697" s="126"/>
      <c r="LIN697" s="126"/>
      <c r="LIO697" s="126"/>
      <c r="LIP697" s="126"/>
      <c r="LIQ697" s="126"/>
      <c r="LIR697" s="126"/>
      <c r="LIS697" s="126"/>
      <c r="LIT697" s="126"/>
      <c r="LIU697" s="126"/>
      <c r="LIV697" s="126"/>
      <c r="LIW697" s="126"/>
      <c r="LIX697" s="126"/>
      <c r="LIY697" s="126"/>
      <c r="LIZ697" s="126"/>
      <c r="LJA697" s="126"/>
      <c r="LJB697" s="126"/>
      <c r="LJC697" s="126"/>
      <c r="LJD697" s="126"/>
      <c r="LJE697" s="126"/>
      <c r="LJF697" s="126"/>
      <c r="LJG697" s="126"/>
      <c r="LJH697" s="126"/>
      <c r="LJI697" s="126"/>
      <c r="LJJ697" s="126"/>
      <c r="LJK697" s="126"/>
      <c r="LJL697" s="126"/>
      <c r="LJM697" s="126"/>
      <c r="LJN697" s="126"/>
      <c r="LJO697" s="126"/>
      <c r="LJP697" s="126"/>
      <c r="LJQ697" s="126"/>
      <c r="LJR697" s="126"/>
      <c r="LJS697" s="126"/>
      <c r="LJT697" s="126"/>
      <c r="LJU697" s="126"/>
      <c r="LJV697" s="126"/>
      <c r="LJW697" s="126"/>
      <c r="LJX697" s="126"/>
      <c r="LJY697" s="126"/>
      <c r="LJZ697" s="126"/>
      <c r="LKA697" s="126"/>
      <c r="LKB697" s="126"/>
      <c r="LKC697" s="126"/>
      <c r="LKD697" s="126"/>
      <c r="LKE697" s="126"/>
      <c r="LKF697" s="126"/>
      <c r="LKG697" s="126"/>
      <c r="LKH697" s="126"/>
      <c r="LKI697" s="126"/>
      <c r="LKJ697" s="126"/>
      <c r="LKK697" s="126"/>
      <c r="LKL697" s="126"/>
      <c r="LKM697" s="126"/>
      <c r="LKN697" s="126"/>
      <c r="LKO697" s="126"/>
      <c r="LKP697" s="126"/>
      <c r="LKQ697" s="126"/>
      <c r="LKR697" s="126"/>
      <c r="LKS697" s="126"/>
      <c r="LKT697" s="126"/>
      <c r="LKU697" s="126"/>
      <c r="LKV697" s="126"/>
      <c r="LKW697" s="126"/>
      <c r="LKX697" s="126"/>
      <c r="LKY697" s="126"/>
      <c r="LKZ697" s="126"/>
      <c r="LLA697" s="126"/>
      <c r="LLB697" s="126"/>
      <c r="LLC697" s="126"/>
      <c r="LLD697" s="126"/>
      <c r="LLE697" s="126"/>
      <c r="LLF697" s="126"/>
      <c r="LLG697" s="126"/>
      <c r="LLH697" s="126"/>
      <c r="LLI697" s="126"/>
      <c r="LLJ697" s="126"/>
      <c r="LLK697" s="126"/>
      <c r="LLL697" s="126"/>
      <c r="LLM697" s="126"/>
      <c r="LLN697" s="126"/>
      <c r="LLO697" s="126"/>
      <c r="LLP697" s="126"/>
      <c r="LLQ697" s="126"/>
      <c r="LLR697" s="126"/>
      <c r="LLS697" s="126"/>
      <c r="LLT697" s="126"/>
      <c r="LLU697" s="126"/>
      <c r="LLV697" s="126"/>
      <c r="LLW697" s="126"/>
      <c r="LLX697" s="126"/>
      <c r="LLY697" s="126"/>
      <c r="LLZ697" s="126"/>
      <c r="LMA697" s="126"/>
      <c r="LMB697" s="126"/>
      <c r="LMC697" s="126"/>
      <c r="LMD697" s="126"/>
      <c r="LME697" s="126"/>
      <c r="LMF697" s="126"/>
      <c r="LMG697" s="126"/>
      <c r="LMH697" s="126"/>
      <c r="LMI697" s="126"/>
      <c r="LMJ697" s="126"/>
      <c r="LMK697" s="126"/>
      <c r="LML697" s="126"/>
      <c r="LMM697" s="126"/>
      <c r="LMN697" s="126"/>
      <c r="LMO697" s="126"/>
      <c r="LMP697" s="126"/>
      <c r="LMQ697" s="126"/>
      <c r="LMR697" s="126"/>
      <c r="LMS697" s="126"/>
      <c r="LMT697" s="126"/>
      <c r="LMU697" s="126"/>
      <c r="LMV697" s="126"/>
      <c r="LMW697" s="126"/>
      <c r="LMX697" s="126"/>
      <c r="LMY697" s="126"/>
      <c r="LMZ697" s="126"/>
      <c r="LNA697" s="126"/>
      <c r="LNB697" s="126"/>
      <c r="LNC697" s="126"/>
      <c r="LND697" s="126"/>
      <c r="LNE697" s="126"/>
      <c r="LNF697" s="126"/>
      <c r="LNG697" s="126"/>
      <c r="LNH697" s="126"/>
      <c r="LNI697" s="126"/>
      <c r="LNJ697" s="126"/>
      <c r="LNK697" s="126"/>
      <c r="LNL697" s="126"/>
      <c r="LNM697" s="126"/>
      <c r="LNN697" s="126"/>
      <c r="LNO697" s="126"/>
      <c r="LNP697" s="126"/>
      <c r="LNQ697" s="126"/>
      <c r="LNR697" s="126"/>
      <c r="LNS697" s="126"/>
      <c r="LNT697" s="126"/>
      <c r="LNU697" s="126"/>
      <c r="LNV697" s="126"/>
      <c r="LNW697" s="126"/>
      <c r="LNX697" s="126"/>
      <c r="LNY697" s="126"/>
      <c r="LNZ697" s="126"/>
      <c r="LOA697" s="126"/>
      <c r="LOB697" s="126"/>
      <c r="LOC697" s="126"/>
      <c r="LOD697" s="126"/>
      <c r="LOE697" s="126"/>
      <c r="LOF697" s="126"/>
      <c r="LOG697" s="126"/>
      <c r="LOH697" s="126"/>
      <c r="LOI697" s="126"/>
      <c r="LOJ697" s="126"/>
      <c r="LOK697" s="126"/>
      <c r="LOL697" s="126"/>
      <c r="LOM697" s="126"/>
      <c r="LON697" s="126"/>
      <c r="LOO697" s="126"/>
      <c r="LOP697" s="126"/>
      <c r="LOQ697" s="126"/>
      <c r="LOR697" s="126"/>
      <c r="LOS697" s="126"/>
      <c r="LOT697" s="126"/>
      <c r="LOU697" s="126"/>
      <c r="LOV697" s="126"/>
      <c r="LOW697" s="126"/>
      <c r="LOX697" s="126"/>
      <c r="LOY697" s="126"/>
      <c r="LOZ697" s="126"/>
      <c r="LPA697" s="126"/>
      <c r="LPB697" s="126"/>
      <c r="LPC697" s="126"/>
      <c r="LPD697" s="126"/>
      <c r="LPE697" s="126"/>
      <c r="LPF697" s="126"/>
      <c r="LPG697" s="126"/>
      <c r="LPH697" s="126"/>
      <c r="LPI697" s="126"/>
      <c r="LPJ697" s="126"/>
      <c r="LPK697" s="126"/>
      <c r="LPL697" s="126"/>
      <c r="LPM697" s="126"/>
      <c r="LPN697" s="126"/>
      <c r="LPO697" s="126"/>
      <c r="LPP697" s="126"/>
      <c r="LPQ697" s="126"/>
      <c r="LPR697" s="126"/>
      <c r="LPS697" s="126"/>
      <c r="LPT697" s="126"/>
      <c r="LPU697" s="126"/>
      <c r="LPV697" s="126"/>
      <c r="LPW697" s="126"/>
      <c r="LPX697" s="126"/>
      <c r="LPY697" s="126"/>
      <c r="LPZ697" s="126"/>
      <c r="LQA697" s="126"/>
      <c r="LQB697" s="126"/>
      <c r="LQC697" s="126"/>
      <c r="LQD697" s="126"/>
      <c r="LQE697" s="126"/>
      <c r="LQF697" s="126"/>
      <c r="LQG697" s="126"/>
      <c r="LQH697" s="126"/>
      <c r="LQI697" s="126"/>
      <c r="LQJ697" s="126"/>
      <c r="LQK697" s="126"/>
      <c r="LQL697" s="126"/>
      <c r="LQM697" s="126"/>
      <c r="LQN697" s="126"/>
      <c r="LQO697" s="126"/>
      <c r="LQP697" s="126"/>
      <c r="LQQ697" s="126"/>
      <c r="LQR697" s="126"/>
      <c r="LQS697" s="126"/>
      <c r="LQT697" s="126"/>
      <c r="LQU697" s="126"/>
      <c r="LQV697" s="126"/>
      <c r="LQW697" s="126"/>
      <c r="LQX697" s="126"/>
      <c r="LQY697" s="126"/>
      <c r="LQZ697" s="126"/>
      <c r="LRA697" s="126"/>
      <c r="LRB697" s="126"/>
      <c r="LRC697" s="126"/>
      <c r="LRD697" s="126"/>
      <c r="LRE697" s="126"/>
      <c r="LRF697" s="126"/>
      <c r="LRG697" s="126"/>
      <c r="LRH697" s="126"/>
      <c r="LRI697" s="126"/>
      <c r="LRJ697" s="126"/>
      <c r="LRK697" s="126"/>
      <c r="LRL697" s="126"/>
      <c r="LRM697" s="126"/>
      <c r="LRN697" s="126"/>
      <c r="LRO697" s="126"/>
      <c r="LRP697" s="126"/>
      <c r="LRQ697" s="126"/>
      <c r="LRR697" s="126"/>
      <c r="LRS697" s="126"/>
      <c r="LRT697" s="126"/>
      <c r="LRU697" s="126"/>
      <c r="LRV697" s="126"/>
      <c r="LRW697" s="126"/>
      <c r="LRX697" s="126"/>
      <c r="LRY697" s="126"/>
      <c r="LRZ697" s="126"/>
      <c r="LSA697" s="126"/>
      <c r="LSB697" s="126"/>
      <c r="LSC697" s="126"/>
      <c r="LSD697" s="126"/>
      <c r="LSE697" s="126"/>
      <c r="LSF697" s="126"/>
      <c r="LSG697" s="126"/>
      <c r="LSH697" s="126"/>
      <c r="LSI697" s="126"/>
      <c r="LSJ697" s="126"/>
      <c r="LSK697" s="126"/>
      <c r="LSL697" s="126"/>
      <c r="LSM697" s="126"/>
      <c r="LSN697" s="126"/>
      <c r="LSO697" s="126"/>
      <c r="LSP697" s="126"/>
      <c r="LSQ697" s="126"/>
      <c r="LSR697" s="126"/>
      <c r="LSS697" s="126"/>
      <c r="LST697" s="126"/>
      <c r="LSU697" s="126"/>
      <c r="LSV697" s="126"/>
      <c r="LSW697" s="126"/>
      <c r="LSX697" s="126"/>
      <c r="LSY697" s="126"/>
      <c r="LSZ697" s="126"/>
      <c r="LTA697" s="126"/>
      <c r="LTB697" s="126"/>
      <c r="LTC697" s="126"/>
      <c r="LTD697" s="126"/>
      <c r="LTE697" s="126"/>
      <c r="LTF697" s="126"/>
      <c r="LTG697" s="126"/>
      <c r="LTH697" s="126"/>
      <c r="LTI697" s="126"/>
      <c r="LTJ697" s="126"/>
      <c r="LTK697" s="126"/>
      <c r="LTL697" s="126"/>
      <c r="LTM697" s="126"/>
      <c r="LTN697" s="126"/>
      <c r="LTO697" s="126"/>
      <c r="LTP697" s="126"/>
      <c r="LTQ697" s="126"/>
      <c r="LTR697" s="126"/>
      <c r="LTS697" s="126"/>
      <c r="LTT697" s="126"/>
      <c r="LTU697" s="126"/>
      <c r="LTV697" s="126"/>
      <c r="LTW697" s="126"/>
      <c r="LTX697" s="126"/>
      <c r="LTY697" s="126"/>
      <c r="LTZ697" s="126"/>
      <c r="LUA697" s="126"/>
      <c r="LUB697" s="126"/>
      <c r="LUC697" s="126"/>
      <c r="LUD697" s="126"/>
      <c r="LUE697" s="126"/>
      <c r="LUF697" s="126"/>
      <c r="LUG697" s="126"/>
      <c r="LUH697" s="126"/>
      <c r="LUI697" s="126"/>
      <c r="LUJ697" s="126"/>
      <c r="LUK697" s="126"/>
      <c r="LUL697" s="126"/>
      <c r="LUM697" s="126"/>
      <c r="LUN697" s="126"/>
      <c r="LUO697" s="126"/>
      <c r="LUP697" s="126"/>
      <c r="LUQ697" s="126"/>
      <c r="LUR697" s="126"/>
      <c r="LUS697" s="126"/>
      <c r="LUT697" s="126"/>
      <c r="LUU697" s="126"/>
      <c r="LUV697" s="126"/>
      <c r="LUW697" s="126"/>
      <c r="LUX697" s="126"/>
      <c r="LUY697" s="126"/>
      <c r="LUZ697" s="126"/>
      <c r="LVA697" s="126"/>
      <c r="LVB697" s="126"/>
      <c r="LVC697" s="126"/>
      <c r="LVD697" s="126"/>
      <c r="LVE697" s="126"/>
      <c r="LVF697" s="126"/>
      <c r="LVG697" s="126"/>
      <c r="LVH697" s="126"/>
      <c r="LVI697" s="126"/>
      <c r="LVJ697" s="126"/>
      <c r="LVK697" s="126"/>
      <c r="LVL697" s="126"/>
      <c r="LVM697" s="126"/>
      <c r="LVN697" s="126"/>
      <c r="LVO697" s="126"/>
      <c r="LVP697" s="126"/>
      <c r="LVQ697" s="126"/>
      <c r="LVR697" s="126"/>
      <c r="LVS697" s="126"/>
      <c r="LVT697" s="126"/>
      <c r="LVU697" s="126"/>
      <c r="LVV697" s="126"/>
      <c r="LVW697" s="126"/>
      <c r="LVX697" s="126"/>
      <c r="LVY697" s="126"/>
      <c r="LVZ697" s="126"/>
      <c r="LWA697" s="126"/>
      <c r="LWB697" s="126"/>
      <c r="LWC697" s="126"/>
      <c r="LWD697" s="126"/>
      <c r="LWE697" s="126"/>
      <c r="LWF697" s="126"/>
      <c r="LWG697" s="126"/>
      <c r="LWH697" s="126"/>
      <c r="LWI697" s="126"/>
      <c r="LWJ697" s="126"/>
      <c r="LWK697" s="126"/>
      <c r="LWL697" s="126"/>
      <c r="LWM697" s="126"/>
      <c r="LWN697" s="126"/>
      <c r="LWO697" s="126"/>
      <c r="LWP697" s="126"/>
      <c r="LWQ697" s="126"/>
      <c r="LWR697" s="126"/>
      <c r="LWS697" s="126"/>
      <c r="LWT697" s="126"/>
      <c r="LWU697" s="126"/>
      <c r="LWV697" s="126"/>
      <c r="LWW697" s="126"/>
      <c r="LWX697" s="126"/>
      <c r="LWY697" s="126"/>
      <c r="LWZ697" s="126"/>
      <c r="LXA697" s="126"/>
      <c r="LXB697" s="126"/>
      <c r="LXC697" s="126"/>
      <c r="LXD697" s="126"/>
      <c r="LXE697" s="126"/>
      <c r="LXF697" s="126"/>
      <c r="LXG697" s="126"/>
      <c r="LXH697" s="126"/>
      <c r="LXI697" s="126"/>
      <c r="LXJ697" s="126"/>
      <c r="LXK697" s="126"/>
      <c r="LXL697" s="126"/>
      <c r="LXM697" s="126"/>
      <c r="LXN697" s="126"/>
      <c r="LXO697" s="126"/>
      <c r="LXP697" s="126"/>
      <c r="LXQ697" s="126"/>
      <c r="LXR697" s="126"/>
      <c r="LXS697" s="126"/>
      <c r="LXT697" s="126"/>
      <c r="LXU697" s="126"/>
      <c r="LXV697" s="126"/>
      <c r="LXW697" s="126"/>
      <c r="LXX697" s="126"/>
      <c r="LXY697" s="126"/>
      <c r="LXZ697" s="126"/>
      <c r="LYA697" s="126"/>
      <c r="LYB697" s="126"/>
      <c r="LYC697" s="126"/>
      <c r="LYD697" s="126"/>
      <c r="LYE697" s="126"/>
      <c r="LYF697" s="126"/>
      <c r="LYG697" s="126"/>
      <c r="LYH697" s="126"/>
      <c r="LYI697" s="126"/>
      <c r="LYJ697" s="126"/>
      <c r="LYK697" s="126"/>
      <c r="LYL697" s="126"/>
      <c r="LYM697" s="126"/>
      <c r="LYN697" s="126"/>
      <c r="LYO697" s="126"/>
      <c r="LYP697" s="126"/>
      <c r="LYQ697" s="126"/>
      <c r="LYR697" s="126"/>
      <c r="LYS697" s="126"/>
      <c r="LYT697" s="126"/>
      <c r="LYU697" s="126"/>
      <c r="LYV697" s="126"/>
      <c r="LYW697" s="126"/>
      <c r="LYX697" s="126"/>
      <c r="LYY697" s="126"/>
      <c r="LYZ697" s="126"/>
      <c r="LZA697" s="126"/>
      <c r="LZB697" s="126"/>
      <c r="LZC697" s="126"/>
      <c r="LZD697" s="126"/>
      <c r="LZE697" s="126"/>
      <c r="LZF697" s="126"/>
      <c r="LZG697" s="126"/>
      <c r="LZH697" s="126"/>
      <c r="LZI697" s="126"/>
      <c r="LZJ697" s="126"/>
      <c r="LZK697" s="126"/>
      <c r="LZL697" s="126"/>
      <c r="LZM697" s="126"/>
      <c r="LZN697" s="126"/>
      <c r="LZO697" s="126"/>
      <c r="LZP697" s="126"/>
      <c r="LZQ697" s="126"/>
      <c r="LZR697" s="126"/>
      <c r="LZS697" s="126"/>
      <c r="LZT697" s="126"/>
      <c r="LZU697" s="126"/>
      <c r="LZV697" s="126"/>
      <c r="LZW697" s="126"/>
      <c r="LZX697" s="126"/>
      <c r="LZY697" s="126"/>
      <c r="LZZ697" s="126"/>
      <c r="MAA697" s="126"/>
      <c r="MAB697" s="126"/>
      <c r="MAC697" s="126"/>
      <c r="MAD697" s="126"/>
      <c r="MAE697" s="126"/>
      <c r="MAF697" s="126"/>
      <c r="MAG697" s="126"/>
      <c r="MAH697" s="126"/>
      <c r="MAI697" s="126"/>
      <c r="MAJ697" s="126"/>
      <c r="MAK697" s="126"/>
      <c r="MAL697" s="126"/>
      <c r="MAM697" s="126"/>
      <c r="MAN697" s="126"/>
      <c r="MAO697" s="126"/>
      <c r="MAP697" s="126"/>
      <c r="MAQ697" s="126"/>
      <c r="MAR697" s="126"/>
      <c r="MAS697" s="126"/>
      <c r="MAT697" s="126"/>
      <c r="MAU697" s="126"/>
      <c r="MAV697" s="126"/>
      <c r="MAW697" s="126"/>
      <c r="MAX697" s="126"/>
      <c r="MAY697" s="126"/>
      <c r="MAZ697" s="126"/>
      <c r="MBA697" s="126"/>
      <c r="MBB697" s="126"/>
      <c r="MBC697" s="126"/>
      <c r="MBD697" s="126"/>
      <c r="MBE697" s="126"/>
      <c r="MBF697" s="126"/>
      <c r="MBG697" s="126"/>
      <c r="MBH697" s="126"/>
      <c r="MBI697" s="126"/>
      <c r="MBJ697" s="126"/>
      <c r="MBK697" s="126"/>
      <c r="MBL697" s="126"/>
      <c r="MBM697" s="126"/>
      <c r="MBN697" s="126"/>
      <c r="MBO697" s="126"/>
      <c r="MBP697" s="126"/>
      <c r="MBQ697" s="126"/>
      <c r="MBR697" s="126"/>
      <c r="MBS697" s="126"/>
      <c r="MBT697" s="126"/>
      <c r="MBU697" s="126"/>
      <c r="MBV697" s="126"/>
      <c r="MBW697" s="126"/>
      <c r="MBX697" s="126"/>
      <c r="MBY697" s="126"/>
      <c r="MBZ697" s="126"/>
      <c r="MCA697" s="126"/>
      <c r="MCB697" s="126"/>
      <c r="MCC697" s="126"/>
      <c r="MCD697" s="126"/>
      <c r="MCE697" s="126"/>
      <c r="MCF697" s="126"/>
      <c r="MCG697" s="126"/>
      <c r="MCH697" s="126"/>
      <c r="MCI697" s="126"/>
      <c r="MCJ697" s="126"/>
      <c r="MCK697" s="126"/>
      <c r="MCL697" s="126"/>
      <c r="MCM697" s="126"/>
      <c r="MCN697" s="126"/>
      <c r="MCO697" s="126"/>
      <c r="MCP697" s="126"/>
      <c r="MCQ697" s="126"/>
      <c r="MCR697" s="126"/>
      <c r="MCS697" s="126"/>
      <c r="MCT697" s="126"/>
      <c r="MCU697" s="126"/>
      <c r="MCV697" s="126"/>
      <c r="MCW697" s="126"/>
      <c r="MCX697" s="126"/>
      <c r="MCY697" s="126"/>
      <c r="MCZ697" s="126"/>
      <c r="MDA697" s="126"/>
      <c r="MDB697" s="126"/>
      <c r="MDC697" s="126"/>
      <c r="MDD697" s="126"/>
      <c r="MDE697" s="126"/>
      <c r="MDF697" s="126"/>
      <c r="MDG697" s="126"/>
      <c r="MDH697" s="126"/>
      <c r="MDI697" s="126"/>
      <c r="MDJ697" s="126"/>
      <c r="MDK697" s="126"/>
      <c r="MDL697" s="126"/>
      <c r="MDM697" s="126"/>
      <c r="MDN697" s="126"/>
      <c r="MDO697" s="126"/>
      <c r="MDP697" s="126"/>
      <c r="MDQ697" s="126"/>
      <c r="MDR697" s="126"/>
      <c r="MDS697" s="126"/>
      <c r="MDT697" s="126"/>
      <c r="MDU697" s="126"/>
      <c r="MDV697" s="126"/>
      <c r="MDW697" s="126"/>
      <c r="MDX697" s="126"/>
      <c r="MDY697" s="126"/>
      <c r="MDZ697" s="126"/>
      <c r="MEA697" s="126"/>
      <c r="MEB697" s="126"/>
      <c r="MEC697" s="126"/>
      <c r="MED697" s="126"/>
      <c r="MEE697" s="126"/>
      <c r="MEF697" s="126"/>
      <c r="MEG697" s="126"/>
      <c r="MEH697" s="126"/>
      <c r="MEI697" s="126"/>
      <c r="MEJ697" s="126"/>
      <c r="MEK697" s="126"/>
      <c r="MEL697" s="126"/>
      <c r="MEM697" s="126"/>
      <c r="MEN697" s="126"/>
      <c r="MEO697" s="126"/>
      <c r="MEP697" s="126"/>
      <c r="MEQ697" s="126"/>
      <c r="MER697" s="126"/>
      <c r="MES697" s="126"/>
      <c r="MET697" s="126"/>
      <c r="MEU697" s="126"/>
      <c r="MEV697" s="126"/>
      <c r="MEW697" s="126"/>
      <c r="MEX697" s="126"/>
      <c r="MEY697" s="126"/>
      <c r="MEZ697" s="126"/>
      <c r="MFA697" s="126"/>
      <c r="MFB697" s="126"/>
      <c r="MFC697" s="126"/>
      <c r="MFD697" s="126"/>
      <c r="MFE697" s="126"/>
      <c r="MFF697" s="126"/>
      <c r="MFG697" s="126"/>
      <c r="MFH697" s="126"/>
      <c r="MFI697" s="126"/>
      <c r="MFJ697" s="126"/>
      <c r="MFK697" s="126"/>
      <c r="MFL697" s="126"/>
      <c r="MFM697" s="126"/>
      <c r="MFN697" s="126"/>
      <c r="MFO697" s="126"/>
      <c r="MFP697" s="126"/>
      <c r="MFQ697" s="126"/>
      <c r="MFR697" s="126"/>
      <c r="MFS697" s="126"/>
      <c r="MFT697" s="126"/>
      <c r="MFU697" s="126"/>
      <c r="MFV697" s="126"/>
      <c r="MFW697" s="126"/>
      <c r="MFX697" s="126"/>
      <c r="MFY697" s="126"/>
      <c r="MFZ697" s="126"/>
      <c r="MGA697" s="126"/>
      <c r="MGB697" s="126"/>
      <c r="MGC697" s="126"/>
      <c r="MGD697" s="126"/>
      <c r="MGE697" s="126"/>
      <c r="MGF697" s="126"/>
      <c r="MGG697" s="126"/>
      <c r="MGH697" s="126"/>
      <c r="MGI697" s="126"/>
      <c r="MGJ697" s="126"/>
      <c r="MGK697" s="126"/>
      <c r="MGL697" s="126"/>
      <c r="MGM697" s="126"/>
      <c r="MGN697" s="126"/>
      <c r="MGO697" s="126"/>
      <c r="MGP697" s="126"/>
      <c r="MGQ697" s="126"/>
      <c r="MGR697" s="126"/>
      <c r="MGS697" s="126"/>
      <c r="MGT697" s="126"/>
      <c r="MGU697" s="126"/>
      <c r="MGV697" s="126"/>
      <c r="MGW697" s="126"/>
      <c r="MGX697" s="126"/>
      <c r="MGY697" s="126"/>
      <c r="MGZ697" s="126"/>
      <c r="MHA697" s="126"/>
      <c r="MHB697" s="126"/>
      <c r="MHC697" s="126"/>
      <c r="MHD697" s="126"/>
      <c r="MHE697" s="126"/>
      <c r="MHF697" s="126"/>
      <c r="MHG697" s="126"/>
      <c r="MHH697" s="126"/>
      <c r="MHI697" s="126"/>
      <c r="MHJ697" s="126"/>
      <c r="MHK697" s="126"/>
      <c r="MHL697" s="126"/>
      <c r="MHM697" s="126"/>
      <c r="MHN697" s="126"/>
      <c r="MHO697" s="126"/>
      <c r="MHP697" s="126"/>
      <c r="MHQ697" s="126"/>
      <c r="MHR697" s="126"/>
      <c r="MHS697" s="126"/>
      <c r="MHT697" s="126"/>
      <c r="MHU697" s="126"/>
      <c r="MHV697" s="126"/>
      <c r="MHW697" s="126"/>
      <c r="MHX697" s="126"/>
      <c r="MHY697" s="126"/>
      <c r="MHZ697" s="126"/>
      <c r="MIA697" s="126"/>
      <c r="MIB697" s="126"/>
      <c r="MIC697" s="126"/>
      <c r="MID697" s="126"/>
      <c r="MIE697" s="126"/>
      <c r="MIF697" s="126"/>
      <c r="MIG697" s="126"/>
      <c r="MIH697" s="126"/>
      <c r="MII697" s="126"/>
      <c r="MIJ697" s="126"/>
      <c r="MIK697" s="126"/>
      <c r="MIL697" s="126"/>
      <c r="MIM697" s="126"/>
      <c r="MIN697" s="126"/>
      <c r="MIO697" s="126"/>
      <c r="MIP697" s="126"/>
      <c r="MIQ697" s="126"/>
      <c r="MIR697" s="126"/>
      <c r="MIS697" s="126"/>
      <c r="MIT697" s="126"/>
      <c r="MIU697" s="126"/>
      <c r="MIV697" s="126"/>
      <c r="MIW697" s="126"/>
      <c r="MIX697" s="126"/>
      <c r="MIY697" s="126"/>
      <c r="MIZ697" s="126"/>
      <c r="MJA697" s="126"/>
      <c r="MJB697" s="126"/>
      <c r="MJC697" s="126"/>
      <c r="MJD697" s="126"/>
      <c r="MJE697" s="126"/>
      <c r="MJF697" s="126"/>
      <c r="MJG697" s="126"/>
      <c r="MJH697" s="126"/>
      <c r="MJI697" s="126"/>
      <c r="MJJ697" s="126"/>
      <c r="MJK697" s="126"/>
      <c r="MJL697" s="126"/>
      <c r="MJM697" s="126"/>
      <c r="MJN697" s="126"/>
      <c r="MJO697" s="126"/>
      <c r="MJP697" s="126"/>
      <c r="MJQ697" s="126"/>
      <c r="MJR697" s="126"/>
      <c r="MJS697" s="126"/>
      <c r="MJT697" s="126"/>
      <c r="MJU697" s="126"/>
      <c r="MJV697" s="126"/>
      <c r="MJW697" s="126"/>
      <c r="MJX697" s="126"/>
      <c r="MJY697" s="126"/>
      <c r="MJZ697" s="126"/>
      <c r="MKA697" s="126"/>
      <c r="MKB697" s="126"/>
      <c r="MKC697" s="126"/>
      <c r="MKD697" s="126"/>
      <c r="MKE697" s="126"/>
      <c r="MKF697" s="126"/>
      <c r="MKG697" s="126"/>
      <c r="MKH697" s="126"/>
      <c r="MKI697" s="126"/>
      <c r="MKJ697" s="126"/>
      <c r="MKK697" s="126"/>
      <c r="MKL697" s="126"/>
      <c r="MKM697" s="126"/>
      <c r="MKN697" s="126"/>
      <c r="MKO697" s="126"/>
      <c r="MKP697" s="126"/>
      <c r="MKQ697" s="126"/>
      <c r="MKR697" s="126"/>
      <c r="MKS697" s="126"/>
      <c r="MKT697" s="126"/>
      <c r="MKU697" s="126"/>
      <c r="MKV697" s="126"/>
      <c r="MKW697" s="126"/>
      <c r="MKX697" s="126"/>
      <c r="MKY697" s="126"/>
      <c r="MKZ697" s="126"/>
      <c r="MLA697" s="126"/>
      <c r="MLB697" s="126"/>
      <c r="MLC697" s="126"/>
      <c r="MLD697" s="126"/>
      <c r="MLE697" s="126"/>
      <c r="MLF697" s="126"/>
      <c r="MLG697" s="126"/>
      <c r="MLH697" s="126"/>
      <c r="MLI697" s="126"/>
      <c r="MLJ697" s="126"/>
      <c r="MLK697" s="126"/>
      <c r="MLL697" s="126"/>
      <c r="MLM697" s="126"/>
      <c r="MLN697" s="126"/>
      <c r="MLO697" s="126"/>
      <c r="MLP697" s="126"/>
      <c r="MLQ697" s="126"/>
      <c r="MLR697" s="126"/>
      <c r="MLS697" s="126"/>
      <c r="MLT697" s="126"/>
      <c r="MLU697" s="126"/>
      <c r="MLV697" s="126"/>
      <c r="MLW697" s="126"/>
      <c r="MLX697" s="126"/>
      <c r="MLY697" s="126"/>
      <c r="MLZ697" s="126"/>
      <c r="MMA697" s="126"/>
      <c r="MMB697" s="126"/>
      <c r="MMC697" s="126"/>
      <c r="MMD697" s="126"/>
      <c r="MME697" s="126"/>
      <c r="MMF697" s="126"/>
      <c r="MMG697" s="126"/>
      <c r="MMH697" s="126"/>
      <c r="MMI697" s="126"/>
      <c r="MMJ697" s="126"/>
      <c r="MMK697" s="126"/>
      <c r="MML697" s="126"/>
      <c r="MMM697" s="126"/>
      <c r="MMN697" s="126"/>
      <c r="MMO697" s="126"/>
      <c r="MMP697" s="126"/>
      <c r="MMQ697" s="126"/>
      <c r="MMR697" s="126"/>
      <c r="MMS697" s="126"/>
      <c r="MMT697" s="126"/>
      <c r="MMU697" s="126"/>
      <c r="MMV697" s="126"/>
      <c r="MMW697" s="126"/>
      <c r="MMX697" s="126"/>
      <c r="MMY697" s="126"/>
      <c r="MMZ697" s="126"/>
      <c r="MNA697" s="126"/>
      <c r="MNB697" s="126"/>
      <c r="MNC697" s="126"/>
      <c r="MND697" s="126"/>
      <c r="MNE697" s="126"/>
      <c r="MNF697" s="126"/>
      <c r="MNG697" s="126"/>
      <c r="MNH697" s="126"/>
      <c r="MNI697" s="126"/>
      <c r="MNJ697" s="126"/>
      <c r="MNK697" s="126"/>
      <c r="MNL697" s="126"/>
      <c r="MNM697" s="126"/>
      <c r="MNN697" s="126"/>
      <c r="MNO697" s="126"/>
      <c r="MNP697" s="126"/>
      <c r="MNQ697" s="126"/>
      <c r="MNR697" s="126"/>
      <c r="MNS697" s="126"/>
      <c r="MNT697" s="126"/>
      <c r="MNU697" s="126"/>
      <c r="MNV697" s="126"/>
      <c r="MNW697" s="126"/>
      <c r="MNX697" s="126"/>
      <c r="MNY697" s="126"/>
      <c r="MNZ697" s="126"/>
      <c r="MOA697" s="126"/>
      <c r="MOB697" s="126"/>
      <c r="MOC697" s="126"/>
      <c r="MOD697" s="126"/>
      <c r="MOE697" s="126"/>
      <c r="MOF697" s="126"/>
      <c r="MOG697" s="126"/>
      <c r="MOH697" s="126"/>
      <c r="MOI697" s="126"/>
      <c r="MOJ697" s="126"/>
      <c r="MOK697" s="126"/>
      <c r="MOL697" s="126"/>
      <c r="MOM697" s="126"/>
      <c r="MON697" s="126"/>
      <c r="MOO697" s="126"/>
      <c r="MOP697" s="126"/>
      <c r="MOQ697" s="126"/>
      <c r="MOR697" s="126"/>
      <c r="MOS697" s="126"/>
      <c r="MOT697" s="126"/>
      <c r="MOU697" s="126"/>
      <c r="MOV697" s="126"/>
      <c r="MOW697" s="126"/>
      <c r="MOX697" s="126"/>
      <c r="MOY697" s="126"/>
      <c r="MOZ697" s="126"/>
      <c r="MPA697" s="126"/>
      <c r="MPB697" s="126"/>
      <c r="MPC697" s="126"/>
      <c r="MPD697" s="126"/>
      <c r="MPE697" s="126"/>
      <c r="MPF697" s="126"/>
      <c r="MPG697" s="126"/>
      <c r="MPH697" s="126"/>
      <c r="MPI697" s="126"/>
      <c r="MPJ697" s="126"/>
      <c r="MPK697" s="126"/>
      <c r="MPL697" s="126"/>
      <c r="MPM697" s="126"/>
      <c r="MPN697" s="126"/>
      <c r="MPO697" s="126"/>
      <c r="MPP697" s="126"/>
      <c r="MPQ697" s="126"/>
      <c r="MPR697" s="126"/>
      <c r="MPS697" s="126"/>
      <c r="MPT697" s="126"/>
      <c r="MPU697" s="126"/>
      <c r="MPV697" s="126"/>
      <c r="MPW697" s="126"/>
      <c r="MPX697" s="126"/>
      <c r="MPY697" s="126"/>
      <c r="MPZ697" s="126"/>
      <c r="MQA697" s="126"/>
      <c r="MQB697" s="126"/>
      <c r="MQC697" s="126"/>
      <c r="MQD697" s="126"/>
      <c r="MQE697" s="126"/>
      <c r="MQF697" s="126"/>
      <c r="MQG697" s="126"/>
      <c r="MQH697" s="126"/>
      <c r="MQI697" s="126"/>
      <c r="MQJ697" s="126"/>
      <c r="MQK697" s="126"/>
      <c r="MQL697" s="126"/>
      <c r="MQM697" s="126"/>
      <c r="MQN697" s="126"/>
      <c r="MQO697" s="126"/>
      <c r="MQP697" s="126"/>
      <c r="MQQ697" s="126"/>
      <c r="MQR697" s="126"/>
      <c r="MQS697" s="126"/>
      <c r="MQT697" s="126"/>
      <c r="MQU697" s="126"/>
      <c r="MQV697" s="126"/>
      <c r="MQW697" s="126"/>
      <c r="MQX697" s="126"/>
      <c r="MQY697" s="126"/>
      <c r="MQZ697" s="126"/>
      <c r="MRA697" s="126"/>
      <c r="MRB697" s="126"/>
      <c r="MRC697" s="126"/>
      <c r="MRD697" s="126"/>
      <c r="MRE697" s="126"/>
      <c r="MRF697" s="126"/>
      <c r="MRG697" s="126"/>
      <c r="MRH697" s="126"/>
      <c r="MRI697" s="126"/>
      <c r="MRJ697" s="126"/>
      <c r="MRK697" s="126"/>
      <c r="MRL697" s="126"/>
      <c r="MRM697" s="126"/>
      <c r="MRN697" s="126"/>
      <c r="MRO697" s="126"/>
      <c r="MRP697" s="126"/>
      <c r="MRQ697" s="126"/>
      <c r="MRR697" s="126"/>
      <c r="MRS697" s="126"/>
      <c r="MRT697" s="126"/>
      <c r="MRU697" s="126"/>
      <c r="MRV697" s="126"/>
      <c r="MRW697" s="126"/>
      <c r="MRX697" s="126"/>
      <c r="MRY697" s="126"/>
      <c r="MRZ697" s="126"/>
      <c r="MSA697" s="126"/>
      <c r="MSB697" s="126"/>
      <c r="MSC697" s="126"/>
      <c r="MSD697" s="126"/>
      <c r="MSE697" s="126"/>
      <c r="MSF697" s="126"/>
      <c r="MSG697" s="126"/>
      <c r="MSH697" s="126"/>
      <c r="MSI697" s="126"/>
      <c r="MSJ697" s="126"/>
      <c r="MSK697" s="126"/>
      <c r="MSL697" s="126"/>
      <c r="MSM697" s="126"/>
      <c r="MSN697" s="126"/>
      <c r="MSO697" s="126"/>
      <c r="MSP697" s="126"/>
      <c r="MSQ697" s="126"/>
      <c r="MSR697" s="126"/>
      <c r="MSS697" s="126"/>
      <c r="MST697" s="126"/>
      <c r="MSU697" s="126"/>
      <c r="MSV697" s="126"/>
      <c r="MSW697" s="126"/>
      <c r="MSX697" s="126"/>
      <c r="MSY697" s="126"/>
      <c r="MSZ697" s="126"/>
      <c r="MTA697" s="126"/>
      <c r="MTB697" s="126"/>
      <c r="MTC697" s="126"/>
      <c r="MTD697" s="126"/>
      <c r="MTE697" s="126"/>
      <c r="MTF697" s="126"/>
      <c r="MTG697" s="126"/>
      <c r="MTH697" s="126"/>
      <c r="MTI697" s="126"/>
      <c r="MTJ697" s="126"/>
      <c r="MTK697" s="126"/>
      <c r="MTL697" s="126"/>
      <c r="MTM697" s="126"/>
      <c r="MTN697" s="126"/>
      <c r="MTO697" s="126"/>
      <c r="MTP697" s="126"/>
      <c r="MTQ697" s="126"/>
      <c r="MTR697" s="126"/>
      <c r="MTS697" s="126"/>
      <c r="MTT697" s="126"/>
      <c r="MTU697" s="126"/>
      <c r="MTV697" s="126"/>
      <c r="MTW697" s="126"/>
      <c r="MTX697" s="126"/>
      <c r="MTY697" s="126"/>
      <c r="MTZ697" s="126"/>
      <c r="MUA697" s="126"/>
      <c r="MUB697" s="126"/>
      <c r="MUC697" s="126"/>
      <c r="MUD697" s="126"/>
      <c r="MUE697" s="126"/>
      <c r="MUF697" s="126"/>
      <c r="MUG697" s="126"/>
      <c r="MUH697" s="126"/>
      <c r="MUI697" s="126"/>
      <c r="MUJ697" s="126"/>
      <c r="MUK697" s="126"/>
      <c r="MUL697" s="126"/>
      <c r="MUM697" s="126"/>
      <c r="MUN697" s="126"/>
      <c r="MUO697" s="126"/>
      <c r="MUP697" s="126"/>
      <c r="MUQ697" s="126"/>
      <c r="MUR697" s="126"/>
      <c r="MUS697" s="126"/>
      <c r="MUT697" s="126"/>
      <c r="MUU697" s="126"/>
      <c r="MUV697" s="126"/>
      <c r="MUW697" s="126"/>
      <c r="MUX697" s="126"/>
      <c r="MUY697" s="126"/>
      <c r="MUZ697" s="126"/>
      <c r="MVA697" s="126"/>
      <c r="MVB697" s="126"/>
      <c r="MVC697" s="126"/>
      <c r="MVD697" s="126"/>
      <c r="MVE697" s="126"/>
      <c r="MVF697" s="126"/>
      <c r="MVG697" s="126"/>
      <c r="MVH697" s="126"/>
      <c r="MVI697" s="126"/>
      <c r="MVJ697" s="126"/>
      <c r="MVK697" s="126"/>
      <c r="MVL697" s="126"/>
      <c r="MVM697" s="126"/>
      <c r="MVN697" s="126"/>
      <c r="MVO697" s="126"/>
      <c r="MVP697" s="126"/>
      <c r="MVQ697" s="126"/>
      <c r="MVR697" s="126"/>
      <c r="MVS697" s="126"/>
      <c r="MVT697" s="126"/>
      <c r="MVU697" s="126"/>
      <c r="MVV697" s="126"/>
      <c r="MVW697" s="126"/>
      <c r="MVX697" s="126"/>
      <c r="MVY697" s="126"/>
      <c r="MVZ697" s="126"/>
      <c r="MWA697" s="126"/>
      <c r="MWB697" s="126"/>
      <c r="MWC697" s="126"/>
      <c r="MWD697" s="126"/>
      <c r="MWE697" s="126"/>
      <c r="MWF697" s="126"/>
      <c r="MWG697" s="126"/>
      <c r="MWH697" s="126"/>
      <c r="MWI697" s="126"/>
      <c r="MWJ697" s="126"/>
      <c r="MWK697" s="126"/>
      <c r="MWL697" s="126"/>
      <c r="MWM697" s="126"/>
      <c r="MWN697" s="126"/>
      <c r="MWO697" s="126"/>
      <c r="MWP697" s="126"/>
      <c r="MWQ697" s="126"/>
      <c r="MWR697" s="126"/>
      <c r="MWS697" s="126"/>
      <c r="MWT697" s="126"/>
      <c r="MWU697" s="126"/>
      <c r="MWV697" s="126"/>
      <c r="MWW697" s="126"/>
      <c r="MWX697" s="126"/>
      <c r="MWY697" s="126"/>
      <c r="MWZ697" s="126"/>
      <c r="MXA697" s="126"/>
      <c r="MXB697" s="126"/>
      <c r="MXC697" s="126"/>
      <c r="MXD697" s="126"/>
      <c r="MXE697" s="126"/>
      <c r="MXF697" s="126"/>
      <c r="MXG697" s="126"/>
      <c r="MXH697" s="126"/>
      <c r="MXI697" s="126"/>
      <c r="MXJ697" s="126"/>
      <c r="MXK697" s="126"/>
      <c r="MXL697" s="126"/>
      <c r="MXM697" s="126"/>
      <c r="MXN697" s="126"/>
      <c r="MXO697" s="126"/>
      <c r="MXP697" s="126"/>
      <c r="MXQ697" s="126"/>
      <c r="MXR697" s="126"/>
      <c r="MXS697" s="126"/>
      <c r="MXT697" s="126"/>
      <c r="MXU697" s="126"/>
      <c r="MXV697" s="126"/>
      <c r="MXW697" s="126"/>
      <c r="MXX697" s="126"/>
      <c r="MXY697" s="126"/>
      <c r="MXZ697" s="126"/>
      <c r="MYA697" s="126"/>
      <c r="MYB697" s="126"/>
      <c r="MYC697" s="126"/>
      <c r="MYD697" s="126"/>
      <c r="MYE697" s="126"/>
      <c r="MYF697" s="126"/>
      <c r="MYG697" s="126"/>
      <c r="MYH697" s="126"/>
      <c r="MYI697" s="126"/>
      <c r="MYJ697" s="126"/>
      <c r="MYK697" s="126"/>
      <c r="MYL697" s="126"/>
      <c r="MYM697" s="126"/>
      <c r="MYN697" s="126"/>
      <c r="MYO697" s="126"/>
      <c r="MYP697" s="126"/>
      <c r="MYQ697" s="126"/>
      <c r="MYR697" s="126"/>
      <c r="MYS697" s="126"/>
      <c r="MYT697" s="126"/>
      <c r="MYU697" s="126"/>
      <c r="MYV697" s="126"/>
      <c r="MYW697" s="126"/>
      <c r="MYX697" s="126"/>
      <c r="MYY697" s="126"/>
      <c r="MYZ697" s="126"/>
      <c r="MZA697" s="126"/>
      <c r="MZB697" s="126"/>
      <c r="MZC697" s="126"/>
      <c r="MZD697" s="126"/>
      <c r="MZE697" s="126"/>
      <c r="MZF697" s="126"/>
      <c r="MZG697" s="126"/>
      <c r="MZH697" s="126"/>
      <c r="MZI697" s="126"/>
      <c r="MZJ697" s="126"/>
      <c r="MZK697" s="126"/>
      <c r="MZL697" s="126"/>
      <c r="MZM697" s="126"/>
      <c r="MZN697" s="126"/>
      <c r="MZO697" s="126"/>
      <c r="MZP697" s="126"/>
      <c r="MZQ697" s="126"/>
      <c r="MZR697" s="126"/>
      <c r="MZS697" s="126"/>
      <c r="MZT697" s="126"/>
      <c r="MZU697" s="126"/>
      <c r="MZV697" s="126"/>
      <c r="MZW697" s="126"/>
      <c r="MZX697" s="126"/>
      <c r="MZY697" s="126"/>
      <c r="MZZ697" s="126"/>
      <c r="NAA697" s="126"/>
      <c r="NAB697" s="126"/>
      <c r="NAC697" s="126"/>
      <c r="NAD697" s="126"/>
      <c r="NAE697" s="126"/>
      <c r="NAF697" s="126"/>
      <c r="NAG697" s="126"/>
      <c r="NAH697" s="126"/>
      <c r="NAI697" s="126"/>
      <c r="NAJ697" s="126"/>
      <c r="NAK697" s="126"/>
      <c r="NAL697" s="126"/>
      <c r="NAM697" s="126"/>
      <c r="NAN697" s="126"/>
      <c r="NAO697" s="126"/>
      <c r="NAP697" s="126"/>
      <c r="NAQ697" s="126"/>
      <c r="NAR697" s="126"/>
      <c r="NAS697" s="126"/>
      <c r="NAT697" s="126"/>
      <c r="NAU697" s="126"/>
      <c r="NAV697" s="126"/>
      <c r="NAW697" s="126"/>
      <c r="NAX697" s="126"/>
      <c r="NAY697" s="126"/>
      <c r="NAZ697" s="126"/>
      <c r="NBA697" s="126"/>
      <c r="NBB697" s="126"/>
      <c r="NBC697" s="126"/>
      <c r="NBD697" s="126"/>
      <c r="NBE697" s="126"/>
      <c r="NBF697" s="126"/>
      <c r="NBG697" s="126"/>
      <c r="NBH697" s="126"/>
      <c r="NBI697" s="126"/>
      <c r="NBJ697" s="126"/>
      <c r="NBK697" s="126"/>
      <c r="NBL697" s="126"/>
      <c r="NBM697" s="126"/>
      <c r="NBN697" s="126"/>
      <c r="NBO697" s="126"/>
      <c r="NBP697" s="126"/>
      <c r="NBQ697" s="126"/>
      <c r="NBR697" s="126"/>
      <c r="NBS697" s="126"/>
      <c r="NBT697" s="126"/>
      <c r="NBU697" s="126"/>
      <c r="NBV697" s="126"/>
      <c r="NBW697" s="126"/>
      <c r="NBX697" s="126"/>
      <c r="NBY697" s="126"/>
      <c r="NBZ697" s="126"/>
      <c r="NCA697" s="126"/>
      <c r="NCB697" s="126"/>
      <c r="NCC697" s="126"/>
      <c r="NCD697" s="126"/>
      <c r="NCE697" s="126"/>
      <c r="NCF697" s="126"/>
      <c r="NCG697" s="126"/>
      <c r="NCH697" s="126"/>
      <c r="NCI697" s="126"/>
      <c r="NCJ697" s="126"/>
      <c r="NCK697" s="126"/>
      <c r="NCL697" s="126"/>
      <c r="NCM697" s="126"/>
      <c r="NCN697" s="126"/>
      <c r="NCO697" s="126"/>
      <c r="NCP697" s="126"/>
      <c r="NCQ697" s="126"/>
      <c r="NCR697" s="126"/>
      <c r="NCS697" s="126"/>
      <c r="NCT697" s="126"/>
      <c r="NCU697" s="126"/>
      <c r="NCV697" s="126"/>
      <c r="NCW697" s="126"/>
      <c r="NCX697" s="126"/>
      <c r="NCY697" s="126"/>
      <c r="NCZ697" s="126"/>
      <c r="NDA697" s="126"/>
      <c r="NDB697" s="126"/>
      <c r="NDC697" s="126"/>
      <c r="NDD697" s="126"/>
      <c r="NDE697" s="126"/>
      <c r="NDF697" s="126"/>
      <c r="NDG697" s="126"/>
      <c r="NDH697" s="126"/>
      <c r="NDI697" s="126"/>
      <c r="NDJ697" s="126"/>
      <c r="NDK697" s="126"/>
      <c r="NDL697" s="126"/>
      <c r="NDM697" s="126"/>
      <c r="NDN697" s="126"/>
      <c r="NDO697" s="126"/>
      <c r="NDP697" s="126"/>
      <c r="NDQ697" s="126"/>
      <c r="NDR697" s="126"/>
      <c r="NDS697" s="126"/>
      <c r="NDT697" s="126"/>
      <c r="NDU697" s="126"/>
      <c r="NDV697" s="126"/>
      <c r="NDW697" s="126"/>
      <c r="NDX697" s="126"/>
      <c r="NDY697" s="126"/>
      <c r="NDZ697" s="126"/>
      <c r="NEA697" s="126"/>
      <c r="NEB697" s="126"/>
      <c r="NEC697" s="126"/>
      <c r="NED697" s="126"/>
      <c r="NEE697" s="126"/>
      <c r="NEF697" s="126"/>
      <c r="NEG697" s="126"/>
      <c r="NEH697" s="126"/>
      <c r="NEI697" s="126"/>
      <c r="NEJ697" s="126"/>
      <c r="NEK697" s="126"/>
      <c r="NEL697" s="126"/>
      <c r="NEM697" s="126"/>
      <c r="NEN697" s="126"/>
      <c r="NEO697" s="126"/>
      <c r="NEP697" s="126"/>
      <c r="NEQ697" s="126"/>
      <c r="NER697" s="126"/>
      <c r="NES697" s="126"/>
      <c r="NET697" s="126"/>
      <c r="NEU697" s="126"/>
      <c r="NEV697" s="126"/>
      <c r="NEW697" s="126"/>
      <c r="NEX697" s="126"/>
      <c r="NEY697" s="126"/>
      <c r="NEZ697" s="126"/>
      <c r="NFA697" s="126"/>
      <c r="NFB697" s="126"/>
      <c r="NFC697" s="126"/>
      <c r="NFD697" s="126"/>
      <c r="NFE697" s="126"/>
      <c r="NFF697" s="126"/>
      <c r="NFG697" s="126"/>
      <c r="NFH697" s="126"/>
      <c r="NFI697" s="126"/>
      <c r="NFJ697" s="126"/>
      <c r="NFK697" s="126"/>
      <c r="NFL697" s="126"/>
      <c r="NFM697" s="126"/>
      <c r="NFN697" s="126"/>
      <c r="NFO697" s="126"/>
      <c r="NFP697" s="126"/>
      <c r="NFQ697" s="126"/>
      <c r="NFR697" s="126"/>
      <c r="NFS697" s="126"/>
      <c r="NFT697" s="126"/>
      <c r="NFU697" s="126"/>
      <c r="NFV697" s="126"/>
      <c r="NFW697" s="126"/>
      <c r="NFX697" s="126"/>
      <c r="NFY697" s="126"/>
      <c r="NFZ697" s="126"/>
      <c r="NGA697" s="126"/>
      <c r="NGB697" s="126"/>
      <c r="NGC697" s="126"/>
      <c r="NGD697" s="126"/>
      <c r="NGE697" s="126"/>
      <c r="NGF697" s="126"/>
      <c r="NGG697" s="126"/>
      <c r="NGH697" s="126"/>
      <c r="NGI697" s="126"/>
      <c r="NGJ697" s="126"/>
      <c r="NGK697" s="126"/>
      <c r="NGL697" s="126"/>
      <c r="NGM697" s="126"/>
      <c r="NGN697" s="126"/>
      <c r="NGO697" s="126"/>
      <c r="NGP697" s="126"/>
      <c r="NGQ697" s="126"/>
      <c r="NGR697" s="126"/>
      <c r="NGS697" s="126"/>
      <c r="NGT697" s="126"/>
      <c r="NGU697" s="126"/>
      <c r="NGV697" s="126"/>
      <c r="NGW697" s="126"/>
      <c r="NGX697" s="126"/>
      <c r="NGY697" s="126"/>
      <c r="NGZ697" s="126"/>
      <c r="NHA697" s="126"/>
      <c r="NHB697" s="126"/>
      <c r="NHC697" s="126"/>
      <c r="NHD697" s="126"/>
      <c r="NHE697" s="126"/>
      <c r="NHF697" s="126"/>
      <c r="NHG697" s="126"/>
      <c r="NHH697" s="126"/>
      <c r="NHI697" s="126"/>
      <c r="NHJ697" s="126"/>
      <c r="NHK697" s="126"/>
      <c r="NHL697" s="126"/>
      <c r="NHM697" s="126"/>
      <c r="NHN697" s="126"/>
      <c r="NHO697" s="126"/>
      <c r="NHP697" s="126"/>
      <c r="NHQ697" s="126"/>
      <c r="NHR697" s="126"/>
      <c r="NHS697" s="126"/>
      <c r="NHT697" s="126"/>
      <c r="NHU697" s="126"/>
      <c r="NHV697" s="126"/>
      <c r="NHW697" s="126"/>
      <c r="NHX697" s="126"/>
      <c r="NHY697" s="126"/>
      <c r="NHZ697" s="126"/>
      <c r="NIA697" s="126"/>
      <c r="NIB697" s="126"/>
      <c r="NIC697" s="126"/>
      <c r="NID697" s="126"/>
      <c r="NIE697" s="126"/>
      <c r="NIF697" s="126"/>
      <c r="NIG697" s="126"/>
      <c r="NIH697" s="126"/>
      <c r="NII697" s="126"/>
      <c r="NIJ697" s="126"/>
      <c r="NIK697" s="126"/>
      <c r="NIL697" s="126"/>
      <c r="NIM697" s="126"/>
      <c r="NIN697" s="126"/>
      <c r="NIO697" s="126"/>
      <c r="NIP697" s="126"/>
      <c r="NIQ697" s="126"/>
      <c r="NIR697" s="126"/>
      <c r="NIS697" s="126"/>
      <c r="NIT697" s="126"/>
      <c r="NIU697" s="126"/>
      <c r="NIV697" s="126"/>
      <c r="NIW697" s="126"/>
      <c r="NIX697" s="126"/>
      <c r="NIY697" s="126"/>
      <c r="NIZ697" s="126"/>
      <c r="NJA697" s="126"/>
      <c r="NJB697" s="126"/>
      <c r="NJC697" s="126"/>
      <c r="NJD697" s="126"/>
      <c r="NJE697" s="126"/>
      <c r="NJF697" s="126"/>
      <c r="NJG697" s="126"/>
      <c r="NJH697" s="126"/>
      <c r="NJI697" s="126"/>
      <c r="NJJ697" s="126"/>
      <c r="NJK697" s="126"/>
      <c r="NJL697" s="126"/>
      <c r="NJM697" s="126"/>
      <c r="NJN697" s="126"/>
      <c r="NJO697" s="126"/>
      <c r="NJP697" s="126"/>
      <c r="NJQ697" s="126"/>
      <c r="NJR697" s="126"/>
      <c r="NJS697" s="126"/>
      <c r="NJT697" s="126"/>
      <c r="NJU697" s="126"/>
      <c r="NJV697" s="126"/>
      <c r="NJW697" s="126"/>
      <c r="NJX697" s="126"/>
      <c r="NJY697" s="126"/>
      <c r="NJZ697" s="126"/>
      <c r="NKA697" s="126"/>
      <c r="NKB697" s="126"/>
      <c r="NKC697" s="126"/>
      <c r="NKD697" s="126"/>
      <c r="NKE697" s="126"/>
      <c r="NKF697" s="126"/>
      <c r="NKG697" s="126"/>
      <c r="NKH697" s="126"/>
      <c r="NKI697" s="126"/>
      <c r="NKJ697" s="126"/>
      <c r="NKK697" s="126"/>
      <c r="NKL697" s="126"/>
      <c r="NKM697" s="126"/>
      <c r="NKN697" s="126"/>
      <c r="NKO697" s="126"/>
      <c r="NKP697" s="126"/>
      <c r="NKQ697" s="126"/>
      <c r="NKR697" s="126"/>
      <c r="NKS697" s="126"/>
      <c r="NKT697" s="126"/>
      <c r="NKU697" s="126"/>
      <c r="NKV697" s="126"/>
      <c r="NKW697" s="126"/>
      <c r="NKX697" s="126"/>
      <c r="NKY697" s="126"/>
      <c r="NKZ697" s="126"/>
      <c r="NLA697" s="126"/>
      <c r="NLB697" s="126"/>
      <c r="NLC697" s="126"/>
      <c r="NLD697" s="126"/>
      <c r="NLE697" s="126"/>
      <c r="NLF697" s="126"/>
      <c r="NLG697" s="126"/>
      <c r="NLH697" s="126"/>
      <c r="NLI697" s="126"/>
      <c r="NLJ697" s="126"/>
      <c r="NLK697" s="126"/>
      <c r="NLL697" s="126"/>
      <c r="NLM697" s="126"/>
      <c r="NLN697" s="126"/>
      <c r="NLO697" s="126"/>
      <c r="NLP697" s="126"/>
      <c r="NLQ697" s="126"/>
      <c r="NLR697" s="126"/>
      <c r="NLS697" s="126"/>
      <c r="NLT697" s="126"/>
      <c r="NLU697" s="126"/>
      <c r="NLV697" s="126"/>
      <c r="NLW697" s="126"/>
      <c r="NLX697" s="126"/>
      <c r="NLY697" s="126"/>
      <c r="NLZ697" s="126"/>
      <c r="NMA697" s="126"/>
      <c r="NMB697" s="126"/>
      <c r="NMC697" s="126"/>
      <c r="NMD697" s="126"/>
      <c r="NME697" s="126"/>
      <c r="NMF697" s="126"/>
      <c r="NMG697" s="126"/>
      <c r="NMH697" s="126"/>
      <c r="NMI697" s="126"/>
      <c r="NMJ697" s="126"/>
      <c r="NMK697" s="126"/>
      <c r="NML697" s="126"/>
      <c r="NMM697" s="126"/>
      <c r="NMN697" s="126"/>
      <c r="NMO697" s="126"/>
      <c r="NMP697" s="126"/>
      <c r="NMQ697" s="126"/>
      <c r="NMR697" s="126"/>
      <c r="NMS697" s="126"/>
      <c r="NMT697" s="126"/>
      <c r="NMU697" s="126"/>
      <c r="NMV697" s="126"/>
      <c r="NMW697" s="126"/>
      <c r="NMX697" s="126"/>
      <c r="NMY697" s="126"/>
      <c r="NMZ697" s="126"/>
      <c r="NNA697" s="126"/>
      <c r="NNB697" s="126"/>
      <c r="NNC697" s="126"/>
      <c r="NND697" s="126"/>
      <c r="NNE697" s="126"/>
      <c r="NNF697" s="126"/>
      <c r="NNG697" s="126"/>
      <c r="NNH697" s="126"/>
      <c r="NNI697" s="126"/>
      <c r="NNJ697" s="126"/>
      <c r="NNK697" s="126"/>
      <c r="NNL697" s="126"/>
      <c r="NNM697" s="126"/>
      <c r="NNN697" s="126"/>
      <c r="NNO697" s="126"/>
      <c r="NNP697" s="126"/>
      <c r="NNQ697" s="126"/>
      <c r="NNR697" s="126"/>
      <c r="NNS697" s="126"/>
      <c r="NNT697" s="126"/>
      <c r="NNU697" s="126"/>
      <c r="NNV697" s="126"/>
      <c r="NNW697" s="126"/>
      <c r="NNX697" s="126"/>
      <c r="NNY697" s="126"/>
      <c r="NNZ697" s="126"/>
      <c r="NOA697" s="126"/>
      <c r="NOB697" s="126"/>
      <c r="NOC697" s="126"/>
      <c r="NOD697" s="126"/>
      <c r="NOE697" s="126"/>
      <c r="NOF697" s="126"/>
      <c r="NOG697" s="126"/>
      <c r="NOH697" s="126"/>
      <c r="NOI697" s="126"/>
      <c r="NOJ697" s="126"/>
      <c r="NOK697" s="126"/>
      <c r="NOL697" s="126"/>
      <c r="NOM697" s="126"/>
      <c r="NON697" s="126"/>
      <c r="NOO697" s="126"/>
      <c r="NOP697" s="126"/>
      <c r="NOQ697" s="126"/>
      <c r="NOR697" s="126"/>
      <c r="NOS697" s="126"/>
      <c r="NOT697" s="126"/>
      <c r="NOU697" s="126"/>
      <c r="NOV697" s="126"/>
      <c r="NOW697" s="126"/>
      <c r="NOX697" s="126"/>
      <c r="NOY697" s="126"/>
      <c r="NOZ697" s="126"/>
      <c r="NPA697" s="126"/>
      <c r="NPB697" s="126"/>
      <c r="NPC697" s="126"/>
      <c r="NPD697" s="126"/>
      <c r="NPE697" s="126"/>
      <c r="NPF697" s="126"/>
      <c r="NPG697" s="126"/>
      <c r="NPH697" s="126"/>
      <c r="NPI697" s="126"/>
      <c r="NPJ697" s="126"/>
      <c r="NPK697" s="126"/>
      <c r="NPL697" s="126"/>
      <c r="NPM697" s="126"/>
      <c r="NPN697" s="126"/>
      <c r="NPO697" s="126"/>
      <c r="NPP697" s="126"/>
      <c r="NPQ697" s="126"/>
      <c r="NPR697" s="126"/>
      <c r="NPS697" s="126"/>
      <c r="NPT697" s="126"/>
      <c r="NPU697" s="126"/>
      <c r="NPV697" s="126"/>
      <c r="NPW697" s="126"/>
      <c r="NPX697" s="126"/>
      <c r="NPY697" s="126"/>
      <c r="NPZ697" s="126"/>
      <c r="NQA697" s="126"/>
      <c r="NQB697" s="126"/>
      <c r="NQC697" s="126"/>
      <c r="NQD697" s="126"/>
      <c r="NQE697" s="126"/>
      <c r="NQF697" s="126"/>
      <c r="NQG697" s="126"/>
      <c r="NQH697" s="126"/>
      <c r="NQI697" s="126"/>
      <c r="NQJ697" s="126"/>
      <c r="NQK697" s="126"/>
      <c r="NQL697" s="126"/>
      <c r="NQM697" s="126"/>
      <c r="NQN697" s="126"/>
      <c r="NQO697" s="126"/>
      <c r="NQP697" s="126"/>
      <c r="NQQ697" s="126"/>
      <c r="NQR697" s="126"/>
      <c r="NQS697" s="126"/>
      <c r="NQT697" s="126"/>
      <c r="NQU697" s="126"/>
      <c r="NQV697" s="126"/>
      <c r="NQW697" s="126"/>
      <c r="NQX697" s="126"/>
      <c r="NQY697" s="126"/>
      <c r="NQZ697" s="126"/>
      <c r="NRA697" s="126"/>
      <c r="NRB697" s="126"/>
      <c r="NRC697" s="126"/>
      <c r="NRD697" s="126"/>
      <c r="NRE697" s="126"/>
      <c r="NRF697" s="126"/>
      <c r="NRG697" s="126"/>
      <c r="NRH697" s="126"/>
      <c r="NRI697" s="126"/>
      <c r="NRJ697" s="126"/>
      <c r="NRK697" s="126"/>
      <c r="NRL697" s="126"/>
      <c r="NRM697" s="126"/>
      <c r="NRN697" s="126"/>
      <c r="NRO697" s="126"/>
      <c r="NRP697" s="126"/>
      <c r="NRQ697" s="126"/>
      <c r="NRR697" s="126"/>
      <c r="NRS697" s="126"/>
      <c r="NRT697" s="126"/>
      <c r="NRU697" s="126"/>
      <c r="NRV697" s="126"/>
      <c r="NRW697" s="126"/>
      <c r="NRX697" s="126"/>
      <c r="NRY697" s="126"/>
      <c r="NRZ697" s="126"/>
      <c r="NSA697" s="126"/>
      <c r="NSB697" s="126"/>
      <c r="NSC697" s="126"/>
      <c r="NSD697" s="126"/>
      <c r="NSE697" s="126"/>
      <c r="NSF697" s="126"/>
      <c r="NSG697" s="126"/>
      <c r="NSH697" s="126"/>
      <c r="NSI697" s="126"/>
      <c r="NSJ697" s="126"/>
      <c r="NSK697" s="126"/>
      <c r="NSL697" s="126"/>
      <c r="NSM697" s="126"/>
      <c r="NSN697" s="126"/>
      <c r="NSO697" s="126"/>
      <c r="NSP697" s="126"/>
      <c r="NSQ697" s="126"/>
      <c r="NSR697" s="126"/>
      <c r="NSS697" s="126"/>
      <c r="NST697" s="126"/>
      <c r="NSU697" s="126"/>
      <c r="NSV697" s="126"/>
      <c r="NSW697" s="126"/>
      <c r="NSX697" s="126"/>
      <c r="NSY697" s="126"/>
      <c r="NSZ697" s="126"/>
      <c r="NTA697" s="126"/>
      <c r="NTB697" s="126"/>
      <c r="NTC697" s="126"/>
      <c r="NTD697" s="126"/>
      <c r="NTE697" s="126"/>
      <c r="NTF697" s="126"/>
      <c r="NTG697" s="126"/>
      <c r="NTH697" s="126"/>
      <c r="NTI697" s="126"/>
      <c r="NTJ697" s="126"/>
      <c r="NTK697" s="126"/>
      <c r="NTL697" s="126"/>
      <c r="NTM697" s="126"/>
      <c r="NTN697" s="126"/>
      <c r="NTO697" s="126"/>
      <c r="NTP697" s="126"/>
      <c r="NTQ697" s="126"/>
      <c r="NTR697" s="126"/>
      <c r="NTS697" s="126"/>
      <c r="NTT697" s="126"/>
      <c r="NTU697" s="126"/>
      <c r="NTV697" s="126"/>
      <c r="NTW697" s="126"/>
      <c r="NTX697" s="126"/>
      <c r="NTY697" s="126"/>
      <c r="NTZ697" s="126"/>
      <c r="NUA697" s="126"/>
      <c r="NUB697" s="126"/>
      <c r="NUC697" s="126"/>
      <c r="NUD697" s="126"/>
      <c r="NUE697" s="126"/>
      <c r="NUF697" s="126"/>
      <c r="NUG697" s="126"/>
      <c r="NUH697" s="126"/>
      <c r="NUI697" s="126"/>
      <c r="NUJ697" s="126"/>
      <c r="NUK697" s="126"/>
      <c r="NUL697" s="126"/>
      <c r="NUM697" s="126"/>
      <c r="NUN697" s="126"/>
      <c r="NUO697" s="126"/>
      <c r="NUP697" s="126"/>
      <c r="NUQ697" s="126"/>
      <c r="NUR697" s="126"/>
      <c r="NUS697" s="126"/>
      <c r="NUT697" s="126"/>
      <c r="NUU697" s="126"/>
      <c r="NUV697" s="126"/>
      <c r="NUW697" s="126"/>
      <c r="NUX697" s="126"/>
      <c r="NUY697" s="126"/>
      <c r="NUZ697" s="126"/>
      <c r="NVA697" s="126"/>
      <c r="NVB697" s="126"/>
      <c r="NVC697" s="126"/>
      <c r="NVD697" s="126"/>
      <c r="NVE697" s="126"/>
      <c r="NVF697" s="126"/>
      <c r="NVG697" s="126"/>
      <c r="NVH697" s="126"/>
      <c r="NVI697" s="126"/>
      <c r="NVJ697" s="126"/>
      <c r="NVK697" s="126"/>
      <c r="NVL697" s="126"/>
      <c r="NVM697" s="126"/>
      <c r="NVN697" s="126"/>
      <c r="NVO697" s="126"/>
      <c r="NVP697" s="126"/>
      <c r="NVQ697" s="126"/>
      <c r="NVR697" s="126"/>
      <c r="NVS697" s="126"/>
      <c r="NVT697" s="126"/>
      <c r="NVU697" s="126"/>
      <c r="NVV697" s="126"/>
      <c r="NVW697" s="126"/>
      <c r="NVX697" s="126"/>
      <c r="NVY697" s="126"/>
      <c r="NVZ697" s="126"/>
      <c r="NWA697" s="126"/>
      <c r="NWB697" s="126"/>
      <c r="NWC697" s="126"/>
      <c r="NWD697" s="126"/>
      <c r="NWE697" s="126"/>
      <c r="NWF697" s="126"/>
      <c r="NWG697" s="126"/>
      <c r="NWH697" s="126"/>
      <c r="NWI697" s="126"/>
      <c r="NWJ697" s="126"/>
      <c r="NWK697" s="126"/>
      <c r="NWL697" s="126"/>
      <c r="NWM697" s="126"/>
      <c r="NWN697" s="126"/>
      <c r="NWO697" s="126"/>
      <c r="NWP697" s="126"/>
      <c r="NWQ697" s="126"/>
      <c r="NWR697" s="126"/>
      <c r="NWS697" s="126"/>
      <c r="NWT697" s="126"/>
      <c r="NWU697" s="126"/>
      <c r="NWV697" s="126"/>
      <c r="NWW697" s="126"/>
      <c r="NWX697" s="126"/>
      <c r="NWY697" s="126"/>
      <c r="NWZ697" s="126"/>
      <c r="NXA697" s="126"/>
      <c r="NXB697" s="126"/>
      <c r="NXC697" s="126"/>
      <c r="NXD697" s="126"/>
      <c r="NXE697" s="126"/>
      <c r="NXF697" s="126"/>
      <c r="NXG697" s="126"/>
      <c r="NXH697" s="126"/>
      <c r="NXI697" s="126"/>
      <c r="NXJ697" s="126"/>
      <c r="NXK697" s="126"/>
      <c r="NXL697" s="126"/>
      <c r="NXM697" s="126"/>
      <c r="NXN697" s="126"/>
      <c r="NXO697" s="126"/>
      <c r="NXP697" s="126"/>
      <c r="NXQ697" s="126"/>
      <c r="NXR697" s="126"/>
      <c r="NXS697" s="126"/>
      <c r="NXT697" s="126"/>
      <c r="NXU697" s="126"/>
      <c r="NXV697" s="126"/>
      <c r="NXW697" s="126"/>
      <c r="NXX697" s="126"/>
      <c r="NXY697" s="126"/>
      <c r="NXZ697" s="126"/>
      <c r="NYA697" s="126"/>
      <c r="NYB697" s="126"/>
      <c r="NYC697" s="126"/>
      <c r="NYD697" s="126"/>
      <c r="NYE697" s="126"/>
      <c r="NYF697" s="126"/>
      <c r="NYG697" s="126"/>
      <c r="NYH697" s="126"/>
      <c r="NYI697" s="126"/>
      <c r="NYJ697" s="126"/>
      <c r="NYK697" s="126"/>
      <c r="NYL697" s="126"/>
      <c r="NYM697" s="126"/>
      <c r="NYN697" s="126"/>
      <c r="NYO697" s="126"/>
      <c r="NYP697" s="126"/>
      <c r="NYQ697" s="126"/>
      <c r="NYR697" s="126"/>
      <c r="NYS697" s="126"/>
      <c r="NYT697" s="126"/>
      <c r="NYU697" s="126"/>
      <c r="NYV697" s="126"/>
      <c r="NYW697" s="126"/>
      <c r="NYX697" s="126"/>
      <c r="NYY697" s="126"/>
      <c r="NYZ697" s="126"/>
      <c r="NZA697" s="126"/>
      <c r="NZB697" s="126"/>
      <c r="NZC697" s="126"/>
      <c r="NZD697" s="126"/>
      <c r="NZE697" s="126"/>
      <c r="NZF697" s="126"/>
      <c r="NZG697" s="126"/>
      <c r="NZH697" s="126"/>
      <c r="NZI697" s="126"/>
      <c r="NZJ697" s="126"/>
      <c r="NZK697" s="126"/>
      <c r="NZL697" s="126"/>
      <c r="NZM697" s="126"/>
      <c r="NZN697" s="126"/>
      <c r="NZO697" s="126"/>
      <c r="NZP697" s="126"/>
      <c r="NZQ697" s="126"/>
      <c r="NZR697" s="126"/>
      <c r="NZS697" s="126"/>
      <c r="NZT697" s="126"/>
      <c r="NZU697" s="126"/>
      <c r="NZV697" s="126"/>
      <c r="NZW697" s="126"/>
      <c r="NZX697" s="126"/>
      <c r="NZY697" s="126"/>
      <c r="NZZ697" s="126"/>
      <c r="OAA697" s="126"/>
      <c r="OAB697" s="126"/>
      <c r="OAC697" s="126"/>
      <c r="OAD697" s="126"/>
      <c r="OAE697" s="126"/>
      <c r="OAF697" s="126"/>
      <c r="OAG697" s="126"/>
      <c r="OAH697" s="126"/>
      <c r="OAI697" s="126"/>
      <c r="OAJ697" s="126"/>
      <c r="OAK697" s="126"/>
      <c r="OAL697" s="126"/>
      <c r="OAM697" s="126"/>
      <c r="OAN697" s="126"/>
      <c r="OAO697" s="126"/>
      <c r="OAP697" s="126"/>
      <c r="OAQ697" s="126"/>
      <c r="OAR697" s="126"/>
      <c r="OAS697" s="126"/>
      <c r="OAT697" s="126"/>
      <c r="OAU697" s="126"/>
      <c r="OAV697" s="126"/>
      <c r="OAW697" s="126"/>
      <c r="OAX697" s="126"/>
      <c r="OAY697" s="126"/>
      <c r="OAZ697" s="126"/>
      <c r="OBA697" s="126"/>
      <c r="OBB697" s="126"/>
      <c r="OBC697" s="126"/>
      <c r="OBD697" s="126"/>
      <c r="OBE697" s="126"/>
      <c r="OBF697" s="126"/>
      <c r="OBG697" s="126"/>
      <c r="OBH697" s="126"/>
      <c r="OBI697" s="126"/>
      <c r="OBJ697" s="126"/>
      <c r="OBK697" s="126"/>
      <c r="OBL697" s="126"/>
      <c r="OBM697" s="126"/>
      <c r="OBN697" s="126"/>
      <c r="OBO697" s="126"/>
      <c r="OBP697" s="126"/>
      <c r="OBQ697" s="126"/>
      <c r="OBR697" s="126"/>
      <c r="OBS697" s="126"/>
      <c r="OBT697" s="126"/>
      <c r="OBU697" s="126"/>
      <c r="OBV697" s="126"/>
      <c r="OBW697" s="126"/>
      <c r="OBX697" s="126"/>
      <c r="OBY697" s="126"/>
      <c r="OBZ697" s="126"/>
      <c r="OCA697" s="126"/>
      <c r="OCB697" s="126"/>
      <c r="OCC697" s="126"/>
      <c r="OCD697" s="126"/>
      <c r="OCE697" s="126"/>
      <c r="OCF697" s="126"/>
      <c r="OCG697" s="126"/>
      <c r="OCH697" s="126"/>
      <c r="OCI697" s="126"/>
      <c r="OCJ697" s="126"/>
      <c r="OCK697" s="126"/>
      <c r="OCL697" s="126"/>
      <c r="OCM697" s="126"/>
      <c r="OCN697" s="126"/>
      <c r="OCO697" s="126"/>
      <c r="OCP697" s="126"/>
      <c r="OCQ697" s="126"/>
      <c r="OCR697" s="126"/>
      <c r="OCS697" s="126"/>
      <c r="OCT697" s="126"/>
      <c r="OCU697" s="126"/>
      <c r="OCV697" s="126"/>
      <c r="OCW697" s="126"/>
      <c r="OCX697" s="126"/>
      <c r="OCY697" s="126"/>
      <c r="OCZ697" s="126"/>
      <c r="ODA697" s="126"/>
      <c r="ODB697" s="126"/>
      <c r="ODC697" s="126"/>
      <c r="ODD697" s="126"/>
      <c r="ODE697" s="126"/>
      <c r="ODF697" s="126"/>
      <c r="ODG697" s="126"/>
      <c r="ODH697" s="126"/>
      <c r="ODI697" s="126"/>
      <c r="ODJ697" s="126"/>
      <c r="ODK697" s="126"/>
      <c r="ODL697" s="126"/>
      <c r="ODM697" s="126"/>
      <c r="ODN697" s="126"/>
      <c r="ODO697" s="126"/>
      <c r="ODP697" s="126"/>
      <c r="ODQ697" s="126"/>
      <c r="ODR697" s="126"/>
      <c r="ODS697" s="126"/>
      <c r="ODT697" s="126"/>
      <c r="ODU697" s="126"/>
      <c r="ODV697" s="126"/>
      <c r="ODW697" s="126"/>
      <c r="ODX697" s="126"/>
      <c r="ODY697" s="126"/>
      <c r="ODZ697" s="126"/>
      <c r="OEA697" s="126"/>
      <c r="OEB697" s="126"/>
      <c r="OEC697" s="126"/>
      <c r="OED697" s="126"/>
      <c r="OEE697" s="126"/>
      <c r="OEF697" s="126"/>
      <c r="OEG697" s="126"/>
      <c r="OEH697" s="126"/>
      <c r="OEI697" s="126"/>
      <c r="OEJ697" s="126"/>
      <c r="OEK697" s="126"/>
      <c r="OEL697" s="126"/>
      <c r="OEM697" s="126"/>
      <c r="OEN697" s="126"/>
      <c r="OEO697" s="126"/>
      <c r="OEP697" s="126"/>
      <c r="OEQ697" s="126"/>
      <c r="OER697" s="126"/>
      <c r="OES697" s="126"/>
      <c r="OET697" s="126"/>
      <c r="OEU697" s="126"/>
      <c r="OEV697" s="126"/>
      <c r="OEW697" s="126"/>
      <c r="OEX697" s="126"/>
      <c r="OEY697" s="126"/>
      <c r="OEZ697" s="126"/>
      <c r="OFA697" s="126"/>
      <c r="OFB697" s="126"/>
      <c r="OFC697" s="126"/>
      <c r="OFD697" s="126"/>
      <c r="OFE697" s="126"/>
      <c r="OFF697" s="126"/>
      <c r="OFG697" s="126"/>
      <c r="OFH697" s="126"/>
      <c r="OFI697" s="126"/>
      <c r="OFJ697" s="126"/>
      <c r="OFK697" s="126"/>
      <c r="OFL697" s="126"/>
      <c r="OFM697" s="126"/>
      <c r="OFN697" s="126"/>
      <c r="OFO697" s="126"/>
      <c r="OFP697" s="126"/>
      <c r="OFQ697" s="126"/>
      <c r="OFR697" s="126"/>
      <c r="OFS697" s="126"/>
      <c r="OFT697" s="126"/>
      <c r="OFU697" s="126"/>
      <c r="OFV697" s="126"/>
      <c r="OFW697" s="126"/>
      <c r="OFX697" s="126"/>
      <c r="OFY697" s="126"/>
      <c r="OFZ697" s="126"/>
      <c r="OGA697" s="126"/>
      <c r="OGB697" s="126"/>
      <c r="OGC697" s="126"/>
      <c r="OGD697" s="126"/>
      <c r="OGE697" s="126"/>
      <c r="OGF697" s="126"/>
      <c r="OGG697" s="126"/>
      <c r="OGH697" s="126"/>
      <c r="OGI697" s="126"/>
      <c r="OGJ697" s="126"/>
      <c r="OGK697" s="126"/>
      <c r="OGL697" s="126"/>
      <c r="OGM697" s="126"/>
      <c r="OGN697" s="126"/>
      <c r="OGO697" s="126"/>
      <c r="OGP697" s="126"/>
      <c r="OGQ697" s="126"/>
      <c r="OGR697" s="126"/>
      <c r="OGS697" s="126"/>
      <c r="OGT697" s="126"/>
      <c r="OGU697" s="126"/>
      <c r="OGV697" s="126"/>
      <c r="OGW697" s="126"/>
      <c r="OGX697" s="126"/>
      <c r="OGY697" s="126"/>
      <c r="OGZ697" s="126"/>
      <c r="OHA697" s="126"/>
      <c r="OHB697" s="126"/>
      <c r="OHC697" s="126"/>
      <c r="OHD697" s="126"/>
      <c r="OHE697" s="126"/>
      <c r="OHF697" s="126"/>
      <c r="OHG697" s="126"/>
      <c r="OHH697" s="126"/>
      <c r="OHI697" s="126"/>
      <c r="OHJ697" s="126"/>
      <c r="OHK697" s="126"/>
      <c r="OHL697" s="126"/>
      <c r="OHM697" s="126"/>
      <c r="OHN697" s="126"/>
      <c r="OHO697" s="126"/>
      <c r="OHP697" s="126"/>
      <c r="OHQ697" s="126"/>
      <c r="OHR697" s="126"/>
      <c r="OHS697" s="126"/>
      <c r="OHT697" s="126"/>
      <c r="OHU697" s="126"/>
      <c r="OHV697" s="126"/>
      <c r="OHW697" s="126"/>
      <c r="OHX697" s="126"/>
      <c r="OHY697" s="126"/>
      <c r="OHZ697" s="126"/>
      <c r="OIA697" s="126"/>
      <c r="OIB697" s="126"/>
      <c r="OIC697" s="126"/>
      <c r="OID697" s="126"/>
      <c r="OIE697" s="126"/>
      <c r="OIF697" s="126"/>
      <c r="OIG697" s="126"/>
      <c r="OIH697" s="126"/>
      <c r="OII697" s="126"/>
      <c r="OIJ697" s="126"/>
      <c r="OIK697" s="126"/>
      <c r="OIL697" s="126"/>
      <c r="OIM697" s="126"/>
      <c r="OIN697" s="126"/>
      <c r="OIO697" s="126"/>
      <c r="OIP697" s="126"/>
      <c r="OIQ697" s="126"/>
      <c r="OIR697" s="126"/>
      <c r="OIS697" s="126"/>
      <c r="OIT697" s="126"/>
      <c r="OIU697" s="126"/>
      <c r="OIV697" s="126"/>
      <c r="OIW697" s="126"/>
      <c r="OIX697" s="126"/>
      <c r="OIY697" s="126"/>
      <c r="OIZ697" s="126"/>
      <c r="OJA697" s="126"/>
      <c r="OJB697" s="126"/>
      <c r="OJC697" s="126"/>
      <c r="OJD697" s="126"/>
      <c r="OJE697" s="126"/>
      <c r="OJF697" s="126"/>
      <c r="OJG697" s="126"/>
      <c r="OJH697" s="126"/>
      <c r="OJI697" s="126"/>
      <c r="OJJ697" s="126"/>
      <c r="OJK697" s="126"/>
      <c r="OJL697" s="126"/>
      <c r="OJM697" s="126"/>
      <c r="OJN697" s="126"/>
      <c r="OJO697" s="126"/>
      <c r="OJP697" s="126"/>
      <c r="OJQ697" s="126"/>
      <c r="OJR697" s="126"/>
      <c r="OJS697" s="126"/>
      <c r="OJT697" s="126"/>
      <c r="OJU697" s="126"/>
      <c r="OJV697" s="126"/>
      <c r="OJW697" s="126"/>
      <c r="OJX697" s="126"/>
      <c r="OJY697" s="126"/>
      <c r="OJZ697" s="126"/>
      <c r="OKA697" s="126"/>
      <c r="OKB697" s="126"/>
      <c r="OKC697" s="126"/>
      <c r="OKD697" s="126"/>
      <c r="OKE697" s="126"/>
      <c r="OKF697" s="126"/>
      <c r="OKG697" s="126"/>
      <c r="OKH697" s="126"/>
      <c r="OKI697" s="126"/>
      <c r="OKJ697" s="126"/>
      <c r="OKK697" s="126"/>
      <c r="OKL697" s="126"/>
      <c r="OKM697" s="126"/>
      <c r="OKN697" s="126"/>
      <c r="OKO697" s="126"/>
      <c r="OKP697" s="126"/>
      <c r="OKQ697" s="126"/>
      <c r="OKR697" s="126"/>
      <c r="OKS697" s="126"/>
      <c r="OKT697" s="126"/>
      <c r="OKU697" s="126"/>
      <c r="OKV697" s="126"/>
      <c r="OKW697" s="126"/>
      <c r="OKX697" s="126"/>
      <c r="OKY697" s="126"/>
      <c r="OKZ697" s="126"/>
      <c r="OLA697" s="126"/>
      <c r="OLB697" s="126"/>
      <c r="OLC697" s="126"/>
      <c r="OLD697" s="126"/>
      <c r="OLE697" s="126"/>
      <c r="OLF697" s="126"/>
      <c r="OLG697" s="126"/>
      <c r="OLH697" s="126"/>
      <c r="OLI697" s="126"/>
      <c r="OLJ697" s="126"/>
      <c r="OLK697" s="126"/>
      <c r="OLL697" s="126"/>
      <c r="OLM697" s="126"/>
      <c r="OLN697" s="126"/>
      <c r="OLO697" s="126"/>
      <c r="OLP697" s="126"/>
      <c r="OLQ697" s="126"/>
      <c r="OLR697" s="126"/>
      <c r="OLS697" s="126"/>
      <c r="OLT697" s="126"/>
      <c r="OLU697" s="126"/>
      <c r="OLV697" s="126"/>
      <c r="OLW697" s="126"/>
      <c r="OLX697" s="126"/>
      <c r="OLY697" s="126"/>
      <c r="OLZ697" s="126"/>
      <c r="OMA697" s="126"/>
      <c r="OMB697" s="126"/>
      <c r="OMC697" s="126"/>
      <c r="OMD697" s="126"/>
      <c r="OME697" s="126"/>
      <c r="OMF697" s="126"/>
      <c r="OMG697" s="126"/>
      <c r="OMH697" s="126"/>
      <c r="OMI697" s="126"/>
      <c r="OMJ697" s="126"/>
      <c r="OMK697" s="126"/>
      <c r="OML697" s="126"/>
      <c r="OMM697" s="126"/>
      <c r="OMN697" s="126"/>
      <c r="OMO697" s="126"/>
      <c r="OMP697" s="126"/>
      <c r="OMQ697" s="126"/>
      <c r="OMR697" s="126"/>
      <c r="OMS697" s="126"/>
      <c r="OMT697" s="126"/>
      <c r="OMU697" s="126"/>
      <c r="OMV697" s="126"/>
      <c r="OMW697" s="126"/>
      <c r="OMX697" s="126"/>
      <c r="OMY697" s="126"/>
      <c r="OMZ697" s="126"/>
      <c r="ONA697" s="126"/>
      <c r="ONB697" s="126"/>
      <c r="ONC697" s="126"/>
      <c r="OND697" s="126"/>
      <c r="ONE697" s="126"/>
      <c r="ONF697" s="126"/>
      <c r="ONG697" s="126"/>
      <c r="ONH697" s="126"/>
      <c r="ONI697" s="126"/>
      <c r="ONJ697" s="126"/>
      <c r="ONK697" s="126"/>
      <c r="ONL697" s="126"/>
      <c r="ONM697" s="126"/>
      <c r="ONN697" s="126"/>
      <c r="ONO697" s="126"/>
      <c r="ONP697" s="126"/>
      <c r="ONQ697" s="126"/>
      <c r="ONR697" s="126"/>
      <c r="ONS697" s="126"/>
      <c r="ONT697" s="126"/>
      <c r="ONU697" s="126"/>
      <c r="ONV697" s="126"/>
      <c r="ONW697" s="126"/>
      <c r="ONX697" s="126"/>
      <c r="ONY697" s="126"/>
      <c r="ONZ697" s="126"/>
      <c r="OOA697" s="126"/>
      <c r="OOB697" s="126"/>
      <c r="OOC697" s="126"/>
      <c r="OOD697" s="126"/>
      <c r="OOE697" s="126"/>
      <c r="OOF697" s="126"/>
      <c r="OOG697" s="126"/>
      <c r="OOH697" s="126"/>
      <c r="OOI697" s="126"/>
      <c r="OOJ697" s="126"/>
      <c r="OOK697" s="126"/>
      <c r="OOL697" s="126"/>
      <c r="OOM697" s="126"/>
      <c r="OON697" s="126"/>
      <c r="OOO697" s="126"/>
      <c r="OOP697" s="126"/>
      <c r="OOQ697" s="126"/>
      <c r="OOR697" s="126"/>
      <c r="OOS697" s="126"/>
      <c r="OOT697" s="126"/>
      <c r="OOU697" s="126"/>
      <c r="OOV697" s="126"/>
      <c r="OOW697" s="126"/>
      <c r="OOX697" s="126"/>
      <c r="OOY697" s="126"/>
      <c r="OOZ697" s="126"/>
      <c r="OPA697" s="126"/>
      <c r="OPB697" s="126"/>
      <c r="OPC697" s="126"/>
      <c r="OPD697" s="126"/>
      <c r="OPE697" s="126"/>
      <c r="OPF697" s="126"/>
      <c r="OPG697" s="126"/>
      <c r="OPH697" s="126"/>
      <c r="OPI697" s="126"/>
      <c r="OPJ697" s="126"/>
      <c r="OPK697" s="126"/>
      <c r="OPL697" s="126"/>
      <c r="OPM697" s="126"/>
      <c r="OPN697" s="126"/>
      <c r="OPO697" s="126"/>
      <c r="OPP697" s="126"/>
      <c r="OPQ697" s="126"/>
      <c r="OPR697" s="126"/>
      <c r="OPS697" s="126"/>
      <c r="OPT697" s="126"/>
      <c r="OPU697" s="126"/>
      <c r="OPV697" s="126"/>
      <c r="OPW697" s="126"/>
      <c r="OPX697" s="126"/>
      <c r="OPY697" s="126"/>
      <c r="OPZ697" s="126"/>
      <c r="OQA697" s="126"/>
      <c r="OQB697" s="126"/>
      <c r="OQC697" s="126"/>
      <c r="OQD697" s="126"/>
      <c r="OQE697" s="126"/>
      <c r="OQF697" s="126"/>
      <c r="OQG697" s="126"/>
      <c r="OQH697" s="126"/>
      <c r="OQI697" s="126"/>
      <c r="OQJ697" s="126"/>
      <c r="OQK697" s="126"/>
      <c r="OQL697" s="126"/>
      <c r="OQM697" s="126"/>
      <c r="OQN697" s="126"/>
      <c r="OQO697" s="126"/>
      <c r="OQP697" s="126"/>
      <c r="OQQ697" s="126"/>
      <c r="OQR697" s="126"/>
      <c r="OQS697" s="126"/>
      <c r="OQT697" s="126"/>
      <c r="OQU697" s="126"/>
      <c r="OQV697" s="126"/>
      <c r="OQW697" s="126"/>
      <c r="OQX697" s="126"/>
      <c r="OQY697" s="126"/>
      <c r="OQZ697" s="126"/>
      <c r="ORA697" s="126"/>
      <c r="ORB697" s="126"/>
      <c r="ORC697" s="126"/>
      <c r="ORD697" s="126"/>
      <c r="ORE697" s="126"/>
      <c r="ORF697" s="126"/>
      <c r="ORG697" s="126"/>
      <c r="ORH697" s="126"/>
      <c r="ORI697" s="126"/>
      <c r="ORJ697" s="126"/>
      <c r="ORK697" s="126"/>
      <c r="ORL697" s="126"/>
      <c r="ORM697" s="126"/>
      <c r="ORN697" s="126"/>
      <c r="ORO697" s="126"/>
      <c r="ORP697" s="126"/>
      <c r="ORQ697" s="126"/>
      <c r="ORR697" s="126"/>
      <c r="ORS697" s="126"/>
      <c r="ORT697" s="126"/>
      <c r="ORU697" s="126"/>
      <c r="ORV697" s="126"/>
      <c r="ORW697" s="126"/>
      <c r="ORX697" s="126"/>
      <c r="ORY697" s="126"/>
      <c r="ORZ697" s="126"/>
      <c r="OSA697" s="126"/>
      <c r="OSB697" s="126"/>
      <c r="OSC697" s="126"/>
      <c r="OSD697" s="126"/>
      <c r="OSE697" s="126"/>
      <c r="OSF697" s="126"/>
      <c r="OSG697" s="126"/>
      <c r="OSH697" s="126"/>
      <c r="OSI697" s="126"/>
      <c r="OSJ697" s="126"/>
      <c r="OSK697" s="126"/>
      <c r="OSL697" s="126"/>
      <c r="OSM697" s="126"/>
      <c r="OSN697" s="126"/>
      <c r="OSO697" s="126"/>
      <c r="OSP697" s="126"/>
      <c r="OSQ697" s="126"/>
      <c r="OSR697" s="126"/>
      <c r="OSS697" s="126"/>
      <c r="OST697" s="126"/>
      <c r="OSU697" s="126"/>
      <c r="OSV697" s="126"/>
      <c r="OSW697" s="126"/>
      <c r="OSX697" s="126"/>
      <c r="OSY697" s="126"/>
      <c r="OSZ697" s="126"/>
      <c r="OTA697" s="126"/>
      <c r="OTB697" s="126"/>
      <c r="OTC697" s="126"/>
      <c r="OTD697" s="126"/>
      <c r="OTE697" s="126"/>
      <c r="OTF697" s="126"/>
      <c r="OTG697" s="126"/>
      <c r="OTH697" s="126"/>
      <c r="OTI697" s="126"/>
      <c r="OTJ697" s="126"/>
      <c r="OTK697" s="126"/>
      <c r="OTL697" s="126"/>
      <c r="OTM697" s="126"/>
      <c r="OTN697" s="126"/>
      <c r="OTO697" s="126"/>
      <c r="OTP697" s="126"/>
      <c r="OTQ697" s="126"/>
      <c r="OTR697" s="126"/>
      <c r="OTS697" s="126"/>
      <c r="OTT697" s="126"/>
      <c r="OTU697" s="126"/>
      <c r="OTV697" s="126"/>
      <c r="OTW697" s="126"/>
      <c r="OTX697" s="126"/>
      <c r="OTY697" s="126"/>
      <c r="OTZ697" s="126"/>
      <c r="OUA697" s="126"/>
      <c r="OUB697" s="126"/>
      <c r="OUC697" s="126"/>
      <c r="OUD697" s="126"/>
      <c r="OUE697" s="126"/>
      <c r="OUF697" s="126"/>
      <c r="OUG697" s="126"/>
      <c r="OUH697" s="126"/>
      <c r="OUI697" s="126"/>
      <c r="OUJ697" s="126"/>
      <c r="OUK697" s="126"/>
      <c r="OUL697" s="126"/>
      <c r="OUM697" s="126"/>
      <c r="OUN697" s="126"/>
      <c r="OUO697" s="126"/>
      <c r="OUP697" s="126"/>
      <c r="OUQ697" s="126"/>
      <c r="OUR697" s="126"/>
      <c r="OUS697" s="126"/>
      <c r="OUT697" s="126"/>
      <c r="OUU697" s="126"/>
      <c r="OUV697" s="126"/>
      <c r="OUW697" s="126"/>
      <c r="OUX697" s="126"/>
      <c r="OUY697" s="126"/>
      <c r="OUZ697" s="126"/>
      <c r="OVA697" s="126"/>
      <c r="OVB697" s="126"/>
      <c r="OVC697" s="126"/>
      <c r="OVD697" s="126"/>
      <c r="OVE697" s="126"/>
      <c r="OVF697" s="126"/>
      <c r="OVG697" s="126"/>
      <c r="OVH697" s="126"/>
      <c r="OVI697" s="126"/>
      <c r="OVJ697" s="126"/>
      <c r="OVK697" s="126"/>
      <c r="OVL697" s="126"/>
      <c r="OVM697" s="126"/>
      <c r="OVN697" s="126"/>
      <c r="OVO697" s="126"/>
      <c r="OVP697" s="126"/>
      <c r="OVQ697" s="126"/>
      <c r="OVR697" s="126"/>
      <c r="OVS697" s="126"/>
      <c r="OVT697" s="126"/>
      <c r="OVU697" s="126"/>
      <c r="OVV697" s="126"/>
      <c r="OVW697" s="126"/>
      <c r="OVX697" s="126"/>
      <c r="OVY697" s="126"/>
      <c r="OVZ697" s="126"/>
      <c r="OWA697" s="126"/>
      <c r="OWB697" s="126"/>
      <c r="OWC697" s="126"/>
      <c r="OWD697" s="126"/>
      <c r="OWE697" s="126"/>
      <c r="OWF697" s="126"/>
      <c r="OWG697" s="126"/>
      <c r="OWH697" s="126"/>
      <c r="OWI697" s="126"/>
      <c r="OWJ697" s="126"/>
      <c r="OWK697" s="126"/>
      <c r="OWL697" s="126"/>
      <c r="OWM697" s="126"/>
      <c r="OWN697" s="126"/>
      <c r="OWO697" s="126"/>
      <c r="OWP697" s="126"/>
      <c r="OWQ697" s="126"/>
      <c r="OWR697" s="126"/>
      <c r="OWS697" s="126"/>
      <c r="OWT697" s="126"/>
      <c r="OWU697" s="126"/>
      <c r="OWV697" s="126"/>
      <c r="OWW697" s="126"/>
      <c r="OWX697" s="126"/>
      <c r="OWY697" s="126"/>
      <c r="OWZ697" s="126"/>
      <c r="OXA697" s="126"/>
      <c r="OXB697" s="126"/>
      <c r="OXC697" s="126"/>
      <c r="OXD697" s="126"/>
      <c r="OXE697" s="126"/>
      <c r="OXF697" s="126"/>
      <c r="OXG697" s="126"/>
      <c r="OXH697" s="126"/>
      <c r="OXI697" s="126"/>
      <c r="OXJ697" s="126"/>
      <c r="OXK697" s="126"/>
      <c r="OXL697" s="126"/>
      <c r="OXM697" s="126"/>
      <c r="OXN697" s="126"/>
      <c r="OXO697" s="126"/>
      <c r="OXP697" s="126"/>
      <c r="OXQ697" s="126"/>
      <c r="OXR697" s="126"/>
      <c r="OXS697" s="126"/>
      <c r="OXT697" s="126"/>
      <c r="OXU697" s="126"/>
      <c r="OXV697" s="126"/>
      <c r="OXW697" s="126"/>
      <c r="OXX697" s="126"/>
      <c r="OXY697" s="126"/>
      <c r="OXZ697" s="126"/>
      <c r="OYA697" s="126"/>
      <c r="OYB697" s="126"/>
      <c r="OYC697" s="126"/>
      <c r="OYD697" s="126"/>
      <c r="OYE697" s="126"/>
      <c r="OYF697" s="126"/>
      <c r="OYG697" s="126"/>
      <c r="OYH697" s="126"/>
      <c r="OYI697" s="126"/>
      <c r="OYJ697" s="126"/>
      <c r="OYK697" s="126"/>
      <c r="OYL697" s="126"/>
      <c r="OYM697" s="126"/>
      <c r="OYN697" s="126"/>
      <c r="OYO697" s="126"/>
      <c r="OYP697" s="126"/>
      <c r="OYQ697" s="126"/>
      <c r="OYR697" s="126"/>
      <c r="OYS697" s="126"/>
      <c r="OYT697" s="126"/>
      <c r="OYU697" s="126"/>
      <c r="OYV697" s="126"/>
      <c r="OYW697" s="126"/>
      <c r="OYX697" s="126"/>
      <c r="OYY697" s="126"/>
      <c r="OYZ697" s="126"/>
      <c r="OZA697" s="126"/>
      <c r="OZB697" s="126"/>
      <c r="OZC697" s="126"/>
      <c r="OZD697" s="126"/>
      <c r="OZE697" s="126"/>
      <c r="OZF697" s="126"/>
      <c r="OZG697" s="126"/>
      <c r="OZH697" s="126"/>
      <c r="OZI697" s="126"/>
      <c r="OZJ697" s="126"/>
      <c r="OZK697" s="126"/>
      <c r="OZL697" s="126"/>
      <c r="OZM697" s="126"/>
      <c r="OZN697" s="126"/>
      <c r="OZO697" s="126"/>
      <c r="OZP697" s="126"/>
      <c r="OZQ697" s="126"/>
      <c r="OZR697" s="126"/>
      <c r="OZS697" s="126"/>
      <c r="OZT697" s="126"/>
      <c r="OZU697" s="126"/>
      <c r="OZV697" s="126"/>
      <c r="OZW697" s="126"/>
      <c r="OZX697" s="126"/>
      <c r="OZY697" s="126"/>
      <c r="OZZ697" s="126"/>
      <c r="PAA697" s="126"/>
      <c r="PAB697" s="126"/>
      <c r="PAC697" s="126"/>
      <c r="PAD697" s="126"/>
      <c r="PAE697" s="126"/>
      <c r="PAF697" s="126"/>
      <c r="PAG697" s="126"/>
      <c r="PAH697" s="126"/>
      <c r="PAI697" s="126"/>
      <c r="PAJ697" s="126"/>
      <c r="PAK697" s="126"/>
      <c r="PAL697" s="126"/>
      <c r="PAM697" s="126"/>
      <c r="PAN697" s="126"/>
      <c r="PAO697" s="126"/>
      <c r="PAP697" s="126"/>
      <c r="PAQ697" s="126"/>
      <c r="PAR697" s="126"/>
      <c r="PAS697" s="126"/>
      <c r="PAT697" s="126"/>
      <c r="PAU697" s="126"/>
      <c r="PAV697" s="126"/>
      <c r="PAW697" s="126"/>
      <c r="PAX697" s="126"/>
      <c r="PAY697" s="126"/>
      <c r="PAZ697" s="126"/>
      <c r="PBA697" s="126"/>
      <c r="PBB697" s="126"/>
      <c r="PBC697" s="126"/>
      <c r="PBD697" s="126"/>
      <c r="PBE697" s="126"/>
      <c r="PBF697" s="126"/>
      <c r="PBG697" s="126"/>
      <c r="PBH697" s="126"/>
      <c r="PBI697" s="126"/>
      <c r="PBJ697" s="126"/>
      <c r="PBK697" s="126"/>
      <c r="PBL697" s="126"/>
      <c r="PBM697" s="126"/>
      <c r="PBN697" s="126"/>
      <c r="PBO697" s="126"/>
      <c r="PBP697" s="126"/>
      <c r="PBQ697" s="126"/>
      <c r="PBR697" s="126"/>
      <c r="PBS697" s="126"/>
      <c r="PBT697" s="126"/>
      <c r="PBU697" s="126"/>
      <c r="PBV697" s="126"/>
      <c r="PBW697" s="126"/>
      <c r="PBX697" s="126"/>
      <c r="PBY697" s="126"/>
      <c r="PBZ697" s="126"/>
      <c r="PCA697" s="126"/>
      <c r="PCB697" s="126"/>
      <c r="PCC697" s="126"/>
      <c r="PCD697" s="126"/>
      <c r="PCE697" s="126"/>
      <c r="PCF697" s="126"/>
      <c r="PCG697" s="126"/>
      <c r="PCH697" s="126"/>
      <c r="PCI697" s="126"/>
      <c r="PCJ697" s="126"/>
      <c r="PCK697" s="126"/>
      <c r="PCL697" s="126"/>
      <c r="PCM697" s="126"/>
      <c r="PCN697" s="126"/>
      <c r="PCO697" s="126"/>
      <c r="PCP697" s="126"/>
      <c r="PCQ697" s="126"/>
      <c r="PCR697" s="126"/>
      <c r="PCS697" s="126"/>
      <c r="PCT697" s="126"/>
      <c r="PCU697" s="126"/>
      <c r="PCV697" s="126"/>
      <c r="PCW697" s="126"/>
      <c r="PCX697" s="126"/>
      <c r="PCY697" s="126"/>
      <c r="PCZ697" s="126"/>
      <c r="PDA697" s="126"/>
      <c r="PDB697" s="126"/>
      <c r="PDC697" s="126"/>
      <c r="PDD697" s="126"/>
      <c r="PDE697" s="126"/>
      <c r="PDF697" s="126"/>
      <c r="PDG697" s="126"/>
      <c r="PDH697" s="126"/>
      <c r="PDI697" s="126"/>
      <c r="PDJ697" s="126"/>
      <c r="PDK697" s="126"/>
      <c r="PDL697" s="126"/>
      <c r="PDM697" s="126"/>
      <c r="PDN697" s="126"/>
      <c r="PDO697" s="126"/>
      <c r="PDP697" s="126"/>
      <c r="PDQ697" s="126"/>
      <c r="PDR697" s="126"/>
      <c r="PDS697" s="126"/>
      <c r="PDT697" s="126"/>
      <c r="PDU697" s="126"/>
      <c r="PDV697" s="126"/>
      <c r="PDW697" s="126"/>
      <c r="PDX697" s="126"/>
      <c r="PDY697" s="126"/>
      <c r="PDZ697" s="126"/>
      <c r="PEA697" s="126"/>
      <c r="PEB697" s="126"/>
      <c r="PEC697" s="126"/>
      <c r="PED697" s="126"/>
      <c r="PEE697" s="126"/>
      <c r="PEF697" s="126"/>
      <c r="PEG697" s="126"/>
      <c r="PEH697" s="126"/>
      <c r="PEI697" s="126"/>
      <c r="PEJ697" s="126"/>
      <c r="PEK697" s="126"/>
      <c r="PEL697" s="126"/>
      <c r="PEM697" s="126"/>
      <c r="PEN697" s="126"/>
      <c r="PEO697" s="126"/>
      <c r="PEP697" s="126"/>
      <c r="PEQ697" s="126"/>
      <c r="PER697" s="126"/>
      <c r="PES697" s="126"/>
      <c r="PET697" s="126"/>
      <c r="PEU697" s="126"/>
      <c r="PEV697" s="126"/>
      <c r="PEW697" s="126"/>
      <c r="PEX697" s="126"/>
      <c r="PEY697" s="126"/>
      <c r="PEZ697" s="126"/>
      <c r="PFA697" s="126"/>
      <c r="PFB697" s="126"/>
      <c r="PFC697" s="126"/>
      <c r="PFD697" s="126"/>
      <c r="PFE697" s="126"/>
      <c r="PFF697" s="126"/>
      <c r="PFG697" s="126"/>
      <c r="PFH697" s="126"/>
      <c r="PFI697" s="126"/>
      <c r="PFJ697" s="126"/>
      <c r="PFK697" s="126"/>
      <c r="PFL697" s="126"/>
      <c r="PFM697" s="126"/>
      <c r="PFN697" s="126"/>
      <c r="PFO697" s="126"/>
      <c r="PFP697" s="126"/>
      <c r="PFQ697" s="126"/>
      <c r="PFR697" s="126"/>
      <c r="PFS697" s="126"/>
      <c r="PFT697" s="126"/>
      <c r="PFU697" s="126"/>
      <c r="PFV697" s="126"/>
      <c r="PFW697" s="126"/>
      <c r="PFX697" s="126"/>
      <c r="PFY697" s="126"/>
      <c r="PFZ697" s="126"/>
      <c r="PGA697" s="126"/>
      <c r="PGB697" s="126"/>
      <c r="PGC697" s="126"/>
      <c r="PGD697" s="126"/>
      <c r="PGE697" s="126"/>
      <c r="PGF697" s="126"/>
      <c r="PGG697" s="126"/>
      <c r="PGH697" s="126"/>
      <c r="PGI697" s="126"/>
      <c r="PGJ697" s="126"/>
      <c r="PGK697" s="126"/>
      <c r="PGL697" s="126"/>
      <c r="PGM697" s="126"/>
      <c r="PGN697" s="126"/>
      <c r="PGO697" s="126"/>
      <c r="PGP697" s="126"/>
      <c r="PGQ697" s="126"/>
      <c r="PGR697" s="126"/>
      <c r="PGS697" s="126"/>
      <c r="PGT697" s="126"/>
      <c r="PGU697" s="126"/>
      <c r="PGV697" s="126"/>
      <c r="PGW697" s="126"/>
      <c r="PGX697" s="126"/>
      <c r="PGY697" s="126"/>
      <c r="PGZ697" s="126"/>
      <c r="PHA697" s="126"/>
      <c r="PHB697" s="126"/>
      <c r="PHC697" s="126"/>
      <c r="PHD697" s="126"/>
      <c r="PHE697" s="126"/>
      <c r="PHF697" s="126"/>
      <c r="PHG697" s="126"/>
      <c r="PHH697" s="126"/>
      <c r="PHI697" s="126"/>
      <c r="PHJ697" s="126"/>
      <c r="PHK697" s="126"/>
      <c r="PHL697" s="126"/>
      <c r="PHM697" s="126"/>
      <c r="PHN697" s="126"/>
      <c r="PHO697" s="126"/>
      <c r="PHP697" s="126"/>
      <c r="PHQ697" s="126"/>
      <c r="PHR697" s="126"/>
      <c r="PHS697" s="126"/>
      <c r="PHT697" s="126"/>
      <c r="PHU697" s="126"/>
      <c r="PHV697" s="126"/>
      <c r="PHW697" s="126"/>
      <c r="PHX697" s="126"/>
      <c r="PHY697" s="126"/>
      <c r="PHZ697" s="126"/>
      <c r="PIA697" s="126"/>
      <c r="PIB697" s="126"/>
      <c r="PIC697" s="126"/>
      <c r="PID697" s="126"/>
      <c r="PIE697" s="126"/>
      <c r="PIF697" s="126"/>
      <c r="PIG697" s="126"/>
      <c r="PIH697" s="126"/>
      <c r="PII697" s="126"/>
      <c r="PIJ697" s="126"/>
      <c r="PIK697" s="126"/>
      <c r="PIL697" s="126"/>
      <c r="PIM697" s="126"/>
      <c r="PIN697" s="126"/>
      <c r="PIO697" s="126"/>
      <c r="PIP697" s="126"/>
      <c r="PIQ697" s="126"/>
      <c r="PIR697" s="126"/>
      <c r="PIS697" s="126"/>
      <c r="PIT697" s="126"/>
      <c r="PIU697" s="126"/>
      <c r="PIV697" s="126"/>
      <c r="PIW697" s="126"/>
      <c r="PIX697" s="126"/>
      <c r="PIY697" s="126"/>
      <c r="PIZ697" s="126"/>
      <c r="PJA697" s="126"/>
      <c r="PJB697" s="126"/>
      <c r="PJC697" s="126"/>
      <c r="PJD697" s="126"/>
      <c r="PJE697" s="126"/>
      <c r="PJF697" s="126"/>
      <c r="PJG697" s="126"/>
      <c r="PJH697" s="126"/>
      <c r="PJI697" s="126"/>
      <c r="PJJ697" s="126"/>
      <c r="PJK697" s="126"/>
      <c r="PJL697" s="126"/>
      <c r="PJM697" s="126"/>
      <c r="PJN697" s="126"/>
      <c r="PJO697" s="126"/>
      <c r="PJP697" s="126"/>
      <c r="PJQ697" s="126"/>
      <c r="PJR697" s="126"/>
      <c r="PJS697" s="126"/>
      <c r="PJT697" s="126"/>
      <c r="PJU697" s="126"/>
      <c r="PJV697" s="126"/>
      <c r="PJW697" s="126"/>
      <c r="PJX697" s="126"/>
      <c r="PJY697" s="126"/>
      <c r="PJZ697" s="126"/>
      <c r="PKA697" s="126"/>
      <c r="PKB697" s="126"/>
      <c r="PKC697" s="126"/>
      <c r="PKD697" s="126"/>
      <c r="PKE697" s="126"/>
      <c r="PKF697" s="126"/>
      <c r="PKG697" s="126"/>
      <c r="PKH697" s="126"/>
      <c r="PKI697" s="126"/>
      <c r="PKJ697" s="126"/>
      <c r="PKK697" s="126"/>
      <c r="PKL697" s="126"/>
      <c r="PKM697" s="126"/>
      <c r="PKN697" s="126"/>
      <c r="PKO697" s="126"/>
      <c r="PKP697" s="126"/>
      <c r="PKQ697" s="126"/>
      <c r="PKR697" s="126"/>
      <c r="PKS697" s="126"/>
      <c r="PKT697" s="126"/>
      <c r="PKU697" s="126"/>
      <c r="PKV697" s="126"/>
      <c r="PKW697" s="126"/>
      <c r="PKX697" s="126"/>
      <c r="PKY697" s="126"/>
      <c r="PKZ697" s="126"/>
      <c r="PLA697" s="126"/>
      <c r="PLB697" s="126"/>
      <c r="PLC697" s="126"/>
      <c r="PLD697" s="126"/>
      <c r="PLE697" s="126"/>
      <c r="PLF697" s="126"/>
      <c r="PLG697" s="126"/>
      <c r="PLH697" s="126"/>
      <c r="PLI697" s="126"/>
      <c r="PLJ697" s="126"/>
      <c r="PLK697" s="126"/>
      <c r="PLL697" s="126"/>
      <c r="PLM697" s="126"/>
      <c r="PLN697" s="126"/>
      <c r="PLO697" s="126"/>
      <c r="PLP697" s="126"/>
      <c r="PLQ697" s="126"/>
      <c r="PLR697" s="126"/>
      <c r="PLS697" s="126"/>
      <c r="PLT697" s="126"/>
      <c r="PLU697" s="126"/>
      <c r="PLV697" s="126"/>
      <c r="PLW697" s="126"/>
      <c r="PLX697" s="126"/>
      <c r="PLY697" s="126"/>
      <c r="PLZ697" s="126"/>
      <c r="PMA697" s="126"/>
      <c r="PMB697" s="126"/>
      <c r="PMC697" s="126"/>
      <c r="PMD697" s="126"/>
      <c r="PME697" s="126"/>
      <c r="PMF697" s="126"/>
      <c r="PMG697" s="126"/>
      <c r="PMH697" s="126"/>
      <c r="PMI697" s="126"/>
      <c r="PMJ697" s="126"/>
      <c r="PMK697" s="126"/>
      <c r="PML697" s="126"/>
      <c r="PMM697" s="126"/>
      <c r="PMN697" s="126"/>
      <c r="PMO697" s="126"/>
      <c r="PMP697" s="126"/>
      <c r="PMQ697" s="126"/>
      <c r="PMR697" s="126"/>
      <c r="PMS697" s="126"/>
      <c r="PMT697" s="126"/>
      <c r="PMU697" s="126"/>
      <c r="PMV697" s="126"/>
      <c r="PMW697" s="126"/>
      <c r="PMX697" s="126"/>
      <c r="PMY697" s="126"/>
      <c r="PMZ697" s="126"/>
      <c r="PNA697" s="126"/>
      <c r="PNB697" s="126"/>
      <c r="PNC697" s="126"/>
      <c r="PND697" s="126"/>
      <c r="PNE697" s="126"/>
      <c r="PNF697" s="126"/>
      <c r="PNG697" s="126"/>
      <c r="PNH697" s="126"/>
      <c r="PNI697" s="126"/>
      <c r="PNJ697" s="126"/>
      <c r="PNK697" s="126"/>
      <c r="PNL697" s="126"/>
      <c r="PNM697" s="126"/>
      <c r="PNN697" s="126"/>
      <c r="PNO697" s="126"/>
      <c r="PNP697" s="126"/>
      <c r="PNQ697" s="126"/>
      <c r="PNR697" s="126"/>
      <c r="PNS697" s="126"/>
      <c r="PNT697" s="126"/>
      <c r="PNU697" s="126"/>
      <c r="PNV697" s="126"/>
      <c r="PNW697" s="126"/>
      <c r="PNX697" s="126"/>
      <c r="PNY697" s="126"/>
      <c r="PNZ697" s="126"/>
      <c r="POA697" s="126"/>
      <c r="POB697" s="126"/>
      <c r="POC697" s="126"/>
      <c r="POD697" s="126"/>
      <c r="POE697" s="126"/>
      <c r="POF697" s="126"/>
      <c r="POG697" s="126"/>
      <c r="POH697" s="126"/>
      <c r="POI697" s="126"/>
      <c r="POJ697" s="126"/>
      <c r="POK697" s="126"/>
      <c r="POL697" s="126"/>
      <c r="POM697" s="126"/>
      <c r="PON697" s="126"/>
      <c r="POO697" s="126"/>
      <c r="POP697" s="126"/>
      <c r="POQ697" s="126"/>
      <c r="POR697" s="126"/>
      <c r="POS697" s="126"/>
      <c r="POT697" s="126"/>
      <c r="POU697" s="126"/>
      <c r="POV697" s="126"/>
      <c r="POW697" s="126"/>
      <c r="POX697" s="126"/>
      <c r="POY697" s="126"/>
      <c r="POZ697" s="126"/>
      <c r="PPA697" s="126"/>
      <c r="PPB697" s="126"/>
      <c r="PPC697" s="126"/>
      <c r="PPD697" s="126"/>
      <c r="PPE697" s="126"/>
      <c r="PPF697" s="126"/>
      <c r="PPG697" s="126"/>
      <c r="PPH697" s="126"/>
      <c r="PPI697" s="126"/>
      <c r="PPJ697" s="126"/>
      <c r="PPK697" s="126"/>
      <c r="PPL697" s="126"/>
      <c r="PPM697" s="126"/>
      <c r="PPN697" s="126"/>
      <c r="PPO697" s="126"/>
      <c r="PPP697" s="126"/>
      <c r="PPQ697" s="126"/>
      <c r="PPR697" s="126"/>
      <c r="PPS697" s="126"/>
      <c r="PPT697" s="126"/>
      <c r="PPU697" s="126"/>
      <c r="PPV697" s="126"/>
      <c r="PPW697" s="126"/>
      <c r="PPX697" s="126"/>
      <c r="PPY697" s="126"/>
      <c r="PPZ697" s="126"/>
      <c r="PQA697" s="126"/>
      <c r="PQB697" s="126"/>
      <c r="PQC697" s="126"/>
      <c r="PQD697" s="126"/>
      <c r="PQE697" s="126"/>
      <c r="PQF697" s="126"/>
      <c r="PQG697" s="126"/>
      <c r="PQH697" s="126"/>
      <c r="PQI697" s="126"/>
      <c r="PQJ697" s="126"/>
      <c r="PQK697" s="126"/>
      <c r="PQL697" s="126"/>
      <c r="PQM697" s="126"/>
      <c r="PQN697" s="126"/>
      <c r="PQO697" s="126"/>
      <c r="PQP697" s="126"/>
      <c r="PQQ697" s="126"/>
      <c r="PQR697" s="126"/>
      <c r="PQS697" s="126"/>
      <c r="PQT697" s="126"/>
      <c r="PQU697" s="126"/>
      <c r="PQV697" s="126"/>
      <c r="PQW697" s="126"/>
      <c r="PQX697" s="126"/>
      <c r="PQY697" s="126"/>
      <c r="PQZ697" s="126"/>
      <c r="PRA697" s="126"/>
      <c r="PRB697" s="126"/>
      <c r="PRC697" s="126"/>
      <c r="PRD697" s="126"/>
      <c r="PRE697" s="126"/>
      <c r="PRF697" s="126"/>
      <c r="PRG697" s="126"/>
      <c r="PRH697" s="126"/>
      <c r="PRI697" s="126"/>
      <c r="PRJ697" s="126"/>
      <c r="PRK697" s="126"/>
      <c r="PRL697" s="126"/>
      <c r="PRM697" s="126"/>
      <c r="PRN697" s="126"/>
      <c r="PRO697" s="126"/>
      <c r="PRP697" s="126"/>
      <c r="PRQ697" s="126"/>
      <c r="PRR697" s="126"/>
      <c r="PRS697" s="126"/>
      <c r="PRT697" s="126"/>
      <c r="PRU697" s="126"/>
      <c r="PRV697" s="126"/>
      <c r="PRW697" s="126"/>
      <c r="PRX697" s="126"/>
      <c r="PRY697" s="126"/>
      <c r="PRZ697" s="126"/>
      <c r="PSA697" s="126"/>
      <c r="PSB697" s="126"/>
      <c r="PSC697" s="126"/>
      <c r="PSD697" s="126"/>
      <c r="PSE697" s="126"/>
      <c r="PSF697" s="126"/>
      <c r="PSG697" s="126"/>
      <c r="PSH697" s="126"/>
      <c r="PSI697" s="126"/>
      <c r="PSJ697" s="126"/>
      <c r="PSK697" s="126"/>
      <c r="PSL697" s="126"/>
      <c r="PSM697" s="126"/>
      <c r="PSN697" s="126"/>
      <c r="PSO697" s="126"/>
      <c r="PSP697" s="126"/>
      <c r="PSQ697" s="126"/>
      <c r="PSR697" s="126"/>
      <c r="PSS697" s="126"/>
      <c r="PST697" s="126"/>
      <c r="PSU697" s="126"/>
      <c r="PSV697" s="126"/>
      <c r="PSW697" s="126"/>
      <c r="PSX697" s="126"/>
      <c r="PSY697" s="126"/>
      <c r="PSZ697" s="126"/>
      <c r="PTA697" s="126"/>
      <c r="PTB697" s="126"/>
      <c r="PTC697" s="126"/>
      <c r="PTD697" s="126"/>
      <c r="PTE697" s="126"/>
      <c r="PTF697" s="126"/>
      <c r="PTG697" s="126"/>
      <c r="PTH697" s="126"/>
      <c r="PTI697" s="126"/>
      <c r="PTJ697" s="126"/>
      <c r="PTK697" s="126"/>
      <c r="PTL697" s="126"/>
      <c r="PTM697" s="126"/>
      <c r="PTN697" s="126"/>
      <c r="PTO697" s="126"/>
      <c r="PTP697" s="126"/>
      <c r="PTQ697" s="126"/>
      <c r="PTR697" s="126"/>
      <c r="PTS697" s="126"/>
      <c r="PTT697" s="126"/>
      <c r="PTU697" s="126"/>
      <c r="PTV697" s="126"/>
      <c r="PTW697" s="126"/>
      <c r="PTX697" s="126"/>
      <c r="PTY697" s="126"/>
      <c r="PTZ697" s="126"/>
      <c r="PUA697" s="126"/>
      <c r="PUB697" s="126"/>
      <c r="PUC697" s="126"/>
      <c r="PUD697" s="126"/>
      <c r="PUE697" s="126"/>
      <c r="PUF697" s="126"/>
      <c r="PUG697" s="126"/>
      <c r="PUH697" s="126"/>
      <c r="PUI697" s="126"/>
      <c r="PUJ697" s="126"/>
      <c r="PUK697" s="126"/>
      <c r="PUL697" s="126"/>
      <c r="PUM697" s="126"/>
      <c r="PUN697" s="126"/>
      <c r="PUO697" s="126"/>
      <c r="PUP697" s="126"/>
      <c r="PUQ697" s="126"/>
      <c r="PUR697" s="126"/>
      <c r="PUS697" s="126"/>
      <c r="PUT697" s="126"/>
      <c r="PUU697" s="126"/>
      <c r="PUV697" s="126"/>
      <c r="PUW697" s="126"/>
      <c r="PUX697" s="126"/>
      <c r="PUY697" s="126"/>
      <c r="PUZ697" s="126"/>
      <c r="PVA697" s="126"/>
      <c r="PVB697" s="126"/>
      <c r="PVC697" s="126"/>
      <c r="PVD697" s="126"/>
      <c r="PVE697" s="126"/>
      <c r="PVF697" s="126"/>
      <c r="PVG697" s="126"/>
      <c r="PVH697" s="126"/>
      <c r="PVI697" s="126"/>
      <c r="PVJ697" s="126"/>
      <c r="PVK697" s="126"/>
      <c r="PVL697" s="126"/>
      <c r="PVM697" s="126"/>
      <c r="PVN697" s="126"/>
      <c r="PVO697" s="126"/>
      <c r="PVP697" s="126"/>
      <c r="PVQ697" s="126"/>
      <c r="PVR697" s="126"/>
      <c r="PVS697" s="126"/>
      <c r="PVT697" s="126"/>
      <c r="PVU697" s="126"/>
      <c r="PVV697" s="126"/>
      <c r="PVW697" s="126"/>
      <c r="PVX697" s="126"/>
      <c r="PVY697" s="126"/>
      <c r="PVZ697" s="126"/>
      <c r="PWA697" s="126"/>
      <c r="PWB697" s="126"/>
      <c r="PWC697" s="126"/>
      <c r="PWD697" s="126"/>
      <c r="PWE697" s="126"/>
      <c r="PWF697" s="126"/>
      <c r="PWG697" s="126"/>
      <c r="PWH697" s="126"/>
      <c r="PWI697" s="126"/>
      <c r="PWJ697" s="126"/>
      <c r="PWK697" s="126"/>
      <c r="PWL697" s="126"/>
      <c r="PWM697" s="126"/>
      <c r="PWN697" s="126"/>
      <c r="PWO697" s="126"/>
      <c r="PWP697" s="126"/>
      <c r="PWQ697" s="126"/>
      <c r="PWR697" s="126"/>
      <c r="PWS697" s="126"/>
      <c r="PWT697" s="126"/>
      <c r="PWU697" s="126"/>
      <c r="PWV697" s="126"/>
      <c r="PWW697" s="126"/>
      <c r="PWX697" s="126"/>
      <c r="PWY697" s="126"/>
      <c r="PWZ697" s="126"/>
      <c r="PXA697" s="126"/>
      <c r="PXB697" s="126"/>
      <c r="PXC697" s="126"/>
      <c r="PXD697" s="126"/>
      <c r="PXE697" s="126"/>
      <c r="PXF697" s="126"/>
      <c r="PXG697" s="126"/>
      <c r="PXH697" s="126"/>
      <c r="PXI697" s="126"/>
      <c r="PXJ697" s="126"/>
      <c r="PXK697" s="126"/>
      <c r="PXL697" s="126"/>
      <c r="PXM697" s="126"/>
      <c r="PXN697" s="126"/>
      <c r="PXO697" s="126"/>
      <c r="PXP697" s="126"/>
      <c r="PXQ697" s="126"/>
      <c r="PXR697" s="126"/>
      <c r="PXS697" s="126"/>
      <c r="PXT697" s="126"/>
      <c r="PXU697" s="126"/>
      <c r="PXV697" s="126"/>
      <c r="PXW697" s="126"/>
      <c r="PXX697" s="126"/>
      <c r="PXY697" s="126"/>
      <c r="PXZ697" s="126"/>
      <c r="PYA697" s="126"/>
      <c r="PYB697" s="126"/>
      <c r="PYC697" s="126"/>
      <c r="PYD697" s="126"/>
      <c r="PYE697" s="126"/>
      <c r="PYF697" s="126"/>
      <c r="PYG697" s="126"/>
      <c r="PYH697" s="126"/>
      <c r="PYI697" s="126"/>
      <c r="PYJ697" s="126"/>
      <c r="PYK697" s="126"/>
      <c r="PYL697" s="126"/>
      <c r="PYM697" s="126"/>
      <c r="PYN697" s="126"/>
      <c r="PYO697" s="126"/>
      <c r="PYP697" s="126"/>
      <c r="PYQ697" s="126"/>
      <c r="PYR697" s="126"/>
      <c r="PYS697" s="126"/>
      <c r="PYT697" s="126"/>
      <c r="PYU697" s="126"/>
      <c r="PYV697" s="126"/>
      <c r="PYW697" s="126"/>
      <c r="PYX697" s="126"/>
      <c r="PYY697" s="126"/>
      <c r="PYZ697" s="126"/>
      <c r="PZA697" s="126"/>
      <c r="PZB697" s="126"/>
      <c r="PZC697" s="126"/>
      <c r="PZD697" s="126"/>
      <c r="PZE697" s="126"/>
      <c r="PZF697" s="126"/>
      <c r="PZG697" s="126"/>
      <c r="PZH697" s="126"/>
      <c r="PZI697" s="126"/>
      <c r="PZJ697" s="126"/>
      <c r="PZK697" s="126"/>
      <c r="PZL697" s="126"/>
      <c r="PZM697" s="126"/>
      <c r="PZN697" s="126"/>
      <c r="PZO697" s="126"/>
      <c r="PZP697" s="126"/>
      <c r="PZQ697" s="126"/>
      <c r="PZR697" s="126"/>
      <c r="PZS697" s="126"/>
      <c r="PZT697" s="126"/>
      <c r="PZU697" s="126"/>
      <c r="PZV697" s="126"/>
      <c r="PZW697" s="126"/>
      <c r="PZX697" s="126"/>
      <c r="PZY697" s="126"/>
      <c r="PZZ697" s="126"/>
      <c r="QAA697" s="126"/>
      <c r="QAB697" s="126"/>
      <c r="QAC697" s="126"/>
      <c r="QAD697" s="126"/>
      <c r="QAE697" s="126"/>
      <c r="QAF697" s="126"/>
      <c r="QAG697" s="126"/>
      <c r="QAH697" s="126"/>
      <c r="QAI697" s="126"/>
      <c r="QAJ697" s="126"/>
      <c r="QAK697" s="126"/>
      <c r="QAL697" s="126"/>
      <c r="QAM697" s="126"/>
      <c r="QAN697" s="126"/>
      <c r="QAO697" s="126"/>
      <c r="QAP697" s="126"/>
      <c r="QAQ697" s="126"/>
      <c r="QAR697" s="126"/>
      <c r="QAS697" s="126"/>
      <c r="QAT697" s="126"/>
      <c r="QAU697" s="126"/>
      <c r="QAV697" s="126"/>
      <c r="QAW697" s="126"/>
      <c r="QAX697" s="126"/>
      <c r="QAY697" s="126"/>
      <c r="QAZ697" s="126"/>
      <c r="QBA697" s="126"/>
      <c r="QBB697" s="126"/>
      <c r="QBC697" s="126"/>
      <c r="QBD697" s="126"/>
      <c r="QBE697" s="126"/>
      <c r="QBF697" s="126"/>
      <c r="QBG697" s="126"/>
      <c r="QBH697" s="126"/>
      <c r="QBI697" s="126"/>
      <c r="QBJ697" s="126"/>
      <c r="QBK697" s="126"/>
      <c r="QBL697" s="126"/>
      <c r="QBM697" s="126"/>
      <c r="QBN697" s="126"/>
      <c r="QBO697" s="126"/>
      <c r="QBP697" s="126"/>
      <c r="QBQ697" s="126"/>
      <c r="QBR697" s="126"/>
      <c r="QBS697" s="126"/>
      <c r="QBT697" s="126"/>
      <c r="QBU697" s="126"/>
      <c r="QBV697" s="126"/>
      <c r="QBW697" s="126"/>
      <c r="QBX697" s="126"/>
      <c r="QBY697" s="126"/>
      <c r="QBZ697" s="126"/>
      <c r="QCA697" s="126"/>
      <c r="QCB697" s="126"/>
      <c r="QCC697" s="126"/>
      <c r="QCD697" s="126"/>
      <c r="QCE697" s="126"/>
      <c r="QCF697" s="126"/>
      <c r="QCG697" s="126"/>
      <c r="QCH697" s="126"/>
      <c r="QCI697" s="126"/>
      <c r="QCJ697" s="126"/>
      <c r="QCK697" s="126"/>
      <c r="QCL697" s="126"/>
      <c r="QCM697" s="126"/>
      <c r="QCN697" s="126"/>
      <c r="QCO697" s="126"/>
      <c r="QCP697" s="126"/>
      <c r="QCQ697" s="126"/>
      <c r="QCR697" s="126"/>
      <c r="QCS697" s="126"/>
      <c r="QCT697" s="126"/>
      <c r="QCU697" s="126"/>
      <c r="QCV697" s="126"/>
      <c r="QCW697" s="126"/>
      <c r="QCX697" s="126"/>
      <c r="QCY697" s="126"/>
      <c r="QCZ697" s="126"/>
      <c r="QDA697" s="126"/>
      <c r="QDB697" s="126"/>
      <c r="QDC697" s="126"/>
      <c r="QDD697" s="126"/>
      <c r="QDE697" s="126"/>
      <c r="QDF697" s="126"/>
      <c r="QDG697" s="126"/>
      <c r="QDH697" s="126"/>
      <c r="QDI697" s="126"/>
      <c r="QDJ697" s="126"/>
      <c r="QDK697" s="126"/>
      <c r="QDL697" s="126"/>
      <c r="QDM697" s="126"/>
      <c r="QDN697" s="126"/>
      <c r="QDO697" s="126"/>
      <c r="QDP697" s="126"/>
      <c r="QDQ697" s="126"/>
      <c r="QDR697" s="126"/>
      <c r="QDS697" s="126"/>
      <c r="QDT697" s="126"/>
      <c r="QDU697" s="126"/>
      <c r="QDV697" s="126"/>
      <c r="QDW697" s="126"/>
      <c r="QDX697" s="126"/>
      <c r="QDY697" s="126"/>
      <c r="QDZ697" s="126"/>
      <c r="QEA697" s="126"/>
      <c r="QEB697" s="126"/>
      <c r="QEC697" s="126"/>
      <c r="QED697" s="126"/>
      <c r="QEE697" s="126"/>
      <c r="QEF697" s="126"/>
      <c r="QEG697" s="126"/>
      <c r="QEH697" s="126"/>
      <c r="QEI697" s="126"/>
      <c r="QEJ697" s="126"/>
      <c r="QEK697" s="126"/>
      <c r="QEL697" s="126"/>
      <c r="QEM697" s="126"/>
      <c r="QEN697" s="126"/>
      <c r="QEO697" s="126"/>
      <c r="QEP697" s="126"/>
      <c r="QEQ697" s="126"/>
      <c r="QER697" s="126"/>
      <c r="QES697" s="126"/>
      <c r="QET697" s="126"/>
      <c r="QEU697" s="126"/>
      <c r="QEV697" s="126"/>
      <c r="QEW697" s="126"/>
      <c r="QEX697" s="126"/>
      <c r="QEY697" s="126"/>
      <c r="QEZ697" s="126"/>
      <c r="QFA697" s="126"/>
      <c r="QFB697" s="126"/>
      <c r="QFC697" s="126"/>
      <c r="QFD697" s="126"/>
      <c r="QFE697" s="126"/>
      <c r="QFF697" s="126"/>
      <c r="QFG697" s="126"/>
      <c r="QFH697" s="126"/>
      <c r="QFI697" s="126"/>
      <c r="QFJ697" s="126"/>
      <c r="QFK697" s="126"/>
      <c r="QFL697" s="126"/>
      <c r="QFM697" s="126"/>
      <c r="QFN697" s="126"/>
      <c r="QFO697" s="126"/>
      <c r="QFP697" s="126"/>
      <c r="QFQ697" s="126"/>
      <c r="QFR697" s="126"/>
      <c r="QFS697" s="126"/>
      <c r="QFT697" s="126"/>
      <c r="QFU697" s="126"/>
      <c r="QFV697" s="126"/>
      <c r="QFW697" s="126"/>
      <c r="QFX697" s="126"/>
      <c r="QFY697" s="126"/>
      <c r="QFZ697" s="126"/>
      <c r="QGA697" s="126"/>
      <c r="QGB697" s="126"/>
      <c r="QGC697" s="126"/>
      <c r="QGD697" s="126"/>
      <c r="QGE697" s="126"/>
      <c r="QGF697" s="126"/>
      <c r="QGG697" s="126"/>
      <c r="QGH697" s="126"/>
      <c r="QGI697" s="126"/>
      <c r="QGJ697" s="126"/>
      <c r="QGK697" s="126"/>
      <c r="QGL697" s="126"/>
      <c r="QGM697" s="126"/>
      <c r="QGN697" s="126"/>
      <c r="QGO697" s="126"/>
      <c r="QGP697" s="126"/>
      <c r="QGQ697" s="126"/>
      <c r="QGR697" s="126"/>
      <c r="QGS697" s="126"/>
      <c r="QGT697" s="126"/>
      <c r="QGU697" s="126"/>
      <c r="QGV697" s="126"/>
      <c r="QGW697" s="126"/>
      <c r="QGX697" s="126"/>
      <c r="QGY697" s="126"/>
      <c r="QGZ697" s="126"/>
      <c r="QHA697" s="126"/>
      <c r="QHB697" s="126"/>
      <c r="QHC697" s="126"/>
      <c r="QHD697" s="126"/>
      <c r="QHE697" s="126"/>
      <c r="QHF697" s="126"/>
      <c r="QHG697" s="126"/>
      <c r="QHH697" s="126"/>
      <c r="QHI697" s="126"/>
      <c r="QHJ697" s="126"/>
      <c r="QHK697" s="126"/>
      <c r="QHL697" s="126"/>
      <c r="QHM697" s="126"/>
      <c r="QHN697" s="126"/>
      <c r="QHO697" s="126"/>
      <c r="QHP697" s="126"/>
      <c r="QHQ697" s="126"/>
      <c r="QHR697" s="126"/>
      <c r="QHS697" s="126"/>
      <c r="QHT697" s="126"/>
      <c r="QHU697" s="126"/>
      <c r="QHV697" s="126"/>
      <c r="QHW697" s="126"/>
      <c r="QHX697" s="126"/>
      <c r="QHY697" s="126"/>
      <c r="QHZ697" s="126"/>
      <c r="QIA697" s="126"/>
      <c r="QIB697" s="126"/>
      <c r="QIC697" s="126"/>
      <c r="QID697" s="126"/>
      <c r="QIE697" s="126"/>
      <c r="QIF697" s="126"/>
      <c r="QIG697" s="126"/>
      <c r="QIH697" s="126"/>
      <c r="QII697" s="126"/>
      <c r="QIJ697" s="126"/>
      <c r="QIK697" s="126"/>
      <c r="QIL697" s="126"/>
      <c r="QIM697" s="126"/>
      <c r="QIN697" s="126"/>
      <c r="QIO697" s="126"/>
      <c r="QIP697" s="126"/>
      <c r="QIQ697" s="126"/>
      <c r="QIR697" s="126"/>
      <c r="QIS697" s="126"/>
      <c r="QIT697" s="126"/>
      <c r="QIU697" s="126"/>
      <c r="QIV697" s="126"/>
      <c r="QIW697" s="126"/>
      <c r="QIX697" s="126"/>
      <c r="QIY697" s="126"/>
      <c r="QIZ697" s="126"/>
      <c r="QJA697" s="126"/>
      <c r="QJB697" s="126"/>
      <c r="QJC697" s="126"/>
      <c r="QJD697" s="126"/>
      <c r="QJE697" s="126"/>
      <c r="QJF697" s="126"/>
      <c r="QJG697" s="126"/>
      <c r="QJH697" s="126"/>
      <c r="QJI697" s="126"/>
      <c r="QJJ697" s="126"/>
      <c r="QJK697" s="126"/>
      <c r="QJL697" s="126"/>
      <c r="QJM697" s="126"/>
      <c r="QJN697" s="126"/>
      <c r="QJO697" s="126"/>
      <c r="QJP697" s="126"/>
      <c r="QJQ697" s="126"/>
      <c r="QJR697" s="126"/>
      <c r="QJS697" s="126"/>
      <c r="QJT697" s="126"/>
      <c r="QJU697" s="126"/>
      <c r="QJV697" s="126"/>
      <c r="QJW697" s="126"/>
      <c r="QJX697" s="126"/>
      <c r="QJY697" s="126"/>
      <c r="QJZ697" s="126"/>
      <c r="QKA697" s="126"/>
      <c r="QKB697" s="126"/>
      <c r="QKC697" s="126"/>
      <c r="QKD697" s="126"/>
      <c r="QKE697" s="126"/>
      <c r="QKF697" s="126"/>
      <c r="QKG697" s="126"/>
      <c r="QKH697" s="126"/>
      <c r="QKI697" s="126"/>
      <c r="QKJ697" s="126"/>
      <c r="QKK697" s="126"/>
      <c r="QKL697" s="126"/>
      <c r="QKM697" s="126"/>
      <c r="QKN697" s="126"/>
      <c r="QKO697" s="126"/>
      <c r="QKP697" s="126"/>
      <c r="QKQ697" s="126"/>
      <c r="QKR697" s="126"/>
      <c r="QKS697" s="126"/>
      <c r="QKT697" s="126"/>
      <c r="QKU697" s="126"/>
      <c r="QKV697" s="126"/>
      <c r="QKW697" s="126"/>
      <c r="QKX697" s="126"/>
      <c r="QKY697" s="126"/>
      <c r="QKZ697" s="126"/>
      <c r="QLA697" s="126"/>
      <c r="QLB697" s="126"/>
      <c r="QLC697" s="126"/>
      <c r="QLD697" s="126"/>
      <c r="QLE697" s="126"/>
      <c r="QLF697" s="126"/>
      <c r="QLG697" s="126"/>
      <c r="QLH697" s="126"/>
      <c r="QLI697" s="126"/>
      <c r="QLJ697" s="126"/>
      <c r="QLK697" s="126"/>
      <c r="QLL697" s="126"/>
      <c r="QLM697" s="126"/>
      <c r="QLN697" s="126"/>
      <c r="QLO697" s="126"/>
      <c r="QLP697" s="126"/>
      <c r="QLQ697" s="126"/>
      <c r="QLR697" s="126"/>
      <c r="QLS697" s="126"/>
      <c r="QLT697" s="126"/>
      <c r="QLU697" s="126"/>
      <c r="QLV697" s="126"/>
      <c r="QLW697" s="126"/>
      <c r="QLX697" s="126"/>
      <c r="QLY697" s="126"/>
      <c r="QLZ697" s="126"/>
      <c r="QMA697" s="126"/>
      <c r="QMB697" s="126"/>
      <c r="QMC697" s="126"/>
      <c r="QMD697" s="126"/>
      <c r="QME697" s="126"/>
      <c r="QMF697" s="126"/>
      <c r="QMG697" s="126"/>
      <c r="QMH697" s="126"/>
      <c r="QMI697" s="126"/>
      <c r="QMJ697" s="126"/>
      <c r="QMK697" s="126"/>
      <c r="QML697" s="126"/>
      <c r="QMM697" s="126"/>
      <c r="QMN697" s="126"/>
      <c r="QMO697" s="126"/>
      <c r="QMP697" s="126"/>
      <c r="QMQ697" s="126"/>
      <c r="QMR697" s="126"/>
      <c r="QMS697" s="126"/>
      <c r="QMT697" s="126"/>
      <c r="QMU697" s="126"/>
      <c r="QMV697" s="126"/>
      <c r="QMW697" s="126"/>
      <c r="QMX697" s="126"/>
      <c r="QMY697" s="126"/>
      <c r="QMZ697" s="126"/>
      <c r="QNA697" s="126"/>
      <c r="QNB697" s="126"/>
      <c r="QNC697" s="126"/>
      <c r="QND697" s="126"/>
      <c r="QNE697" s="126"/>
      <c r="QNF697" s="126"/>
      <c r="QNG697" s="126"/>
      <c r="QNH697" s="126"/>
      <c r="QNI697" s="126"/>
      <c r="QNJ697" s="126"/>
      <c r="QNK697" s="126"/>
      <c r="QNL697" s="126"/>
      <c r="QNM697" s="126"/>
      <c r="QNN697" s="126"/>
      <c r="QNO697" s="126"/>
      <c r="QNP697" s="126"/>
      <c r="QNQ697" s="126"/>
      <c r="QNR697" s="126"/>
      <c r="QNS697" s="126"/>
      <c r="QNT697" s="126"/>
      <c r="QNU697" s="126"/>
      <c r="QNV697" s="126"/>
      <c r="QNW697" s="126"/>
      <c r="QNX697" s="126"/>
      <c r="QNY697" s="126"/>
      <c r="QNZ697" s="126"/>
      <c r="QOA697" s="126"/>
      <c r="QOB697" s="126"/>
      <c r="QOC697" s="126"/>
      <c r="QOD697" s="126"/>
      <c r="QOE697" s="126"/>
      <c r="QOF697" s="126"/>
      <c r="QOG697" s="126"/>
      <c r="QOH697" s="126"/>
      <c r="QOI697" s="126"/>
      <c r="QOJ697" s="126"/>
      <c r="QOK697" s="126"/>
      <c r="QOL697" s="126"/>
      <c r="QOM697" s="126"/>
      <c r="QON697" s="126"/>
      <c r="QOO697" s="126"/>
      <c r="QOP697" s="126"/>
      <c r="QOQ697" s="126"/>
      <c r="QOR697" s="126"/>
      <c r="QOS697" s="126"/>
      <c r="QOT697" s="126"/>
      <c r="QOU697" s="126"/>
      <c r="QOV697" s="126"/>
      <c r="QOW697" s="126"/>
      <c r="QOX697" s="126"/>
      <c r="QOY697" s="126"/>
      <c r="QOZ697" s="126"/>
      <c r="QPA697" s="126"/>
      <c r="QPB697" s="126"/>
      <c r="QPC697" s="126"/>
      <c r="QPD697" s="126"/>
      <c r="QPE697" s="126"/>
      <c r="QPF697" s="126"/>
      <c r="QPG697" s="126"/>
      <c r="QPH697" s="126"/>
      <c r="QPI697" s="126"/>
      <c r="QPJ697" s="126"/>
      <c r="QPK697" s="126"/>
      <c r="QPL697" s="126"/>
      <c r="QPM697" s="126"/>
      <c r="QPN697" s="126"/>
      <c r="QPO697" s="126"/>
      <c r="QPP697" s="126"/>
      <c r="QPQ697" s="126"/>
      <c r="QPR697" s="126"/>
      <c r="QPS697" s="126"/>
      <c r="QPT697" s="126"/>
      <c r="QPU697" s="126"/>
      <c r="QPV697" s="126"/>
      <c r="QPW697" s="126"/>
      <c r="QPX697" s="126"/>
      <c r="QPY697" s="126"/>
      <c r="QPZ697" s="126"/>
      <c r="QQA697" s="126"/>
      <c r="QQB697" s="126"/>
      <c r="QQC697" s="126"/>
      <c r="QQD697" s="126"/>
      <c r="QQE697" s="126"/>
      <c r="QQF697" s="126"/>
      <c r="QQG697" s="126"/>
      <c r="QQH697" s="126"/>
      <c r="QQI697" s="126"/>
      <c r="QQJ697" s="126"/>
      <c r="QQK697" s="126"/>
      <c r="QQL697" s="126"/>
      <c r="QQM697" s="126"/>
      <c r="QQN697" s="126"/>
      <c r="QQO697" s="126"/>
      <c r="QQP697" s="126"/>
      <c r="QQQ697" s="126"/>
      <c r="QQR697" s="126"/>
      <c r="QQS697" s="126"/>
      <c r="QQT697" s="126"/>
      <c r="QQU697" s="126"/>
      <c r="QQV697" s="126"/>
      <c r="QQW697" s="126"/>
      <c r="QQX697" s="126"/>
      <c r="QQY697" s="126"/>
      <c r="QQZ697" s="126"/>
      <c r="QRA697" s="126"/>
      <c r="QRB697" s="126"/>
      <c r="QRC697" s="126"/>
      <c r="QRD697" s="126"/>
      <c r="QRE697" s="126"/>
      <c r="QRF697" s="126"/>
      <c r="QRG697" s="126"/>
      <c r="QRH697" s="126"/>
      <c r="QRI697" s="126"/>
      <c r="QRJ697" s="126"/>
      <c r="QRK697" s="126"/>
      <c r="QRL697" s="126"/>
      <c r="QRM697" s="126"/>
      <c r="QRN697" s="126"/>
      <c r="QRO697" s="126"/>
      <c r="QRP697" s="126"/>
      <c r="QRQ697" s="126"/>
      <c r="QRR697" s="126"/>
      <c r="QRS697" s="126"/>
      <c r="QRT697" s="126"/>
      <c r="QRU697" s="126"/>
      <c r="QRV697" s="126"/>
      <c r="QRW697" s="126"/>
      <c r="QRX697" s="126"/>
      <c r="QRY697" s="126"/>
      <c r="QRZ697" s="126"/>
      <c r="QSA697" s="126"/>
      <c r="QSB697" s="126"/>
      <c r="QSC697" s="126"/>
      <c r="QSD697" s="126"/>
      <c r="QSE697" s="126"/>
      <c r="QSF697" s="126"/>
      <c r="QSG697" s="126"/>
      <c r="QSH697" s="126"/>
      <c r="QSI697" s="126"/>
      <c r="QSJ697" s="126"/>
      <c r="QSK697" s="126"/>
      <c r="QSL697" s="126"/>
      <c r="QSM697" s="126"/>
      <c r="QSN697" s="126"/>
      <c r="QSO697" s="126"/>
      <c r="QSP697" s="126"/>
      <c r="QSQ697" s="126"/>
      <c r="QSR697" s="126"/>
      <c r="QSS697" s="126"/>
      <c r="QST697" s="126"/>
      <c r="QSU697" s="126"/>
      <c r="QSV697" s="126"/>
      <c r="QSW697" s="126"/>
      <c r="QSX697" s="126"/>
      <c r="QSY697" s="126"/>
      <c r="QSZ697" s="126"/>
      <c r="QTA697" s="126"/>
      <c r="QTB697" s="126"/>
      <c r="QTC697" s="126"/>
      <c r="QTD697" s="126"/>
      <c r="QTE697" s="126"/>
      <c r="QTF697" s="126"/>
      <c r="QTG697" s="126"/>
      <c r="QTH697" s="126"/>
      <c r="QTI697" s="126"/>
      <c r="QTJ697" s="126"/>
      <c r="QTK697" s="126"/>
      <c r="QTL697" s="126"/>
      <c r="QTM697" s="126"/>
      <c r="QTN697" s="126"/>
      <c r="QTO697" s="126"/>
      <c r="QTP697" s="126"/>
      <c r="QTQ697" s="126"/>
      <c r="QTR697" s="126"/>
      <c r="QTS697" s="126"/>
      <c r="QTT697" s="126"/>
      <c r="QTU697" s="126"/>
      <c r="QTV697" s="126"/>
      <c r="QTW697" s="126"/>
      <c r="QTX697" s="126"/>
      <c r="QTY697" s="126"/>
      <c r="QTZ697" s="126"/>
      <c r="QUA697" s="126"/>
      <c r="QUB697" s="126"/>
      <c r="QUC697" s="126"/>
      <c r="QUD697" s="126"/>
      <c r="QUE697" s="126"/>
      <c r="QUF697" s="126"/>
      <c r="QUG697" s="126"/>
      <c r="QUH697" s="126"/>
      <c r="QUI697" s="126"/>
      <c r="QUJ697" s="126"/>
      <c r="QUK697" s="126"/>
      <c r="QUL697" s="126"/>
      <c r="QUM697" s="126"/>
      <c r="QUN697" s="126"/>
      <c r="QUO697" s="126"/>
      <c r="QUP697" s="126"/>
      <c r="QUQ697" s="126"/>
      <c r="QUR697" s="126"/>
      <c r="QUS697" s="126"/>
      <c r="QUT697" s="126"/>
      <c r="QUU697" s="126"/>
      <c r="QUV697" s="126"/>
      <c r="QUW697" s="126"/>
      <c r="QUX697" s="126"/>
      <c r="QUY697" s="126"/>
      <c r="QUZ697" s="126"/>
      <c r="QVA697" s="126"/>
      <c r="QVB697" s="126"/>
      <c r="QVC697" s="126"/>
      <c r="QVD697" s="126"/>
      <c r="QVE697" s="126"/>
      <c r="QVF697" s="126"/>
      <c r="QVG697" s="126"/>
      <c r="QVH697" s="126"/>
      <c r="QVI697" s="126"/>
      <c r="QVJ697" s="126"/>
      <c r="QVK697" s="126"/>
      <c r="QVL697" s="126"/>
      <c r="QVM697" s="126"/>
      <c r="QVN697" s="126"/>
      <c r="QVO697" s="126"/>
      <c r="QVP697" s="126"/>
      <c r="QVQ697" s="126"/>
      <c r="QVR697" s="126"/>
      <c r="QVS697" s="126"/>
      <c r="QVT697" s="126"/>
      <c r="QVU697" s="126"/>
      <c r="QVV697" s="126"/>
      <c r="QVW697" s="126"/>
      <c r="QVX697" s="126"/>
      <c r="QVY697" s="126"/>
      <c r="QVZ697" s="126"/>
      <c r="QWA697" s="126"/>
      <c r="QWB697" s="126"/>
      <c r="QWC697" s="126"/>
      <c r="QWD697" s="126"/>
      <c r="QWE697" s="126"/>
      <c r="QWF697" s="126"/>
      <c r="QWG697" s="126"/>
      <c r="QWH697" s="126"/>
      <c r="QWI697" s="126"/>
      <c r="QWJ697" s="126"/>
      <c r="QWK697" s="126"/>
      <c r="QWL697" s="126"/>
      <c r="QWM697" s="126"/>
      <c r="QWN697" s="126"/>
      <c r="QWO697" s="126"/>
      <c r="QWP697" s="126"/>
      <c r="QWQ697" s="126"/>
      <c r="QWR697" s="126"/>
      <c r="QWS697" s="126"/>
      <c r="QWT697" s="126"/>
      <c r="QWU697" s="126"/>
      <c r="QWV697" s="126"/>
      <c r="QWW697" s="126"/>
      <c r="QWX697" s="126"/>
      <c r="QWY697" s="126"/>
      <c r="QWZ697" s="126"/>
      <c r="QXA697" s="126"/>
      <c r="QXB697" s="126"/>
      <c r="QXC697" s="126"/>
      <c r="QXD697" s="126"/>
      <c r="QXE697" s="126"/>
      <c r="QXF697" s="126"/>
      <c r="QXG697" s="126"/>
      <c r="QXH697" s="126"/>
      <c r="QXI697" s="126"/>
      <c r="QXJ697" s="126"/>
      <c r="QXK697" s="126"/>
      <c r="QXL697" s="126"/>
      <c r="QXM697" s="126"/>
      <c r="QXN697" s="126"/>
      <c r="QXO697" s="126"/>
      <c r="QXP697" s="126"/>
      <c r="QXQ697" s="126"/>
      <c r="QXR697" s="126"/>
      <c r="QXS697" s="126"/>
      <c r="QXT697" s="126"/>
      <c r="QXU697" s="126"/>
      <c r="QXV697" s="126"/>
      <c r="QXW697" s="126"/>
      <c r="QXX697" s="126"/>
      <c r="QXY697" s="126"/>
      <c r="QXZ697" s="126"/>
      <c r="QYA697" s="126"/>
      <c r="QYB697" s="126"/>
      <c r="QYC697" s="126"/>
      <c r="QYD697" s="126"/>
      <c r="QYE697" s="126"/>
      <c r="QYF697" s="126"/>
      <c r="QYG697" s="126"/>
      <c r="QYH697" s="126"/>
      <c r="QYI697" s="126"/>
      <c r="QYJ697" s="126"/>
      <c r="QYK697" s="126"/>
      <c r="QYL697" s="126"/>
      <c r="QYM697" s="126"/>
      <c r="QYN697" s="126"/>
      <c r="QYO697" s="126"/>
      <c r="QYP697" s="126"/>
      <c r="QYQ697" s="126"/>
      <c r="QYR697" s="126"/>
      <c r="QYS697" s="126"/>
      <c r="QYT697" s="126"/>
      <c r="QYU697" s="126"/>
      <c r="QYV697" s="126"/>
      <c r="QYW697" s="126"/>
      <c r="QYX697" s="126"/>
      <c r="QYY697" s="126"/>
      <c r="QYZ697" s="126"/>
      <c r="QZA697" s="126"/>
      <c r="QZB697" s="126"/>
      <c r="QZC697" s="126"/>
      <c r="QZD697" s="126"/>
      <c r="QZE697" s="126"/>
      <c r="QZF697" s="126"/>
      <c r="QZG697" s="126"/>
      <c r="QZH697" s="126"/>
      <c r="QZI697" s="126"/>
      <c r="QZJ697" s="126"/>
      <c r="QZK697" s="126"/>
      <c r="QZL697" s="126"/>
      <c r="QZM697" s="126"/>
      <c r="QZN697" s="126"/>
      <c r="QZO697" s="126"/>
      <c r="QZP697" s="126"/>
      <c r="QZQ697" s="126"/>
      <c r="QZR697" s="126"/>
      <c r="QZS697" s="126"/>
      <c r="QZT697" s="126"/>
      <c r="QZU697" s="126"/>
      <c r="QZV697" s="126"/>
      <c r="QZW697" s="126"/>
      <c r="QZX697" s="126"/>
      <c r="QZY697" s="126"/>
      <c r="QZZ697" s="126"/>
      <c r="RAA697" s="126"/>
      <c r="RAB697" s="126"/>
      <c r="RAC697" s="126"/>
      <c r="RAD697" s="126"/>
      <c r="RAE697" s="126"/>
      <c r="RAF697" s="126"/>
      <c r="RAG697" s="126"/>
      <c r="RAH697" s="126"/>
      <c r="RAI697" s="126"/>
      <c r="RAJ697" s="126"/>
      <c r="RAK697" s="126"/>
      <c r="RAL697" s="126"/>
      <c r="RAM697" s="126"/>
      <c r="RAN697" s="126"/>
      <c r="RAO697" s="126"/>
      <c r="RAP697" s="126"/>
      <c r="RAQ697" s="126"/>
      <c r="RAR697" s="126"/>
      <c r="RAS697" s="126"/>
      <c r="RAT697" s="126"/>
      <c r="RAU697" s="126"/>
      <c r="RAV697" s="126"/>
      <c r="RAW697" s="126"/>
      <c r="RAX697" s="126"/>
      <c r="RAY697" s="126"/>
      <c r="RAZ697" s="126"/>
      <c r="RBA697" s="126"/>
      <c r="RBB697" s="126"/>
      <c r="RBC697" s="126"/>
      <c r="RBD697" s="126"/>
      <c r="RBE697" s="126"/>
      <c r="RBF697" s="126"/>
      <c r="RBG697" s="126"/>
      <c r="RBH697" s="126"/>
      <c r="RBI697" s="126"/>
      <c r="RBJ697" s="126"/>
      <c r="RBK697" s="126"/>
      <c r="RBL697" s="126"/>
      <c r="RBM697" s="126"/>
      <c r="RBN697" s="126"/>
      <c r="RBO697" s="126"/>
      <c r="RBP697" s="126"/>
      <c r="RBQ697" s="126"/>
      <c r="RBR697" s="126"/>
      <c r="RBS697" s="126"/>
      <c r="RBT697" s="126"/>
      <c r="RBU697" s="126"/>
      <c r="RBV697" s="126"/>
      <c r="RBW697" s="126"/>
      <c r="RBX697" s="126"/>
      <c r="RBY697" s="126"/>
      <c r="RBZ697" s="126"/>
      <c r="RCA697" s="126"/>
      <c r="RCB697" s="126"/>
      <c r="RCC697" s="126"/>
      <c r="RCD697" s="126"/>
      <c r="RCE697" s="126"/>
      <c r="RCF697" s="126"/>
      <c r="RCG697" s="126"/>
      <c r="RCH697" s="126"/>
      <c r="RCI697" s="126"/>
      <c r="RCJ697" s="126"/>
      <c r="RCK697" s="126"/>
      <c r="RCL697" s="126"/>
      <c r="RCM697" s="126"/>
      <c r="RCN697" s="126"/>
      <c r="RCO697" s="126"/>
      <c r="RCP697" s="126"/>
      <c r="RCQ697" s="126"/>
      <c r="RCR697" s="126"/>
      <c r="RCS697" s="126"/>
      <c r="RCT697" s="126"/>
      <c r="RCU697" s="126"/>
      <c r="RCV697" s="126"/>
      <c r="RCW697" s="126"/>
      <c r="RCX697" s="126"/>
      <c r="RCY697" s="126"/>
      <c r="RCZ697" s="126"/>
      <c r="RDA697" s="126"/>
      <c r="RDB697" s="126"/>
      <c r="RDC697" s="126"/>
      <c r="RDD697" s="126"/>
      <c r="RDE697" s="126"/>
      <c r="RDF697" s="126"/>
      <c r="RDG697" s="126"/>
      <c r="RDH697" s="126"/>
      <c r="RDI697" s="126"/>
      <c r="RDJ697" s="126"/>
      <c r="RDK697" s="126"/>
      <c r="RDL697" s="126"/>
      <c r="RDM697" s="126"/>
      <c r="RDN697" s="126"/>
      <c r="RDO697" s="126"/>
      <c r="RDP697" s="126"/>
      <c r="RDQ697" s="126"/>
      <c r="RDR697" s="126"/>
      <c r="RDS697" s="126"/>
      <c r="RDT697" s="126"/>
      <c r="RDU697" s="126"/>
      <c r="RDV697" s="126"/>
      <c r="RDW697" s="126"/>
      <c r="RDX697" s="126"/>
      <c r="RDY697" s="126"/>
      <c r="RDZ697" s="126"/>
      <c r="REA697" s="126"/>
      <c r="REB697" s="126"/>
      <c r="REC697" s="126"/>
      <c r="RED697" s="126"/>
      <c r="REE697" s="126"/>
      <c r="REF697" s="126"/>
      <c r="REG697" s="126"/>
      <c r="REH697" s="126"/>
      <c r="REI697" s="126"/>
      <c r="REJ697" s="126"/>
      <c r="REK697" s="126"/>
      <c r="REL697" s="126"/>
      <c r="REM697" s="126"/>
      <c r="REN697" s="126"/>
      <c r="REO697" s="126"/>
      <c r="REP697" s="126"/>
      <c r="REQ697" s="126"/>
      <c r="RER697" s="126"/>
      <c r="RES697" s="126"/>
      <c r="RET697" s="126"/>
      <c r="REU697" s="126"/>
      <c r="REV697" s="126"/>
      <c r="REW697" s="126"/>
      <c r="REX697" s="126"/>
      <c r="REY697" s="126"/>
      <c r="REZ697" s="126"/>
      <c r="RFA697" s="126"/>
      <c r="RFB697" s="126"/>
      <c r="RFC697" s="126"/>
      <c r="RFD697" s="126"/>
      <c r="RFE697" s="126"/>
      <c r="RFF697" s="126"/>
      <c r="RFG697" s="126"/>
      <c r="RFH697" s="126"/>
      <c r="RFI697" s="126"/>
      <c r="RFJ697" s="126"/>
      <c r="RFK697" s="126"/>
      <c r="RFL697" s="126"/>
      <c r="RFM697" s="126"/>
      <c r="RFN697" s="126"/>
      <c r="RFO697" s="126"/>
      <c r="RFP697" s="126"/>
      <c r="RFQ697" s="126"/>
      <c r="RFR697" s="126"/>
      <c r="RFS697" s="126"/>
      <c r="RFT697" s="126"/>
      <c r="RFU697" s="126"/>
      <c r="RFV697" s="126"/>
      <c r="RFW697" s="126"/>
      <c r="RFX697" s="126"/>
      <c r="RFY697" s="126"/>
      <c r="RFZ697" s="126"/>
      <c r="RGA697" s="126"/>
      <c r="RGB697" s="126"/>
      <c r="RGC697" s="126"/>
      <c r="RGD697" s="126"/>
      <c r="RGE697" s="126"/>
      <c r="RGF697" s="126"/>
      <c r="RGG697" s="126"/>
      <c r="RGH697" s="126"/>
      <c r="RGI697" s="126"/>
      <c r="RGJ697" s="126"/>
      <c r="RGK697" s="126"/>
      <c r="RGL697" s="126"/>
      <c r="RGM697" s="126"/>
      <c r="RGN697" s="126"/>
      <c r="RGO697" s="126"/>
      <c r="RGP697" s="126"/>
      <c r="RGQ697" s="126"/>
      <c r="RGR697" s="126"/>
      <c r="RGS697" s="126"/>
      <c r="RGT697" s="126"/>
      <c r="RGU697" s="126"/>
      <c r="RGV697" s="126"/>
      <c r="RGW697" s="126"/>
      <c r="RGX697" s="126"/>
      <c r="RGY697" s="126"/>
      <c r="RGZ697" s="126"/>
      <c r="RHA697" s="126"/>
      <c r="RHB697" s="126"/>
      <c r="RHC697" s="126"/>
      <c r="RHD697" s="126"/>
      <c r="RHE697" s="126"/>
      <c r="RHF697" s="126"/>
      <c r="RHG697" s="126"/>
      <c r="RHH697" s="126"/>
      <c r="RHI697" s="126"/>
      <c r="RHJ697" s="126"/>
      <c r="RHK697" s="126"/>
      <c r="RHL697" s="126"/>
      <c r="RHM697" s="126"/>
      <c r="RHN697" s="126"/>
      <c r="RHO697" s="126"/>
      <c r="RHP697" s="126"/>
      <c r="RHQ697" s="126"/>
      <c r="RHR697" s="126"/>
      <c r="RHS697" s="126"/>
      <c r="RHT697" s="126"/>
      <c r="RHU697" s="126"/>
      <c r="RHV697" s="126"/>
      <c r="RHW697" s="126"/>
      <c r="RHX697" s="126"/>
      <c r="RHY697" s="126"/>
      <c r="RHZ697" s="126"/>
      <c r="RIA697" s="126"/>
      <c r="RIB697" s="126"/>
      <c r="RIC697" s="126"/>
      <c r="RID697" s="126"/>
      <c r="RIE697" s="126"/>
      <c r="RIF697" s="126"/>
      <c r="RIG697" s="126"/>
      <c r="RIH697" s="126"/>
      <c r="RII697" s="126"/>
      <c r="RIJ697" s="126"/>
      <c r="RIK697" s="126"/>
      <c r="RIL697" s="126"/>
      <c r="RIM697" s="126"/>
      <c r="RIN697" s="126"/>
      <c r="RIO697" s="126"/>
      <c r="RIP697" s="126"/>
      <c r="RIQ697" s="126"/>
      <c r="RIR697" s="126"/>
      <c r="RIS697" s="126"/>
      <c r="RIT697" s="126"/>
      <c r="RIU697" s="126"/>
      <c r="RIV697" s="126"/>
      <c r="RIW697" s="126"/>
      <c r="RIX697" s="126"/>
      <c r="RIY697" s="126"/>
      <c r="RIZ697" s="126"/>
      <c r="RJA697" s="126"/>
      <c r="RJB697" s="126"/>
      <c r="RJC697" s="126"/>
      <c r="RJD697" s="126"/>
      <c r="RJE697" s="126"/>
      <c r="RJF697" s="126"/>
      <c r="RJG697" s="126"/>
      <c r="RJH697" s="126"/>
      <c r="RJI697" s="126"/>
      <c r="RJJ697" s="126"/>
      <c r="RJK697" s="126"/>
      <c r="RJL697" s="126"/>
      <c r="RJM697" s="126"/>
      <c r="RJN697" s="126"/>
      <c r="RJO697" s="126"/>
      <c r="RJP697" s="126"/>
      <c r="RJQ697" s="126"/>
      <c r="RJR697" s="126"/>
      <c r="RJS697" s="126"/>
      <c r="RJT697" s="126"/>
      <c r="RJU697" s="126"/>
      <c r="RJV697" s="126"/>
      <c r="RJW697" s="126"/>
      <c r="RJX697" s="126"/>
      <c r="RJY697" s="126"/>
      <c r="RJZ697" s="126"/>
      <c r="RKA697" s="126"/>
      <c r="RKB697" s="126"/>
      <c r="RKC697" s="126"/>
      <c r="RKD697" s="126"/>
      <c r="RKE697" s="126"/>
      <c r="RKF697" s="126"/>
      <c r="RKG697" s="126"/>
      <c r="RKH697" s="126"/>
      <c r="RKI697" s="126"/>
      <c r="RKJ697" s="126"/>
      <c r="RKK697" s="126"/>
      <c r="RKL697" s="126"/>
      <c r="RKM697" s="126"/>
      <c r="RKN697" s="126"/>
      <c r="RKO697" s="126"/>
      <c r="RKP697" s="126"/>
      <c r="RKQ697" s="126"/>
      <c r="RKR697" s="126"/>
      <c r="RKS697" s="126"/>
      <c r="RKT697" s="126"/>
      <c r="RKU697" s="126"/>
      <c r="RKV697" s="126"/>
      <c r="RKW697" s="126"/>
      <c r="RKX697" s="126"/>
      <c r="RKY697" s="126"/>
      <c r="RKZ697" s="126"/>
      <c r="RLA697" s="126"/>
      <c r="RLB697" s="126"/>
      <c r="RLC697" s="126"/>
      <c r="RLD697" s="126"/>
      <c r="RLE697" s="126"/>
      <c r="RLF697" s="126"/>
      <c r="RLG697" s="126"/>
      <c r="RLH697" s="126"/>
      <c r="RLI697" s="126"/>
      <c r="RLJ697" s="126"/>
      <c r="RLK697" s="126"/>
      <c r="RLL697" s="126"/>
      <c r="RLM697" s="126"/>
      <c r="RLN697" s="126"/>
      <c r="RLO697" s="126"/>
      <c r="RLP697" s="126"/>
      <c r="RLQ697" s="126"/>
      <c r="RLR697" s="126"/>
      <c r="RLS697" s="126"/>
      <c r="RLT697" s="126"/>
      <c r="RLU697" s="126"/>
      <c r="RLV697" s="126"/>
      <c r="RLW697" s="126"/>
      <c r="RLX697" s="126"/>
      <c r="RLY697" s="126"/>
      <c r="RLZ697" s="126"/>
      <c r="RMA697" s="126"/>
      <c r="RMB697" s="126"/>
      <c r="RMC697" s="126"/>
      <c r="RMD697" s="126"/>
      <c r="RME697" s="126"/>
      <c r="RMF697" s="126"/>
      <c r="RMG697" s="126"/>
      <c r="RMH697" s="126"/>
      <c r="RMI697" s="126"/>
      <c r="RMJ697" s="126"/>
      <c r="RMK697" s="126"/>
      <c r="RML697" s="126"/>
      <c r="RMM697" s="126"/>
      <c r="RMN697" s="126"/>
      <c r="RMO697" s="126"/>
      <c r="RMP697" s="126"/>
      <c r="RMQ697" s="126"/>
      <c r="RMR697" s="126"/>
      <c r="RMS697" s="126"/>
      <c r="RMT697" s="126"/>
      <c r="RMU697" s="126"/>
      <c r="RMV697" s="126"/>
      <c r="RMW697" s="126"/>
      <c r="RMX697" s="126"/>
      <c r="RMY697" s="126"/>
      <c r="RMZ697" s="126"/>
      <c r="RNA697" s="126"/>
      <c r="RNB697" s="126"/>
      <c r="RNC697" s="126"/>
      <c r="RND697" s="126"/>
      <c r="RNE697" s="126"/>
      <c r="RNF697" s="126"/>
      <c r="RNG697" s="126"/>
      <c r="RNH697" s="126"/>
      <c r="RNI697" s="126"/>
      <c r="RNJ697" s="126"/>
      <c r="RNK697" s="126"/>
      <c r="RNL697" s="126"/>
      <c r="RNM697" s="126"/>
      <c r="RNN697" s="126"/>
      <c r="RNO697" s="126"/>
      <c r="RNP697" s="126"/>
      <c r="RNQ697" s="126"/>
      <c r="RNR697" s="126"/>
      <c r="RNS697" s="126"/>
      <c r="RNT697" s="126"/>
      <c r="RNU697" s="126"/>
      <c r="RNV697" s="126"/>
      <c r="RNW697" s="126"/>
      <c r="RNX697" s="126"/>
      <c r="RNY697" s="126"/>
      <c r="RNZ697" s="126"/>
      <c r="ROA697" s="126"/>
      <c r="ROB697" s="126"/>
      <c r="ROC697" s="126"/>
      <c r="ROD697" s="126"/>
      <c r="ROE697" s="126"/>
      <c r="ROF697" s="126"/>
      <c r="ROG697" s="126"/>
      <c r="ROH697" s="126"/>
      <c r="ROI697" s="126"/>
      <c r="ROJ697" s="126"/>
      <c r="ROK697" s="126"/>
      <c r="ROL697" s="126"/>
      <c r="ROM697" s="126"/>
      <c r="RON697" s="126"/>
      <c r="ROO697" s="126"/>
      <c r="ROP697" s="126"/>
      <c r="ROQ697" s="126"/>
      <c r="ROR697" s="126"/>
      <c r="ROS697" s="126"/>
      <c r="ROT697" s="126"/>
      <c r="ROU697" s="126"/>
      <c r="ROV697" s="126"/>
      <c r="ROW697" s="126"/>
      <c r="ROX697" s="126"/>
      <c r="ROY697" s="126"/>
      <c r="ROZ697" s="126"/>
      <c r="RPA697" s="126"/>
      <c r="RPB697" s="126"/>
      <c r="RPC697" s="126"/>
      <c r="RPD697" s="126"/>
      <c r="RPE697" s="126"/>
      <c r="RPF697" s="126"/>
      <c r="RPG697" s="126"/>
      <c r="RPH697" s="126"/>
      <c r="RPI697" s="126"/>
      <c r="RPJ697" s="126"/>
      <c r="RPK697" s="126"/>
      <c r="RPL697" s="126"/>
      <c r="RPM697" s="126"/>
      <c r="RPN697" s="126"/>
      <c r="RPO697" s="126"/>
      <c r="RPP697" s="126"/>
      <c r="RPQ697" s="126"/>
      <c r="RPR697" s="126"/>
      <c r="RPS697" s="126"/>
      <c r="RPT697" s="126"/>
      <c r="RPU697" s="126"/>
      <c r="RPV697" s="126"/>
      <c r="RPW697" s="126"/>
      <c r="RPX697" s="126"/>
      <c r="RPY697" s="126"/>
      <c r="RPZ697" s="126"/>
      <c r="RQA697" s="126"/>
      <c r="RQB697" s="126"/>
      <c r="RQC697" s="126"/>
      <c r="RQD697" s="126"/>
      <c r="RQE697" s="126"/>
      <c r="RQF697" s="126"/>
      <c r="RQG697" s="126"/>
      <c r="RQH697" s="126"/>
      <c r="RQI697" s="126"/>
      <c r="RQJ697" s="126"/>
      <c r="RQK697" s="126"/>
      <c r="RQL697" s="126"/>
      <c r="RQM697" s="126"/>
      <c r="RQN697" s="126"/>
      <c r="RQO697" s="126"/>
      <c r="RQP697" s="126"/>
      <c r="RQQ697" s="126"/>
      <c r="RQR697" s="126"/>
      <c r="RQS697" s="126"/>
      <c r="RQT697" s="126"/>
      <c r="RQU697" s="126"/>
      <c r="RQV697" s="126"/>
      <c r="RQW697" s="126"/>
      <c r="RQX697" s="126"/>
      <c r="RQY697" s="126"/>
      <c r="RQZ697" s="126"/>
      <c r="RRA697" s="126"/>
      <c r="RRB697" s="126"/>
      <c r="RRC697" s="126"/>
      <c r="RRD697" s="126"/>
      <c r="RRE697" s="126"/>
      <c r="RRF697" s="126"/>
      <c r="RRG697" s="126"/>
      <c r="RRH697" s="126"/>
      <c r="RRI697" s="126"/>
      <c r="RRJ697" s="126"/>
      <c r="RRK697" s="126"/>
      <c r="RRL697" s="126"/>
      <c r="RRM697" s="126"/>
      <c r="RRN697" s="126"/>
      <c r="RRO697" s="126"/>
      <c r="RRP697" s="126"/>
      <c r="RRQ697" s="126"/>
      <c r="RRR697" s="126"/>
      <c r="RRS697" s="126"/>
      <c r="RRT697" s="126"/>
      <c r="RRU697" s="126"/>
      <c r="RRV697" s="126"/>
      <c r="RRW697" s="126"/>
      <c r="RRX697" s="126"/>
      <c r="RRY697" s="126"/>
      <c r="RRZ697" s="126"/>
      <c r="RSA697" s="126"/>
      <c r="RSB697" s="126"/>
      <c r="RSC697" s="126"/>
      <c r="RSD697" s="126"/>
      <c r="RSE697" s="126"/>
      <c r="RSF697" s="126"/>
      <c r="RSG697" s="126"/>
      <c r="RSH697" s="126"/>
      <c r="RSI697" s="126"/>
      <c r="RSJ697" s="126"/>
      <c r="RSK697" s="126"/>
      <c r="RSL697" s="126"/>
      <c r="RSM697" s="126"/>
      <c r="RSN697" s="126"/>
      <c r="RSO697" s="126"/>
      <c r="RSP697" s="126"/>
      <c r="RSQ697" s="126"/>
      <c r="RSR697" s="126"/>
      <c r="RSS697" s="126"/>
      <c r="RST697" s="126"/>
      <c r="RSU697" s="126"/>
      <c r="RSV697" s="126"/>
      <c r="RSW697" s="126"/>
      <c r="RSX697" s="126"/>
      <c r="RSY697" s="126"/>
      <c r="RSZ697" s="126"/>
      <c r="RTA697" s="126"/>
      <c r="RTB697" s="126"/>
      <c r="RTC697" s="126"/>
      <c r="RTD697" s="126"/>
      <c r="RTE697" s="126"/>
      <c r="RTF697" s="126"/>
      <c r="RTG697" s="126"/>
      <c r="RTH697" s="126"/>
      <c r="RTI697" s="126"/>
      <c r="RTJ697" s="126"/>
      <c r="RTK697" s="126"/>
      <c r="RTL697" s="126"/>
      <c r="RTM697" s="126"/>
      <c r="RTN697" s="126"/>
      <c r="RTO697" s="126"/>
      <c r="RTP697" s="126"/>
      <c r="RTQ697" s="126"/>
      <c r="RTR697" s="126"/>
      <c r="RTS697" s="126"/>
      <c r="RTT697" s="126"/>
      <c r="RTU697" s="126"/>
      <c r="RTV697" s="126"/>
      <c r="RTW697" s="126"/>
      <c r="RTX697" s="126"/>
      <c r="RTY697" s="126"/>
      <c r="RTZ697" s="126"/>
      <c r="RUA697" s="126"/>
      <c r="RUB697" s="126"/>
      <c r="RUC697" s="126"/>
      <c r="RUD697" s="126"/>
      <c r="RUE697" s="126"/>
      <c r="RUF697" s="126"/>
      <c r="RUG697" s="126"/>
      <c r="RUH697" s="126"/>
      <c r="RUI697" s="126"/>
      <c r="RUJ697" s="126"/>
      <c r="RUK697" s="126"/>
      <c r="RUL697" s="126"/>
      <c r="RUM697" s="126"/>
      <c r="RUN697" s="126"/>
      <c r="RUO697" s="126"/>
      <c r="RUP697" s="126"/>
      <c r="RUQ697" s="126"/>
      <c r="RUR697" s="126"/>
      <c r="RUS697" s="126"/>
      <c r="RUT697" s="126"/>
      <c r="RUU697" s="126"/>
      <c r="RUV697" s="126"/>
      <c r="RUW697" s="126"/>
      <c r="RUX697" s="126"/>
      <c r="RUY697" s="126"/>
      <c r="RUZ697" s="126"/>
      <c r="RVA697" s="126"/>
      <c r="RVB697" s="126"/>
      <c r="RVC697" s="126"/>
      <c r="RVD697" s="126"/>
      <c r="RVE697" s="126"/>
      <c r="RVF697" s="126"/>
      <c r="RVG697" s="126"/>
      <c r="RVH697" s="126"/>
      <c r="RVI697" s="126"/>
      <c r="RVJ697" s="126"/>
      <c r="RVK697" s="126"/>
      <c r="RVL697" s="126"/>
      <c r="RVM697" s="126"/>
      <c r="RVN697" s="126"/>
      <c r="RVO697" s="126"/>
      <c r="RVP697" s="126"/>
      <c r="RVQ697" s="126"/>
      <c r="RVR697" s="126"/>
      <c r="RVS697" s="126"/>
      <c r="RVT697" s="126"/>
      <c r="RVU697" s="126"/>
      <c r="RVV697" s="126"/>
      <c r="RVW697" s="126"/>
      <c r="RVX697" s="126"/>
      <c r="RVY697" s="126"/>
      <c r="RVZ697" s="126"/>
      <c r="RWA697" s="126"/>
      <c r="RWB697" s="126"/>
      <c r="RWC697" s="126"/>
      <c r="RWD697" s="126"/>
      <c r="RWE697" s="126"/>
      <c r="RWF697" s="126"/>
      <c r="RWG697" s="126"/>
      <c r="RWH697" s="126"/>
      <c r="RWI697" s="126"/>
      <c r="RWJ697" s="126"/>
      <c r="RWK697" s="126"/>
      <c r="RWL697" s="126"/>
      <c r="RWM697" s="126"/>
      <c r="RWN697" s="126"/>
      <c r="RWO697" s="126"/>
      <c r="RWP697" s="126"/>
      <c r="RWQ697" s="126"/>
      <c r="RWR697" s="126"/>
      <c r="RWS697" s="126"/>
      <c r="RWT697" s="126"/>
      <c r="RWU697" s="126"/>
      <c r="RWV697" s="126"/>
      <c r="RWW697" s="126"/>
      <c r="RWX697" s="126"/>
      <c r="RWY697" s="126"/>
      <c r="RWZ697" s="126"/>
      <c r="RXA697" s="126"/>
      <c r="RXB697" s="126"/>
      <c r="RXC697" s="126"/>
      <c r="RXD697" s="126"/>
      <c r="RXE697" s="126"/>
      <c r="RXF697" s="126"/>
      <c r="RXG697" s="126"/>
      <c r="RXH697" s="126"/>
      <c r="RXI697" s="126"/>
      <c r="RXJ697" s="126"/>
      <c r="RXK697" s="126"/>
      <c r="RXL697" s="126"/>
      <c r="RXM697" s="126"/>
      <c r="RXN697" s="126"/>
      <c r="RXO697" s="126"/>
      <c r="RXP697" s="126"/>
      <c r="RXQ697" s="126"/>
      <c r="RXR697" s="126"/>
      <c r="RXS697" s="126"/>
      <c r="RXT697" s="126"/>
      <c r="RXU697" s="126"/>
      <c r="RXV697" s="126"/>
      <c r="RXW697" s="126"/>
      <c r="RXX697" s="126"/>
      <c r="RXY697" s="126"/>
      <c r="RXZ697" s="126"/>
      <c r="RYA697" s="126"/>
      <c r="RYB697" s="126"/>
      <c r="RYC697" s="126"/>
      <c r="RYD697" s="126"/>
      <c r="RYE697" s="126"/>
      <c r="RYF697" s="126"/>
      <c r="RYG697" s="126"/>
      <c r="RYH697" s="126"/>
      <c r="RYI697" s="126"/>
      <c r="RYJ697" s="126"/>
      <c r="RYK697" s="126"/>
      <c r="RYL697" s="126"/>
      <c r="RYM697" s="126"/>
      <c r="RYN697" s="126"/>
      <c r="RYO697" s="126"/>
      <c r="RYP697" s="126"/>
      <c r="RYQ697" s="126"/>
      <c r="RYR697" s="126"/>
      <c r="RYS697" s="126"/>
      <c r="RYT697" s="126"/>
      <c r="RYU697" s="126"/>
      <c r="RYV697" s="126"/>
      <c r="RYW697" s="126"/>
      <c r="RYX697" s="126"/>
      <c r="RYY697" s="126"/>
      <c r="RYZ697" s="126"/>
      <c r="RZA697" s="126"/>
      <c r="RZB697" s="126"/>
      <c r="RZC697" s="126"/>
      <c r="RZD697" s="126"/>
      <c r="RZE697" s="126"/>
      <c r="RZF697" s="126"/>
      <c r="RZG697" s="126"/>
      <c r="RZH697" s="126"/>
      <c r="RZI697" s="126"/>
      <c r="RZJ697" s="126"/>
      <c r="RZK697" s="126"/>
      <c r="RZL697" s="126"/>
      <c r="RZM697" s="126"/>
      <c r="RZN697" s="126"/>
      <c r="RZO697" s="126"/>
      <c r="RZP697" s="126"/>
      <c r="RZQ697" s="126"/>
      <c r="RZR697" s="126"/>
      <c r="RZS697" s="126"/>
      <c r="RZT697" s="126"/>
      <c r="RZU697" s="126"/>
      <c r="RZV697" s="126"/>
      <c r="RZW697" s="126"/>
      <c r="RZX697" s="126"/>
      <c r="RZY697" s="126"/>
      <c r="RZZ697" s="126"/>
      <c r="SAA697" s="126"/>
      <c r="SAB697" s="126"/>
      <c r="SAC697" s="126"/>
      <c r="SAD697" s="126"/>
      <c r="SAE697" s="126"/>
      <c r="SAF697" s="126"/>
      <c r="SAG697" s="126"/>
      <c r="SAH697" s="126"/>
      <c r="SAI697" s="126"/>
      <c r="SAJ697" s="126"/>
      <c r="SAK697" s="126"/>
      <c r="SAL697" s="126"/>
      <c r="SAM697" s="126"/>
      <c r="SAN697" s="126"/>
      <c r="SAO697" s="126"/>
      <c r="SAP697" s="126"/>
      <c r="SAQ697" s="126"/>
      <c r="SAR697" s="126"/>
      <c r="SAS697" s="126"/>
      <c r="SAT697" s="126"/>
      <c r="SAU697" s="126"/>
      <c r="SAV697" s="126"/>
      <c r="SAW697" s="126"/>
      <c r="SAX697" s="126"/>
      <c r="SAY697" s="126"/>
      <c r="SAZ697" s="126"/>
      <c r="SBA697" s="126"/>
      <c r="SBB697" s="126"/>
      <c r="SBC697" s="126"/>
      <c r="SBD697" s="126"/>
      <c r="SBE697" s="126"/>
      <c r="SBF697" s="126"/>
      <c r="SBG697" s="126"/>
      <c r="SBH697" s="126"/>
      <c r="SBI697" s="126"/>
      <c r="SBJ697" s="126"/>
      <c r="SBK697" s="126"/>
      <c r="SBL697" s="126"/>
      <c r="SBM697" s="126"/>
      <c r="SBN697" s="126"/>
      <c r="SBO697" s="126"/>
      <c r="SBP697" s="126"/>
      <c r="SBQ697" s="126"/>
      <c r="SBR697" s="126"/>
      <c r="SBS697" s="126"/>
      <c r="SBT697" s="126"/>
      <c r="SBU697" s="126"/>
      <c r="SBV697" s="126"/>
      <c r="SBW697" s="126"/>
      <c r="SBX697" s="126"/>
      <c r="SBY697" s="126"/>
      <c r="SBZ697" s="126"/>
      <c r="SCA697" s="126"/>
      <c r="SCB697" s="126"/>
      <c r="SCC697" s="126"/>
      <c r="SCD697" s="126"/>
      <c r="SCE697" s="126"/>
      <c r="SCF697" s="126"/>
      <c r="SCG697" s="126"/>
      <c r="SCH697" s="126"/>
      <c r="SCI697" s="126"/>
      <c r="SCJ697" s="126"/>
      <c r="SCK697" s="126"/>
      <c r="SCL697" s="126"/>
      <c r="SCM697" s="126"/>
      <c r="SCN697" s="126"/>
      <c r="SCO697" s="126"/>
      <c r="SCP697" s="126"/>
      <c r="SCQ697" s="126"/>
      <c r="SCR697" s="126"/>
      <c r="SCS697" s="126"/>
      <c r="SCT697" s="126"/>
      <c r="SCU697" s="126"/>
      <c r="SCV697" s="126"/>
      <c r="SCW697" s="126"/>
      <c r="SCX697" s="126"/>
      <c r="SCY697" s="126"/>
      <c r="SCZ697" s="126"/>
      <c r="SDA697" s="126"/>
      <c r="SDB697" s="126"/>
      <c r="SDC697" s="126"/>
      <c r="SDD697" s="126"/>
      <c r="SDE697" s="126"/>
      <c r="SDF697" s="126"/>
      <c r="SDG697" s="126"/>
      <c r="SDH697" s="126"/>
      <c r="SDI697" s="126"/>
      <c r="SDJ697" s="126"/>
      <c r="SDK697" s="126"/>
      <c r="SDL697" s="126"/>
      <c r="SDM697" s="126"/>
      <c r="SDN697" s="126"/>
      <c r="SDO697" s="126"/>
      <c r="SDP697" s="126"/>
      <c r="SDQ697" s="126"/>
      <c r="SDR697" s="126"/>
      <c r="SDS697" s="126"/>
      <c r="SDT697" s="126"/>
      <c r="SDU697" s="126"/>
      <c r="SDV697" s="126"/>
      <c r="SDW697" s="126"/>
      <c r="SDX697" s="126"/>
      <c r="SDY697" s="126"/>
      <c r="SDZ697" s="126"/>
      <c r="SEA697" s="126"/>
      <c r="SEB697" s="126"/>
      <c r="SEC697" s="126"/>
      <c r="SED697" s="126"/>
      <c r="SEE697" s="126"/>
      <c r="SEF697" s="126"/>
      <c r="SEG697" s="126"/>
      <c r="SEH697" s="126"/>
      <c r="SEI697" s="126"/>
      <c r="SEJ697" s="126"/>
      <c r="SEK697" s="126"/>
      <c r="SEL697" s="126"/>
      <c r="SEM697" s="126"/>
      <c r="SEN697" s="126"/>
      <c r="SEO697" s="126"/>
      <c r="SEP697" s="126"/>
      <c r="SEQ697" s="126"/>
      <c r="SER697" s="126"/>
      <c r="SES697" s="126"/>
      <c r="SET697" s="126"/>
      <c r="SEU697" s="126"/>
      <c r="SEV697" s="126"/>
      <c r="SEW697" s="126"/>
      <c r="SEX697" s="126"/>
      <c r="SEY697" s="126"/>
      <c r="SEZ697" s="126"/>
      <c r="SFA697" s="126"/>
      <c r="SFB697" s="126"/>
      <c r="SFC697" s="126"/>
      <c r="SFD697" s="126"/>
      <c r="SFE697" s="126"/>
      <c r="SFF697" s="126"/>
      <c r="SFG697" s="126"/>
      <c r="SFH697" s="126"/>
      <c r="SFI697" s="126"/>
      <c r="SFJ697" s="126"/>
      <c r="SFK697" s="126"/>
      <c r="SFL697" s="126"/>
      <c r="SFM697" s="126"/>
      <c r="SFN697" s="126"/>
      <c r="SFO697" s="126"/>
      <c r="SFP697" s="126"/>
      <c r="SFQ697" s="126"/>
      <c r="SFR697" s="126"/>
      <c r="SFS697" s="126"/>
      <c r="SFT697" s="126"/>
      <c r="SFU697" s="126"/>
      <c r="SFV697" s="126"/>
      <c r="SFW697" s="126"/>
      <c r="SFX697" s="126"/>
      <c r="SFY697" s="126"/>
      <c r="SFZ697" s="126"/>
      <c r="SGA697" s="126"/>
      <c r="SGB697" s="126"/>
      <c r="SGC697" s="126"/>
      <c r="SGD697" s="126"/>
      <c r="SGE697" s="126"/>
      <c r="SGF697" s="126"/>
      <c r="SGG697" s="126"/>
      <c r="SGH697" s="126"/>
      <c r="SGI697" s="126"/>
      <c r="SGJ697" s="126"/>
      <c r="SGK697" s="126"/>
      <c r="SGL697" s="126"/>
      <c r="SGM697" s="126"/>
      <c r="SGN697" s="126"/>
      <c r="SGO697" s="126"/>
      <c r="SGP697" s="126"/>
      <c r="SGQ697" s="126"/>
      <c r="SGR697" s="126"/>
      <c r="SGS697" s="126"/>
      <c r="SGT697" s="126"/>
      <c r="SGU697" s="126"/>
      <c r="SGV697" s="126"/>
      <c r="SGW697" s="126"/>
      <c r="SGX697" s="126"/>
      <c r="SGY697" s="126"/>
      <c r="SGZ697" s="126"/>
      <c r="SHA697" s="126"/>
      <c r="SHB697" s="126"/>
      <c r="SHC697" s="126"/>
      <c r="SHD697" s="126"/>
      <c r="SHE697" s="126"/>
      <c r="SHF697" s="126"/>
      <c r="SHG697" s="126"/>
      <c r="SHH697" s="126"/>
      <c r="SHI697" s="126"/>
      <c r="SHJ697" s="126"/>
      <c r="SHK697" s="126"/>
      <c r="SHL697" s="126"/>
      <c r="SHM697" s="126"/>
      <c r="SHN697" s="126"/>
      <c r="SHO697" s="126"/>
      <c r="SHP697" s="126"/>
      <c r="SHQ697" s="126"/>
      <c r="SHR697" s="126"/>
      <c r="SHS697" s="126"/>
      <c r="SHT697" s="126"/>
      <c r="SHU697" s="126"/>
      <c r="SHV697" s="126"/>
      <c r="SHW697" s="126"/>
      <c r="SHX697" s="126"/>
      <c r="SHY697" s="126"/>
      <c r="SHZ697" s="126"/>
      <c r="SIA697" s="126"/>
      <c r="SIB697" s="126"/>
      <c r="SIC697" s="126"/>
      <c r="SID697" s="126"/>
      <c r="SIE697" s="126"/>
      <c r="SIF697" s="126"/>
      <c r="SIG697" s="126"/>
      <c r="SIH697" s="126"/>
      <c r="SII697" s="126"/>
      <c r="SIJ697" s="126"/>
      <c r="SIK697" s="126"/>
      <c r="SIL697" s="126"/>
      <c r="SIM697" s="126"/>
      <c r="SIN697" s="126"/>
      <c r="SIO697" s="126"/>
      <c r="SIP697" s="126"/>
      <c r="SIQ697" s="126"/>
      <c r="SIR697" s="126"/>
      <c r="SIS697" s="126"/>
      <c r="SIT697" s="126"/>
      <c r="SIU697" s="126"/>
      <c r="SIV697" s="126"/>
      <c r="SIW697" s="126"/>
      <c r="SIX697" s="126"/>
      <c r="SIY697" s="126"/>
      <c r="SIZ697" s="126"/>
      <c r="SJA697" s="126"/>
      <c r="SJB697" s="126"/>
      <c r="SJC697" s="126"/>
      <c r="SJD697" s="126"/>
      <c r="SJE697" s="126"/>
      <c r="SJF697" s="126"/>
      <c r="SJG697" s="126"/>
      <c r="SJH697" s="126"/>
      <c r="SJI697" s="126"/>
      <c r="SJJ697" s="126"/>
      <c r="SJK697" s="126"/>
      <c r="SJL697" s="126"/>
      <c r="SJM697" s="126"/>
      <c r="SJN697" s="126"/>
      <c r="SJO697" s="126"/>
      <c r="SJP697" s="126"/>
      <c r="SJQ697" s="126"/>
      <c r="SJR697" s="126"/>
      <c r="SJS697" s="126"/>
      <c r="SJT697" s="126"/>
      <c r="SJU697" s="126"/>
      <c r="SJV697" s="126"/>
      <c r="SJW697" s="126"/>
      <c r="SJX697" s="126"/>
      <c r="SJY697" s="126"/>
      <c r="SJZ697" s="126"/>
      <c r="SKA697" s="126"/>
      <c r="SKB697" s="126"/>
      <c r="SKC697" s="126"/>
      <c r="SKD697" s="126"/>
      <c r="SKE697" s="126"/>
      <c r="SKF697" s="126"/>
      <c r="SKG697" s="126"/>
      <c r="SKH697" s="126"/>
      <c r="SKI697" s="126"/>
      <c r="SKJ697" s="126"/>
      <c r="SKK697" s="126"/>
      <c r="SKL697" s="126"/>
      <c r="SKM697" s="126"/>
      <c r="SKN697" s="126"/>
      <c r="SKO697" s="126"/>
      <c r="SKP697" s="126"/>
      <c r="SKQ697" s="126"/>
      <c r="SKR697" s="126"/>
      <c r="SKS697" s="126"/>
      <c r="SKT697" s="126"/>
      <c r="SKU697" s="126"/>
      <c r="SKV697" s="126"/>
      <c r="SKW697" s="126"/>
      <c r="SKX697" s="126"/>
      <c r="SKY697" s="126"/>
      <c r="SKZ697" s="126"/>
      <c r="SLA697" s="126"/>
      <c r="SLB697" s="126"/>
      <c r="SLC697" s="126"/>
      <c r="SLD697" s="126"/>
      <c r="SLE697" s="126"/>
      <c r="SLF697" s="126"/>
      <c r="SLG697" s="126"/>
      <c r="SLH697" s="126"/>
      <c r="SLI697" s="126"/>
      <c r="SLJ697" s="126"/>
      <c r="SLK697" s="126"/>
      <c r="SLL697" s="126"/>
      <c r="SLM697" s="126"/>
      <c r="SLN697" s="126"/>
      <c r="SLO697" s="126"/>
      <c r="SLP697" s="126"/>
      <c r="SLQ697" s="126"/>
      <c r="SLR697" s="126"/>
      <c r="SLS697" s="126"/>
      <c r="SLT697" s="126"/>
      <c r="SLU697" s="126"/>
      <c r="SLV697" s="126"/>
      <c r="SLW697" s="126"/>
      <c r="SLX697" s="126"/>
      <c r="SLY697" s="126"/>
      <c r="SLZ697" s="126"/>
      <c r="SMA697" s="126"/>
      <c r="SMB697" s="126"/>
      <c r="SMC697" s="126"/>
      <c r="SMD697" s="126"/>
      <c r="SME697" s="126"/>
      <c r="SMF697" s="126"/>
      <c r="SMG697" s="126"/>
      <c r="SMH697" s="126"/>
      <c r="SMI697" s="126"/>
      <c r="SMJ697" s="126"/>
      <c r="SMK697" s="126"/>
      <c r="SML697" s="126"/>
      <c r="SMM697" s="126"/>
      <c r="SMN697" s="126"/>
      <c r="SMO697" s="126"/>
      <c r="SMP697" s="126"/>
      <c r="SMQ697" s="126"/>
      <c r="SMR697" s="126"/>
      <c r="SMS697" s="126"/>
      <c r="SMT697" s="126"/>
      <c r="SMU697" s="126"/>
      <c r="SMV697" s="126"/>
      <c r="SMW697" s="126"/>
      <c r="SMX697" s="126"/>
      <c r="SMY697" s="126"/>
      <c r="SMZ697" s="126"/>
      <c r="SNA697" s="126"/>
      <c r="SNB697" s="126"/>
      <c r="SNC697" s="126"/>
      <c r="SND697" s="126"/>
      <c r="SNE697" s="126"/>
      <c r="SNF697" s="126"/>
      <c r="SNG697" s="126"/>
      <c r="SNH697" s="126"/>
      <c r="SNI697" s="126"/>
      <c r="SNJ697" s="126"/>
      <c r="SNK697" s="126"/>
      <c r="SNL697" s="126"/>
      <c r="SNM697" s="126"/>
      <c r="SNN697" s="126"/>
      <c r="SNO697" s="126"/>
      <c r="SNP697" s="126"/>
      <c r="SNQ697" s="126"/>
      <c r="SNR697" s="126"/>
      <c r="SNS697" s="126"/>
      <c r="SNT697" s="126"/>
      <c r="SNU697" s="126"/>
      <c r="SNV697" s="126"/>
      <c r="SNW697" s="126"/>
      <c r="SNX697" s="126"/>
      <c r="SNY697" s="126"/>
      <c r="SNZ697" s="126"/>
      <c r="SOA697" s="126"/>
      <c r="SOB697" s="126"/>
      <c r="SOC697" s="126"/>
      <c r="SOD697" s="126"/>
      <c r="SOE697" s="126"/>
      <c r="SOF697" s="126"/>
      <c r="SOG697" s="126"/>
      <c r="SOH697" s="126"/>
      <c r="SOI697" s="126"/>
      <c r="SOJ697" s="126"/>
      <c r="SOK697" s="126"/>
      <c r="SOL697" s="126"/>
      <c r="SOM697" s="126"/>
      <c r="SON697" s="126"/>
      <c r="SOO697" s="126"/>
      <c r="SOP697" s="126"/>
      <c r="SOQ697" s="126"/>
      <c r="SOR697" s="126"/>
      <c r="SOS697" s="126"/>
      <c r="SOT697" s="126"/>
      <c r="SOU697" s="126"/>
      <c r="SOV697" s="126"/>
      <c r="SOW697" s="126"/>
      <c r="SOX697" s="126"/>
      <c r="SOY697" s="126"/>
      <c r="SOZ697" s="126"/>
      <c r="SPA697" s="126"/>
      <c r="SPB697" s="126"/>
      <c r="SPC697" s="126"/>
      <c r="SPD697" s="126"/>
      <c r="SPE697" s="126"/>
      <c r="SPF697" s="126"/>
      <c r="SPG697" s="126"/>
      <c r="SPH697" s="126"/>
      <c r="SPI697" s="126"/>
      <c r="SPJ697" s="126"/>
      <c r="SPK697" s="126"/>
      <c r="SPL697" s="126"/>
      <c r="SPM697" s="126"/>
      <c r="SPN697" s="126"/>
      <c r="SPO697" s="126"/>
      <c r="SPP697" s="126"/>
      <c r="SPQ697" s="126"/>
      <c r="SPR697" s="126"/>
      <c r="SPS697" s="126"/>
      <c r="SPT697" s="126"/>
      <c r="SPU697" s="126"/>
      <c r="SPV697" s="126"/>
      <c r="SPW697" s="126"/>
      <c r="SPX697" s="126"/>
      <c r="SPY697" s="126"/>
      <c r="SPZ697" s="126"/>
      <c r="SQA697" s="126"/>
      <c r="SQB697" s="126"/>
      <c r="SQC697" s="126"/>
      <c r="SQD697" s="126"/>
      <c r="SQE697" s="126"/>
      <c r="SQF697" s="126"/>
      <c r="SQG697" s="126"/>
      <c r="SQH697" s="126"/>
      <c r="SQI697" s="126"/>
      <c r="SQJ697" s="126"/>
      <c r="SQK697" s="126"/>
      <c r="SQL697" s="126"/>
      <c r="SQM697" s="126"/>
      <c r="SQN697" s="126"/>
      <c r="SQO697" s="126"/>
      <c r="SQP697" s="126"/>
      <c r="SQQ697" s="126"/>
      <c r="SQR697" s="126"/>
      <c r="SQS697" s="126"/>
      <c r="SQT697" s="126"/>
      <c r="SQU697" s="126"/>
      <c r="SQV697" s="126"/>
      <c r="SQW697" s="126"/>
      <c r="SQX697" s="126"/>
      <c r="SQY697" s="126"/>
      <c r="SQZ697" s="126"/>
      <c r="SRA697" s="126"/>
      <c r="SRB697" s="126"/>
      <c r="SRC697" s="126"/>
      <c r="SRD697" s="126"/>
      <c r="SRE697" s="126"/>
      <c r="SRF697" s="126"/>
      <c r="SRG697" s="126"/>
      <c r="SRH697" s="126"/>
      <c r="SRI697" s="126"/>
      <c r="SRJ697" s="126"/>
      <c r="SRK697" s="126"/>
      <c r="SRL697" s="126"/>
      <c r="SRM697" s="126"/>
      <c r="SRN697" s="126"/>
      <c r="SRO697" s="126"/>
      <c r="SRP697" s="126"/>
      <c r="SRQ697" s="126"/>
      <c r="SRR697" s="126"/>
      <c r="SRS697" s="126"/>
      <c r="SRT697" s="126"/>
      <c r="SRU697" s="126"/>
      <c r="SRV697" s="126"/>
      <c r="SRW697" s="126"/>
      <c r="SRX697" s="126"/>
      <c r="SRY697" s="126"/>
      <c r="SRZ697" s="126"/>
      <c r="SSA697" s="126"/>
      <c r="SSB697" s="126"/>
      <c r="SSC697" s="126"/>
      <c r="SSD697" s="126"/>
      <c r="SSE697" s="126"/>
      <c r="SSF697" s="126"/>
      <c r="SSG697" s="126"/>
      <c r="SSH697" s="126"/>
      <c r="SSI697" s="126"/>
      <c r="SSJ697" s="126"/>
      <c r="SSK697" s="126"/>
      <c r="SSL697" s="126"/>
      <c r="SSM697" s="126"/>
      <c r="SSN697" s="126"/>
      <c r="SSO697" s="126"/>
      <c r="SSP697" s="126"/>
      <c r="SSQ697" s="126"/>
      <c r="SSR697" s="126"/>
      <c r="SSS697" s="126"/>
      <c r="SST697" s="126"/>
      <c r="SSU697" s="126"/>
      <c r="SSV697" s="126"/>
      <c r="SSW697" s="126"/>
      <c r="SSX697" s="126"/>
      <c r="SSY697" s="126"/>
      <c r="SSZ697" s="126"/>
      <c r="STA697" s="126"/>
      <c r="STB697" s="126"/>
      <c r="STC697" s="126"/>
      <c r="STD697" s="126"/>
      <c r="STE697" s="126"/>
      <c r="STF697" s="126"/>
      <c r="STG697" s="126"/>
      <c r="STH697" s="126"/>
      <c r="STI697" s="126"/>
      <c r="STJ697" s="126"/>
      <c r="STK697" s="126"/>
      <c r="STL697" s="126"/>
      <c r="STM697" s="126"/>
      <c r="STN697" s="126"/>
      <c r="STO697" s="126"/>
      <c r="STP697" s="126"/>
      <c r="STQ697" s="126"/>
      <c r="STR697" s="126"/>
      <c r="STS697" s="126"/>
      <c r="STT697" s="126"/>
      <c r="STU697" s="126"/>
      <c r="STV697" s="126"/>
      <c r="STW697" s="126"/>
      <c r="STX697" s="126"/>
      <c r="STY697" s="126"/>
      <c r="STZ697" s="126"/>
      <c r="SUA697" s="126"/>
      <c r="SUB697" s="126"/>
      <c r="SUC697" s="126"/>
      <c r="SUD697" s="126"/>
      <c r="SUE697" s="126"/>
      <c r="SUF697" s="126"/>
      <c r="SUG697" s="126"/>
      <c r="SUH697" s="126"/>
      <c r="SUI697" s="126"/>
      <c r="SUJ697" s="126"/>
      <c r="SUK697" s="126"/>
      <c r="SUL697" s="126"/>
      <c r="SUM697" s="126"/>
      <c r="SUN697" s="126"/>
      <c r="SUO697" s="126"/>
      <c r="SUP697" s="126"/>
      <c r="SUQ697" s="126"/>
      <c r="SUR697" s="126"/>
      <c r="SUS697" s="126"/>
      <c r="SUT697" s="126"/>
      <c r="SUU697" s="126"/>
      <c r="SUV697" s="126"/>
      <c r="SUW697" s="126"/>
      <c r="SUX697" s="126"/>
      <c r="SUY697" s="126"/>
      <c r="SUZ697" s="126"/>
      <c r="SVA697" s="126"/>
      <c r="SVB697" s="126"/>
      <c r="SVC697" s="126"/>
      <c r="SVD697" s="126"/>
      <c r="SVE697" s="126"/>
      <c r="SVF697" s="126"/>
      <c r="SVG697" s="126"/>
      <c r="SVH697" s="126"/>
      <c r="SVI697" s="126"/>
      <c r="SVJ697" s="126"/>
      <c r="SVK697" s="126"/>
      <c r="SVL697" s="126"/>
      <c r="SVM697" s="126"/>
      <c r="SVN697" s="126"/>
      <c r="SVO697" s="126"/>
      <c r="SVP697" s="126"/>
      <c r="SVQ697" s="126"/>
      <c r="SVR697" s="126"/>
      <c r="SVS697" s="126"/>
      <c r="SVT697" s="126"/>
      <c r="SVU697" s="126"/>
      <c r="SVV697" s="126"/>
      <c r="SVW697" s="126"/>
      <c r="SVX697" s="126"/>
      <c r="SVY697" s="126"/>
      <c r="SVZ697" s="126"/>
      <c r="SWA697" s="126"/>
      <c r="SWB697" s="126"/>
      <c r="SWC697" s="126"/>
      <c r="SWD697" s="126"/>
      <c r="SWE697" s="126"/>
      <c r="SWF697" s="126"/>
      <c r="SWG697" s="126"/>
      <c r="SWH697" s="126"/>
      <c r="SWI697" s="126"/>
      <c r="SWJ697" s="126"/>
      <c r="SWK697" s="126"/>
      <c r="SWL697" s="126"/>
      <c r="SWM697" s="126"/>
      <c r="SWN697" s="126"/>
      <c r="SWO697" s="126"/>
      <c r="SWP697" s="126"/>
      <c r="SWQ697" s="126"/>
      <c r="SWR697" s="126"/>
      <c r="SWS697" s="126"/>
      <c r="SWT697" s="126"/>
      <c r="SWU697" s="126"/>
      <c r="SWV697" s="126"/>
      <c r="SWW697" s="126"/>
      <c r="SWX697" s="126"/>
      <c r="SWY697" s="126"/>
      <c r="SWZ697" s="126"/>
      <c r="SXA697" s="126"/>
      <c r="SXB697" s="126"/>
      <c r="SXC697" s="126"/>
      <c r="SXD697" s="126"/>
      <c r="SXE697" s="126"/>
      <c r="SXF697" s="126"/>
      <c r="SXG697" s="126"/>
      <c r="SXH697" s="126"/>
      <c r="SXI697" s="126"/>
      <c r="SXJ697" s="126"/>
      <c r="SXK697" s="126"/>
      <c r="SXL697" s="126"/>
      <c r="SXM697" s="126"/>
      <c r="SXN697" s="126"/>
      <c r="SXO697" s="126"/>
      <c r="SXP697" s="126"/>
      <c r="SXQ697" s="126"/>
      <c r="SXR697" s="126"/>
      <c r="SXS697" s="126"/>
      <c r="SXT697" s="126"/>
      <c r="SXU697" s="126"/>
      <c r="SXV697" s="126"/>
      <c r="SXW697" s="126"/>
      <c r="SXX697" s="126"/>
      <c r="SXY697" s="126"/>
      <c r="SXZ697" s="126"/>
      <c r="SYA697" s="126"/>
      <c r="SYB697" s="126"/>
      <c r="SYC697" s="126"/>
      <c r="SYD697" s="126"/>
      <c r="SYE697" s="126"/>
      <c r="SYF697" s="126"/>
      <c r="SYG697" s="126"/>
      <c r="SYH697" s="126"/>
      <c r="SYI697" s="126"/>
      <c r="SYJ697" s="126"/>
      <c r="SYK697" s="126"/>
      <c r="SYL697" s="126"/>
      <c r="SYM697" s="126"/>
      <c r="SYN697" s="126"/>
      <c r="SYO697" s="126"/>
      <c r="SYP697" s="126"/>
      <c r="SYQ697" s="126"/>
      <c r="SYR697" s="126"/>
      <c r="SYS697" s="126"/>
      <c r="SYT697" s="126"/>
      <c r="SYU697" s="126"/>
      <c r="SYV697" s="126"/>
      <c r="SYW697" s="126"/>
      <c r="SYX697" s="126"/>
      <c r="SYY697" s="126"/>
      <c r="SYZ697" s="126"/>
      <c r="SZA697" s="126"/>
      <c r="SZB697" s="126"/>
      <c r="SZC697" s="126"/>
      <c r="SZD697" s="126"/>
      <c r="SZE697" s="126"/>
      <c r="SZF697" s="126"/>
      <c r="SZG697" s="126"/>
      <c r="SZH697" s="126"/>
      <c r="SZI697" s="126"/>
      <c r="SZJ697" s="126"/>
      <c r="SZK697" s="126"/>
      <c r="SZL697" s="126"/>
      <c r="SZM697" s="126"/>
      <c r="SZN697" s="126"/>
      <c r="SZO697" s="126"/>
      <c r="SZP697" s="126"/>
      <c r="SZQ697" s="126"/>
      <c r="SZR697" s="126"/>
      <c r="SZS697" s="126"/>
      <c r="SZT697" s="126"/>
      <c r="SZU697" s="126"/>
      <c r="SZV697" s="126"/>
      <c r="SZW697" s="126"/>
      <c r="SZX697" s="126"/>
      <c r="SZY697" s="126"/>
      <c r="SZZ697" s="126"/>
      <c r="TAA697" s="126"/>
      <c r="TAB697" s="126"/>
      <c r="TAC697" s="126"/>
      <c r="TAD697" s="126"/>
      <c r="TAE697" s="126"/>
      <c r="TAF697" s="126"/>
      <c r="TAG697" s="126"/>
      <c r="TAH697" s="126"/>
      <c r="TAI697" s="126"/>
      <c r="TAJ697" s="126"/>
      <c r="TAK697" s="126"/>
      <c r="TAL697" s="126"/>
      <c r="TAM697" s="126"/>
      <c r="TAN697" s="126"/>
      <c r="TAO697" s="126"/>
      <c r="TAP697" s="126"/>
      <c r="TAQ697" s="126"/>
      <c r="TAR697" s="126"/>
      <c r="TAS697" s="126"/>
      <c r="TAT697" s="126"/>
      <c r="TAU697" s="126"/>
      <c r="TAV697" s="126"/>
      <c r="TAW697" s="126"/>
      <c r="TAX697" s="126"/>
      <c r="TAY697" s="126"/>
      <c r="TAZ697" s="126"/>
      <c r="TBA697" s="126"/>
      <c r="TBB697" s="126"/>
      <c r="TBC697" s="126"/>
      <c r="TBD697" s="126"/>
      <c r="TBE697" s="126"/>
      <c r="TBF697" s="126"/>
      <c r="TBG697" s="126"/>
      <c r="TBH697" s="126"/>
      <c r="TBI697" s="126"/>
      <c r="TBJ697" s="126"/>
      <c r="TBK697" s="126"/>
      <c r="TBL697" s="126"/>
      <c r="TBM697" s="126"/>
      <c r="TBN697" s="126"/>
      <c r="TBO697" s="126"/>
      <c r="TBP697" s="126"/>
      <c r="TBQ697" s="126"/>
      <c r="TBR697" s="126"/>
      <c r="TBS697" s="126"/>
      <c r="TBT697" s="126"/>
      <c r="TBU697" s="126"/>
      <c r="TBV697" s="126"/>
      <c r="TBW697" s="126"/>
      <c r="TBX697" s="126"/>
      <c r="TBY697" s="126"/>
      <c r="TBZ697" s="126"/>
      <c r="TCA697" s="126"/>
      <c r="TCB697" s="126"/>
      <c r="TCC697" s="126"/>
      <c r="TCD697" s="126"/>
      <c r="TCE697" s="126"/>
      <c r="TCF697" s="126"/>
      <c r="TCG697" s="126"/>
      <c r="TCH697" s="126"/>
      <c r="TCI697" s="126"/>
      <c r="TCJ697" s="126"/>
      <c r="TCK697" s="126"/>
      <c r="TCL697" s="126"/>
      <c r="TCM697" s="126"/>
      <c r="TCN697" s="126"/>
      <c r="TCO697" s="126"/>
      <c r="TCP697" s="126"/>
      <c r="TCQ697" s="126"/>
      <c r="TCR697" s="126"/>
      <c r="TCS697" s="126"/>
      <c r="TCT697" s="126"/>
      <c r="TCU697" s="126"/>
      <c r="TCV697" s="126"/>
      <c r="TCW697" s="126"/>
      <c r="TCX697" s="126"/>
      <c r="TCY697" s="126"/>
      <c r="TCZ697" s="126"/>
      <c r="TDA697" s="126"/>
      <c r="TDB697" s="126"/>
      <c r="TDC697" s="126"/>
      <c r="TDD697" s="126"/>
      <c r="TDE697" s="126"/>
      <c r="TDF697" s="126"/>
      <c r="TDG697" s="126"/>
      <c r="TDH697" s="126"/>
      <c r="TDI697" s="126"/>
      <c r="TDJ697" s="126"/>
      <c r="TDK697" s="126"/>
      <c r="TDL697" s="126"/>
      <c r="TDM697" s="126"/>
      <c r="TDN697" s="126"/>
      <c r="TDO697" s="126"/>
      <c r="TDP697" s="126"/>
      <c r="TDQ697" s="126"/>
      <c r="TDR697" s="126"/>
      <c r="TDS697" s="126"/>
      <c r="TDT697" s="126"/>
      <c r="TDU697" s="126"/>
      <c r="TDV697" s="126"/>
      <c r="TDW697" s="126"/>
      <c r="TDX697" s="126"/>
      <c r="TDY697" s="126"/>
      <c r="TDZ697" s="126"/>
      <c r="TEA697" s="126"/>
      <c r="TEB697" s="126"/>
      <c r="TEC697" s="126"/>
      <c r="TED697" s="126"/>
      <c r="TEE697" s="126"/>
      <c r="TEF697" s="126"/>
      <c r="TEG697" s="126"/>
      <c r="TEH697" s="126"/>
      <c r="TEI697" s="126"/>
      <c r="TEJ697" s="126"/>
      <c r="TEK697" s="126"/>
      <c r="TEL697" s="126"/>
      <c r="TEM697" s="126"/>
      <c r="TEN697" s="126"/>
      <c r="TEO697" s="126"/>
      <c r="TEP697" s="126"/>
      <c r="TEQ697" s="126"/>
      <c r="TER697" s="126"/>
      <c r="TES697" s="126"/>
      <c r="TET697" s="126"/>
      <c r="TEU697" s="126"/>
      <c r="TEV697" s="126"/>
      <c r="TEW697" s="126"/>
      <c r="TEX697" s="126"/>
      <c r="TEY697" s="126"/>
      <c r="TEZ697" s="126"/>
      <c r="TFA697" s="126"/>
      <c r="TFB697" s="126"/>
      <c r="TFC697" s="126"/>
      <c r="TFD697" s="126"/>
      <c r="TFE697" s="126"/>
      <c r="TFF697" s="126"/>
      <c r="TFG697" s="126"/>
      <c r="TFH697" s="126"/>
      <c r="TFI697" s="126"/>
      <c r="TFJ697" s="126"/>
      <c r="TFK697" s="126"/>
      <c r="TFL697" s="126"/>
      <c r="TFM697" s="126"/>
      <c r="TFN697" s="126"/>
      <c r="TFO697" s="126"/>
      <c r="TFP697" s="126"/>
      <c r="TFQ697" s="126"/>
      <c r="TFR697" s="126"/>
      <c r="TFS697" s="126"/>
      <c r="TFT697" s="126"/>
      <c r="TFU697" s="126"/>
      <c r="TFV697" s="126"/>
      <c r="TFW697" s="126"/>
      <c r="TFX697" s="126"/>
      <c r="TFY697" s="126"/>
      <c r="TFZ697" s="126"/>
      <c r="TGA697" s="126"/>
      <c r="TGB697" s="126"/>
      <c r="TGC697" s="126"/>
      <c r="TGD697" s="126"/>
      <c r="TGE697" s="126"/>
      <c r="TGF697" s="126"/>
      <c r="TGG697" s="126"/>
      <c r="TGH697" s="126"/>
      <c r="TGI697" s="126"/>
      <c r="TGJ697" s="126"/>
      <c r="TGK697" s="126"/>
      <c r="TGL697" s="126"/>
      <c r="TGM697" s="126"/>
      <c r="TGN697" s="126"/>
      <c r="TGO697" s="126"/>
      <c r="TGP697" s="126"/>
      <c r="TGQ697" s="126"/>
      <c r="TGR697" s="126"/>
      <c r="TGS697" s="126"/>
      <c r="TGT697" s="126"/>
      <c r="TGU697" s="126"/>
      <c r="TGV697" s="126"/>
      <c r="TGW697" s="126"/>
      <c r="TGX697" s="126"/>
      <c r="TGY697" s="126"/>
      <c r="TGZ697" s="126"/>
      <c r="THA697" s="126"/>
      <c r="THB697" s="126"/>
      <c r="THC697" s="126"/>
      <c r="THD697" s="126"/>
      <c r="THE697" s="126"/>
      <c r="THF697" s="126"/>
      <c r="THG697" s="126"/>
      <c r="THH697" s="126"/>
      <c r="THI697" s="126"/>
      <c r="THJ697" s="126"/>
      <c r="THK697" s="126"/>
      <c r="THL697" s="126"/>
      <c r="THM697" s="126"/>
      <c r="THN697" s="126"/>
      <c r="THO697" s="126"/>
      <c r="THP697" s="126"/>
      <c r="THQ697" s="126"/>
      <c r="THR697" s="126"/>
      <c r="THS697" s="126"/>
      <c r="THT697" s="126"/>
      <c r="THU697" s="126"/>
      <c r="THV697" s="126"/>
      <c r="THW697" s="126"/>
      <c r="THX697" s="126"/>
      <c r="THY697" s="126"/>
      <c r="THZ697" s="126"/>
      <c r="TIA697" s="126"/>
      <c r="TIB697" s="126"/>
      <c r="TIC697" s="126"/>
      <c r="TID697" s="126"/>
      <c r="TIE697" s="126"/>
      <c r="TIF697" s="126"/>
      <c r="TIG697" s="126"/>
      <c r="TIH697" s="126"/>
      <c r="TII697" s="126"/>
      <c r="TIJ697" s="126"/>
      <c r="TIK697" s="126"/>
      <c r="TIL697" s="126"/>
      <c r="TIM697" s="126"/>
      <c r="TIN697" s="126"/>
      <c r="TIO697" s="126"/>
      <c r="TIP697" s="126"/>
      <c r="TIQ697" s="126"/>
      <c r="TIR697" s="126"/>
      <c r="TIS697" s="126"/>
      <c r="TIT697" s="126"/>
      <c r="TIU697" s="126"/>
      <c r="TIV697" s="126"/>
      <c r="TIW697" s="126"/>
      <c r="TIX697" s="126"/>
      <c r="TIY697" s="126"/>
      <c r="TIZ697" s="126"/>
      <c r="TJA697" s="126"/>
      <c r="TJB697" s="126"/>
      <c r="TJC697" s="126"/>
      <c r="TJD697" s="126"/>
      <c r="TJE697" s="126"/>
      <c r="TJF697" s="126"/>
      <c r="TJG697" s="126"/>
      <c r="TJH697" s="126"/>
      <c r="TJI697" s="126"/>
      <c r="TJJ697" s="126"/>
      <c r="TJK697" s="126"/>
      <c r="TJL697" s="126"/>
      <c r="TJM697" s="126"/>
      <c r="TJN697" s="126"/>
      <c r="TJO697" s="126"/>
      <c r="TJP697" s="126"/>
      <c r="TJQ697" s="126"/>
      <c r="TJR697" s="126"/>
      <c r="TJS697" s="126"/>
      <c r="TJT697" s="126"/>
      <c r="TJU697" s="126"/>
      <c r="TJV697" s="126"/>
      <c r="TJW697" s="126"/>
      <c r="TJX697" s="126"/>
      <c r="TJY697" s="126"/>
      <c r="TJZ697" s="126"/>
      <c r="TKA697" s="126"/>
      <c r="TKB697" s="126"/>
      <c r="TKC697" s="126"/>
      <c r="TKD697" s="126"/>
      <c r="TKE697" s="126"/>
      <c r="TKF697" s="126"/>
      <c r="TKG697" s="126"/>
      <c r="TKH697" s="126"/>
      <c r="TKI697" s="126"/>
      <c r="TKJ697" s="126"/>
      <c r="TKK697" s="126"/>
      <c r="TKL697" s="126"/>
      <c r="TKM697" s="126"/>
      <c r="TKN697" s="126"/>
      <c r="TKO697" s="126"/>
      <c r="TKP697" s="126"/>
      <c r="TKQ697" s="126"/>
      <c r="TKR697" s="126"/>
      <c r="TKS697" s="126"/>
      <c r="TKT697" s="126"/>
      <c r="TKU697" s="126"/>
      <c r="TKV697" s="126"/>
      <c r="TKW697" s="126"/>
      <c r="TKX697" s="126"/>
      <c r="TKY697" s="126"/>
      <c r="TKZ697" s="126"/>
      <c r="TLA697" s="126"/>
      <c r="TLB697" s="126"/>
      <c r="TLC697" s="126"/>
      <c r="TLD697" s="126"/>
      <c r="TLE697" s="126"/>
      <c r="TLF697" s="126"/>
      <c r="TLG697" s="126"/>
      <c r="TLH697" s="126"/>
      <c r="TLI697" s="126"/>
      <c r="TLJ697" s="126"/>
      <c r="TLK697" s="126"/>
      <c r="TLL697" s="126"/>
      <c r="TLM697" s="126"/>
      <c r="TLN697" s="126"/>
      <c r="TLO697" s="126"/>
      <c r="TLP697" s="126"/>
      <c r="TLQ697" s="126"/>
      <c r="TLR697" s="126"/>
      <c r="TLS697" s="126"/>
      <c r="TLT697" s="126"/>
      <c r="TLU697" s="126"/>
      <c r="TLV697" s="126"/>
      <c r="TLW697" s="126"/>
      <c r="TLX697" s="126"/>
      <c r="TLY697" s="126"/>
      <c r="TLZ697" s="126"/>
      <c r="TMA697" s="126"/>
      <c r="TMB697" s="126"/>
      <c r="TMC697" s="126"/>
      <c r="TMD697" s="126"/>
      <c r="TME697" s="126"/>
      <c r="TMF697" s="126"/>
      <c r="TMG697" s="126"/>
      <c r="TMH697" s="126"/>
      <c r="TMI697" s="126"/>
      <c r="TMJ697" s="126"/>
      <c r="TMK697" s="126"/>
      <c r="TML697" s="126"/>
      <c r="TMM697" s="126"/>
      <c r="TMN697" s="126"/>
      <c r="TMO697" s="126"/>
      <c r="TMP697" s="126"/>
      <c r="TMQ697" s="126"/>
      <c r="TMR697" s="126"/>
      <c r="TMS697" s="126"/>
      <c r="TMT697" s="126"/>
      <c r="TMU697" s="126"/>
      <c r="TMV697" s="126"/>
      <c r="TMW697" s="126"/>
      <c r="TMX697" s="126"/>
      <c r="TMY697" s="126"/>
      <c r="TMZ697" s="126"/>
      <c r="TNA697" s="126"/>
      <c r="TNB697" s="126"/>
      <c r="TNC697" s="126"/>
      <c r="TND697" s="126"/>
      <c r="TNE697" s="126"/>
      <c r="TNF697" s="126"/>
      <c r="TNG697" s="126"/>
      <c r="TNH697" s="126"/>
      <c r="TNI697" s="126"/>
      <c r="TNJ697" s="126"/>
      <c r="TNK697" s="126"/>
      <c r="TNL697" s="126"/>
      <c r="TNM697" s="126"/>
      <c r="TNN697" s="126"/>
      <c r="TNO697" s="126"/>
      <c r="TNP697" s="126"/>
      <c r="TNQ697" s="126"/>
      <c r="TNR697" s="126"/>
      <c r="TNS697" s="126"/>
      <c r="TNT697" s="126"/>
      <c r="TNU697" s="126"/>
      <c r="TNV697" s="126"/>
      <c r="TNW697" s="126"/>
      <c r="TNX697" s="126"/>
      <c r="TNY697" s="126"/>
      <c r="TNZ697" s="126"/>
      <c r="TOA697" s="126"/>
      <c r="TOB697" s="126"/>
      <c r="TOC697" s="126"/>
      <c r="TOD697" s="126"/>
      <c r="TOE697" s="126"/>
      <c r="TOF697" s="126"/>
      <c r="TOG697" s="126"/>
      <c r="TOH697" s="126"/>
      <c r="TOI697" s="126"/>
      <c r="TOJ697" s="126"/>
      <c r="TOK697" s="126"/>
      <c r="TOL697" s="126"/>
      <c r="TOM697" s="126"/>
      <c r="TON697" s="126"/>
      <c r="TOO697" s="126"/>
      <c r="TOP697" s="126"/>
      <c r="TOQ697" s="126"/>
      <c r="TOR697" s="126"/>
      <c r="TOS697" s="126"/>
      <c r="TOT697" s="126"/>
      <c r="TOU697" s="126"/>
      <c r="TOV697" s="126"/>
      <c r="TOW697" s="126"/>
      <c r="TOX697" s="126"/>
      <c r="TOY697" s="126"/>
      <c r="TOZ697" s="126"/>
      <c r="TPA697" s="126"/>
      <c r="TPB697" s="126"/>
      <c r="TPC697" s="126"/>
      <c r="TPD697" s="126"/>
      <c r="TPE697" s="126"/>
      <c r="TPF697" s="126"/>
      <c r="TPG697" s="126"/>
      <c r="TPH697" s="126"/>
      <c r="TPI697" s="126"/>
      <c r="TPJ697" s="126"/>
      <c r="TPK697" s="126"/>
      <c r="TPL697" s="126"/>
      <c r="TPM697" s="126"/>
      <c r="TPN697" s="126"/>
      <c r="TPO697" s="126"/>
      <c r="TPP697" s="126"/>
      <c r="TPQ697" s="126"/>
      <c r="TPR697" s="126"/>
      <c r="TPS697" s="126"/>
      <c r="TPT697" s="126"/>
      <c r="TPU697" s="126"/>
      <c r="TPV697" s="126"/>
      <c r="TPW697" s="126"/>
      <c r="TPX697" s="126"/>
      <c r="TPY697" s="126"/>
      <c r="TPZ697" s="126"/>
      <c r="TQA697" s="126"/>
      <c r="TQB697" s="126"/>
      <c r="TQC697" s="126"/>
      <c r="TQD697" s="126"/>
      <c r="TQE697" s="126"/>
      <c r="TQF697" s="126"/>
      <c r="TQG697" s="126"/>
      <c r="TQH697" s="126"/>
      <c r="TQI697" s="126"/>
      <c r="TQJ697" s="126"/>
      <c r="TQK697" s="126"/>
      <c r="TQL697" s="126"/>
      <c r="TQM697" s="126"/>
      <c r="TQN697" s="126"/>
      <c r="TQO697" s="126"/>
      <c r="TQP697" s="126"/>
      <c r="TQQ697" s="126"/>
      <c r="TQR697" s="126"/>
      <c r="TQS697" s="126"/>
      <c r="TQT697" s="126"/>
      <c r="TQU697" s="126"/>
      <c r="TQV697" s="126"/>
      <c r="TQW697" s="126"/>
      <c r="TQX697" s="126"/>
      <c r="TQY697" s="126"/>
      <c r="TQZ697" s="126"/>
      <c r="TRA697" s="126"/>
      <c r="TRB697" s="126"/>
      <c r="TRC697" s="126"/>
      <c r="TRD697" s="126"/>
      <c r="TRE697" s="126"/>
      <c r="TRF697" s="126"/>
      <c r="TRG697" s="126"/>
      <c r="TRH697" s="126"/>
      <c r="TRI697" s="126"/>
      <c r="TRJ697" s="126"/>
      <c r="TRK697" s="126"/>
      <c r="TRL697" s="126"/>
      <c r="TRM697" s="126"/>
      <c r="TRN697" s="126"/>
      <c r="TRO697" s="126"/>
      <c r="TRP697" s="126"/>
      <c r="TRQ697" s="126"/>
      <c r="TRR697" s="126"/>
      <c r="TRS697" s="126"/>
      <c r="TRT697" s="126"/>
      <c r="TRU697" s="126"/>
      <c r="TRV697" s="126"/>
      <c r="TRW697" s="126"/>
      <c r="TRX697" s="126"/>
      <c r="TRY697" s="126"/>
      <c r="TRZ697" s="126"/>
      <c r="TSA697" s="126"/>
      <c r="TSB697" s="126"/>
      <c r="TSC697" s="126"/>
      <c r="TSD697" s="126"/>
      <c r="TSE697" s="126"/>
      <c r="TSF697" s="126"/>
      <c r="TSG697" s="126"/>
      <c r="TSH697" s="126"/>
      <c r="TSI697" s="126"/>
      <c r="TSJ697" s="126"/>
      <c r="TSK697" s="126"/>
      <c r="TSL697" s="126"/>
      <c r="TSM697" s="126"/>
      <c r="TSN697" s="126"/>
      <c r="TSO697" s="126"/>
      <c r="TSP697" s="126"/>
      <c r="TSQ697" s="126"/>
      <c r="TSR697" s="126"/>
      <c r="TSS697" s="126"/>
      <c r="TST697" s="126"/>
      <c r="TSU697" s="126"/>
      <c r="TSV697" s="126"/>
      <c r="TSW697" s="126"/>
      <c r="TSX697" s="126"/>
      <c r="TSY697" s="126"/>
      <c r="TSZ697" s="126"/>
      <c r="TTA697" s="126"/>
      <c r="TTB697" s="126"/>
      <c r="TTC697" s="126"/>
      <c r="TTD697" s="126"/>
      <c r="TTE697" s="126"/>
      <c r="TTF697" s="126"/>
      <c r="TTG697" s="126"/>
      <c r="TTH697" s="126"/>
      <c r="TTI697" s="126"/>
      <c r="TTJ697" s="126"/>
      <c r="TTK697" s="126"/>
      <c r="TTL697" s="126"/>
      <c r="TTM697" s="126"/>
      <c r="TTN697" s="126"/>
      <c r="TTO697" s="126"/>
      <c r="TTP697" s="126"/>
      <c r="TTQ697" s="126"/>
      <c r="TTR697" s="126"/>
      <c r="TTS697" s="126"/>
      <c r="TTT697" s="126"/>
      <c r="TTU697" s="126"/>
      <c r="TTV697" s="126"/>
      <c r="TTW697" s="126"/>
      <c r="TTX697" s="126"/>
      <c r="TTY697" s="126"/>
      <c r="TTZ697" s="126"/>
      <c r="TUA697" s="126"/>
      <c r="TUB697" s="126"/>
      <c r="TUC697" s="126"/>
      <c r="TUD697" s="126"/>
      <c r="TUE697" s="126"/>
      <c r="TUF697" s="126"/>
      <c r="TUG697" s="126"/>
      <c r="TUH697" s="126"/>
      <c r="TUI697" s="126"/>
      <c r="TUJ697" s="126"/>
      <c r="TUK697" s="126"/>
      <c r="TUL697" s="126"/>
      <c r="TUM697" s="126"/>
      <c r="TUN697" s="126"/>
      <c r="TUO697" s="126"/>
      <c r="TUP697" s="126"/>
      <c r="TUQ697" s="126"/>
      <c r="TUR697" s="126"/>
      <c r="TUS697" s="126"/>
      <c r="TUT697" s="126"/>
      <c r="TUU697" s="126"/>
      <c r="TUV697" s="126"/>
      <c r="TUW697" s="126"/>
      <c r="TUX697" s="126"/>
      <c r="TUY697" s="126"/>
      <c r="TUZ697" s="126"/>
      <c r="TVA697" s="126"/>
      <c r="TVB697" s="126"/>
      <c r="TVC697" s="126"/>
      <c r="TVD697" s="126"/>
      <c r="TVE697" s="126"/>
      <c r="TVF697" s="126"/>
      <c r="TVG697" s="126"/>
      <c r="TVH697" s="126"/>
      <c r="TVI697" s="126"/>
      <c r="TVJ697" s="126"/>
      <c r="TVK697" s="126"/>
      <c r="TVL697" s="126"/>
      <c r="TVM697" s="126"/>
      <c r="TVN697" s="126"/>
      <c r="TVO697" s="126"/>
      <c r="TVP697" s="126"/>
      <c r="TVQ697" s="126"/>
      <c r="TVR697" s="126"/>
      <c r="TVS697" s="126"/>
      <c r="TVT697" s="126"/>
      <c r="TVU697" s="126"/>
      <c r="TVV697" s="126"/>
      <c r="TVW697" s="126"/>
      <c r="TVX697" s="126"/>
      <c r="TVY697" s="126"/>
      <c r="TVZ697" s="126"/>
      <c r="TWA697" s="126"/>
      <c r="TWB697" s="126"/>
      <c r="TWC697" s="126"/>
      <c r="TWD697" s="126"/>
      <c r="TWE697" s="126"/>
      <c r="TWF697" s="126"/>
      <c r="TWG697" s="126"/>
      <c r="TWH697" s="126"/>
      <c r="TWI697" s="126"/>
      <c r="TWJ697" s="126"/>
      <c r="TWK697" s="126"/>
      <c r="TWL697" s="126"/>
      <c r="TWM697" s="126"/>
      <c r="TWN697" s="126"/>
      <c r="TWO697" s="126"/>
      <c r="TWP697" s="126"/>
      <c r="TWQ697" s="126"/>
      <c r="TWR697" s="126"/>
      <c r="TWS697" s="126"/>
      <c r="TWT697" s="126"/>
      <c r="TWU697" s="126"/>
      <c r="TWV697" s="126"/>
      <c r="TWW697" s="126"/>
      <c r="TWX697" s="126"/>
      <c r="TWY697" s="126"/>
      <c r="TWZ697" s="126"/>
      <c r="TXA697" s="126"/>
      <c r="TXB697" s="126"/>
      <c r="TXC697" s="126"/>
      <c r="TXD697" s="126"/>
      <c r="TXE697" s="126"/>
      <c r="TXF697" s="126"/>
      <c r="TXG697" s="126"/>
      <c r="TXH697" s="126"/>
      <c r="TXI697" s="126"/>
      <c r="TXJ697" s="126"/>
      <c r="TXK697" s="126"/>
      <c r="TXL697" s="126"/>
      <c r="TXM697" s="126"/>
      <c r="TXN697" s="126"/>
      <c r="TXO697" s="126"/>
      <c r="TXP697" s="126"/>
      <c r="TXQ697" s="126"/>
      <c r="TXR697" s="126"/>
      <c r="TXS697" s="126"/>
      <c r="TXT697" s="126"/>
      <c r="TXU697" s="126"/>
      <c r="TXV697" s="126"/>
      <c r="TXW697" s="126"/>
      <c r="TXX697" s="126"/>
      <c r="TXY697" s="126"/>
      <c r="TXZ697" s="126"/>
      <c r="TYA697" s="126"/>
      <c r="TYB697" s="126"/>
      <c r="TYC697" s="126"/>
      <c r="TYD697" s="126"/>
      <c r="TYE697" s="126"/>
      <c r="TYF697" s="126"/>
      <c r="TYG697" s="126"/>
      <c r="TYH697" s="126"/>
      <c r="TYI697" s="126"/>
      <c r="TYJ697" s="126"/>
      <c r="TYK697" s="126"/>
      <c r="TYL697" s="126"/>
      <c r="TYM697" s="126"/>
      <c r="TYN697" s="126"/>
      <c r="TYO697" s="126"/>
      <c r="TYP697" s="126"/>
      <c r="TYQ697" s="126"/>
      <c r="TYR697" s="126"/>
      <c r="TYS697" s="126"/>
      <c r="TYT697" s="126"/>
      <c r="TYU697" s="126"/>
      <c r="TYV697" s="126"/>
      <c r="TYW697" s="126"/>
      <c r="TYX697" s="126"/>
      <c r="TYY697" s="126"/>
      <c r="TYZ697" s="126"/>
      <c r="TZA697" s="126"/>
      <c r="TZB697" s="126"/>
      <c r="TZC697" s="126"/>
      <c r="TZD697" s="126"/>
      <c r="TZE697" s="126"/>
      <c r="TZF697" s="126"/>
      <c r="TZG697" s="126"/>
      <c r="TZH697" s="126"/>
      <c r="TZI697" s="126"/>
      <c r="TZJ697" s="126"/>
      <c r="TZK697" s="126"/>
      <c r="TZL697" s="126"/>
      <c r="TZM697" s="126"/>
      <c r="TZN697" s="126"/>
      <c r="TZO697" s="126"/>
      <c r="TZP697" s="126"/>
      <c r="TZQ697" s="126"/>
      <c r="TZR697" s="126"/>
      <c r="TZS697" s="126"/>
      <c r="TZT697" s="126"/>
      <c r="TZU697" s="126"/>
      <c r="TZV697" s="126"/>
      <c r="TZW697" s="126"/>
      <c r="TZX697" s="126"/>
      <c r="TZY697" s="126"/>
      <c r="TZZ697" s="126"/>
      <c r="UAA697" s="126"/>
      <c r="UAB697" s="126"/>
      <c r="UAC697" s="126"/>
      <c r="UAD697" s="126"/>
      <c r="UAE697" s="126"/>
      <c r="UAF697" s="126"/>
      <c r="UAG697" s="126"/>
      <c r="UAH697" s="126"/>
      <c r="UAI697" s="126"/>
      <c r="UAJ697" s="126"/>
      <c r="UAK697" s="126"/>
      <c r="UAL697" s="126"/>
      <c r="UAM697" s="126"/>
      <c r="UAN697" s="126"/>
      <c r="UAO697" s="126"/>
      <c r="UAP697" s="126"/>
      <c r="UAQ697" s="126"/>
      <c r="UAR697" s="126"/>
      <c r="UAS697" s="126"/>
      <c r="UAT697" s="126"/>
      <c r="UAU697" s="126"/>
      <c r="UAV697" s="126"/>
      <c r="UAW697" s="126"/>
      <c r="UAX697" s="126"/>
      <c r="UAY697" s="126"/>
      <c r="UAZ697" s="126"/>
      <c r="UBA697" s="126"/>
      <c r="UBB697" s="126"/>
      <c r="UBC697" s="126"/>
      <c r="UBD697" s="126"/>
      <c r="UBE697" s="126"/>
      <c r="UBF697" s="126"/>
      <c r="UBG697" s="126"/>
      <c r="UBH697" s="126"/>
      <c r="UBI697" s="126"/>
      <c r="UBJ697" s="126"/>
      <c r="UBK697" s="126"/>
      <c r="UBL697" s="126"/>
      <c r="UBM697" s="126"/>
      <c r="UBN697" s="126"/>
      <c r="UBO697" s="126"/>
      <c r="UBP697" s="126"/>
      <c r="UBQ697" s="126"/>
      <c r="UBR697" s="126"/>
      <c r="UBS697" s="126"/>
      <c r="UBT697" s="126"/>
      <c r="UBU697" s="126"/>
      <c r="UBV697" s="126"/>
      <c r="UBW697" s="126"/>
      <c r="UBX697" s="126"/>
      <c r="UBY697" s="126"/>
      <c r="UBZ697" s="126"/>
      <c r="UCA697" s="126"/>
      <c r="UCB697" s="126"/>
      <c r="UCC697" s="126"/>
      <c r="UCD697" s="126"/>
      <c r="UCE697" s="126"/>
      <c r="UCF697" s="126"/>
      <c r="UCG697" s="126"/>
      <c r="UCH697" s="126"/>
      <c r="UCI697" s="126"/>
      <c r="UCJ697" s="126"/>
      <c r="UCK697" s="126"/>
      <c r="UCL697" s="126"/>
      <c r="UCM697" s="126"/>
      <c r="UCN697" s="126"/>
      <c r="UCO697" s="126"/>
      <c r="UCP697" s="126"/>
      <c r="UCQ697" s="126"/>
      <c r="UCR697" s="126"/>
      <c r="UCS697" s="126"/>
      <c r="UCT697" s="126"/>
      <c r="UCU697" s="126"/>
      <c r="UCV697" s="126"/>
      <c r="UCW697" s="126"/>
      <c r="UCX697" s="126"/>
      <c r="UCY697" s="126"/>
      <c r="UCZ697" s="126"/>
      <c r="UDA697" s="126"/>
      <c r="UDB697" s="126"/>
      <c r="UDC697" s="126"/>
      <c r="UDD697" s="126"/>
      <c r="UDE697" s="126"/>
      <c r="UDF697" s="126"/>
      <c r="UDG697" s="126"/>
      <c r="UDH697" s="126"/>
      <c r="UDI697" s="126"/>
      <c r="UDJ697" s="126"/>
      <c r="UDK697" s="126"/>
      <c r="UDL697" s="126"/>
      <c r="UDM697" s="126"/>
      <c r="UDN697" s="126"/>
      <c r="UDO697" s="126"/>
      <c r="UDP697" s="126"/>
      <c r="UDQ697" s="126"/>
      <c r="UDR697" s="126"/>
      <c r="UDS697" s="126"/>
      <c r="UDT697" s="126"/>
      <c r="UDU697" s="126"/>
      <c r="UDV697" s="126"/>
      <c r="UDW697" s="126"/>
      <c r="UDX697" s="126"/>
      <c r="UDY697" s="126"/>
      <c r="UDZ697" s="126"/>
      <c r="UEA697" s="126"/>
      <c r="UEB697" s="126"/>
      <c r="UEC697" s="126"/>
      <c r="UED697" s="126"/>
      <c r="UEE697" s="126"/>
      <c r="UEF697" s="126"/>
      <c r="UEG697" s="126"/>
      <c r="UEH697" s="126"/>
      <c r="UEI697" s="126"/>
      <c r="UEJ697" s="126"/>
      <c r="UEK697" s="126"/>
      <c r="UEL697" s="126"/>
      <c r="UEM697" s="126"/>
      <c r="UEN697" s="126"/>
      <c r="UEO697" s="126"/>
      <c r="UEP697" s="126"/>
      <c r="UEQ697" s="126"/>
      <c r="UER697" s="126"/>
      <c r="UES697" s="126"/>
      <c r="UET697" s="126"/>
      <c r="UEU697" s="126"/>
      <c r="UEV697" s="126"/>
      <c r="UEW697" s="126"/>
      <c r="UEX697" s="126"/>
      <c r="UEY697" s="126"/>
      <c r="UEZ697" s="126"/>
      <c r="UFA697" s="126"/>
      <c r="UFB697" s="126"/>
      <c r="UFC697" s="126"/>
      <c r="UFD697" s="126"/>
      <c r="UFE697" s="126"/>
      <c r="UFF697" s="126"/>
      <c r="UFG697" s="126"/>
      <c r="UFH697" s="126"/>
      <c r="UFI697" s="126"/>
      <c r="UFJ697" s="126"/>
      <c r="UFK697" s="126"/>
      <c r="UFL697" s="126"/>
      <c r="UFM697" s="126"/>
      <c r="UFN697" s="126"/>
      <c r="UFO697" s="126"/>
      <c r="UFP697" s="126"/>
      <c r="UFQ697" s="126"/>
      <c r="UFR697" s="126"/>
      <c r="UFS697" s="126"/>
      <c r="UFT697" s="126"/>
      <c r="UFU697" s="126"/>
      <c r="UFV697" s="126"/>
      <c r="UFW697" s="126"/>
      <c r="UFX697" s="126"/>
      <c r="UFY697" s="126"/>
      <c r="UFZ697" s="126"/>
      <c r="UGA697" s="126"/>
      <c r="UGB697" s="126"/>
      <c r="UGC697" s="126"/>
      <c r="UGD697" s="126"/>
      <c r="UGE697" s="126"/>
      <c r="UGF697" s="126"/>
      <c r="UGG697" s="126"/>
      <c r="UGH697" s="126"/>
      <c r="UGI697" s="126"/>
      <c r="UGJ697" s="126"/>
      <c r="UGK697" s="126"/>
      <c r="UGL697" s="126"/>
      <c r="UGM697" s="126"/>
      <c r="UGN697" s="126"/>
      <c r="UGO697" s="126"/>
      <c r="UGP697" s="126"/>
      <c r="UGQ697" s="126"/>
      <c r="UGR697" s="126"/>
      <c r="UGS697" s="126"/>
      <c r="UGT697" s="126"/>
      <c r="UGU697" s="126"/>
      <c r="UGV697" s="126"/>
      <c r="UGW697" s="126"/>
      <c r="UGX697" s="126"/>
      <c r="UGY697" s="126"/>
      <c r="UGZ697" s="126"/>
      <c r="UHA697" s="126"/>
      <c r="UHB697" s="126"/>
      <c r="UHC697" s="126"/>
      <c r="UHD697" s="126"/>
      <c r="UHE697" s="126"/>
      <c r="UHF697" s="126"/>
      <c r="UHG697" s="126"/>
      <c r="UHH697" s="126"/>
      <c r="UHI697" s="126"/>
      <c r="UHJ697" s="126"/>
      <c r="UHK697" s="126"/>
      <c r="UHL697" s="126"/>
      <c r="UHM697" s="126"/>
      <c r="UHN697" s="126"/>
      <c r="UHO697" s="126"/>
      <c r="UHP697" s="126"/>
      <c r="UHQ697" s="126"/>
      <c r="UHR697" s="126"/>
      <c r="UHS697" s="126"/>
      <c r="UHT697" s="126"/>
      <c r="UHU697" s="126"/>
      <c r="UHV697" s="126"/>
      <c r="UHW697" s="126"/>
      <c r="UHX697" s="126"/>
      <c r="UHY697" s="126"/>
      <c r="UHZ697" s="126"/>
      <c r="UIA697" s="126"/>
      <c r="UIB697" s="126"/>
      <c r="UIC697" s="126"/>
      <c r="UID697" s="126"/>
      <c r="UIE697" s="126"/>
      <c r="UIF697" s="126"/>
      <c r="UIG697" s="126"/>
      <c r="UIH697" s="126"/>
      <c r="UII697" s="126"/>
      <c r="UIJ697" s="126"/>
      <c r="UIK697" s="126"/>
      <c r="UIL697" s="126"/>
      <c r="UIM697" s="126"/>
      <c r="UIN697" s="126"/>
      <c r="UIO697" s="126"/>
      <c r="UIP697" s="126"/>
      <c r="UIQ697" s="126"/>
      <c r="UIR697" s="126"/>
      <c r="UIS697" s="126"/>
      <c r="UIT697" s="126"/>
      <c r="UIU697" s="126"/>
      <c r="UIV697" s="126"/>
      <c r="UIW697" s="126"/>
      <c r="UIX697" s="126"/>
      <c r="UIY697" s="126"/>
      <c r="UIZ697" s="126"/>
      <c r="UJA697" s="126"/>
      <c r="UJB697" s="126"/>
      <c r="UJC697" s="126"/>
      <c r="UJD697" s="126"/>
      <c r="UJE697" s="126"/>
      <c r="UJF697" s="126"/>
      <c r="UJG697" s="126"/>
      <c r="UJH697" s="126"/>
      <c r="UJI697" s="126"/>
      <c r="UJJ697" s="126"/>
      <c r="UJK697" s="126"/>
      <c r="UJL697" s="126"/>
      <c r="UJM697" s="126"/>
      <c r="UJN697" s="126"/>
      <c r="UJO697" s="126"/>
      <c r="UJP697" s="126"/>
      <c r="UJQ697" s="126"/>
      <c r="UJR697" s="126"/>
      <c r="UJS697" s="126"/>
      <c r="UJT697" s="126"/>
      <c r="UJU697" s="126"/>
      <c r="UJV697" s="126"/>
      <c r="UJW697" s="126"/>
      <c r="UJX697" s="126"/>
      <c r="UJY697" s="126"/>
      <c r="UJZ697" s="126"/>
      <c r="UKA697" s="126"/>
      <c r="UKB697" s="126"/>
      <c r="UKC697" s="126"/>
      <c r="UKD697" s="126"/>
      <c r="UKE697" s="126"/>
      <c r="UKF697" s="126"/>
      <c r="UKG697" s="126"/>
      <c r="UKH697" s="126"/>
      <c r="UKI697" s="126"/>
      <c r="UKJ697" s="126"/>
      <c r="UKK697" s="126"/>
      <c r="UKL697" s="126"/>
      <c r="UKM697" s="126"/>
      <c r="UKN697" s="126"/>
      <c r="UKO697" s="126"/>
      <c r="UKP697" s="126"/>
      <c r="UKQ697" s="126"/>
      <c r="UKR697" s="126"/>
      <c r="UKS697" s="126"/>
      <c r="UKT697" s="126"/>
      <c r="UKU697" s="126"/>
      <c r="UKV697" s="126"/>
      <c r="UKW697" s="126"/>
      <c r="UKX697" s="126"/>
      <c r="UKY697" s="126"/>
      <c r="UKZ697" s="126"/>
      <c r="ULA697" s="126"/>
      <c r="ULB697" s="126"/>
      <c r="ULC697" s="126"/>
      <c r="ULD697" s="126"/>
      <c r="ULE697" s="126"/>
      <c r="ULF697" s="126"/>
      <c r="ULG697" s="126"/>
      <c r="ULH697" s="126"/>
      <c r="ULI697" s="126"/>
      <c r="ULJ697" s="126"/>
      <c r="ULK697" s="126"/>
      <c r="ULL697" s="126"/>
      <c r="ULM697" s="126"/>
      <c r="ULN697" s="126"/>
      <c r="ULO697" s="126"/>
      <c r="ULP697" s="126"/>
      <c r="ULQ697" s="126"/>
      <c r="ULR697" s="126"/>
      <c r="ULS697" s="126"/>
      <c r="ULT697" s="126"/>
      <c r="ULU697" s="126"/>
      <c r="ULV697" s="126"/>
      <c r="ULW697" s="126"/>
      <c r="ULX697" s="126"/>
      <c r="ULY697" s="126"/>
      <c r="ULZ697" s="126"/>
      <c r="UMA697" s="126"/>
      <c r="UMB697" s="126"/>
      <c r="UMC697" s="126"/>
      <c r="UMD697" s="126"/>
      <c r="UME697" s="126"/>
      <c r="UMF697" s="126"/>
      <c r="UMG697" s="126"/>
      <c r="UMH697" s="126"/>
      <c r="UMI697" s="126"/>
      <c r="UMJ697" s="126"/>
      <c r="UMK697" s="126"/>
      <c r="UML697" s="126"/>
      <c r="UMM697" s="126"/>
      <c r="UMN697" s="126"/>
      <c r="UMO697" s="126"/>
      <c r="UMP697" s="126"/>
      <c r="UMQ697" s="126"/>
      <c r="UMR697" s="126"/>
      <c r="UMS697" s="126"/>
      <c r="UMT697" s="126"/>
      <c r="UMU697" s="126"/>
      <c r="UMV697" s="126"/>
      <c r="UMW697" s="126"/>
      <c r="UMX697" s="126"/>
      <c r="UMY697" s="126"/>
      <c r="UMZ697" s="126"/>
      <c r="UNA697" s="126"/>
      <c r="UNB697" s="126"/>
      <c r="UNC697" s="126"/>
      <c r="UND697" s="126"/>
      <c r="UNE697" s="126"/>
      <c r="UNF697" s="126"/>
      <c r="UNG697" s="126"/>
      <c r="UNH697" s="126"/>
      <c r="UNI697" s="126"/>
      <c r="UNJ697" s="126"/>
      <c r="UNK697" s="126"/>
      <c r="UNL697" s="126"/>
      <c r="UNM697" s="126"/>
      <c r="UNN697" s="126"/>
      <c r="UNO697" s="126"/>
      <c r="UNP697" s="126"/>
      <c r="UNQ697" s="126"/>
      <c r="UNR697" s="126"/>
      <c r="UNS697" s="126"/>
      <c r="UNT697" s="126"/>
      <c r="UNU697" s="126"/>
      <c r="UNV697" s="126"/>
      <c r="UNW697" s="126"/>
      <c r="UNX697" s="126"/>
      <c r="UNY697" s="126"/>
      <c r="UNZ697" s="126"/>
      <c r="UOA697" s="126"/>
      <c r="UOB697" s="126"/>
      <c r="UOC697" s="126"/>
      <c r="UOD697" s="126"/>
      <c r="UOE697" s="126"/>
      <c r="UOF697" s="126"/>
      <c r="UOG697" s="126"/>
      <c r="UOH697" s="126"/>
      <c r="UOI697" s="126"/>
      <c r="UOJ697" s="126"/>
      <c r="UOK697" s="126"/>
      <c r="UOL697" s="126"/>
      <c r="UOM697" s="126"/>
      <c r="UON697" s="126"/>
      <c r="UOO697" s="126"/>
      <c r="UOP697" s="126"/>
      <c r="UOQ697" s="126"/>
      <c r="UOR697" s="126"/>
      <c r="UOS697" s="126"/>
      <c r="UOT697" s="126"/>
      <c r="UOU697" s="126"/>
      <c r="UOV697" s="126"/>
      <c r="UOW697" s="126"/>
      <c r="UOX697" s="126"/>
      <c r="UOY697" s="126"/>
      <c r="UOZ697" s="126"/>
      <c r="UPA697" s="126"/>
      <c r="UPB697" s="126"/>
      <c r="UPC697" s="126"/>
      <c r="UPD697" s="126"/>
      <c r="UPE697" s="126"/>
      <c r="UPF697" s="126"/>
      <c r="UPG697" s="126"/>
      <c r="UPH697" s="126"/>
      <c r="UPI697" s="126"/>
      <c r="UPJ697" s="126"/>
      <c r="UPK697" s="126"/>
      <c r="UPL697" s="126"/>
      <c r="UPM697" s="126"/>
      <c r="UPN697" s="126"/>
      <c r="UPO697" s="126"/>
      <c r="UPP697" s="126"/>
      <c r="UPQ697" s="126"/>
      <c r="UPR697" s="126"/>
      <c r="UPS697" s="126"/>
      <c r="UPT697" s="126"/>
      <c r="UPU697" s="126"/>
      <c r="UPV697" s="126"/>
      <c r="UPW697" s="126"/>
      <c r="UPX697" s="126"/>
      <c r="UPY697" s="126"/>
      <c r="UPZ697" s="126"/>
      <c r="UQA697" s="126"/>
      <c r="UQB697" s="126"/>
      <c r="UQC697" s="126"/>
      <c r="UQD697" s="126"/>
      <c r="UQE697" s="126"/>
      <c r="UQF697" s="126"/>
      <c r="UQG697" s="126"/>
      <c r="UQH697" s="126"/>
      <c r="UQI697" s="126"/>
      <c r="UQJ697" s="126"/>
      <c r="UQK697" s="126"/>
      <c r="UQL697" s="126"/>
      <c r="UQM697" s="126"/>
      <c r="UQN697" s="126"/>
      <c r="UQO697" s="126"/>
      <c r="UQP697" s="126"/>
      <c r="UQQ697" s="126"/>
      <c r="UQR697" s="126"/>
      <c r="UQS697" s="126"/>
      <c r="UQT697" s="126"/>
      <c r="UQU697" s="126"/>
      <c r="UQV697" s="126"/>
      <c r="UQW697" s="126"/>
      <c r="UQX697" s="126"/>
      <c r="UQY697" s="126"/>
      <c r="UQZ697" s="126"/>
      <c r="URA697" s="126"/>
      <c r="URB697" s="126"/>
      <c r="URC697" s="126"/>
      <c r="URD697" s="126"/>
      <c r="URE697" s="126"/>
      <c r="URF697" s="126"/>
      <c r="URG697" s="126"/>
      <c r="URH697" s="126"/>
      <c r="URI697" s="126"/>
      <c r="URJ697" s="126"/>
      <c r="URK697" s="126"/>
      <c r="URL697" s="126"/>
      <c r="URM697" s="126"/>
      <c r="URN697" s="126"/>
      <c r="URO697" s="126"/>
      <c r="URP697" s="126"/>
      <c r="URQ697" s="126"/>
      <c r="URR697" s="126"/>
      <c r="URS697" s="126"/>
      <c r="URT697" s="126"/>
      <c r="URU697" s="126"/>
      <c r="URV697" s="126"/>
      <c r="URW697" s="126"/>
      <c r="URX697" s="126"/>
      <c r="URY697" s="126"/>
      <c r="URZ697" s="126"/>
      <c r="USA697" s="126"/>
      <c r="USB697" s="126"/>
      <c r="USC697" s="126"/>
      <c r="USD697" s="126"/>
      <c r="USE697" s="126"/>
      <c r="USF697" s="126"/>
      <c r="USG697" s="126"/>
      <c r="USH697" s="126"/>
      <c r="USI697" s="126"/>
      <c r="USJ697" s="126"/>
      <c r="USK697" s="126"/>
      <c r="USL697" s="126"/>
      <c r="USM697" s="126"/>
      <c r="USN697" s="126"/>
      <c r="USO697" s="126"/>
      <c r="USP697" s="126"/>
      <c r="USQ697" s="126"/>
      <c r="USR697" s="126"/>
      <c r="USS697" s="126"/>
      <c r="UST697" s="126"/>
      <c r="USU697" s="126"/>
      <c r="USV697" s="126"/>
      <c r="USW697" s="126"/>
      <c r="USX697" s="126"/>
      <c r="USY697" s="126"/>
      <c r="USZ697" s="126"/>
      <c r="UTA697" s="126"/>
      <c r="UTB697" s="126"/>
      <c r="UTC697" s="126"/>
      <c r="UTD697" s="126"/>
      <c r="UTE697" s="126"/>
      <c r="UTF697" s="126"/>
      <c r="UTG697" s="126"/>
      <c r="UTH697" s="126"/>
      <c r="UTI697" s="126"/>
      <c r="UTJ697" s="126"/>
      <c r="UTK697" s="126"/>
      <c r="UTL697" s="126"/>
      <c r="UTM697" s="126"/>
      <c r="UTN697" s="126"/>
      <c r="UTO697" s="126"/>
      <c r="UTP697" s="126"/>
      <c r="UTQ697" s="126"/>
      <c r="UTR697" s="126"/>
      <c r="UTS697" s="126"/>
      <c r="UTT697" s="126"/>
      <c r="UTU697" s="126"/>
      <c r="UTV697" s="126"/>
      <c r="UTW697" s="126"/>
      <c r="UTX697" s="126"/>
      <c r="UTY697" s="126"/>
      <c r="UTZ697" s="126"/>
      <c r="UUA697" s="126"/>
      <c r="UUB697" s="126"/>
      <c r="UUC697" s="126"/>
      <c r="UUD697" s="126"/>
      <c r="UUE697" s="126"/>
      <c r="UUF697" s="126"/>
      <c r="UUG697" s="126"/>
      <c r="UUH697" s="126"/>
      <c r="UUI697" s="126"/>
      <c r="UUJ697" s="126"/>
      <c r="UUK697" s="126"/>
      <c r="UUL697" s="126"/>
      <c r="UUM697" s="126"/>
      <c r="UUN697" s="126"/>
      <c r="UUO697" s="126"/>
      <c r="UUP697" s="126"/>
      <c r="UUQ697" s="126"/>
      <c r="UUR697" s="126"/>
      <c r="UUS697" s="126"/>
      <c r="UUT697" s="126"/>
      <c r="UUU697" s="126"/>
      <c r="UUV697" s="126"/>
      <c r="UUW697" s="126"/>
      <c r="UUX697" s="126"/>
      <c r="UUY697" s="126"/>
      <c r="UUZ697" s="126"/>
      <c r="UVA697" s="126"/>
      <c r="UVB697" s="126"/>
      <c r="UVC697" s="126"/>
      <c r="UVD697" s="126"/>
      <c r="UVE697" s="126"/>
      <c r="UVF697" s="126"/>
      <c r="UVG697" s="126"/>
      <c r="UVH697" s="126"/>
      <c r="UVI697" s="126"/>
      <c r="UVJ697" s="126"/>
      <c r="UVK697" s="126"/>
      <c r="UVL697" s="126"/>
      <c r="UVM697" s="126"/>
      <c r="UVN697" s="126"/>
      <c r="UVO697" s="126"/>
      <c r="UVP697" s="126"/>
      <c r="UVQ697" s="126"/>
      <c r="UVR697" s="126"/>
      <c r="UVS697" s="126"/>
      <c r="UVT697" s="126"/>
      <c r="UVU697" s="126"/>
      <c r="UVV697" s="126"/>
      <c r="UVW697" s="126"/>
      <c r="UVX697" s="126"/>
      <c r="UVY697" s="126"/>
      <c r="UVZ697" s="126"/>
      <c r="UWA697" s="126"/>
      <c r="UWB697" s="126"/>
      <c r="UWC697" s="126"/>
      <c r="UWD697" s="126"/>
      <c r="UWE697" s="126"/>
      <c r="UWF697" s="126"/>
      <c r="UWG697" s="126"/>
      <c r="UWH697" s="126"/>
      <c r="UWI697" s="126"/>
      <c r="UWJ697" s="126"/>
      <c r="UWK697" s="126"/>
      <c r="UWL697" s="126"/>
      <c r="UWM697" s="126"/>
      <c r="UWN697" s="126"/>
      <c r="UWO697" s="126"/>
      <c r="UWP697" s="126"/>
      <c r="UWQ697" s="126"/>
      <c r="UWR697" s="126"/>
      <c r="UWS697" s="126"/>
      <c r="UWT697" s="126"/>
      <c r="UWU697" s="126"/>
      <c r="UWV697" s="126"/>
      <c r="UWW697" s="126"/>
      <c r="UWX697" s="126"/>
      <c r="UWY697" s="126"/>
      <c r="UWZ697" s="126"/>
      <c r="UXA697" s="126"/>
      <c r="UXB697" s="126"/>
      <c r="UXC697" s="126"/>
      <c r="UXD697" s="126"/>
      <c r="UXE697" s="126"/>
      <c r="UXF697" s="126"/>
      <c r="UXG697" s="126"/>
      <c r="UXH697" s="126"/>
      <c r="UXI697" s="126"/>
      <c r="UXJ697" s="126"/>
      <c r="UXK697" s="126"/>
      <c r="UXL697" s="126"/>
      <c r="UXM697" s="126"/>
      <c r="UXN697" s="126"/>
      <c r="UXO697" s="126"/>
      <c r="UXP697" s="126"/>
      <c r="UXQ697" s="126"/>
      <c r="UXR697" s="126"/>
      <c r="UXS697" s="126"/>
      <c r="UXT697" s="126"/>
      <c r="UXU697" s="126"/>
      <c r="UXV697" s="126"/>
      <c r="UXW697" s="126"/>
      <c r="UXX697" s="126"/>
      <c r="UXY697" s="126"/>
      <c r="UXZ697" s="126"/>
      <c r="UYA697" s="126"/>
      <c r="UYB697" s="126"/>
      <c r="UYC697" s="126"/>
      <c r="UYD697" s="126"/>
      <c r="UYE697" s="126"/>
      <c r="UYF697" s="126"/>
      <c r="UYG697" s="126"/>
      <c r="UYH697" s="126"/>
      <c r="UYI697" s="126"/>
      <c r="UYJ697" s="126"/>
      <c r="UYK697" s="126"/>
      <c r="UYL697" s="126"/>
      <c r="UYM697" s="126"/>
      <c r="UYN697" s="126"/>
      <c r="UYO697" s="126"/>
      <c r="UYP697" s="126"/>
      <c r="UYQ697" s="126"/>
      <c r="UYR697" s="126"/>
      <c r="UYS697" s="126"/>
      <c r="UYT697" s="126"/>
      <c r="UYU697" s="126"/>
      <c r="UYV697" s="126"/>
      <c r="UYW697" s="126"/>
      <c r="UYX697" s="126"/>
      <c r="UYY697" s="126"/>
      <c r="UYZ697" s="126"/>
      <c r="UZA697" s="126"/>
      <c r="UZB697" s="126"/>
      <c r="UZC697" s="126"/>
      <c r="UZD697" s="126"/>
      <c r="UZE697" s="126"/>
      <c r="UZF697" s="126"/>
      <c r="UZG697" s="126"/>
      <c r="UZH697" s="126"/>
      <c r="UZI697" s="126"/>
      <c r="UZJ697" s="126"/>
      <c r="UZK697" s="126"/>
      <c r="UZL697" s="126"/>
      <c r="UZM697" s="126"/>
      <c r="UZN697" s="126"/>
      <c r="UZO697" s="126"/>
      <c r="UZP697" s="126"/>
      <c r="UZQ697" s="126"/>
      <c r="UZR697" s="126"/>
      <c r="UZS697" s="126"/>
      <c r="UZT697" s="126"/>
      <c r="UZU697" s="126"/>
      <c r="UZV697" s="126"/>
      <c r="UZW697" s="126"/>
      <c r="UZX697" s="126"/>
      <c r="UZY697" s="126"/>
      <c r="UZZ697" s="126"/>
      <c r="VAA697" s="126"/>
      <c r="VAB697" s="126"/>
      <c r="VAC697" s="126"/>
      <c r="VAD697" s="126"/>
      <c r="VAE697" s="126"/>
      <c r="VAF697" s="126"/>
      <c r="VAG697" s="126"/>
      <c r="VAH697" s="126"/>
      <c r="VAI697" s="126"/>
      <c r="VAJ697" s="126"/>
      <c r="VAK697" s="126"/>
      <c r="VAL697" s="126"/>
      <c r="VAM697" s="126"/>
      <c r="VAN697" s="126"/>
      <c r="VAO697" s="126"/>
      <c r="VAP697" s="126"/>
      <c r="VAQ697" s="126"/>
      <c r="VAR697" s="126"/>
      <c r="VAS697" s="126"/>
      <c r="VAT697" s="126"/>
      <c r="VAU697" s="126"/>
      <c r="VAV697" s="126"/>
      <c r="VAW697" s="126"/>
      <c r="VAX697" s="126"/>
      <c r="VAY697" s="126"/>
      <c r="VAZ697" s="126"/>
      <c r="VBA697" s="126"/>
      <c r="VBB697" s="126"/>
      <c r="VBC697" s="126"/>
      <c r="VBD697" s="126"/>
      <c r="VBE697" s="126"/>
      <c r="VBF697" s="126"/>
      <c r="VBG697" s="126"/>
      <c r="VBH697" s="126"/>
      <c r="VBI697" s="126"/>
      <c r="VBJ697" s="126"/>
      <c r="VBK697" s="126"/>
      <c r="VBL697" s="126"/>
      <c r="VBM697" s="126"/>
      <c r="VBN697" s="126"/>
      <c r="VBO697" s="126"/>
      <c r="VBP697" s="126"/>
      <c r="VBQ697" s="126"/>
      <c r="VBR697" s="126"/>
      <c r="VBS697" s="126"/>
      <c r="VBT697" s="126"/>
      <c r="VBU697" s="126"/>
      <c r="VBV697" s="126"/>
      <c r="VBW697" s="126"/>
      <c r="VBX697" s="126"/>
      <c r="VBY697" s="126"/>
      <c r="VBZ697" s="126"/>
      <c r="VCA697" s="126"/>
      <c r="VCB697" s="126"/>
      <c r="VCC697" s="126"/>
      <c r="VCD697" s="126"/>
      <c r="VCE697" s="126"/>
      <c r="VCF697" s="126"/>
      <c r="VCG697" s="126"/>
      <c r="VCH697" s="126"/>
      <c r="VCI697" s="126"/>
      <c r="VCJ697" s="126"/>
      <c r="VCK697" s="126"/>
      <c r="VCL697" s="126"/>
      <c r="VCM697" s="126"/>
      <c r="VCN697" s="126"/>
      <c r="VCO697" s="126"/>
      <c r="VCP697" s="126"/>
      <c r="VCQ697" s="126"/>
      <c r="VCR697" s="126"/>
      <c r="VCS697" s="126"/>
      <c r="VCT697" s="126"/>
      <c r="VCU697" s="126"/>
      <c r="VCV697" s="126"/>
      <c r="VCW697" s="126"/>
      <c r="VCX697" s="126"/>
      <c r="VCY697" s="126"/>
      <c r="VCZ697" s="126"/>
      <c r="VDA697" s="126"/>
      <c r="VDB697" s="126"/>
      <c r="VDC697" s="126"/>
      <c r="VDD697" s="126"/>
      <c r="VDE697" s="126"/>
      <c r="VDF697" s="126"/>
      <c r="VDG697" s="126"/>
      <c r="VDH697" s="126"/>
      <c r="VDI697" s="126"/>
      <c r="VDJ697" s="126"/>
      <c r="VDK697" s="126"/>
      <c r="VDL697" s="126"/>
      <c r="VDM697" s="126"/>
      <c r="VDN697" s="126"/>
      <c r="VDO697" s="126"/>
      <c r="VDP697" s="126"/>
      <c r="VDQ697" s="126"/>
      <c r="VDR697" s="126"/>
      <c r="VDS697" s="126"/>
      <c r="VDT697" s="126"/>
      <c r="VDU697" s="126"/>
      <c r="VDV697" s="126"/>
      <c r="VDW697" s="126"/>
      <c r="VDX697" s="126"/>
      <c r="VDY697" s="126"/>
      <c r="VDZ697" s="126"/>
      <c r="VEA697" s="126"/>
      <c r="VEB697" s="126"/>
      <c r="VEC697" s="126"/>
      <c r="VED697" s="126"/>
      <c r="VEE697" s="126"/>
      <c r="VEF697" s="126"/>
      <c r="VEG697" s="126"/>
      <c r="VEH697" s="126"/>
      <c r="VEI697" s="126"/>
      <c r="VEJ697" s="126"/>
      <c r="VEK697" s="126"/>
      <c r="VEL697" s="126"/>
      <c r="VEM697" s="126"/>
      <c r="VEN697" s="126"/>
      <c r="VEO697" s="126"/>
      <c r="VEP697" s="126"/>
      <c r="VEQ697" s="126"/>
      <c r="VER697" s="126"/>
      <c r="VES697" s="126"/>
      <c r="VET697" s="126"/>
      <c r="VEU697" s="126"/>
      <c r="VEV697" s="126"/>
      <c r="VEW697" s="126"/>
      <c r="VEX697" s="126"/>
      <c r="VEY697" s="126"/>
      <c r="VEZ697" s="126"/>
      <c r="VFA697" s="126"/>
      <c r="VFB697" s="126"/>
      <c r="VFC697" s="126"/>
      <c r="VFD697" s="126"/>
      <c r="VFE697" s="126"/>
      <c r="VFF697" s="126"/>
      <c r="VFG697" s="126"/>
      <c r="VFH697" s="126"/>
      <c r="VFI697" s="126"/>
      <c r="VFJ697" s="126"/>
      <c r="VFK697" s="126"/>
      <c r="VFL697" s="126"/>
      <c r="VFM697" s="126"/>
      <c r="VFN697" s="126"/>
      <c r="VFO697" s="126"/>
      <c r="VFP697" s="126"/>
      <c r="VFQ697" s="126"/>
      <c r="VFR697" s="126"/>
      <c r="VFS697" s="126"/>
      <c r="VFT697" s="126"/>
      <c r="VFU697" s="126"/>
      <c r="VFV697" s="126"/>
      <c r="VFW697" s="126"/>
      <c r="VFX697" s="126"/>
      <c r="VFY697" s="126"/>
      <c r="VFZ697" s="126"/>
      <c r="VGA697" s="126"/>
      <c r="VGB697" s="126"/>
      <c r="VGC697" s="126"/>
      <c r="VGD697" s="126"/>
      <c r="VGE697" s="126"/>
      <c r="VGF697" s="126"/>
      <c r="VGG697" s="126"/>
      <c r="VGH697" s="126"/>
      <c r="VGI697" s="126"/>
      <c r="VGJ697" s="126"/>
      <c r="VGK697" s="126"/>
      <c r="VGL697" s="126"/>
      <c r="VGM697" s="126"/>
      <c r="VGN697" s="126"/>
      <c r="VGO697" s="126"/>
      <c r="VGP697" s="126"/>
      <c r="VGQ697" s="126"/>
      <c r="VGR697" s="126"/>
      <c r="VGS697" s="126"/>
      <c r="VGT697" s="126"/>
      <c r="VGU697" s="126"/>
      <c r="VGV697" s="126"/>
      <c r="VGW697" s="126"/>
      <c r="VGX697" s="126"/>
      <c r="VGY697" s="126"/>
      <c r="VGZ697" s="126"/>
      <c r="VHA697" s="126"/>
      <c r="VHB697" s="126"/>
      <c r="VHC697" s="126"/>
      <c r="VHD697" s="126"/>
      <c r="VHE697" s="126"/>
      <c r="VHF697" s="126"/>
      <c r="VHG697" s="126"/>
      <c r="VHH697" s="126"/>
      <c r="VHI697" s="126"/>
      <c r="VHJ697" s="126"/>
      <c r="VHK697" s="126"/>
      <c r="VHL697" s="126"/>
      <c r="VHM697" s="126"/>
      <c r="VHN697" s="126"/>
      <c r="VHO697" s="126"/>
      <c r="VHP697" s="126"/>
      <c r="VHQ697" s="126"/>
      <c r="VHR697" s="126"/>
      <c r="VHS697" s="126"/>
      <c r="VHT697" s="126"/>
      <c r="VHU697" s="126"/>
      <c r="VHV697" s="126"/>
      <c r="VHW697" s="126"/>
      <c r="VHX697" s="126"/>
      <c r="VHY697" s="126"/>
      <c r="VHZ697" s="126"/>
      <c r="VIA697" s="126"/>
      <c r="VIB697" s="126"/>
      <c r="VIC697" s="126"/>
      <c r="VID697" s="126"/>
      <c r="VIE697" s="126"/>
      <c r="VIF697" s="126"/>
      <c r="VIG697" s="126"/>
      <c r="VIH697" s="126"/>
      <c r="VII697" s="126"/>
      <c r="VIJ697" s="126"/>
      <c r="VIK697" s="126"/>
      <c r="VIL697" s="126"/>
      <c r="VIM697" s="126"/>
      <c r="VIN697" s="126"/>
      <c r="VIO697" s="126"/>
      <c r="VIP697" s="126"/>
      <c r="VIQ697" s="126"/>
      <c r="VIR697" s="126"/>
      <c r="VIS697" s="126"/>
      <c r="VIT697" s="126"/>
      <c r="VIU697" s="126"/>
      <c r="VIV697" s="126"/>
      <c r="VIW697" s="126"/>
      <c r="VIX697" s="126"/>
      <c r="VIY697" s="126"/>
      <c r="VIZ697" s="126"/>
      <c r="VJA697" s="126"/>
      <c r="VJB697" s="126"/>
      <c r="VJC697" s="126"/>
      <c r="VJD697" s="126"/>
      <c r="VJE697" s="126"/>
      <c r="VJF697" s="126"/>
      <c r="VJG697" s="126"/>
      <c r="VJH697" s="126"/>
      <c r="VJI697" s="126"/>
      <c r="VJJ697" s="126"/>
      <c r="VJK697" s="126"/>
      <c r="VJL697" s="126"/>
      <c r="VJM697" s="126"/>
      <c r="VJN697" s="126"/>
      <c r="VJO697" s="126"/>
      <c r="VJP697" s="126"/>
      <c r="VJQ697" s="126"/>
      <c r="VJR697" s="126"/>
      <c r="VJS697" s="126"/>
      <c r="VJT697" s="126"/>
      <c r="VJU697" s="126"/>
      <c r="VJV697" s="126"/>
      <c r="VJW697" s="126"/>
      <c r="VJX697" s="126"/>
      <c r="VJY697" s="126"/>
      <c r="VJZ697" s="126"/>
      <c r="VKA697" s="126"/>
      <c r="VKB697" s="126"/>
      <c r="VKC697" s="126"/>
      <c r="VKD697" s="126"/>
      <c r="VKE697" s="126"/>
      <c r="VKF697" s="126"/>
      <c r="VKG697" s="126"/>
      <c r="VKH697" s="126"/>
      <c r="VKI697" s="126"/>
      <c r="VKJ697" s="126"/>
      <c r="VKK697" s="126"/>
      <c r="VKL697" s="126"/>
      <c r="VKM697" s="126"/>
      <c r="VKN697" s="126"/>
      <c r="VKO697" s="126"/>
      <c r="VKP697" s="126"/>
      <c r="VKQ697" s="126"/>
      <c r="VKR697" s="126"/>
      <c r="VKS697" s="126"/>
      <c r="VKT697" s="126"/>
      <c r="VKU697" s="126"/>
      <c r="VKV697" s="126"/>
      <c r="VKW697" s="126"/>
      <c r="VKX697" s="126"/>
      <c r="VKY697" s="126"/>
      <c r="VKZ697" s="126"/>
      <c r="VLA697" s="126"/>
      <c r="VLB697" s="126"/>
      <c r="VLC697" s="126"/>
      <c r="VLD697" s="126"/>
      <c r="VLE697" s="126"/>
      <c r="VLF697" s="126"/>
      <c r="VLG697" s="126"/>
      <c r="VLH697" s="126"/>
      <c r="VLI697" s="126"/>
      <c r="VLJ697" s="126"/>
      <c r="VLK697" s="126"/>
      <c r="VLL697" s="126"/>
      <c r="VLM697" s="126"/>
      <c r="VLN697" s="126"/>
      <c r="VLO697" s="126"/>
      <c r="VLP697" s="126"/>
      <c r="VLQ697" s="126"/>
      <c r="VLR697" s="126"/>
      <c r="VLS697" s="126"/>
      <c r="VLT697" s="126"/>
      <c r="VLU697" s="126"/>
      <c r="VLV697" s="126"/>
      <c r="VLW697" s="126"/>
      <c r="VLX697" s="126"/>
      <c r="VLY697" s="126"/>
      <c r="VLZ697" s="126"/>
      <c r="VMA697" s="126"/>
      <c r="VMB697" s="126"/>
      <c r="VMC697" s="126"/>
      <c r="VMD697" s="126"/>
      <c r="VME697" s="126"/>
      <c r="VMF697" s="126"/>
      <c r="VMG697" s="126"/>
      <c r="VMH697" s="126"/>
      <c r="VMI697" s="126"/>
      <c r="VMJ697" s="126"/>
      <c r="VMK697" s="126"/>
      <c r="VML697" s="126"/>
      <c r="VMM697" s="126"/>
      <c r="VMN697" s="126"/>
      <c r="VMO697" s="126"/>
      <c r="VMP697" s="126"/>
      <c r="VMQ697" s="126"/>
      <c r="VMR697" s="126"/>
      <c r="VMS697" s="126"/>
      <c r="VMT697" s="126"/>
      <c r="VMU697" s="126"/>
      <c r="VMV697" s="126"/>
      <c r="VMW697" s="126"/>
      <c r="VMX697" s="126"/>
      <c r="VMY697" s="126"/>
      <c r="VMZ697" s="126"/>
      <c r="VNA697" s="126"/>
      <c r="VNB697" s="126"/>
      <c r="VNC697" s="126"/>
      <c r="VND697" s="126"/>
      <c r="VNE697" s="126"/>
      <c r="VNF697" s="126"/>
      <c r="VNG697" s="126"/>
      <c r="VNH697" s="126"/>
      <c r="VNI697" s="126"/>
      <c r="VNJ697" s="126"/>
      <c r="VNK697" s="126"/>
      <c r="VNL697" s="126"/>
      <c r="VNM697" s="126"/>
      <c r="VNN697" s="126"/>
      <c r="VNO697" s="126"/>
      <c r="VNP697" s="126"/>
      <c r="VNQ697" s="126"/>
      <c r="VNR697" s="126"/>
      <c r="VNS697" s="126"/>
      <c r="VNT697" s="126"/>
      <c r="VNU697" s="126"/>
      <c r="VNV697" s="126"/>
      <c r="VNW697" s="126"/>
      <c r="VNX697" s="126"/>
      <c r="VNY697" s="126"/>
      <c r="VNZ697" s="126"/>
      <c r="VOA697" s="126"/>
      <c r="VOB697" s="126"/>
      <c r="VOC697" s="126"/>
      <c r="VOD697" s="126"/>
      <c r="VOE697" s="126"/>
      <c r="VOF697" s="126"/>
      <c r="VOG697" s="126"/>
      <c r="VOH697" s="126"/>
      <c r="VOI697" s="126"/>
      <c r="VOJ697" s="126"/>
      <c r="VOK697" s="126"/>
      <c r="VOL697" s="126"/>
      <c r="VOM697" s="126"/>
      <c r="VON697" s="126"/>
      <c r="VOO697" s="126"/>
      <c r="VOP697" s="126"/>
      <c r="VOQ697" s="126"/>
      <c r="VOR697" s="126"/>
      <c r="VOS697" s="126"/>
      <c r="VOT697" s="126"/>
      <c r="VOU697" s="126"/>
      <c r="VOV697" s="126"/>
      <c r="VOW697" s="126"/>
      <c r="VOX697" s="126"/>
      <c r="VOY697" s="126"/>
      <c r="VOZ697" s="126"/>
      <c r="VPA697" s="126"/>
      <c r="VPB697" s="126"/>
      <c r="VPC697" s="126"/>
      <c r="VPD697" s="126"/>
      <c r="VPE697" s="126"/>
      <c r="VPF697" s="126"/>
      <c r="VPG697" s="126"/>
      <c r="VPH697" s="126"/>
      <c r="VPI697" s="126"/>
      <c r="VPJ697" s="126"/>
      <c r="VPK697" s="126"/>
      <c r="VPL697" s="126"/>
      <c r="VPM697" s="126"/>
      <c r="VPN697" s="126"/>
      <c r="VPO697" s="126"/>
      <c r="VPP697" s="126"/>
      <c r="VPQ697" s="126"/>
      <c r="VPR697" s="126"/>
      <c r="VPS697" s="126"/>
      <c r="VPT697" s="126"/>
      <c r="VPU697" s="126"/>
      <c r="VPV697" s="126"/>
      <c r="VPW697" s="126"/>
      <c r="VPX697" s="126"/>
      <c r="VPY697" s="126"/>
      <c r="VPZ697" s="126"/>
      <c r="VQA697" s="126"/>
      <c r="VQB697" s="126"/>
      <c r="VQC697" s="126"/>
      <c r="VQD697" s="126"/>
      <c r="VQE697" s="126"/>
      <c r="VQF697" s="126"/>
      <c r="VQG697" s="126"/>
      <c r="VQH697" s="126"/>
      <c r="VQI697" s="126"/>
      <c r="VQJ697" s="126"/>
      <c r="VQK697" s="126"/>
      <c r="VQL697" s="126"/>
      <c r="VQM697" s="126"/>
      <c r="VQN697" s="126"/>
      <c r="VQO697" s="126"/>
      <c r="VQP697" s="126"/>
      <c r="VQQ697" s="126"/>
      <c r="VQR697" s="126"/>
      <c r="VQS697" s="126"/>
      <c r="VQT697" s="126"/>
      <c r="VQU697" s="126"/>
      <c r="VQV697" s="126"/>
      <c r="VQW697" s="126"/>
      <c r="VQX697" s="126"/>
      <c r="VQY697" s="126"/>
      <c r="VQZ697" s="126"/>
      <c r="VRA697" s="126"/>
      <c r="VRB697" s="126"/>
      <c r="VRC697" s="126"/>
      <c r="VRD697" s="126"/>
      <c r="VRE697" s="126"/>
      <c r="VRF697" s="126"/>
      <c r="VRG697" s="126"/>
      <c r="VRH697" s="126"/>
      <c r="VRI697" s="126"/>
      <c r="VRJ697" s="126"/>
      <c r="VRK697" s="126"/>
      <c r="VRL697" s="126"/>
      <c r="VRM697" s="126"/>
      <c r="VRN697" s="126"/>
      <c r="VRO697" s="126"/>
      <c r="VRP697" s="126"/>
      <c r="VRQ697" s="126"/>
      <c r="VRR697" s="126"/>
      <c r="VRS697" s="126"/>
      <c r="VRT697" s="126"/>
      <c r="VRU697" s="126"/>
      <c r="VRV697" s="126"/>
      <c r="VRW697" s="126"/>
      <c r="VRX697" s="126"/>
      <c r="VRY697" s="126"/>
      <c r="VRZ697" s="126"/>
      <c r="VSA697" s="126"/>
      <c r="VSB697" s="126"/>
      <c r="VSC697" s="126"/>
      <c r="VSD697" s="126"/>
      <c r="VSE697" s="126"/>
      <c r="VSF697" s="126"/>
      <c r="VSG697" s="126"/>
      <c r="VSH697" s="126"/>
      <c r="VSI697" s="126"/>
      <c r="VSJ697" s="126"/>
      <c r="VSK697" s="126"/>
      <c r="VSL697" s="126"/>
      <c r="VSM697" s="126"/>
      <c r="VSN697" s="126"/>
      <c r="VSO697" s="126"/>
      <c r="VSP697" s="126"/>
      <c r="VSQ697" s="126"/>
      <c r="VSR697" s="126"/>
      <c r="VSS697" s="126"/>
      <c r="VST697" s="126"/>
      <c r="VSU697" s="126"/>
      <c r="VSV697" s="126"/>
      <c r="VSW697" s="126"/>
      <c r="VSX697" s="126"/>
      <c r="VSY697" s="126"/>
      <c r="VSZ697" s="126"/>
      <c r="VTA697" s="126"/>
      <c r="VTB697" s="126"/>
      <c r="VTC697" s="126"/>
      <c r="VTD697" s="126"/>
      <c r="VTE697" s="126"/>
      <c r="VTF697" s="126"/>
      <c r="VTG697" s="126"/>
      <c r="VTH697" s="126"/>
      <c r="VTI697" s="126"/>
      <c r="VTJ697" s="126"/>
      <c r="VTK697" s="126"/>
      <c r="VTL697" s="126"/>
      <c r="VTM697" s="126"/>
      <c r="VTN697" s="126"/>
      <c r="VTO697" s="126"/>
      <c r="VTP697" s="126"/>
      <c r="VTQ697" s="126"/>
      <c r="VTR697" s="126"/>
      <c r="VTS697" s="126"/>
      <c r="VTT697" s="126"/>
      <c r="VTU697" s="126"/>
      <c r="VTV697" s="126"/>
      <c r="VTW697" s="126"/>
      <c r="VTX697" s="126"/>
      <c r="VTY697" s="126"/>
      <c r="VTZ697" s="126"/>
      <c r="VUA697" s="126"/>
      <c r="VUB697" s="126"/>
      <c r="VUC697" s="126"/>
      <c r="VUD697" s="126"/>
      <c r="VUE697" s="126"/>
      <c r="VUF697" s="126"/>
      <c r="VUG697" s="126"/>
      <c r="VUH697" s="126"/>
      <c r="VUI697" s="126"/>
      <c r="VUJ697" s="126"/>
      <c r="VUK697" s="126"/>
      <c r="VUL697" s="126"/>
      <c r="VUM697" s="126"/>
      <c r="VUN697" s="126"/>
      <c r="VUO697" s="126"/>
      <c r="VUP697" s="126"/>
      <c r="VUQ697" s="126"/>
      <c r="VUR697" s="126"/>
      <c r="VUS697" s="126"/>
      <c r="VUT697" s="126"/>
      <c r="VUU697" s="126"/>
      <c r="VUV697" s="126"/>
      <c r="VUW697" s="126"/>
      <c r="VUX697" s="126"/>
      <c r="VUY697" s="126"/>
      <c r="VUZ697" s="126"/>
      <c r="VVA697" s="126"/>
      <c r="VVB697" s="126"/>
      <c r="VVC697" s="126"/>
      <c r="VVD697" s="126"/>
      <c r="VVE697" s="126"/>
      <c r="VVF697" s="126"/>
      <c r="VVG697" s="126"/>
      <c r="VVH697" s="126"/>
      <c r="VVI697" s="126"/>
      <c r="VVJ697" s="126"/>
      <c r="VVK697" s="126"/>
      <c r="VVL697" s="126"/>
      <c r="VVM697" s="126"/>
      <c r="VVN697" s="126"/>
      <c r="VVO697" s="126"/>
      <c r="VVP697" s="126"/>
      <c r="VVQ697" s="126"/>
      <c r="VVR697" s="126"/>
      <c r="VVS697" s="126"/>
      <c r="VVT697" s="126"/>
      <c r="VVU697" s="126"/>
      <c r="VVV697" s="126"/>
      <c r="VVW697" s="126"/>
      <c r="VVX697" s="126"/>
      <c r="VVY697" s="126"/>
      <c r="VVZ697" s="126"/>
      <c r="VWA697" s="126"/>
      <c r="VWB697" s="126"/>
      <c r="VWC697" s="126"/>
      <c r="VWD697" s="126"/>
      <c r="VWE697" s="126"/>
      <c r="VWF697" s="126"/>
      <c r="VWG697" s="126"/>
      <c r="VWH697" s="126"/>
      <c r="VWI697" s="126"/>
      <c r="VWJ697" s="126"/>
      <c r="VWK697" s="126"/>
      <c r="VWL697" s="126"/>
      <c r="VWM697" s="126"/>
      <c r="VWN697" s="126"/>
      <c r="VWO697" s="126"/>
      <c r="VWP697" s="126"/>
      <c r="VWQ697" s="126"/>
      <c r="VWR697" s="126"/>
      <c r="VWS697" s="126"/>
      <c r="VWT697" s="126"/>
      <c r="VWU697" s="126"/>
      <c r="VWV697" s="126"/>
      <c r="VWW697" s="126"/>
      <c r="VWX697" s="126"/>
      <c r="VWY697" s="126"/>
      <c r="VWZ697" s="126"/>
      <c r="VXA697" s="126"/>
      <c r="VXB697" s="126"/>
      <c r="VXC697" s="126"/>
      <c r="VXD697" s="126"/>
      <c r="VXE697" s="126"/>
      <c r="VXF697" s="126"/>
      <c r="VXG697" s="126"/>
      <c r="VXH697" s="126"/>
      <c r="VXI697" s="126"/>
      <c r="VXJ697" s="126"/>
      <c r="VXK697" s="126"/>
      <c r="VXL697" s="126"/>
      <c r="VXM697" s="126"/>
      <c r="VXN697" s="126"/>
      <c r="VXO697" s="126"/>
      <c r="VXP697" s="126"/>
      <c r="VXQ697" s="126"/>
      <c r="VXR697" s="126"/>
      <c r="VXS697" s="126"/>
      <c r="VXT697" s="126"/>
      <c r="VXU697" s="126"/>
      <c r="VXV697" s="126"/>
      <c r="VXW697" s="126"/>
      <c r="VXX697" s="126"/>
      <c r="VXY697" s="126"/>
      <c r="VXZ697" s="126"/>
      <c r="VYA697" s="126"/>
      <c r="VYB697" s="126"/>
      <c r="VYC697" s="126"/>
      <c r="VYD697" s="126"/>
      <c r="VYE697" s="126"/>
      <c r="VYF697" s="126"/>
      <c r="VYG697" s="126"/>
      <c r="VYH697" s="126"/>
      <c r="VYI697" s="126"/>
      <c r="VYJ697" s="126"/>
      <c r="VYK697" s="126"/>
      <c r="VYL697" s="126"/>
      <c r="VYM697" s="126"/>
      <c r="VYN697" s="126"/>
      <c r="VYO697" s="126"/>
      <c r="VYP697" s="126"/>
      <c r="VYQ697" s="126"/>
      <c r="VYR697" s="126"/>
      <c r="VYS697" s="126"/>
      <c r="VYT697" s="126"/>
      <c r="VYU697" s="126"/>
      <c r="VYV697" s="126"/>
      <c r="VYW697" s="126"/>
      <c r="VYX697" s="126"/>
      <c r="VYY697" s="126"/>
      <c r="VYZ697" s="126"/>
      <c r="VZA697" s="126"/>
      <c r="VZB697" s="126"/>
      <c r="VZC697" s="126"/>
      <c r="VZD697" s="126"/>
      <c r="VZE697" s="126"/>
      <c r="VZF697" s="126"/>
      <c r="VZG697" s="126"/>
      <c r="VZH697" s="126"/>
      <c r="VZI697" s="126"/>
      <c r="VZJ697" s="126"/>
      <c r="VZK697" s="126"/>
      <c r="VZL697" s="126"/>
      <c r="VZM697" s="126"/>
      <c r="VZN697" s="126"/>
      <c r="VZO697" s="126"/>
      <c r="VZP697" s="126"/>
      <c r="VZQ697" s="126"/>
      <c r="VZR697" s="126"/>
      <c r="VZS697" s="126"/>
      <c r="VZT697" s="126"/>
      <c r="VZU697" s="126"/>
      <c r="VZV697" s="126"/>
      <c r="VZW697" s="126"/>
      <c r="VZX697" s="126"/>
      <c r="VZY697" s="126"/>
      <c r="VZZ697" s="126"/>
      <c r="WAA697" s="126"/>
      <c r="WAB697" s="126"/>
      <c r="WAC697" s="126"/>
      <c r="WAD697" s="126"/>
      <c r="WAE697" s="126"/>
      <c r="WAF697" s="126"/>
      <c r="WAG697" s="126"/>
      <c r="WAH697" s="126"/>
      <c r="WAI697" s="126"/>
      <c r="WAJ697" s="126"/>
      <c r="WAK697" s="126"/>
      <c r="WAL697" s="126"/>
      <c r="WAM697" s="126"/>
      <c r="WAN697" s="126"/>
      <c r="WAO697" s="126"/>
      <c r="WAP697" s="126"/>
      <c r="WAQ697" s="126"/>
      <c r="WAR697" s="126"/>
      <c r="WAS697" s="126"/>
      <c r="WAT697" s="126"/>
      <c r="WAU697" s="126"/>
      <c r="WAV697" s="126"/>
      <c r="WAW697" s="126"/>
      <c r="WAX697" s="126"/>
      <c r="WAY697" s="126"/>
      <c r="WAZ697" s="126"/>
      <c r="WBA697" s="126"/>
      <c r="WBB697" s="126"/>
      <c r="WBC697" s="126"/>
      <c r="WBD697" s="126"/>
      <c r="WBE697" s="126"/>
      <c r="WBF697" s="126"/>
      <c r="WBG697" s="126"/>
      <c r="WBH697" s="126"/>
      <c r="WBI697" s="126"/>
      <c r="WBJ697" s="126"/>
      <c r="WBK697" s="126"/>
      <c r="WBL697" s="126"/>
      <c r="WBM697" s="126"/>
      <c r="WBN697" s="126"/>
      <c r="WBO697" s="126"/>
      <c r="WBP697" s="126"/>
      <c r="WBQ697" s="126"/>
      <c r="WBR697" s="126"/>
      <c r="WBS697" s="126"/>
      <c r="WBT697" s="126"/>
      <c r="WBU697" s="126"/>
      <c r="WBV697" s="126"/>
      <c r="WBW697" s="126"/>
      <c r="WBX697" s="126"/>
      <c r="WBY697" s="126"/>
      <c r="WBZ697" s="126"/>
      <c r="WCA697" s="126"/>
      <c r="WCB697" s="126"/>
      <c r="WCC697" s="126"/>
      <c r="WCD697" s="126"/>
      <c r="WCE697" s="126"/>
      <c r="WCF697" s="126"/>
      <c r="WCG697" s="126"/>
      <c r="WCH697" s="126"/>
      <c r="WCI697" s="126"/>
      <c r="WCJ697" s="126"/>
      <c r="WCK697" s="126"/>
      <c r="WCL697" s="126"/>
      <c r="WCM697" s="126"/>
      <c r="WCN697" s="126"/>
      <c r="WCO697" s="126"/>
      <c r="WCP697" s="126"/>
      <c r="WCQ697" s="126"/>
      <c r="WCR697" s="126"/>
      <c r="WCS697" s="126"/>
      <c r="WCT697" s="126"/>
      <c r="WCU697" s="126"/>
      <c r="WCV697" s="126"/>
      <c r="WCW697" s="126"/>
      <c r="WCX697" s="126"/>
      <c r="WCY697" s="126"/>
      <c r="WCZ697" s="126"/>
      <c r="WDA697" s="126"/>
      <c r="WDB697" s="126"/>
      <c r="WDC697" s="126"/>
      <c r="WDD697" s="126"/>
      <c r="WDE697" s="126"/>
      <c r="WDF697" s="126"/>
      <c r="WDG697" s="126"/>
      <c r="WDH697" s="126"/>
      <c r="WDI697" s="126"/>
      <c r="WDJ697" s="126"/>
      <c r="WDK697" s="126"/>
      <c r="WDL697" s="126"/>
      <c r="WDM697" s="126"/>
      <c r="WDN697" s="126"/>
      <c r="WDO697" s="126"/>
      <c r="WDP697" s="126"/>
      <c r="WDQ697" s="126"/>
      <c r="WDR697" s="126"/>
      <c r="WDS697" s="126"/>
      <c r="WDT697" s="126"/>
      <c r="WDU697" s="126"/>
      <c r="WDV697" s="126"/>
      <c r="WDW697" s="126"/>
      <c r="WDX697" s="126"/>
      <c r="WDY697" s="126"/>
      <c r="WDZ697" s="126"/>
      <c r="WEA697" s="126"/>
      <c r="WEB697" s="126"/>
      <c r="WEC697" s="126"/>
      <c r="WED697" s="126"/>
      <c r="WEE697" s="126"/>
      <c r="WEF697" s="126"/>
      <c r="WEG697" s="126"/>
      <c r="WEH697" s="126"/>
      <c r="WEI697" s="126"/>
      <c r="WEJ697" s="126"/>
      <c r="WEK697" s="126"/>
      <c r="WEL697" s="126"/>
      <c r="WEM697" s="126"/>
      <c r="WEN697" s="126"/>
      <c r="WEO697" s="126"/>
      <c r="WEP697" s="126"/>
      <c r="WEQ697" s="126"/>
      <c r="WER697" s="126"/>
      <c r="WES697" s="126"/>
      <c r="WET697" s="126"/>
      <c r="WEU697" s="126"/>
      <c r="WEV697" s="126"/>
      <c r="WEW697" s="126"/>
      <c r="WEX697" s="126"/>
      <c r="WEY697" s="126"/>
      <c r="WEZ697" s="126"/>
      <c r="WFA697" s="126"/>
      <c r="WFB697" s="126"/>
      <c r="WFC697" s="126"/>
      <c r="WFD697" s="126"/>
      <c r="WFE697" s="126"/>
      <c r="WFF697" s="126"/>
      <c r="WFG697" s="126"/>
      <c r="WFH697" s="126"/>
      <c r="WFI697" s="126"/>
      <c r="WFJ697" s="126"/>
      <c r="WFK697" s="126"/>
      <c r="WFL697" s="126"/>
      <c r="WFM697" s="126"/>
      <c r="WFN697" s="126"/>
      <c r="WFO697" s="126"/>
      <c r="WFP697" s="126"/>
      <c r="WFQ697" s="126"/>
      <c r="WFR697" s="126"/>
      <c r="WFS697" s="126"/>
      <c r="WFT697" s="126"/>
      <c r="WFU697" s="126"/>
      <c r="WFV697" s="126"/>
      <c r="WFW697" s="126"/>
      <c r="WFX697" s="126"/>
      <c r="WFY697" s="126"/>
      <c r="WFZ697" s="126"/>
      <c r="WGA697" s="126"/>
      <c r="WGB697" s="126"/>
      <c r="WGC697" s="126"/>
      <c r="WGD697" s="126"/>
      <c r="WGE697" s="126"/>
      <c r="WGF697" s="126"/>
      <c r="WGG697" s="126"/>
      <c r="WGH697" s="126"/>
      <c r="WGI697" s="126"/>
      <c r="WGJ697" s="126"/>
      <c r="WGK697" s="126"/>
      <c r="WGL697" s="126"/>
      <c r="WGM697" s="126"/>
      <c r="WGN697" s="126"/>
      <c r="WGO697" s="126"/>
      <c r="WGP697" s="126"/>
      <c r="WGQ697" s="126"/>
      <c r="WGR697" s="126"/>
      <c r="WGS697" s="126"/>
      <c r="WGT697" s="126"/>
      <c r="WGU697" s="126"/>
      <c r="WGV697" s="126"/>
      <c r="WGW697" s="126"/>
      <c r="WGX697" s="126"/>
      <c r="WGY697" s="126"/>
      <c r="WGZ697" s="126"/>
      <c r="WHA697" s="126"/>
      <c r="WHB697" s="126"/>
      <c r="WHC697" s="126"/>
      <c r="WHD697" s="126"/>
      <c r="WHE697" s="126"/>
      <c r="WHF697" s="126"/>
      <c r="WHG697" s="126"/>
      <c r="WHH697" s="126"/>
      <c r="WHI697" s="126"/>
      <c r="WHJ697" s="126"/>
      <c r="WHK697" s="126"/>
      <c r="WHL697" s="126"/>
      <c r="WHM697" s="126"/>
      <c r="WHN697" s="126"/>
      <c r="WHO697" s="126"/>
      <c r="WHP697" s="126"/>
      <c r="WHQ697" s="126"/>
      <c r="WHR697" s="126"/>
      <c r="WHS697" s="126"/>
      <c r="WHT697" s="126"/>
      <c r="WHU697" s="126"/>
      <c r="WHV697" s="126"/>
      <c r="WHW697" s="126"/>
      <c r="WHX697" s="126"/>
      <c r="WHY697" s="126"/>
      <c r="WHZ697" s="126"/>
      <c r="WIA697" s="126"/>
      <c r="WIB697" s="126"/>
      <c r="WIC697" s="126"/>
      <c r="WID697" s="126"/>
      <c r="WIE697" s="126"/>
      <c r="WIF697" s="126"/>
      <c r="WIG697" s="126"/>
      <c r="WIH697" s="126"/>
      <c r="WII697" s="126"/>
      <c r="WIJ697" s="126"/>
      <c r="WIK697" s="126"/>
      <c r="WIL697" s="126"/>
      <c r="WIM697" s="126"/>
      <c r="WIN697" s="126"/>
      <c r="WIO697" s="126"/>
      <c r="WIP697" s="126"/>
      <c r="WIQ697" s="126"/>
      <c r="WIR697" s="126"/>
      <c r="WIS697" s="126"/>
      <c r="WIT697" s="126"/>
      <c r="WIU697" s="126"/>
      <c r="WIV697" s="126"/>
      <c r="WIW697" s="126"/>
      <c r="WIX697" s="126"/>
      <c r="WIY697" s="126"/>
      <c r="WIZ697" s="126"/>
      <c r="WJA697" s="126"/>
      <c r="WJB697" s="126"/>
      <c r="WJC697" s="126"/>
      <c r="WJD697" s="126"/>
      <c r="WJE697" s="126"/>
      <c r="WJF697" s="126"/>
      <c r="WJG697" s="126"/>
      <c r="WJH697" s="126"/>
      <c r="WJI697" s="126"/>
      <c r="WJJ697" s="126"/>
      <c r="WJK697" s="126"/>
      <c r="WJL697" s="126"/>
      <c r="WJM697" s="126"/>
      <c r="WJN697" s="126"/>
      <c r="WJO697" s="126"/>
      <c r="WJP697" s="126"/>
      <c r="WJQ697" s="126"/>
      <c r="WJR697" s="126"/>
      <c r="WJS697" s="126"/>
      <c r="WJT697" s="126"/>
      <c r="WJU697" s="126"/>
      <c r="WJV697" s="126"/>
      <c r="WJW697" s="126"/>
      <c r="WJX697" s="126"/>
      <c r="WJY697" s="126"/>
      <c r="WJZ697" s="126"/>
      <c r="WKA697" s="126"/>
      <c r="WKB697" s="126"/>
      <c r="WKC697" s="126"/>
      <c r="WKD697" s="126"/>
      <c r="WKE697" s="126"/>
      <c r="WKF697" s="126"/>
      <c r="WKG697" s="126"/>
      <c r="WKH697" s="126"/>
      <c r="WKI697" s="126"/>
      <c r="WKJ697" s="126"/>
      <c r="WKK697" s="126"/>
      <c r="WKL697" s="126"/>
      <c r="WKM697" s="126"/>
      <c r="WKN697" s="126"/>
      <c r="WKO697" s="126"/>
      <c r="WKP697" s="126"/>
      <c r="WKQ697" s="126"/>
      <c r="WKR697" s="126"/>
      <c r="WKS697" s="126"/>
      <c r="WKT697" s="126"/>
      <c r="WKU697" s="126"/>
      <c r="WKV697" s="126"/>
      <c r="WKW697" s="126"/>
      <c r="WKX697" s="126"/>
      <c r="WKY697" s="126"/>
      <c r="WKZ697" s="126"/>
      <c r="WLA697" s="126"/>
      <c r="WLB697" s="126"/>
      <c r="WLC697" s="126"/>
      <c r="WLD697" s="126"/>
      <c r="WLE697" s="126"/>
      <c r="WLF697" s="126"/>
      <c r="WLG697" s="126"/>
      <c r="WLH697" s="126"/>
      <c r="WLI697" s="126"/>
      <c r="WLJ697" s="126"/>
      <c r="WLK697" s="126"/>
      <c r="WLL697" s="126"/>
      <c r="WLM697" s="126"/>
      <c r="WLN697" s="126"/>
      <c r="WLO697" s="126"/>
      <c r="WLP697" s="126"/>
      <c r="WLQ697" s="126"/>
      <c r="WLR697" s="126"/>
      <c r="WLS697" s="126"/>
      <c r="WLT697" s="126"/>
      <c r="WLU697" s="126"/>
      <c r="WLV697" s="126"/>
      <c r="WLW697" s="126"/>
      <c r="WLX697" s="126"/>
      <c r="WLY697" s="126"/>
      <c r="WLZ697" s="126"/>
      <c r="WMA697" s="126"/>
      <c r="WMB697" s="126"/>
      <c r="WMC697" s="126"/>
      <c r="WMD697" s="126"/>
      <c r="WME697" s="126"/>
      <c r="WMF697" s="126"/>
      <c r="WMG697" s="126"/>
      <c r="WMH697" s="126"/>
      <c r="WMI697" s="126"/>
      <c r="WMJ697" s="126"/>
      <c r="WMK697" s="126"/>
      <c r="WML697" s="126"/>
      <c r="WMM697" s="126"/>
      <c r="WMN697" s="126"/>
      <c r="WMO697" s="126"/>
      <c r="WMP697" s="126"/>
      <c r="WMQ697" s="126"/>
      <c r="WMR697" s="126"/>
      <c r="WMS697" s="126"/>
      <c r="WMT697" s="126"/>
      <c r="WMU697" s="126"/>
      <c r="WMV697" s="126"/>
      <c r="WMW697" s="126"/>
      <c r="WMX697" s="126"/>
      <c r="WMY697" s="126"/>
      <c r="WMZ697" s="126"/>
      <c r="WNA697" s="126"/>
      <c r="WNB697" s="126"/>
      <c r="WNC697" s="126"/>
      <c r="WND697" s="126"/>
      <c r="WNE697" s="126"/>
      <c r="WNF697" s="126"/>
      <c r="WNG697" s="126"/>
      <c r="WNH697" s="126"/>
      <c r="WNI697" s="126"/>
      <c r="WNJ697" s="126"/>
      <c r="WNK697" s="126"/>
      <c r="WNL697" s="126"/>
      <c r="WNM697" s="126"/>
      <c r="WNN697" s="126"/>
      <c r="WNO697" s="126"/>
      <c r="WNP697" s="126"/>
      <c r="WNQ697" s="126"/>
      <c r="WNR697" s="126"/>
      <c r="WNS697" s="126"/>
      <c r="WNT697" s="126"/>
      <c r="WNU697" s="126"/>
      <c r="WNV697" s="126"/>
      <c r="WNW697" s="126"/>
      <c r="WNX697" s="126"/>
      <c r="WNY697" s="126"/>
      <c r="WNZ697" s="126"/>
      <c r="WOA697" s="126"/>
      <c r="WOB697" s="126"/>
      <c r="WOC697" s="126"/>
      <c r="WOD697" s="126"/>
      <c r="WOE697" s="126"/>
      <c r="WOF697" s="126"/>
      <c r="WOG697" s="126"/>
      <c r="WOH697" s="126"/>
      <c r="WOI697" s="126"/>
      <c r="WOJ697" s="126"/>
      <c r="WOK697" s="126"/>
      <c r="WOL697" s="126"/>
      <c r="WOM697" s="126"/>
      <c r="WON697" s="126"/>
      <c r="WOO697" s="126"/>
      <c r="WOP697" s="126"/>
      <c r="WOQ697" s="126"/>
      <c r="WOR697" s="126"/>
      <c r="WOS697" s="126"/>
      <c r="WOT697" s="126"/>
      <c r="WOU697" s="126"/>
      <c r="WOV697" s="126"/>
      <c r="WOW697" s="126"/>
      <c r="WOX697" s="126"/>
      <c r="WOY697" s="126"/>
      <c r="WOZ697" s="126"/>
      <c r="WPA697" s="126"/>
      <c r="WPB697" s="126"/>
      <c r="WPC697" s="126"/>
      <c r="WPD697" s="126"/>
      <c r="WPE697" s="126"/>
      <c r="WPF697" s="126"/>
      <c r="WPG697" s="126"/>
      <c r="WPH697" s="126"/>
      <c r="WPI697" s="126"/>
      <c r="WPJ697" s="126"/>
      <c r="WPK697" s="126"/>
      <c r="WPL697" s="126"/>
      <c r="WPM697" s="126"/>
      <c r="WPN697" s="126"/>
      <c r="WPO697" s="126"/>
      <c r="WPP697" s="126"/>
      <c r="WPQ697" s="126"/>
      <c r="WPR697" s="126"/>
      <c r="WPS697" s="126"/>
      <c r="WPT697" s="126"/>
      <c r="WPU697" s="126"/>
      <c r="WPV697" s="126"/>
      <c r="WPW697" s="126"/>
      <c r="WPX697" s="126"/>
      <c r="WPY697" s="126"/>
      <c r="WPZ697" s="126"/>
      <c r="WQA697" s="126"/>
      <c r="WQB697" s="126"/>
      <c r="WQC697" s="126"/>
      <c r="WQD697" s="126"/>
      <c r="WQE697" s="126"/>
      <c r="WQF697" s="126"/>
      <c r="WQG697" s="126"/>
      <c r="WQH697" s="126"/>
      <c r="WQI697" s="126"/>
      <c r="WQJ697" s="126"/>
      <c r="WQK697" s="126"/>
      <c r="WQL697" s="126"/>
      <c r="WQM697" s="126"/>
      <c r="WQN697" s="126"/>
      <c r="WQO697" s="126"/>
      <c r="WQP697" s="126"/>
      <c r="WQQ697" s="126"/>
      <c r="WQR697" s="126"/>
      <c r="WQS697" s="126"/>
      <c r="WQT697" s="126"/>
      <c r="WQU697" s="126"/>
      <c r="WQV697" s="126"/>
      <c r="WQW697" s="126"/>
      <c r="WQX697" s="126"/>
      <c r="WQY697" s="126"/>
      <c r="WQZ697" s="126"/>
      <c r="WRA697" s="126"/>
      <c r="WRB697" s="126"/>
      <c r="WRC697" s="126"/>
      <c r="WRD697" s="126"/>
      <c r="WRE697" s="126"/>
      <c r="WRF697" s="126"/>
      <c r="WRG697" s="126"/>
      <c r="WRH697" s="126"/>
      <c r="WRI697" s="126"/>
      <c r="WRJ697" s="126"/>
      <c r="WRK697" s="126"/>
      <c r="WRL697" s="126"/>
      <c r="WRM697" s="126"/>
      <c r="WRN697" s="126"/>
      <c r="WRO697" s="126"/>
      <c r="WRP697" s="126"/>
      <c r="WRQ697" s="126"/>
      <c r="WRR697" s="126"/>
      <c r="WRS697" s="126"/>
      <c r="WRT697" s="126"/>
      <c r="WRU697" s="126"/>
      <c r="WRV697" s="126"/>
      <c r="WRW697" s="126"/>
      <c r="WRX697" s="126"/>
      <c r="WRY697" s="126"/>
      <c r="WRZ697" s="126"/>
      <c r="WSA697" s="126"/>
      <c r="WSB697" s="126"/>
      <c r="WSC697" s="126"/>
      <c r="WSD697" s="126"/>
      <c r="WSE697" s="126"/>
      <c r="WSF697" s="126"/>
      <c r="WSG697" s="126"/>
      <c r="WSH697" s="126"/>
      <c r="WSI697" s="126"/>
      <c r="WSJ697" s="126"/>
      <c r="WSK697" s="126"/>
      <c r="WSL697" s="126"/>
      <c r="WSM697" s="126"/>
      <c r="WSN697" s="126"/>
      <c r="WSO697" s="126"/>
      <c r="WSP697" s="126"/>
      <c r="WSQ697" s="126"/>
      <c r="WSR697" s="126"/>
      <c r="WSS697" s="126"/>
      <c r="WST697" s="126"/>
      <c r="WSU697" s="126"/>
      <c r="WSV697" s="126"/>
      <c r="WSW697" s="126"/>
      <c r="WSX697" s="126"/>
      <c r="WSY697" s="126"/>
      <c r="WSZ697" s="126"/>
      <c r="WTA697" s="126"/>
      <c r="WTB697" s="126"/>
      <c r="WTC697" s="126"/>
      <c r="WTD697" s="126"/>
      <c r="WTE697" s="126"/>
      <c r="WTF697" s="126"/>
      <c r="WTG697" s="126"/>
      <c r="WTH697" s="126"/>
      <c r="WTI697" s="126"/>
      <c r="WTJ697" s="126"/>
      <c r="WTK697" s="126"/>
      <c r="WTL697" s="126"/>
      <c r="WTM697" s="126"/>
      <c r="WTN697" s="126"/>
      <c r="WTO697" s="126"/>
      <c r="WTP697" s="126"/>
      <c r="WTQ697" s="126"/>
      <c r="WTR697" s="126"/>
      <c r="WTS697" s="126"/>
      <c r="WTT697" s="126"/>
      <c r="WTU697" s="126"/>
      <c r="WTV697" s="126"/>
      <c r="WTW697" s="126"/>
      <c r="WTX697" s="126"/>
      <c r="WTY697" s="126"/>
      <c r="WTZ697" s="126"/>
      <c r="WUA697" s="126"/>
      <c r="WUB697" s="126"/>
      <c r="WUC697" s="126"/>
      <c r="WUD697" s="126"/>
      <c r="WUE697" s="126"/>
      <c r="WUF697" s="126"/>
      <c r="WUG697" s="126"/>
      <c r="WUH697" s="126"/>
      <c r="WUI697" s="126"/>
      <c r="WUJ697" s="126"/>
      <c r="WUK697" s="126"/>
      <c r="WUL697" s="126"/>
      <c r="WUM697" s="126"/>
      <c r="WUN697" s="126"/>
      <c r="WUO697" s="126"/>
      <c r="WUP697" s="126"/>
      <c r="WUQ697" s="126"/>
      <c r="WUR697" s="126"/>
      <c r="WUS697" s="126"/>
      <c r="WUT697" s="126"/>
      <c r="WUU697" s="126"/>
      <c r="WUV697" s="126"/>
      <c r="WUW697" s="126"/>
      <c r="WUX697" s="126"/>
      <c r="WUY697" s="126"/>
      <c r="WUZ697" s="126"/>
      <c r="WVA697" s="126"/>
      <c r="WVB697" s="126"/>
      <c r="WVC697" s="126"/>
      <c r="WVD697" s="126"/>
      <c r="WVE697" s="126"/>
      <c r="WVF697" s="126"/>
      <c r="WVG697" s="126"/>
      <c r="WVH697" s="126"/>
      <c r="WVI697" s="126"/>
      <c r="WVJ697" s="126"/>
      <c r="WVK697" s="126"/>
      <c r="WVL697" s="126"/>
      <c r="WVM697" s="126"/>
      <c r="WVN697" s="126"/>
      <c r="WVO697" s="126"/>
      <c r="WVP697" s="126"/>
      <c r="WVQ697" s="126"/>
      <c r="WVR697" s="126"/>
      <c r="WVS697" s="126"/>
      <c r="WVT697" s="126"/>
      <c r="WVU697" s="126"/>
      <c r="WVV697" s="126"/>
      <c r="WVW697" s="126"/>
      <c r="WVX697" s="126"/>
      <c r="WVY697" s="126"/>
      <c r="WVZ697" s="126"/>
      <c r="WWA697" s="126"/>
      <c r="WWB697" s="126"/>
      <c r="WWC697" s="126"/>
      <c r="WWD697" s="126"/>
      <c r="WWE697" s="126"/>
      <c r="WWF697" s="126"/>
      <c r="WWG697" s="126"/>
      <c r="WWH697" s="126"/>
      <c r="WWI697" s="126"/>
      <c r="WWJ697" s="126"/>
      <c r="WWK697" s="126"/>
      <c r="WWL697" s="126"/>
      <c r="WWM697" s="126"/>
      <c r="WWN697" s="126"/>
      <c r="WWO697" s="126"/>
      <c r="WWP697" s="126"/>
      <c r="WWQ697" s="126"/>
      <c r="WWR697" s="126"/>
      <c r="WWS697" s="126"/>
      <c r="WWT697" s="126"/>
      <c r="WWU697" s="126"/>
      <c r="WWV697" s="126"/>
      <c r="WWW697" s="126"/>
      <c r="WWX697" s="126"/>
      <c r="WWY697" s="126"/>
      <c r="WWZ697" s="126"/>
      <c r="WXA697" s="126"/>
      <c r="WXB697" s="126"/>
      <c r="WXC697" s="126"/>
      <c r="WXD697" s="126"/>
      <c r="WXE697" s="126"/>
      <c r="WXF697" s="126"/>
      <c r="WXG697" s="126"/>
      <c r="WXH697" s="126"/>
      <c r="WXI697" s="126"/>
      <c r="WXJ697" s="126"/>
      <c r="WXK697" s="126"/>
      <c r="WXL697" s="126"/>
      <c r="WXM697" s="126"/>
      <c r="WXN697" s="126"/>
      <c r="WXO697" s="126"/>
      <c r="WXP697" s="126"/>
      <c r="WXQ697" s="126"/>
      <c r="WXR697" s="126"/>
      <c r="WXS697" s="126"/>
      <c r="WXT697" s="126"/>
      <c r="WXU697" s="126"/>
      <c r="WXV697" s="126"/>
      <c r="WXW697" s="126"/>
      <c r="WXX697" s="126"/>
      <c r="WXY697" s="126"/>
      <c r="WXZ697" s="126"/>
      <c r="WYA697" s="126"/>
      <c r="WYB697" s="126"/>
      <c r="WYC697" s="126"/>
      <c r="WYD697" s="126"/>
      <c r="WYE697" s="126"/>
      <c r="WYF697" s="126"/>
      <c r="WYG697" s="126"/>
      <c r="WYH697" s="126"/>
      <c r="WYI697" s="126"/>
      <c r="WYJ697" s="126"/>
      <c r="WYK697" s="126"/>
      <c r="WYL697" s="126"/>
      <c r="WYM697" s="126"/>
      <c r="WYN697" s="126"/>
      <c r="WYO697" s="126"/>
      <c r="WYP697" s="126"/>
      <c r="WYQ697" s="126"/>
      <c r="WYR697" s="126"/>
      <c r="WYS697" s="126"/>
      <c r="WYT697" s="126"/>
      <c r="WYU697" s="126"/>
      <c r="WYV697" s="126"/>
      <c r="WYW697" s="126"/>
      <c r="WYX697" s="126"/>
      <c r="WYY697" s="126"/>
      <c r="WYZ697" s="126"/>
      <c r="WZA697" s="126"/>
      <c r="WZB697" s="126"/>
      <c r="WZC697" s="126"/>
      <c r="WZD697" s="126"/>
      <c r="WZE697" s="126"/>
      <c r="WZF697" s="126"/>
      <c r="WZG697" s="126"/>
      <c r="WZH697" s="126"/>
      <c r="WZI697" s="126"/>
      <c r="WZJ697" s="126"/>
      <c r="WZK697" s="126"/>
      <c r="WZL697" s="126"/>
      <c r="WZM697" s="126"/>
      <c r="WZN697" s="126"/>
      <c r="WZO697" s="126"/>
      <c r="WZP697" s="126"/>
      <c r="WZQ697" s="126"/>
      <c r="WZR697" s="126"/>
      <c r="WZS697" s="126"/>
      <c r="WZT697" s="126"/>
      <c r="WZU697" s="126"/>
      <c r="WZV697" s="126"/>
      <c r="WZW697" s="126"/>
      <c r="WZX697" s="126"/>
      <c r="WZY697" s="126"/>
      <c r="WZZ697" s="126"/>
      <c r="XAA697" s="126"/>
      <c r="XAB697" s="126"/>
      <c r="XAC697" s="126"/>
      <c r="XAD697" s="126"/>
      <c r="XAE697" s="126"/>
      <c r="XAF697" s="126"/>
      <c r="XAG697" s="126"/>
      <c r="XAH697" s="126"/>
      <c r="XAI697" s="126"/>
      <c r="XAJ697" s="126"/>
      <c r="XAK697" s="126"/>
      <c r="XAL697" s="126"/>
      <c r="XAM697" s="126"/>
      <c r="XAN697" s="126"/>
      <c r="XAO697" s="126"/>
      <c r="XAP697" s="126"/>
      <c r="XAQ697" s="126"/>
      <c r="XAR697" s="126"/>
      <c r="XAS697" s="126"/>
      <c r="XAT697" s="126"/>
      <c r="XAU697" s="126"/>
      <c r="XAV697" s="126"/>
      <c r="XAW697" s="126"/>
      <c r="XAX697" s="126"/>
      <c r="XAY697" s="126"/>
      <c r="XAZ697" s="126"/>
      <c r="XBA697" s="126"/>
      <c r="XBB697" s="126"/>
      <c r="XBC697" s="126"/>
      <c r="XBD697" s="126"/>
      <c r="XBE697" s="126"/>
      <c r="XBF697" s="126"/>
      <c r="XBG697" s="126"/>
      <c r="XBH697" s="126"/>
      <c r="XBI697" s="126"/>
      <c r="XBJ697" s="126"/>
      <c r="XBK697" s="126"/>
      <c r="XBL697" s="126"/>
      <c r="XBM697" s="126"/>
      <c r="XBN697" s="126"/>
      <c r="XBO697" s="126"/>
      <c r="XBP697" s="126"/>
      <c r="XBQ697" s="126"/>
      <c r="XBR697" s="126"/>
      <c r="XBS697" s="126"/>
      <c r="XBT697" s="126"/>
      <c r="XBU697" s="126"/>
      <c r="XBV697" s="126"/>
      <c r="XBW697" s="126"/>
      <c r="XBX697" s="126"/>
      <c r="XBY697" s="126"/>
      <c r="XBZ697" s="126"/>
      <c r="XCA697" s="126"/>
      <c r="XCB697" s="126"/>
      <c r="XCC697" s="126"/>
      <c r="XCD697" s="126"/>
      <c r="XCE697" s="126"/>
      <c r="XCF697" s="126"/>
      <c r="XCG697" s="126"/>
      <c r="XCH697" s="126"/>
      <c r="XCI697" s="126"/>
      <c r="XCJ697" s="126"/>
      <c r="XCK697" s="126"/>
      <c r="XCL697" s="126"/>
      <c r="XCM697" s="126"/>
      <c r="XCN697" s="126"/>
      <c r="XCO697" s="126"/>
      <c r="XCP697" s="126"/>
      <c r="XCQ697" s="126"/>
      <c r="XCR697" s="126"/>
    </row>
    <row r="698" spans="1:16320" s="2" customFormat="1" ht="15" hidden="1" customHeight="1" x14ac:dyDescent="0.25">
      <c r="A698" s="148">
        <v>5</v>
      </c>
      <c r="B698" s="503"/>
      <c r="C698" s="504"/>
      <c r="D698" s="505"/>
      <c r="E698" s="698"/>
      <c r="F698" s="150" t="s">
        <v>197</v>
      </c>
      <c r="G698" s="151"/>
      <c r="H698" s="151"/>
      <c r="I698" s="151"/>
      <c r="J698" s="424"/>
    </row>
    <row r="699" spans="1:16320" ht="15" hidden="1" customHeight="1" x14ac:dyDescent="0.25">
      <c r="A699" s="461"/>
      <c r="B699" s="461"/>
      <c r="C699" s="490"/>
      <c r="D699" s="64"/>
      <c r="E699" s="61"/>
      <c r="F699" s="110" t="s">
        <v>198</v>
      </c>
      <c r="G699" s="254"/>
      <c r="H699" s="254"/>
      <c r="I699" s="254"/>
      <c r="J699" s="430"/>
    </row>
    <row r="700" spans="1:16320" ht="15" hidden="1" customHeight="1" x14ac:dyDescent="0.25">
      <c r="A700" s="4">
        <v>5212</v>
      </c>
      <c r="B700" s="4">
        <v>5133</v>
      </c>
      <c r="C700" s="291"/>
      <c r="D700" s="47"/>
      <c r="E700" s="61"/>
      <c r="F700" s="5" t="s">
        <v>199</v>
      </c>
      <c r="G700" s="76">
        <v>10</v>
      </c>
      <c r="H700" s="76">
        <v>10</v>
      </c>
      <c r="I700" s="76">
        <v>0</v>
      </c>
      <c r="J700" s="430">
        <f>Tabulka54246[[#This Row],[Skutečnost v tis. Kč]]/Tabulka54246[[#This Row],[Upravený rozpočet v tis. Kč]]*100</f>
        <v>0</v>
      </c>
    </row>
    <row r="701" spans="1:16320" s="80" customFormat="1" ht="15" hidden="1" customHeight="1" x14ac:dyDescent="0.25">
      <c r="A701" s="4">
        <v>5212</v>
      </c>
      <c r="B701" s="4">
        <v>5136</v>
      </c>
      <c r="C701" s="291"/>
      <c r="D701" s="47"/>
      <c r="E701" s="61"/>
      <c r="F701" s="5" t="s">
        <v>200</v>
      </c>
      <c r="G701" s="76">
        <v>2</v>
      </c>
      <c r="H701" s="76">
        <v>2</v>
      </c>
      <c r="I701" s="76">
        <v>0.16</v>
      </c>
      <c r="J701" s="430">
        <f>Tabulka54246[[#This Row],[Skutečnost v tis. Kč]]/Tabulka54246[[#This Row],[Upravený rozpočet v tis. Kč]]*100</f>
        <v>8</v>
      </c>
    </row>
    <row r="702" spans="1:16320" ht="15" hidden="1" customHeight="1" x14ac:dyDescent="0.25">
      <c r="A702" s="4">
        <v>5212</v>
      </c>
      <c r="B702" s="4">
        <v>5137</v>
      </c>
      <c r="C702" s="291"/>
      <c r="D702" s="47"/>
      <c r="E702" s="61"/>
      <c r="F702" s="5" t="s">
        <v>201</v>
      </c>
      <c r="G702" s="76">
        <v>25</v>
      </c>
      <c r="H702" s="76">
        <v>25</v>
      </c>
      <c r="I702" s="76">
        <v>21.06</v>
      </c>
      <c r="J702" s="430">
        <v>15.11</v>
      </c>
    </row>
    <row r="703" spans="1:16320" ht="15" hidden="1" customHeight="1" x14ac:dyDescent="0.25">
      <c r="A703" s="4">
        <v>5212</v>
      </c>
      <c r="B703" s="4">
        <v>5139</v>
      </c>
      <c r="C703" s="291"/>
      <c r="D703" s="47"/>
      <c r="E703" s="61"/>
      <c r="F703" s="5" t="s">
        <v>125</v>
      </c>
      <c r="G703" s="76">
        <v>40</v>
      </c>
      <c r="H703" s="76">
        <v>40</v>
      </c>
      <c r="I703" s="76">
        <v>2.48</v>
      </c>
      <c r="J703" s="430">
        <f>Tabulka54246[[#This Row],[Skutečnost v tis. Kč]]/Tabulka54246[[#This Row],[Upravený rozpočet v tis. Kč]]*100</f>
        <v>6.2</v>
      </c>
    </row>
    <row r="704" spans="1:16320" ht="15" hidden="1" customHeight="1" x14ac:dyDescent="0.25">
      <c r="A704" s="4">
        <v>5212</v>
      </c>
      <c r="B704" s="4">
        <v>5161</v>
      </c>
      <c r="C704" s="291"/>
      <c r="D704" s="47"/>
      <c r="E704" s="61"/>
      <c r="F704" s="5" t="s">
        <v>202</v>
      </c>
      <c r="G704" s="76">
        <v>0.5</v>
      </c>
      <c r="H704" s="76">
        <v>0.5</v>
      </c>
      <c r="I704" s="76">
        <v>0</v>
      </c>
      <c r="J704" s="428">
        <f>Tabulka54246[[#This Row],[Skutečnost v tis. Kč]]/Tabulka54246[[#This Row],[Upravený rozpočet v tis. Kč]]*100</f>
        <v>0</v>
      </c>
    </row>
    <row r="705" spans="1:10" ht="15" hidden="1" customHeight="1" x14ac:dyDescent="0.25">
      <c r="A705" s="4">
        <v>5212</v>
      </c>
      <c r="B705" s="4">
        <v>5162</v>
      </c>
      <c r="C705" s="291"/>
      <c r="D705" s="47"/>
      <c r="E705" s="61"/>
      <c r="F705" s="5" t="s">
        <v>203</v>
      </c>
      <c r="G705" s="76">
        <v>3.4</v>
      </c>
      <c r="H705" s="76">
        <v>3.4</v>
      </c>
      <c r="I705" s="76">
        <v>0.87</v>
      </c>
      <c r="J705" s="428">
        <f>Tabulka54246[[#This Row],[Skutečnost v tis. Kč]]/Tabulka54246[[#This Row],[Upravený rozpočet v tis. Kč]]*100</f>
        <v>25.588235294117645</v>
      </c>
    </row>
    <row r="706" spans="1:10" ht="15" hidden="1" customHeight="1" x14ac:dyDescent="0.25">
      <c r="A706" s="4">
        <v>5212</v>
      </c>
      <c r="B706" s="4">
        <v>5167</v>
      </c>
      <c r="C706" s="291"/>
      <c r="D706" s="47"/>
      <c r="E706" s="61"/>
      <c r="F706" s="5" t="s">
        <v>122</v>
      </c>
      <c r="G706" s="76">
        <v>2.5</v>
      </c>
      <c r="H706" s="76">
        <v>2.5</v>
      </c>
      <c r="I706" s="76">
        <v>0</v>
      </c>
      <c r="J706" s="428">
        <f>Tabulka54246[[#This Row],[Skutečnost v tis. Kč]]/Tabulka54246[[#This Row],[Upravený rozpočet v tis. Kč]]*100</f>
        <v>0</v>
      </c>
    </row>
    <row r="707" spans="1:10" ht="15" hidden="1" customHeight="1" x14ac:dyDescent="0.25">
      <c r="A707" s="4">
        <v>5212</v>
      </c>
      <c r="B707" s="4">
        <v>5169</v>
      </c>
      <c r="C707" s="291"/>
      <c r="D707" s="47"/>
      <c r="E707" s="61"/>
      <c r="F707" s="5" t="s">
        <v>134</v>
      </c>
      <c r="G707" s="76">
        <v>40</v>
      </c>
      <c r="H707" s="76">
        <v>40</v>
      </c>
      <c r="I707" s="76">
        <v>2.1800000000000002</v>
      </c>
      <c r="J707" s="428">
        <f>Tabulka54246[[#This Row],[Skutečnost v tis. Kč]]/Tabulka54246[[#This Row],[Upravený rozpočet v tis. Kč]]*100</f>
        <v>5.4500000000000011</v>
      </c>
    </row>
    <row r="708" spans="1:10" ht="15" customHeight="1" x14ac:dyDescent="0.25">
      <c r="A708" s="461">
        <v>5212</v>
      </c>
      <c r="B708" s="461">
        <v>5171</v>
      </c>
      <c r="C708" s="490"/>
      <c r="D708" s="64"/>
      <c r="E708" s="61"/>
      <c r="F708" s="459" t="s">
        <v>398</v>
      </c>
      <c r="G708" s="254">
        <v>4</v>
      </c>
      <c r="H708" s="254">
        <v>4</v>
      </c>
      <c r="I708" s="254">
        <v>0</v>
      </c>
      <c r="J708" s="429">
        <f>Tabulka54246[[#This Row],[Skutečnost v tis. Kč]]/Tabulka54246[[#This Row],[Upravený rozpočet v tis. Kč]]*100</f>
        <v>0</v>
      </c>
    </row>
    <row r="709" spans="1:10" hidden="1" x14ac:dyDescent="0.25">
      <c r="A709" s="4">
        <v>5212</v>
      </c>
      <c r="B709" s="4">
        <v>5173</v>
      </c>
      <c r="C709" s="291"/>
      <c r="D709" s="47"/>
      <c r="E709" s="61"/>
      <c r="F709" s="5" t="s">
        <v>193</v>
      </c>
      <c r="G709" s="76">
        <v>2.5</v>
      </c>
      <c r="H709" s="76">
        <v>2.5</v>
      </c>
      <c r="I709" s="76">
        <v>0.77</v>
      </c>
      <c r="J709" s="558">
        <f>Tabulka54246[[#This Row],[Skutečnost v tis. Kč]]/Tabulka54246[[#This Row],[Upravený rozpočet v tis. Kč]]*100</f>
        <v>30.8</v>
      </c>
    </row>
    <row r="710" spans="1:10" ht="15" hidden="1" customHeight="1" x14ac:dyDescent="0.25">
      <c r="A710" s="335">
        <v>5212</v>
      </c>
      <c r="B710" s="335"/>
      <c r="C710" s="519"/>
      <c r="D710" s="45"/>
      <c r="E710" s="61"/>
      <c r="F710" s="110" t="s">
        <v>198</v>
      </c>
      <c r="G710" s="72">
        <f>SUBTOTAL(109,G700:G709)</f>
        <v>4</v>
      </c>
      <c r="H710" s="72">
        <f>SUBTOTAL(109,H700:H709)</f>
        <v>4</v>
      </c>
      <c r="I710" s="72">
        <f>SUBTOTAL(109,I700:I709)</f>
        <v>0</v>
      </c>
      <c r="J710" s="547">
        <f>Tabulka54246[[#This Row],[Skutečnost v tis. Kč]]/Tabulka54246[[#This Row],[Upravený rozpočet v tis. Kč]]*100</f>
        <v>0</v>
      </c>
    </row>
    <row r="711" spans="1:10" ht="15" hidden="1" customHeight="1" x14ac:dyDescent="0.25">
      <c r="A711" s="461"/>
      <c r="B711" s="461"/>
      <c r="C711" s="490"/>
      <c r="D711" s="64"/>
      <c r="E711" s="61"/>
      <c r="F711" s="459"/>
      <c r="G711" s="254"/>
      <c r="H711" s="254"/>
      <c r="I711" s="254"/>
      <c r="J711" s="428"/>
    </row>
    <row r="712" spans="1:10" ht="15" hidden="1" customHeight="1" x14ac:dyDescent="0.25">
      <c r="A712" s="4">
        <v>5213</v>
      </c>
      <c r="B712" s="4">
        <v>5903</v>
      </c>
      <c r="C712" s="490"/>
      <c r="D712" s="64"/>
      <c r="E712" s="61"/>
      <c r="F712" s="459" t="s">
        <v>733</v>
      </c>
      <c r="G712" s="76">
        <v>60</v>
      </c>
      <c r="H712" s="76">
        <v>60</v>
      </c>
      <c r="I712" s="76">
        <v>0</v>
      </c>
      <c r="J712" s="428">
        <f>Tabulka54246[[#This Row],[Skutečnost v tis. Kč]]/Tabulka54246[[#This Row],[Upravený rozpočet v tis. Kč]]*100</f>
        <v>0</v>
      </c>
    </row>
    <row r="713" spans="1:10" ht="15" hidden="1" customHeight="1" x14ac:dyDescent="0.25">
      <c r="A713" s="335">
        <v>5213</v>
      </c>
      <c r="B713" s="4"/>
      <c r="C713" s="490"/>
      <c r="D713" s="64"/>
      <c r="E713" s="61"/>
      <c r="F713" s="110" t="s">
        <v>597</v>
      </c>
      <c r="G713" s="72">
        <f>SUBTOTAL(109,G712:G712)</f>
        <v>0</v>
      </c>
      <c r="H713" s="72">
        <f>SUBTOTAL(109,H712:H712)</f>
        <v>0</v>
      </c>
      <c r="I713" s="72">
        <f>SUBTOTAL(109,I712:I712)</f>
        <v>0</v>
      </c>
      <c r="J713" s="547" t="e">
        <f>Tabulka54246[[#This Row],[Skutečnost v tis. Kč]]/Tabulka54246[[#This Row],[Upravený rozpočet v tis. Kč]]*100</f>
        <v>#DIV/0!</v>
      </c>
    </row>
    <row r="714" spans="1:10" ht="15" hidden="1" customHeight="1" x14ac:dyDescent="0.25">
      <c r="A714" s="461"/>
      <c r="B714" s="461"/>
      <c r="C714" s="490"/>
      <c r="D714" s="64"/>
      <c r="E714" s="61"/>
      <c r="F714" s="459"/>
      <c r="G714" s="254"/>
      <c r="H714" s="254"/>
      <c r="I714" s="254"/>
      <c r="J714" s="430"/>
    </row>
    <row r="715" spans="1:10" ht="15" hidden="1" customHeight="1" x14ac:dyDescent="0.25">
      <c r="A715" s="461"/>
      <c r="B715" s="461"/>
      <c r="C715" s="490"/>
      <c r="D715" s="64"/>
      <c r="E715" s="61"/>
      <c r="F715" s="110" t="s">
        <v>204</v>
      </c>
      <c r="G715" s="254"/>
      <c r="H715" s="254"/>
      <c r="I715" s="254"/>
      <c r="J715" s="430"/>
    </row>
    <row r="716" spans="1:10" ht="15" hidden="1" customHeight="1" x14ac:dyDescent="0.25">
      <c r="A716" s="4">
        <v>5273</v>
      </c>
      <c r="B716" s="4">
        <v>5162</v>
      </c>
      <c r="C716" s="291"/>
      <c r="D716" s="47"/>
      <c r="E716" s="61"/>
      <c r="F716" s="5" t="s">
        <v>205</v>
      </c>
      <c r="G716" s="76">
        <v>20</v>
      </c>
      <c r="H716" s="76">
        <v>20</v>
      </c>
      <c r="I716" s="76">
        <v>0</v>
      </c>
      <c r="J716" s="480">
        <f>Tabulka54246[[#This Row],[Skutečnost v tis. Kč]]/Tabulka54246[[#This Row],[Upravený rozpočet v tis. Kč]]*100</f>
        <v>0</v>
      </c>
    </row>
    <row r="717" spans="1:10" ht="15" hidden="1" customHeight="1" x14ac:dyDescent="0.25">
      <c r="A717" s="335">
        <v>5273</v>
      </c>
      <c r="B717" s="335"/>
      <c r="C717" s="519"/>
      <c r="D717" s="45"/>
      <c r="E717" s="61"/>
      <c r="F717" s="110" t="s">
        <v>206</v>
      </c>
      <c r="G717" s="72">
        <f>SUM(G716:G716)</f>
        <v>20</v>
      </c>
      <c r="H717" s="72">
        <f>SUM(H716:H716)</f>
        <v>20</v>
      </c>
      <c r="I717" s="72">
        <f>SUM(I716:I716)</f>
        <v>0</v>
      </c>
      <c r="J717" s="507">
        <f>Tabulka54246[[#This Row],[Skutečnost v tis. Kč]]/Tabulka54246[[#This Row],[Upravený rozpočet v tis. Kč]]*100</f>
        <v>0</v>
      </c>
    </row>
    <row r="718" spans="1:10" ht="15" hidden="1" customHeight="1" x14ac:dyDescent="0.25">
      <c r="A718" s="461"/>
      <c r="B718" s="461"/>
      <c r="C718" s="490"/>
      <c r="D718" s="64"/>
      <c r="E718" s="61"/>
      <c r="F718" s="110"/>
      <c r="G718" s="254"/>
      <c r="H718" s="254"/>
      <c r="I718" s="254"/>
      <c r="J718" s="430"/>
    </row>
    <row r="719" spans="1:10" ht="15" hidden="1" customHeight="1" x14ac:dyDescent="0.25">
      <c r="A719" s="461"/>
      <c r="B719" s="461"/>
      <c r="C719" s="490"/>
      <c r="D719" s="64"/>
      <c r="E719" s="61"/>
      <c r="F719" s="110" t="s">
        <v>207</v>
      </c>
      <c r="G719" s="254"/>
      <c r="H719" s="254"/>
      <c r="I719" s="254"/>
      <c r="J719" s="430"/>
    </row>
    <row r="720" spans="1:10" ht="15" hidden="1" customHeight="1" x14ac:dyDescent="0.25">
      <c r="A720" s="4">
        <v>5311</v>
      </c>
      <c r="B720" s="4">
        <v>5011</v>
      </c>
      <c r="C720" s="291"/>
      <c r="D720" s="47"/>
      <c r="E720" s="61"/>
      <c r="F720" s="5" t="s">
        <v>344</v>
      </c>
      <c r="G720" s="76">
        <v>3882.22</v>
      </c>
      <c r="H720" s="76">
        <v>3882.22</v>
      </c>
      <c r="I720" s="76">
        <v>2351.15</v>
      </c>
      <c r="J720" s="430">
        <f>Tabulka54246[[#This Row],[Skutečnost v tis. Kč]]/Tabulka54246[[#This Row],[Upravený rozpočet v tis. Kč]]*100</f>
        <v>60.561998032053829</v>
      </c>
    </row>
    <row r="721" spans="1:10" ht="15" hidden="1" customHeight="1" x14ac:dyDescent="0.25">
      <c r="A721" s="4">
        <v>5311</v>
      </c>
      <c r="B721" s="4">
        <v>5031</v>
      </c>
      <c r="C721" s="291"/>
      <c r="D721" s="47"/>
      <c r="E721" s="61"/>
      <c r="F721" s="5" t="s">
        <v>182</v>
      </c>
      <c r="G721" s="76">
        <v>970.6</v>
      </c>
      <c r="H721" s="76">
        <v>970.6</v>
      </c>
      <c r="I721" s="76">
        <v>587.24</v>
      </c>
      <c r="J721" s="430">
        <f>Tabulka54246[[#This Row],[Skutečnost v tis. Kč]]/Tabulka54246[[#This Row],[Upravený rozpočet v tis. Kč]]*100</f>
        <v>60.502781784463224</v>
      </c>
    </row>
    <row r="722" spans="1:10" ht="15" hidden="1" customHeight="1" x14ac:dyDescent="0.25">
      <c r="A722" s="4">
        <v>5311</v>
      </c>
      <c r="B722" s="4">
        <v>5032</v>
      </c>
      <c r="C722" s="291"/>
      <c r="D722" s="47"/>
      <c r="E722" s="61"/>
      <c r="F722" s="5" t="s">
        <v>119</v>
      </c>
      <c r="G722" s="76">
        <v>350</v>
      </c>
      <c r="H722" s="76">
        <v>350</v>
      </c>
      <c r="I722" s="76">
        <v>211.6</v>
      </c>
      <c r="J722" s="430">
        <f>Tabulka54246[[#This Row],[Skutečnost v tis. Kč]]/Tabulka54246[[#This Row],[Upravený rozpočet v tis. Kč]]*100</f>
        <v>60.457142857142856</v>
      </c>
    </row>
    <row r="723" spans="1:10" ht="15" hidden="1" customHeight="1" x14ac:dyDescent="0.25">
      <c r="A723" s="4">
        <v>5311</v>
      </c>
      <c r="B723" s="4">
        <v>5042</v>
      </c>
      <c r="C723" s="291"/>
      <c r="D723" s="47"/>
      <c r="E723" s="61"/>
      <c r="F723" s="5" t="s">
        <v>397</v>
      </c>
      <c r="G723" s="76">
        <v>30</v>
      </c>
      <c r="H723" s="76">
        <v>30</v>
      </c>
      <c r="I723" s="76">
        <v>20.72</v>
      </c>
      <c r="J723" s="430">
        <f>Tabulka54246[[#This Row],[Skutečnost v tis. Kč]]/Tabulka54246[[#This Row],[Upravený rozpočet v tis. Kč]]*100</f>
        <v>69.066666666666663</v>
      </c>
    </row>
    <row r="724" spans="1:10" ht="15" hidden="1" customHeight="1" x14ac:dyDescent="0.25">
      <c r="A724" s="4">
        <v>5311</v>
      </c>
      <c r="B724" s="4">
        <v>5132</v>
      </c>
      <c r="C724" s="291"/>
      <c r="D724" s="47"/>
      <c r="E724" s="61"/>
      <c r="F724" s="5" t="s">
        <v>208</v>
      </c>
      <c r="G724" s="76">
        <v>40</v>
      </c>
      <c r="H724" s="76">
        <v>40</v>
      </c>
      <c r="I724" s="76">
        <v>30.26</v>
      </c>
      <c r="J724" s="430">
        <f>Tabulka54246[[#This Row],[Skutečnost v tis. Kč]]/Tabulka54246[[#This Row],[Upravený rozpočet v tis. Kč]]*100</f>
        <v>75.650000000000006</v>
      </c>
    </row>
    <row r="725" spans="1:10" ht="15" hidden="1" customHeight="1" x14ac:dyDescent="0.25">
      <c r="A725" s="4">
        <v>5311</v>
      </c>
      <c r="B725" s="4">
        <v>5133</v>
      </c>
      <c r="C725" s="291"/>
      <c r="D725" s="47"/>
      <c r="E725" s="61"/>
      <c r="F725" s="5" t="s">
        <v>199</v>
      </c>
      <c r="G725" s="76">
        <v>5</v>
      </c>
      <c r="H725" s="76">
        <v>5</v>
      </c>
      <c r="I725" s="76">
        <v>0</v>
      </c>
      <c r="J725" s="430">
        <f>Tabulka54246[[#This Row],[Skutečnost v tis. Kč]]/Tabulka54246[[#This Row],[Upravený rozpočet v tis. Kč]]*100</f>
        <v>0</v>
      </c>
    </row>
    <row r="726" spans="1:10" ht="15" hidden="1" customHeight="1" x14ac:dyDescent="0.25">
      <c r="A726" s="4">
        <v>5311</v>
      </c>
      <c r="B726" s="4">
        <v>5134</v>
      </c>
      <c r="C726" s="291"/>
      <c r="D726" s="47"/>
      <c r="E726" s="61"/>
      <c r="F726" s="5" t="s">
        <v>184</v>
      </c>
      <c r="G726" s="76">
        <v>145</v>
      </c>
      <c r="H726" s="76">
        <v>120</v>
      </c>
      <c r="I726" s="76">
        <v>93.74</v>
      </c>
      <c r="J726" s="430">
        <f>Tabulka54246[[#This Row],[Skutečnost v tis. Kč]]/Tabulka54246[[#This Row],[Upravený rozpočet v tis. Kč]]*100</f>
        <v>78.116666666666674</v>
      </c>
    </row>
    <row r="727" spans="1:10" ht="15" hidden="1" customHeight="1" x14ac:dyDescent="0.25">
      <c r="A727" s="4">
        <v>5311</v>
      </c>
      <c r="B727" s="4">
        <v>5136</v>
      </c>
      <c r="C727" s="291"/>
      <c r="D727" s="47"/>
      <c r="E727" s="61"/>
      <c r="F727" s="5" t="s">
        <v>200</v>
      </c>
      <c r="G727" s="76">
        <v>5</v>
      </c>
      <c r="H727" s="76">
        <v>5</v>
      </c>
      <c r="I727" s="76">
        <v>0</v>
      </c>
      <c r="J727" s="430">
        <f>Tabulka54246[[#This Row],[Skutečnost v tis. Kč]]/Tabulka54246[[#This Row],[Upravený rozpočet v tis. Kč]]*100</f>
        <v>0</v>
      </c>
    </row>
    <row r="728" spans="1:10" ht="15" hidden="1" customHeight="1" x14ac:dyDescent="0.25">
      <c r="A728" s="4">
        <v>5311</v>
      </c>
      <c r="B728" s="4">
        <v>5137</v>
      </c>
      <c r="C728" s="291"/>
      <c r="D728" s="47"/>
      <c r="E728" s="61"/>
      <c r="F728" s="5" t="s">
        <v>201</v>
      </c>
      <c r="G728" s="76">
        <v>135</v>
      </c>
      <c r="H728" s="76">
        <v>105</v>
      </c>
      <c r="I728" s="76">
        <v>85.47</v>
      </c>
      <c r="J728" s="430">
        <f>Tabulka54246[[#This Row],[Skutečnost v tis. Kč]]/Tabulka54246[[#This Row],[Upravený rozpočet v tis. Kč]]*100</f>
        <v>81.399999999999991</v>
      </c>
    </row>
    <row r="729" spans="1:10" ht="15" hidden="1" customHeight="1" x14ac:dyDescent="0.25">
      <c r="A729" s="4">
        <v>5311</v>
      </c>
      <c r="B729" s="4">
        <v>5139</v>
      </c>
      <c r="C729" s="291"/>
      <c r="D729" s="47"/>
      <c r="E729" s="61"/>
      <c r="F729" s="5" t="s">
        <v>125</v>
      </c>
      <c r="G729" s="76">
        <v>80</v>
      </c>
      <c r="H729" s="76">
        <v>80</v>
      </c>
      <c r="I729" s="76">
        <v>51.07</v>
      </c>
      <c r="J729" s="430">
        <f>Tabulka54246[[#This Row],[Skutečnost v tis. Kč]]/Tabulka54246[[#This Row],[Upravený rozpočet v tis. Kč]]*100</f>
        <v>63.837500000000006</v>
      </c>
    </row>
    <row r="730" spans="1:10" ht="15" hidden="1" customHeight="1" x14ac:dyDescent="0.25">
      <c r="A730" s="4">
        <v>5311</v>
      </c>
      <c r="B730" s="4">
        <v>5156</v>
      </c>
      <c r="C730" s="291"/>
      <c r="D730" s="47"/>
      <c r="E730" s="61"/>
      <c r="F730" s="5" t="s">
        <v>192</v>
      </c>
      <c r="G730" s="76">
        <v>120</v>
      </c>
      <c r="H730" s="76">
        <v>120</v>
      </c>
      <c r="I730" s="76">
        <v>76.41</v>
      </c>
      <c r="J730" s="430">
        <f>Tabulka54246[[#This Row],[Skutečnost v tis. Kč]]/Tabulka54246[[#This Row],[Upravený rozpočet v tis. Kč]]*100</f>
        <v>63.67499999999999</v>
      </c>
    </row>
    <row r="731" spans="1:10" ht="15" hidden="1" customHeight="1" x14ac:dyDescent="0.25">
      <c r="A731" s="4">
        <v>5311</v>
      </c>
      <c r="B731" s="4">
        <v>5161</v>
      </c>
      <c r="C731" s="291"/>
      <c r="D731" s="47"/>
      <c r="E731" s="61"/>
      <c r="F731" s="5" t="s">
        <v>126</v>
      </c>
      <c r="G731" s="76">
        <v>0.5</v>
      </c>
      <c r="H731" s="76">
        <v>0.52</v>
      </c>
      <c r="I731" s="76">
        <v>0.52</v>
      </c>
      <c r="J731" s="430">
        <f>Tabulka54246[[#This Row],[Skutečnost v tis. Kč]]/Tabulka54246[[#This Row],[Upravený rozpočet v tis. Kč]]*100</f>
        <v>100</v>
      </c>
    </row>
    <row r="732" spans="1:10" ht="15" hidden="1" customHeight="1" x14ac:dyDescent="0.25">
      <c r="A732" s="4">
        <v>5311</v>
      </c>
      <c r="B732" s="4">
        <v>5162</v>
      </c>
      <c r="C732" s="291"/>
      <c r="D732" s="47"/>
      <c r="E732" s="61"/>
      <c r="F732" s="5" t="s">
        <v>209</v>
      </c>
      <c r="G732" s="76">
        <v>5</v>
      </c>
      <c r="H732" s="76">
        <v>5</v>
      </c>
      <c r="I732" s="76">
        <v>4.74</v>
      </c>
      <c r="J732" s="430">
        <f>Tabulka54246[[#This Row],[Skutečnost v tis. Kč]]/Tabulka54246[[#This Row],[Upravený rozpočet v tis. Kč]]*100</f>
        <v>94.800000000000011</v>
      </c>
    </row>
    <row r="733" spans="1:10" s="26" customFormat="1" ht="15" hidden="1" customHeight="1" x14ac:dyDescent="0.25">
      <c r="A733" s="4">
        <v>5311</v>
      </c>
      <c r="B733" s="4">
        <v>5162</v>
      </c>
      <c r="C733" s="291"/>
      <c r="D733" s="47"/>
      <c r="E733" s="61">
        <v>220</v>
      </c>
      <c r="F733" s="5" t="s">
        <v>445</v>
      </c>
      <c r="G733" s="76">
        <v>20</v>
      </c>
      <c r="H733" s="76">
        <v>20</v>
      </c>
      <c r="I733" s="76">
        <v>18.37</v>
      </c>
      <c r="J733" s="430">
        <f>Tabulka54246[[#This Row],[Skutečnost v tis. Kč]]/Tabulka54246[[#This Row],[Upravený rozpočet v tis. Kč]]*100</f>
        <v>91.850000000000009</v>
      </c>
    </row>
    <row r="734" spans="1:10" s="101" customFormat="1" ht="15" hidden="1" customHeight="1" x14ac:dyDescent="0.25">
      <c r="A734" s="4">
        <v>5311</v>
      </c>
      <c r="B734" s="4">
        <v>5162</v>
      </c>
      <c r="C734" s="291"/>
      <c r="D734" s="47"/>
      <c r="E734" s="61">
        <v>221</v>
      </c>
      <c r="F734" s="5" t="s">
        <v>446</v>
      </c>
      <c r="G734" s="76">
        <v>15</v>
      </c>
      <c r="H734" s="76">
        <v>30</v>
      </c>
      <c r="I734" s="76">
        <v>21.63</v>
      </c>
      <c r="J734" s="430">
        <f>Tabulka54246[[#This Row],[Skutečnost v tis. Kč]]/Tabulka54246[[#This Row],[Upravený rozpočet v tis. Kč]]*100</f>
        <v>72.099999999999994</v>
      </c>
    </row>
    <row r="735" spans="1:10" s="131" customFormat="1" ht="15" hidden="1" customHeight="1" x14ac:dyDescent="0.25">
      <c r="A735" s="4">
        <v>5311</v>
      </c>
      <c r="B735" s="4">
        <v>5166</v>
      </c>
      <c r="C735" s="291"/>
      <c r="D735" s="47"/>
      <c r="E735" s="61"/>
      <c r="F735" s="5" t="s">
        <v>275</v>
      </c>
      <c r="G735" s="76">
        <v>20</v>
      </c>
      <c r="H735" s="76">
        <v>20</v>
      </c>
      <c r="I735" s="76">
        <v>0</v>
      </c>
      <c r="J735" s="430">
        <f>Tabulka54246[[#This Row],[Skutečnost v tis. Kč]]/Tabulka54246[[#This Row],[Upravený rozpočet v tis. Kč]]*100</f>
        <v>0</v>
      </c>
    </row>
    <row r="736" spans="1:10" s="131" customFormat="1" ht="15" hidden="1" customHeight="1" x14ac:dyDescent="0.25">
      <c r="A736" s="4">
        <v>5311</v>
      </c>
      <c r="B736" s="4">
        <v>5167</v>
      </c>
      <c r="C736" s="291"/>
      <c r="D736" s="47"/>
      <c r="E736" s="61"/>
      <c r="F736" s="5" t="s">
        <v>122</v>
      </c>
      <c r="G736" s="76">
        <v>100</v>
      </c>
      <c r="H736" s="76">
        <v>40</v>
      </c>
      <c r="I736" s="76">
        <v>24.08</v>
      </c>
      <c r="J736" s="428">
        <f>Tabulka54246[[#This Row],[Skutečnost v tis. Kč]]/Tabulka54246[[#This Row],[Upravený rozpočet v tis. Kč]]*100</f>
        <v>60.199999999999996</v>
      </c>
    </row>
    <row r="737" spans="1:10" s="131" customFormat="1" ht="15" hidden="1" customHeight="1" x14ac:dyDescent="0.25">
      <c r="A737" s="4">
        <v>5311</v>
      </c>
      <c r="B737" s="4">
        <v>5168</v>
      </c>
      <c r="C737" s="291"/>
      <c r="D737" s="47"/>
      <c r="E737" s="61"/>
      <c r="F737" s="5" t="s">
        <v>234</v>
      </c>
      <c r="G737" s="76">
        <v>20</v>
      </c>
      <c r="H737" s="76">
        <v>20</v>
      </c>
      <c r="I737" s="76">
        <v>10.89</v>
      </c>
      <c r="J737" s="428">
        <f>Tabulka54246[[#This Row],[Skutečnost v tis. Kč]]/Tabulka54246[[#This Row],[Upravený rozpočet v tis. Kč]]*100</f>
        <v>54.449999999999996</v>
      </c>
    </row>
    <row r="738" spans="1:10" ht="15" hidden="1" customHeight="1" x14ac:dyDescent="0.25">
      <c r="A738" s="4">
        <v>5311</v>
      </c>
      <c r="B738" s="4">
        <v>5169</v>
      </c>
      <c r="C738" s="291"/>
      <c r="D738" s="47"/>
      <c r="E738" s="61"/>
      <c r="F738" s="5" t="s">
        <v>282</v>
      </c>
      <c r="G738" s="76">
        <v>117.5</v>
      </c>
      <c r="H738" s="76">
        <v>100.98</v>
      </c>
      <c r="I738" s="76">
        <v>62.28</v>
      </c>
      <c r="J738" s="428">
        <f>Tabulka54246[[#This Row],[Skutečnost v tis. Kč]]/Tabulka54246[[#This Row],[Upravený rozpočet v tis. Kč]]*100</f>
        <v>61.675579322638143</v>
      </c>
    </row>
    <row r="739" spans="1:10" ht="15" customHeight="1" x14ac:dyDescent="0.25">
      <c r="A739" s="461">
        <v>5311</v>
      </c>
      <c r="B739" s="461">
        <v>5171</v>
      </c>
      <c r="C739" s="490"/>
      <c r="D739" s="64"/>
      <c r="E739" s="61"/>
      <c r="F739" s="459" t="s">
        <v>1063</v>
      </c>
      <c r="G739" s="254">
        <v>40</v>
      </c>
      <c r="H739" s="254">
        <v>140</v>
      </c>
      <c r="I739" s="254">
        <v>121.93</v>
      </c>
      <c r="J739" s="429">
        <f>Tabulka54246[[#This Row],[Skutečnost v tis. Kč]]/Tabulka54246[[#This Row],[Upravený rozpočet v tis. Kč]]*100</f>
        <v>87.092857142857156</v>
      </c>
    </row>
    <row r="740" spans="1:10" ht="15" hidden="1" customHeight="1" x14ac:dyDescent="0.25">
      <c r="A740" s="4">
        <v>5311</v>
      </c>
      <c r="B740" s="4">
        <v>5172</v>
      </c>
      <c r="C740" s="291"/>
      <c r="D740" s="47"/>
      <c r="E740" s="61"/>
      <c r="F740" s="5" t="s">
        <v>396</v>
      </c>
      <c r="G740" s="76">
        <v>30</v>
      </c>
      <c r="H740" s="76">
        <v>30</v>
      </c>
      <c r="I740" s="76">
        <v>0</v>
      </c>
      <c r="J740" s="428">
        <f>Tabulka54246[[#This Row],[Skutečnost v tis. Kč]]/Tabulka54246[[#This Row],[Upravený rozpočet v tis. Kč]]*100</f>
        <v>0</v>
      </c>
    </row>
    <row r="741" spans="1:10" ht="15" hidden="1" customHeight="1" x14ac:dyDescent="0.25">
      <c r="A741" s="4">
        <v>5311</v>
      </c>
      <c r="B741" s="4">
        <v>5173</v>
      </c>
      <c r="C741" s="291"/>
      <c r="D741" s="47"/>
      <c r="E741" s="61"/>
      <c r="F741" s="5" t="s">
        <v>193</v>
      </c>
      <c r="G741" s="76">
        <v>30</v>
      </c>
      <c r="H741" s="76">
        <v>30</v>
      </c>
      <c r="I741" s="76">
        <v>1.24</v>
      </c>
      <c r="J741" s="428">
        <f>Tabulka54246[[#This Row],[Skutečnost v tis. Kč]]/Tabulka54246[[#This Row],[Upravený rozpočet v tis. Kč]]*100</f>
        <v>4.1333333333333329</v>
      </c>
    </row>
    <row r="742" spans="1:10" ht="15" hidden="1" customHeight="1" x14ac:dyDescent="0.25">
      <c r="A742" s="4">
        <v>5311</v>
      </c>
      <c r="B742" s="4">
        <v>5176</v>
      </c>
      <c r="C742" s="291"/>
      <c r="D742" s="47"/>
      <c r="E742" s="61"/>
      <c r="F742" s="5" t="s">
        <v>223</v>
      </c>
      <c r="G742" s="76">
        <v>5</v>
      </c>
      <c r="H742" s="76">
        <v>5</v>
      </c>
      <c r="I742" s="76">
        <v>1.2</v>
      </c>
      <c r="J742" s="428">
        <f>Tabulka54246[[#This Row],[Skutečnost v tis. Kč]]/Tabulka54246[[#This Row],[Upravený rozpočet v tis. Kč]]*100</f>
        <v>24</v>
      </c>
    </row>
    <row r="743" spans="1:10" ht="15" hidden="1" customHeight="1" x14ac:dyDescent="0.25">
      <c r="A743" s="4">
        <v>5311</v>
      </c>
      <c r="B743" s="4">
        <v>5361</v>
      </c>
      <c r="C743" s="291"/>
      <c r="D743" s="47"/>
      <c r="E743" s="61"/>
      <c r="F743" s="5" t="s">
        <v>160</v>
      </c>
      <c r="G743" s="76">
        <v>10</v>
      </c>
      <c r="H743" s="76">
        <v>10</v>
      </c>
      <c r="I743" s="76">
        <v>1.4</v>
      </c>
      <c r="J743" s="428">
        <f>Tabulka54246[[#This Row],[Skutečnost v tis. Kč]]/Tabulka54246[[#This Row],[Upravený rozpočet v tis. Kč]]*100</f>
        <v>13.999999999999998</v>
      </c>
    </row>
    <row r="744" spans="1:10" ht="15" hidden="1" customHeight="1" x14ac:dyDescent="0.25">
      <c r="A744" s="4">
        <v>5311</v>
      </c>
      <c r="B744" s="4">
        <v>5362</v>
      </c>
      <c r="C744" s="291"/>
      <c r="D744" s="47"/>
      <c r="E744" s="61"/>
      <c r="F744" s="5" t="s">
        <v>210</v>
      </c>
      <c r="G744" s="76">
        <v>1</v>
      </c>
      <c r="H744" s="76">
        <v>1</v>
      </c>
      <c r="I744" s="76">
        <v>0</v>
      </c>
      <c r="J744" s="428">
        <f>Tabulka54246[[#This Row],[Skutečnost v tis. Kč]]/Tabulka54246[[#This Row],[Upravený rozpočet v tis. Kč]]*100</f>
        <v>0</v>
      </c>
    </row>
    <row r="745" spans="1:10" ht="15" hidden="1" customHeight="1" x14ac:dyDescent="0.25">
      <c r="A745" s="4">
        <v>5311</v>
      </c>
      <c r="B745" s="4">
        <v>5424</v>
      </c>
      <c r="C745" s="291"/>
      <c r="D745" s="47"/>
      <c r="E745" s="61"/>
      <c r="F745" s="5" t="s">
        <v>211</v>
      </c>
      <c r="G745" s="76">
        <v>30</v>
      </c>
      <c r="H745" s="76">
        <v>30</v>
      </c>
      <c r="I745" s="76">
        <v>13.51</v>
      </c>
      <c r="J745" s="430">
        <f>Tabulka54246[[#This Row],[Skutečnost v tis. Kč]]/Tabulka54246[[#This Row],[Upravený rozpočet v tis. Kč]]*100</f>
        <v>45.033333333333331</v>
      </c>
    </row>
    <row r="746" spans="1:10" ht="15" hidden="1" customHeight="1" x14ac:dyDescent="0.25">
      <c r="A746" s="335">
        <v>5311</v>
      </c>
      <c r="B746" s="335"/>
      <c r="C746" s="519"/>
      <c r="D746" s="45"/>
      <c r="E746" s="61"/>
      <c r="F746" s="110" t="s">
        <v>212</v>
      </c>
      <c r="G746" s="72">
        <f>SUBTOTAL(109,G720:G745)</f>
        <v>40</v>
      </c>
      <c r="H746" s="72">
        <f>SUBTOTAL(109,H720:H745)</f>
        <v>140</v>
      </c>
      <c r="I746" s="72">
        <f>SUBTOTAL(109,I720:I745)</f>
        <v>121.93</v>
      </c>
      <c r="J746" s="507">
        <f>Tabulka54246[[#This Row],[Skutečnost v tis. Kč]]/Tabulka54246[[#This Row],[Upravený rozpočet v tis. Kč]]*100</f>
        <v>87.092857142857156</v>
      </c>
    </row>
    <row r="747" spans="1:10" ht="15" hidden="1" customHeight="1" x14ac:dyDescent="0.25">
      <c r="A747" s="461"/>
      <c r="B747" s="461"/>
      <c r="C747" s="490"/>
      <c r="D747" s="64"/>
      <c r="E747" s="61"/>
      <c r="F747" s="459"/>
      <c r="G747" s="254"/>
      <c r="H747" s="254"/>
      <c r="I747" s="254"/>
      <c r="J747" s="430"/>
    </row>
    <row r="748" spans="1:10" ht="15" hidden="1" customHeight="1" x14ac:dyDescent="0.25">
      <c r="A748" s="461"/>
      <c r="B748" s="461"/>
      <c r="C748" s="490"/>
      <c r="D748" s="64"/>
      <c r="E748" s="61"/>
      <c r="F748" s="110" t="s">
        <v>213</v>
      </c>
      <c r="G748" s="254"/>
      <c r="H748" s="254"/>
      <c r="I748" s="254"/>
      <c r="J748" s="430"/>
    </row>
    <row r="749" spans="1:10" ht="15" hidden="1" customHeight="1" x14ac:dyDescent="0.25">
      <c r="A749" s="4">
        <v>5512</v>
      </c>
      <c r="B749" s="4">
        <v>5019</v>
      </c>
      <c r="C749" s="291"/>
      <c r="D749" s="47"/>
      <c r="E749" s="61"/>
      <c r="F749" s="5" t="s">
        <v>214</v>
      </c>
      <c r="G749" s="76">
        <v>35</v>
      </c>
      <c r="H749" s="76">
        <v>35</v>
      </c>
      <c r="I749" s="76">
        <v>17.61</v>
      </c>
      <c r="J749" s="430">
        <f>Tabulka54246[[#This Row],[Skutečnost v tis. Kč]]/Tabulka54246[[#This Row],[Upravený rozpočet v tis. Kč]]*100</f>
        <v>50.31428571428571</v>
      </c>
    </row>
    <row r="750" spans="1:10" ht="15" hidden="1" customHeight="1" x14ac:dyDescent="0.25">
      <c r="A750" s="4">
        <v>5512</v>
      </c>
      <c r="B750" s="4">
        <v>5021</v>
      </c>
      <c r="C750" s="291"/>
      <c r="D750" s="47"/>
      <c r="E750" s="61"/>
      <c r="F750" s="5" t="s">
        <v>97</v>
      </c>
      <c r="G750" s="76">
        <v>5</v>
      </c>
      <c r="H750" s="76">
        <v>5</v>
      </c>
      <c r="I750" s="76">
        <v>0</v>
      </c>
      <c r="J750" s="430">
        <f>Tabulka54246[[#This Row],[Skutečnost v tis. Kč]]/Tabulka54246[[#This Row],[Upravený rozpočet v tis. Kč]]*100</f>
        <v>0</v>
      </c>
    </row>
    <row r="751" spans="1:10" ht="15" hidden="1" customHeight="1" x14ac:dyDescent="0.25">
      <c r="A751" s="4">
        <v>5512</v>
      </c>
      <c r="B751" s="4">
        <v>5038</v>
      </c>
      <c r="C751" s="291"/>
      <c r="D751" s="47"/>
      <c r="E751" s="61"/>
      <c r="F751" s="5" t="s">
        <v>124</v>
      </c>
      <c r="G751" s="76">
        <v>30</v>
      </c>
      <c r="H751" s="76">
        <v>30</v>
      </c>
      <c r="I751" s="76">
        <v>25.74</v>
      </c>
      <c r="J751" s="430">
        <f>Tabulka54246[[#This Row],[Skutečnost v tis. Kč]]/Tabulka54246[[#This Row],[Upravený rozpočet v tis. Kč]]*100</f>
        <v>85.8</v>
      </c>
    </row>
    <row r="752" spans="1:10" ht="15" hidden="1" customHeight="1" x14ac:dyDescent="0.25">
      <c r="A752" s="4">
        <v>5512</v>
      </c>
      <c r="B752" s="4">
        <v>5039</v>
      </c>
      <c r="C752" s="291"/>
      <c r="D752" s="47"/>
      <c r="E752" s="61"/>
      <c r="F752" s="5" t="s">
        <v>215</v>
      </c>
      <c r="G752" s="76">
        <v>11</v>
      </c>
      <c r="H752" s="76">
        <v>11</v>
      </c>
      <c r="I752" s="76">
        <v>5.99</v>
      </c>
      <c r="J752" s="430">
        <f>Tabulka54246[[#This Row],[Skutečnost v tis. Kč]]/Tabulka54246[[#This Row],[Upravený rozpočet v tis. Kč]]*100</f>
        <v>54.454545454545453</v>
      </c>
    </row>
    <row r="753" spans="1:10" s="80" customFormat="1" ht="15" hidden="1" customHeight="1" x14ac:dyDescent="0.25">
      <c r="A753" s="4">
        <v>5512</v>
      </c>
      <c r="B753" s="4">
        <v>5131</v>
      </c>
      <c r="C753" s="291"/>
      <c r="D753" s="47"/>
      <c r="E753" s="61"/>
      <c r="F753" s="5" t="s">
        <v>216</v>
      </c>
      <c r="G753" s="76">
        <v>10</v>
      </c>
      <c r="H753" s="76">
        <v>10</v>
      </c>
      <c r="I753" s="76">
        <v>0</v>
      </c>
      <c r="J753" s="430">
        <f>Tabulka54246[[#This Row],[Skutečnost v tis. Kč]]/Tabulka54246[[#This Row],[Upravený rozpočet v tis. Kč]]*100</f>
        <v>0</v>
      </c>
    </row>
    <row r="754" spans="1:10" s="80" customFormat="1" ht="15" hidden="1" customHeight="1" x14ac:dyDescent="0.25">
      <c r="A754" s="4">
        <v>5512</v>
      </c>
      <c r="B754" s="4">
        <v>5132</v>
      </c>
      <c r="C754" s="291"/>
      <c r="D754" s="47"/>
      <c r="E754" s="61"/>
      <c r="F754" s="5" t="s">
        <v>208</v>
      </c>
      <c r="G754" s="76">
        <v>197</v>
      </c>
      <c r="H754" s="76">
        <v>156.66999999999999</v>
      </c>
      <c r="I754" s="76">
        <v>33.340000000000003</v>
      </c>
      <c r="J754" s="430">
        <f>Tabulka54246[[#This Row],[Skutečnost v tis. Kč]]/Tabulka54246[[#This Row],[Upravený rozpočet v tis. Kč]]*100</f>
        <v>21.280398289398104</v>
      </c>
    </row>
    <row r="755" spans="1:10" ht="15" hidden="1" customHeight="1" x14ac:dyDescent="0.25">
      <c r="A755" s="4">
        <v>5512</v>
      </c>
      <c r="B755" s="4">
        <v>5133</v>
      </c>
      <c r="C755" s="291"/>
      <c r="D755" s="47"/>
      <c r="E755" s="61"/>
      <c r="F755" s="5" t="s">
        <v>199</v>
      </c>
      <c r="G755" s="76">
        <v>10</v>
      </c>
      <c r="H755" s="76">
        <v>10</v>
      </c>
      <c r="I755" s="76">
        <v>0</v>
      </c>
      <c r="J755" s="430">
        <f>Tabulka54246[[#This Row],[Skutečnost v tis. Kč]]/Tabulka54246[[#This Row],[Upravený rozpočet v tis. Kč]]*100</f>
        <v>0</v>
      </c>
    </row>
    <row r="756" spans="1:10" ht="15" hidden="1" customHeight="1" x14ac:dyDescent="0.25">
      <c r="A756" s="4">
        <v>5512</v>
      </c>
      <c r="B756" s="4">
        <v>5134</v>
      </c>
      <c r="C756" s="291"/>
      <c r="D756" s="47"/>
      <c r="E756" s="61"/>
      <c r="F756" s="5" t="s">
        <v>184</v>
      </c>
      <c r="G756" s="76">
        <v>40</v>
      </c>
      <c r="H756" s="76">
        <v>40</v>
      </c>
      <c r="I756" s="76">
        <v>11.82</v>
      </c>
      <c r="J756" s="430">
        <f>Tabulka54246[[#This Row],[Skutečnost v tis. Kč]]/Tabulka54246[[#This Row],[Upravený rozpočet v tis. Kč]]*100</f>
        <v>29.549999999999997</v>
      </c>
    </row>
    <row r="757" spans="1:10" ht="15" hidden="1" customHeight="1" x14ac:dyDescent="0.25">
      <c r="A757" s="4">
        <v>5512</v>
      </c>
      <c r="B757" s="4">
        <v>5137</v>
      </c>
      <c r="C757" s="291"/>
      <c r="D757" s="47"/>
      <c r="E757" s="61"/>
      <c r="F757" s="5" t="s">
        <v>448</v>
      </c>
      <c r="G757" s="76">
        <v>101</v>
      </c>
      <c r="H757" s="76">
        <v>98.52</v>
      </c>
      <c r="I757" s="76">
        <v>57.47</v>
      </c>
      <c r="J757" s="430">
        <f>Tabulka54246[[#This Row],[Skutečnost v tis. Kč]]/Tabulka54246[[#This Row],[Upravený rozpočet v tis. Kč]]*100</f>
        <v>58.333333333333336</v>
      </c>
    </row>
    <row r="758" spans="1:10" ht="15" hidden="1" customHeight="1" x14ac:dyDescent="0.25">
      <c r="A758" s="4">
        <v>5512</v>
      </c>
      <c r="B758" s="4">
        <v>5139</v>
      </c>
      <c r="C758" s="291"/>
      <c r="D758" s="47"/>
      <c r="E758" s="61"/>
      <c r="F758" s="5" t="s">
        <v>125</v>
      </c>
      <c r="G758" s="76">
        <v>85</v>
      </c>
      <c r="H758" s="76">
        <v>80.39</v>
      </c>
      <c r="I758" s="76">
        <v>17.37</v>
      </c>
      <c r="J758" s="430">
        <f>Tabulka54246[[#This Row],[Skutečnost v tis. Kč]]/Tabulka54246[[#This Row],[Upravený rozpočet v tis. Kč]]*100</f>
        <v>21.607165070282374</v>
      </c>
    </row>
    <row r="759" spans="1:10" ht="15" hidden="1" customHeight="1" x14ac:dyDescent="0.25">
      <c r="A759" s="4">
        <v>5512</v>
      </c>
      <c r="B759" s="4">
        <v>5151</v>
      </c>
      <c r="C759" s="291"/>
      <c r="D759" s="47"/>
      <c r="E759" s="61"/>
      <c r="F759" s="5" t="s">
        <v>152</v>
      </c>
      <c r="G759" s="76">
        <v>0.5</v>
      </c>
      <c r="H759" s="76">
        <v>0.5</v>
      </c>
      <c r="I759" s="76">
        <v>0.04</v>
      </c>
      <c r="J759" s="430">
        <f>Tabulka54246[[#This Row],[Skutečnost v tis. Kč]]/Tabulka54246[[#This Row],[Upravený rozpočet v tis. Kč]]*100</f>
        <v>8</v>
      </c>
    </row>
    <row r="760" spans="1:10" ht="15" hidden="1" customHeight="1" x14ac:dyDescent="0.25">
      <c r="A760" s="4">
        <v>5512</v>
      </c>
      <c r="B760" s="4">
        <v>5154</v>
      </c>
      <c r="C760" s="291"/>
      <c r="D760" s="47"/>
      <c r="E760" s="61"/>
      <c r="F760" s="5" t="s">
        <v>149</v>
      </c>
      <c r="G760" s="76">
        <v>1</v>
      </c>
      <c r="H760" s="76">
        <v>1</v>
      </c>
      <c r="I760" s="76">
        <v>0</v>
      </c>
      <c r="J760" s="430">
        <f>Tabulka54246[[#This Row],[Skutečnost v tis. Kč]]/Tabulka54246[[#This Row],[Upravený rozpočet v tis. Kč]]*100</f>
        <v>0</v>
      </c>
    </row>
    <row r="761" spans="1:10" ht="15" hidden="1" customHeight="1" x14ac:dyDescent="0.25">
      <c r="A761" s="4">
        <v>5512</v>
      </c>
      <c r="B761" s="4">
        <v>5156</v>
      </c>
      <c r="C761" s="291"/>
      <c r="D761" s="47"/>
      <c r="E761" s="61"/>
      <c r="F761" s="5" t="s">
        <v>217</v>
      </c>
      <c r="G761" s="76">
        <v>85</v>
      </c>
      <c r="H761" s="76">
        <v>85</v>
      </c>
      <c r="I761" s="76">
        <v>39.659999999999997</v>
      </c>
      <c r="J761" s="430">
        <f>Tabulka54246[[#This Row],[Skutečnost v tis. Kč]]/Tabulka54246[[#This Row],[Upravený rozpočet v tis. Kč]]*100</f>
        <v>46.658823529411755</v>
      </c>
    </row>
    <row r="762" spans="1:10" ht="15" hidden="1" customHeight="1" x14ac:dyDescent="0.25">
      <c r="A762" s="4">
        <v>5512</v>
      </c>
      <c r="B762" s="4">
        <v>5161</v>
      </c>
      <c r="C762" s="291"/>
      <c r="D762" s="47"/>
      <c r="E762" s="61"/>
      <c r="F762" s="5" t="s">
        <v>126</v>
      </c>
      <c r="G762" s="76">
        <v>0.5</v>
      </c>
      <c r="H762" s="76">
        <v>0.5</v>
      </c>
      <c r="I762" s="76">
        <v>0</v>
      </c>
      <c r="J762" s="430">
        <f>Tabulka54246[[#This Row],[Skutečnost v tis. Kč]]/Tabulka54246[[#This Row],[Upravený rozpočet v tis. Kč]]*100</f>
        <v>0</v>
      </c>
    </row>
    <row r="763" spans="1:10" ht="15" hidden="1" customHeight="1" x14ac:dyDescent="0.25">
      <c r="A763" s="4">
        <v>5512</v>
      </c>
      <c r="B763" s="4">
        <v>5162</v>
      </c>
      <c r="C763" s="291"/>
      <c r="D763" s="47"/>
      <c r="E763" s="61">
        <v>221</v>
      </c>
      <c r="F763" s="5" t="s">
        <v>447</v>
      </c>
      <c r="G763" s="76">
        <v>13.6</v>
      </c>
      <c r="H763" s="76">
        <v>13.6</v>
      </c>
      <c r="I763" s="76">
        <v>6.41</v>
      </c>
      <c r="J763" s="428">
        <f>Tabulka54246[[#This Row],[Skutečnost v tis. Kč]]/Tabulka54246[[#This Row],[Upravený rozpočet v tis. Kč]]*100</f>
        <v>47.132352941176478</v>
      </c>
    </row>
    <row r="764" spans="1:10" ht="15" hidden="1" customHeight="1" x14ac:dyDescent="0.25">
      <c r="A764" s="4">
        <v>5512</v>
      </c>
      <c r="B764" s="4">
        <v>5167</v>
      </c>
      <c r="C764" s="291"/>
      <c r="D764" s="47"/>
      <c r="E764" s="61"/>
      <c r="F764" s="5" t="s">
        <v>122</v>
      </c>
      <c r="G764" s="76">
        <v>70</v>
      </c>
      <c r="H764" s="76">
        <v>70</v>
      </c>
      <c r="I764" s="76">
        <v>32.28</v>
      </c>
      <c r="J764" s="428">
        <f>Tabulka54246[[#This Row],[Skutečnost v tis. Kč]]/Tabulka54246[[#This Row],[Upravený rozpočet v tis. Kč]]*100</f>
        <v>46.114285714285714</v>
      </c>
    </row>
    <row r="765" spans="1:10" ht="15" hidden="1" customHeight="1" x14ac:dyDescent="0.25">
      <c r="A765" s="4">
        <v>5512</v>
      </c>
      <c r="B765" s="4">
        <v>5169</v>
      </c>
      <c r="C765" s="291"/>
      <c r="D765" s="47"/>
      <c r="E765" s="61"/>
      <c r="F765" s="5" t="s">
        <v>734</v>
      </c>
      <c r="G765" s="76">
        <v>83</v>
      </c>
      <c r="H765" s="76">
        <v>83</v>
      </c>
      <c r="I765" s="76">
        <v>11.4</v>
      </c>
      <c r="J765" s="428">
        <f>Tabulka54246[[#This Row],[Skutečnost v tis. Kč]]/Tabulka54246[[#This Row],[Upravený rozpočet v tis. Kč]]*100</f>
        <v>13.734939759036143</v>
      </c>
    </row>
    <row r="766" spans="1:10" ht="15" customHeight="1" x14ac:dyDescent="0.25">
      <c r="A766" s="461">
        <v>5512</v>
      </c>
      <c r="B766" s="461">
        <v>5171</v>
      </c>
      <c r="C766" s="490"/>
      <c r="D766" s="64"/>
      <c r="E766" s="61"/>
      <c r="F766" s="459" t="s">
        <v>218</v>
      </c>
      <c r="G766" s="254">
        <v>150</v>
      </c>
      <c r="H766" s="254">
        <v>150</v>
      </c>
      <c r="I766" s="254">
        <v>23.89</v>
      </c>
      <c r="J766" s="429">
        <f>Tabulka54246[[#This Row],[Skutečnost v tis. Kč]]/Tabulka54246[[#This Row],[Upravený rozpočet v tis. Kč]]*100</f>
        <v>15.926666666666666</v>
      </c>
    </row>
    <row r="767" spans="1:10" ht="15" hidden="1" customHeight="1" x14ac:dyDescent="0.25">
      <c r="A767" s="4">
        <v>5512</v>
      </c>
      <c r="B767" s="4">
        <v>5173</v>
      </c>
      <c r="C767" s="291"/>
      <c r="D767" s="47"/>
      <c r="E767" s="61"/>
      <c r="F767" s="5" t="s">
        <v>193</v>
      </c>
      <c r="G767" s="76">
        <v>1.5</v>
      </c>
      <c r="H767" s="76">
        <v>1.5</v>
      </c>
      <c r="I767" s="76">
        <v>0</v>
      </c>
      <c r="J767" s="428">
        <f>Tabulka54246[[#This Row],[Skutečnost v tis. Kč]]/Tabulka54246[[#This Row],[Upravený rozpočet v tis. Kč]]*100</f>
        <v>0</v>
      </c>
    </row>
    <row r="768" spans="1:10" ht="15" hidden="1" customHeight="1" x14ac:dyDescent="0.25">
      <c r="A768" s="4"/>
      <c r="B768" s="13"/>
      <c r="C768" s="270"/>
      <c r="D768" s="19"/>
      <c r="E768" s="61"/>
      <c r="F768" s="535" t="s">
        <v>164</v>
      </c>
      <c r="G768" s="99">
        <f>SUBTOTAL(109,G749:G767)</f>
        <v>150</v>
      </c>
      <c r="H768" s="99">
        <f t="shared" ref="H768:I768" si="8">SUBTOTAL(109,H749:H767)</f>
        <v>150</v>
      </c>
      <c r="I768" s="99">
        <f t="shared" si="8"/>
        <v>23.89</v>
      </c>
      <c r="J768" s="491">
        <f>Tabulka54246[[#This Row],[Skutečnost v tis. Kč]]/Tabulka54246[[#This Row],[Upravený rozpočet v tis. Kč]]*100</f>
        <v>15.926666666666666</v>
      </c>
    </row>
    <row r="769" spans="1:10" ht="15" hidden="1" customHeight="1" x14ac:dyDescent="0.25">
      <c r="A769" s="4"/>
      <c r="B769" s="13"/>
      <c r="C769" s="270"/>
      <c r="D769" s="19"/>
      <c r="E769" s="61"/>
      <c r="F769" s="5"/>
      <c r="G769" s="76"/>
      <c r="H769" s="76"/>
      <c r="I769" s="454"/>
      <c r="J769" s="453"/>
    </row>
    <row r="770" spans="1:10" ht="15" hidden="1" customHeight="1" x14ac:dyDescent="0.25">
      <c r="A770" s="4"/>
      <c r="B770" s="13"/>
      <c r="C770" s="270"/>
      <c r="D770" s="19"/>
      <c r="E770" s="61"/>
      <c r="F770" s="282" t="s">
        <v>999</v>
      </c>
      <c r="G770" s="76"/>
      <c r="H770" s="76"/>
      <c r="I770" s="454"/>
      <c r="J770" s="453"/>
    </row>
    <row r="771" spans="1:10" ht="15" hidden="1" customHeight="1" x14ac:dyDescent="0.25">
      <c r="A771" s="4">
        <v>5512</v>
      </c>
      <c r="B771" s="13">
        <v>5132</v>
      </c>
      <c r="C771" s="270"/>
      <c r="D771" s="19"/>
      <c r="E771" s="61">
        <v>382</v>
      </c>
      <c r="F771" s="340" t="s">
        <v>1006</v>
      </c>
      <c r="G771" s="76">
        <v>0</v>
      </c>
      <c r="H771" s="76">
        <v>15.86</v>
      </c>
      <c r="I771" s="76">
        <v>15.86</v>
      </c>
      <c r="J771" s="430">
        <f>Tabulka54246[[#This Row],[Skutečnost v tis. Kč]]/Tabulka54246[[#This Row],[Upravený rozpočet v tis. Kč]]*100</f>
        <v>100</v>
      </c>
    </row>
    <row r="772" spans="1:10" ht="15" hidden="1" customHeight="1" x14ac:dyDescent="0.25">
      <c r="A772" s="492">
        <v>5512</v>
      </c>
      <c r="B772" s="492">
        <v>5132</v>
      </c>
      <c r="C772" s="520">
        <v>453</v>
      </c>
      <c r="D772" s="64"/>
      <c r="E772" s="492">
        <v>382</v>
      </c>
      <c r="F772" s="585" t="s">
        <v>977</v>
      </c>
      <c r="G772" s="552">
        <v>0</v>
      </c>
      <c r="H772" s="552">
        <v>35</v>
      </c>
      <c r="I772" s="552">
        <v>35</v>
      </c>
      <c r="J772" s="430">
        <f>Tabulka54246[[#This Row],[Skutečnost v tis. Kč]]/Tabulka54246[[#This Row],[Upravený rozpočet v tis. Kč]]*100</f>
        <v>100</v>
      </c>
    </row>
    <row r="773" spans="1:10" ht="15" hidden="1" customHeight="1" x14ac:dyDescent="0.25">
      <c r="A773" s="4"/>
      <c r="B773" s="13"/>
      <c r="C773" s="270"/>
      <c r="D773" s="19"/>
      <c r="E773" s="61"/>
      <c r="F773" s="347" t="s">
        <v>1000</v>
      </c>
      <c r="G773" s="233">
        <f>SUBTOTAL(109,G771:G772)</f>
        <v>0</v>
      </c>
      <c r="H773" s="233">
        <f t="shared" ref="H773:I773" si="9">SUBTOTAL(109,H771:H772)</f>
        <v>0</v>
      </c>
      <c r="I773" s="233">
        <f t="shared" si="9"/>
        <v>0</v>
      </c>
      <c r="J773" s="470" t="e">
        <f>Tabulka54246[[#This Row],[Skutečnost v tis. Kč]]/Tabulka54246[[#This Row],[Upravený rozpočet v tis. Kč]]*100</f>
        <v>#DIV/0!</v>
      </c>
    </row>
    <row r="774" spans="1:10" ht="15" hidden="1" customHeight="1" x14ac:dyDescent="0.25">
      <c r="A774" s="4"/>
      <c r="B774" s="13"/>
      <c r="C774" s="270"/>
      <c r="D774" s="19"/>
      <c r="E774" s="61"/>
      <c r="F774" s="340"/>
      <c r="G774" s="76"/>
      <c r="H774" s="76"/>
      <c r="I774" s="454"/>
      <c r="J774" s="453"/>
    </row>
    <row r="775" spans="1:10" ht="15" hidden="1" customHeight="1" x14ac:dyDescent="0.25">
      <c r="A775" s="4">
        <v>5512</v>
      </c>
      <c r="B775" s="13">
        <v>5132</v>
      </c>
      <c r="C775" s="270"/>
      <c r="D775" s="19"/>
      <c r="E775" s="61">
        <v>384</v>
      </c>
      <c r="F775" s="340" t="s">
        <v>1005</v>
      </c>
      <c r="G775" s="76">
        <v>0</v>
      </c>
      <c r="H775" s="76">
        <v>1.08</v>
      </c>
      <c r="I775" s="76">
        <v>1.08</v>
      </c>
      <c r="J775" s="430">
        <f>Tabulka54246[[#This Row],[Skutečnost v tis. Kč]]/Tabulka54246[[#This Row],[Upravený rozpočet v tis. Kč]]*100</f>
        <v>100</v>
      </c>
    </row>
    <row r="776" spans="1:10" ht="15" hidden="1" customHeight="1" x14ac:dyDescent="0.25">
      <c r="A776" s="492">
        <v>5512</v>
      </c>
      <c r="B776" s="492">
        <v>5132</v>
      </c>
      <c r="C776" s="520">
        <v>453</v>
      </c>
      <c r="D776" s="64"/>
      <c r="E776" s="492">
        <v>384</v>
      </c>
      <c r="F776" s="585" t="s">
        <v>976</v>
      </c>
      <c r="G776" s="552">
        <v>0</v>
      </c>
      <c r="H776" s="552">
        <v>2.41</v>
      </c>
      <c r="I776" s="552">
        <v>2.41</v>
      </c>
      <c r="J776" s="430">
        <f>Tabulka54246[[#This Row],[Skutečnost v tis. Kč]]/Tabulka54246[[#This Row],[Upravený rozpočet v tis. Kč]]*100</f>
        <v>100</v>
      </c>
    </row>
    <row r="777" spans="1:10" ht="15" hidden="1" customHeight="1" x14ac:dyDescent="0.25">
      <c r="A777" s="4">
        <v>5512</v>
      </c>
      <c r="B777" s="13">
        <v>5137</v>
      </c>
      <c r="C777" s="270"/>
      <c r="D777" s="19"/>
      <c r="E777" s="61">
        <v>384</v>
      </c>
      <c r="F777" s="340" t="s">
        <v>974</v>
      </c>
      <c r="G777" s="76">
        <v>0</v>
      </c>
      <c r="H777" s="76">
        <v>1.92</v>
      </c>
      <c r="I777" s="565">
        <v>1.92</v>
      </c>
      <c r="J777" s="430">
        <f>Tabulka54246[[#This Row],[Skutečnost v tis. Kč]]/Tabulka54246[[#This Row],[Upravený rozpočet v tis. Kč]]*100</f>
        <v>100</v>
      </c>
    </row>
    <row r="778" spans="1:10" ht="15" hidden="1" customHeight="1" x14ac:dyDescent="0.25">
      <c r="A778" s="492">
        <v>5512</v>
      </c>
      <c r="B778" s="492">
        <v>5137</v>
      </c>
      <c r="C778" s="520">
        <v>453</v>
      </c>
      <c r="D778" s="64"/>
      <c r="E778" s="492">
        <v>384</v>
      </c>
      <c r="F778" s="585" t="s">
        <v>972</v>
      </c>
      <c r="G778" s="552">
        <v>0</v>
      </c>
      <c r="H778" s="552">
        <v>4.25</v>
      </c>
      <c r="I778" s="552">
        <v>4.25</v>
      </c>
      <c r="J778" s="430">
        <f>Tabulka54246[[#This Row],[Skutečnost v tis. Kč]]/Tabulka54246[[#This Row],[Upravený rozpočet v tis. Kč]]*100</f>
        <v>100</v>
      </c>
    </row>
    <row r="779" spans="1:10" ht="15" hidden="1" customHeight="1" x14ac:dyDescent="0.25">
      <c r="A779" s="4">
        <v>5512</v>
      </c>
      <c r="B779" s="4">
        <v>5139</v>
      </c>
      <c r="C779" s="270"/>
      <c r="D779" s="19"/>
      <c r="E779" s="61">
        <v>384</v>
      </c>
      <c r="F779" s="340" t="s">
        <v>970</v>
      </c>
      <c r="G779" s="76">
        <v>0</v>
      </c>
      <c r="H779" s="76">
        <v>2.41</v>
      </c>
      <c r="I779" s="565">
        <v>2.41</v>
      </c>
      <c r="J779" s="430">
        <f>Tabulka54246[[#This Row],[Skutečnost v tis. Kč]]/Tabulka54246[[#This Row],[Upravený rozpočet v tis. Kč]]*100</f>
        <v>100</v>
      </c>
    </row>
    <row r="780" spans="1:10" ht="15" hidden="1" customHeight="1" x14ac:dyDescent="0.25">
      <c r="A780" s="492">
        <v>5512</v>
      </c>
      <c r="B780" s="492">
        <v>5139</v>
      </c>
      <c r="C780" s="520">
        <v>453</v>
      </c>
      <c r="D780" s="64"/>
      <c r="E780" s="492">
        <v>384</v>
      </c>
      <c r="F780" s="585" t="s">
        <v>968</v>
      </c>
      <c r="G780" s="552">
        <v>0</v>
      </c>
      <c r="H780" s="552">
        <v>5.34</v>
      </c>
      <c r="I780" s="552">
        <v>5.34</v>
      </c>
      <c r="J780" s="430">
        <f>Tabulka54246[[#This Row],[Skutečnost v tis. Kč]]/Tabulka54246[[#This Row],[Upravený rozpočet v tis. Kč]]*100</f>
        <v>100</v>
      </c>
    </row>
    <row r="781" spans="1:10" ht="15" hidden="1" customHeight="1" x14ac:dyDescent="0.25">
      <c r="A781" s="492"/>
      <c r="B781" s="13"/>
      <c r="C781" s="270"/>
      <c r="D781" s="19"/>
      <c r="E781" s="61"/>
      <c r="F781" s="347" t="s">
        <v>1001</v>
      </c>
      <c r="G781" s="233">
        <f>SUBTOTAL(109,G775:G780)</f>
        <v>0</v>
      </c>
      <c r="H781" s="233">
        <f t="shared" ref="H781:I781" si="10">SUBTOTAL(109,H775:H780)</f>
        <v>0</v>
      </c>
      <c r="I781" s="233">
        <f t="shared" si="10"/>
        <v>0</v>
      </c>
      <c r="J781" s="507" t="e">
        <f>Tabulka54246[[#This Row],[Skutečnost v tis. Kč]]/Tabulka54246[[#This Row],[Upravený rozpočet v tis. Kč]]*100</f>
        <v>#DIV/0!</v>
      </c>
    </row>
    <row r="782" spans="1:10" ht="15" hidden="1" customHeight="1" x14ac:dyDescent="0.25">
      <c r="A782" s="4"/>
      <c r="B782" s="13"/>
      <c r="C782" s="270"/>
      <c r="D782" s="19"/>
      <c r="E782" s="61"/>
      <c r="F782" s="340"/>
      <c r="G782" s="76"/>
      <c r="H782" s="76"/>
      <c r="I782" s="454"/>
      <c r="J782" s="453"/>
    </row>
    <row r="783" spans="1:10" ht="15" hidden="1" customHeight="1" x14ac:dyDescent="0.25">
      <c r="A783" s="4">
        <v>5512</v>
      </c>
      <c r="B783" s="13">
        <v>5132</v>
      </c>
      <c r="C783" s="270"/>
      <c r="D783" s="19"/>
      <c r="E783" s="61">
        <v>386</v>
      </c>
      <c r="F783" s="340" t="s">
        <v>1004</v>
      </c>
      <c r="G783" s="76">
        <v>0</v>
      </c>
      <c r="H783" s="76">
        <v>2.13</v>
      </c>
      <c r="I783" s="76">
        <v>2.13</v>
      </c>
      <c r="J783" s="430">
        <f>Tabulka54246[[#This Row],[Skutečnost v tis. Kč]]/Tabulka54246[[#This Row],[Upravený rozpočet v tis. Kč]]*100</f>
        <v>100</v>
      </c>
    </row>
    <row r="784" spans="1:10" ht="15" hidden="1" customHeight="1" x14ac:dyDescent="0.25">
      <c r="A784" s="492">
        <v>5512</v>
      </c>
      <c r="B784" s="492">
        <v>5132</v>
      </c>
      <c r="C784" s="520">
        <v>453</v>
      </c>
      <c r="D784" s="64"/>
      <c r="E784" s="492">
        <v>386</v>
      </c>
      <c r="F784" s="585" t="s">
        <v>975</v>
      </c>
      <c r="G784" s="552">
        <v>0</v>
      </c>
      <c r="H784" s="552">
        <v>4.3499999999999996</v>
      </c>
      <c r="I784" s="552">
        <v>4.3499999999999996</v>
      </c>
      <c r="J784" s="430">
        <f>Tabulka54246[[#This Row],[Skutečnost v tis. Kč]]/Tabulka54246[[#This Row],[Upravený rozpočet v tis. Kč]]*100</f>
        <v>100</v>
      </c>
    </row>
    <row r="785" spans="1:10" s="54" customFormat="1" ht="15" hidden="1" customHeight="1" x14ac:dyDescent="0.25">
      <c r="A785" s="4">
        <v>5512</v>
      </c>
      <c r="B785" s="13">
        <v>5137</v>
      </c>
      <c r="C785" s="270"/>
      <c r="D785" s="19"/>
      <c r="E785" s="61">
        <v>386</v>
      </c>
      <c r="F785" s="340" t="s">
        <v>973</v>
      </c>
      <c r="G785" s="76">
        <v>0</v>
      </c>
      <c r="H785" s="76">
        <v>0.56000000000000005</v>
      </c>
      <c r="I785" s="76">
        <v>0.56000000000000005</v>
      </c>
      <c r="J785" s="430">
        <f>Tabulka54246[[#This Row],[Skutečnost v tis. Kč]]/Tabulka54246[[#This Row],[Upravený rozpočet v tis. Kč]]*100</f>
        <v>100</v>
      </c>
    </row>
    <row r="786" spans="1:10" s="54" customFormat="1" ht="15" hidden="1" customHeight="1" x14ac:dyDescent="0.25">
      <c r="A786" s="492">
        <v>5512</v>
      </c>
      <c r="B786" s="492">
        <v>5137</v>
      </c>
      <c r="C786" s="520">
        <v>453</v>
      </c>
      <c r="D786" s="64"/>
      <c r="E786" s="492">
        <v>386</v>
      </c>
      <c r="F786" s="585" t="s">
        <v>971</v>
      </c>
      <c r="G786" s="552">
        <v>0</v>
      </c>
      <c r="H786" s="552">
        <v>1.1399999999999999</v>
      </c>
      <c r="I786" s="552">
        <v>1.1399999999999999</v>
      </c>
      <c r="J786" s="430">
        <f>Tabulka54246[[#This Row],[Skutečnost v tis. Kč]]/Tabulka54246[[#This Row],[Upravený rozpočet v tis. Kč]]*100</f>
        <v>100</v>
      </c>
    </row>
    <row r="787" spans="1:10" s="54" customFormat="1" ht="15" hidden="1" customHeight="1" x14ac:dyDescent="0.25">
      <c r="A787" s="4">
        <v>5512</v>
      </c>
      <c r="B787" s="13">
        <v>5139</v>
      </c>
      <c r="C787" s="270"/>
      <c r="D787" s="19"/>
      <c r="E787" s="61">
        <v>386</v>
      </c>
      <c r="F787" s="340" t="s">
        <v>969</v>
      </c>
      <c r="G787" s="76">
        <v>0</v>
      </c>
      <c r="H787" s="76">
        <v>2.2000000000000002</v>
      </c>
      <c r="I787" s="565">
        <v>2.2000000000000002</v>
      </c>
      <c r="J787" s="430">
        <f>Tabulka54246[[#This Row],[Skutečnost v tis. Kč]]/Tabulka54246[[#This Row],[Upravený rozpočet v tis. Kč]]*100</f>
        <v>100</v>
      </c>
    </row>
    <row r="788" spans="1:10" ht="15" hidden="1" customHeight="1" x14ac:dyDescent="0.25">
      <c r="A788" s="492">
        <v>5512</v>
      </c>
      <c r="B788" s="492">
        <v>5139</v>
      </c>
      <c r="C788" s="520">
        <v>453</v>
      </c>
      <c r="D788" s="64"/>
      <c r="E788" s="492">
        <v>386</v>
      </c>
      <c r="F788" s="585" t="s">
        <v>967</v>
      </c>
      <c r="G788" s="552">
        <v>0</v>
      </c>
      <c r="H788" s="552">
        <v>4.51</v>
      </c>
      <c r="I788" s="552">
        <v>4.51</v>
      </c>
      <c r="J788" s="430">
        <f>Tabulka54246[[#This Row],[Skutečnost v tis. Kč]]/Tabulka54246[[#This Row],[Upravený rozpočet v tis. Kč]]*100</f>
        <v>100</v>
      </c>
    </row>
    <row r="789" spans="1:10" ht="15.75" hidden="1" customHeight="1" x14ac:dyDescent="0.25">
      <c r="B789" s="13"/>
      <c r="C789" s="270"/>
      <c r="D789" s="19"/>
      <c r="E789" s="61"/>
      <c r="F789" s="347" t="s">
        <v>1002</v>
      </c>
      <c r="G789" s="379">
        <f>SUBTOTAL(109,G783:G788)</f>
        <v>0</v>
      </c>
      <c r="H789" s="629">
        <f t="shared" ref="H789:I789" si="11">SUBTOTAL(109,H783:H788)</f>
        <v>0</v>
      </c>
      <c r="I789" s="629">
        <f t="shared" si="11"/>
        <v>0</v>
      </c>
      <c r="J789" s="551" t="e">
        <f>Tabulka54246[[#This Row],[Skutečnost v tis. Kč]]/Tabulka54246[[#This Row],[Upravený rozpočet v tis. Kč]]*100</f>
        <v>#DIV/0!</v>
      </c>
    </row>
    <row r="790" spans="1:10" ht="15" hidden="1" customHeight="1" x14ac:dyDescent="0.25">
      <c r="B790" s="13"/>
      <c r="C790" s="270"/>
      <c r="D790" s="19"/>
      <c r="E790" s="61"/>
      <c r="H790" s="6"/>
      <c r="I790" s="98"/>
      <c r="J790" s="560"/>
    </row>
    <row r="791" spans="1:10" ht="15" hidden="1" customHeight="1" x14ac:dyDescent="0.25">
      <c r="A791" s="258">
        <v>5512</v>
      </c>
      <c r="B791" s="258">
        <v>6122</v>
      </c>
      <c r="C791" s="270"/>
      <c r="D791" s="64"/>
      <c r="E791" s="61"/>
      <c r="F791" s="627" t="s">
        <v>1058</v>
      </c>
      <c r="G791" s="252">
        <v>80</v>
      </c>
      <c r="H791" s="252">
        <v>100</v>
      </c>
      <c r="I791" s="252">
        <v>0</v>
      </c>
      <c r="J791" s="428">
        <f>Tabulka54246[[#This Row],[Skutečnost v tis. Kč]]/Tabulka54246[[#This Row],[Upravený rozpočet v tis. Kč]]*100</f>
        <v>0</v>
      </c>
    </row>
    <row r="792" spans="1:10" ht="15" hidden="1" customHeight="1" x14ac:dyDescent="0.25">
      <c r="A792" s="498">
        <v>5512</v>
      </c>
      <c r="B792" s="498">
        <v>6122</v>
      </c>
      <c r="C792" s="499">
        <v>452</v>
      </c>
      <c r="D792" s="489"/>
      <c r="E792" s="500">
        <v>382</v>
      </c>
      <c r="F792" s="501" t="s">
        <v>1059</v>
      </c>
      <c r="G792" s="495">
        <v>0</v>
      </c>
      <c r="H792" s="495">
        <v>200</v>
      </c>
      <c r="I792" s="495">
        <v>0</v>
      </c>
      <c r="J792" s="428">
        <f>Tabulka54246[[#This Row],[Skutečnost v tis. Kč]]/Tabulka54246[[#This Row],[Upravený rozpočet v tis. Kč]]*100</f>
        <v>0</v>
      </c>
    </row>
    <row r="793" spans="1:10" ht="15" hidden="1" customHeight="1" x14ac:dyDescent="0.25">
      <c r="A793" s="498"/>
      <c r="B793" s="13"/>
      <c r="C793" s="270"/>
      <c r="D793" s="19"/>
      <c r="E793" s="61"/>
      <c r="F793" s="347" t="s">
        <v>1003</v>
      </c>
      <c r="G793" s="233">
        <f>SUBTOTAL(109,G791:G792)</f>
        <v>0</v>
      </c>
      <c r="H793" s="233">
        <f t="shared" ref="H793:I793" si="12">SUBTOTAL(109,H791:H792)</f>
        <v>0</v>
      </c>
      <c r="I793" s="233">
        <f t="shared" si="12"/>
        <v>0</v>
      </c>
      <c r="J793" s="547" t="e">
        <f>Tabulka54246[[#This Row],[Skutečnost v tis. Kč]]/Tabulka54246[[#This Row],[Upravený rozpočet v tis. Kč]]*100</f>
        <v>#DIV/0!</v>
      </c>
    </row>
    <row r="794" spans="1:10" ht="15" hidden="1" customHeight="1" x14ac:dyDescent="0.25">
      <c r="A794" s="498"/>
      <c r="B794" s="13"/>
      <c r="C794" s="270"/>
      <c r="D794" s="19"/>
      <c r="E794" s="61"/>
      <c r="F794" s="589"/>
      <c r="G794" s="495"/>
      <c r="H794" s="76"/>
      <c r="I794" s="454"/>
      <c r="J794" s="560"/>
    </row>
    <row r="795" spans="1:10" ht="15" hidden="1" customHeight="1" x14ac:dyDescent="0.25">
      <c r="A795" s="335">
        <v>5512</v>
      </c>
      <c r="B795" s="335"/>
      <c r="C795" s="519"/>
      <c r="D795" s="45"/>
      <c r="E795" s="61"/>
      <c r="F795" s="110" t="s">
        <v>380</v>
      </c>
      <c r="G795" s="72">
        <f>G768+G773+G781+G789+G793</f>
        <v>150</v>
      </c>
      <c r="H795" s="72">
        <f t="shared" ref="H795:I795" si="13">H768+H773+H781+H789+H793</f>
        <v>150</v>
      </c>
      <c r="I795" s="72">
        <f t="shared" si="13"/>
        <v>23.89</v>
      </c>
      <c r="J795" s="547">
        <f>Tabulka54246[[#This Row],[Skutečnost v tis. Kč]]/Tabulka54246[[#This Row],[Upravený rozpočet v tis. Kč]]*100</f>
        <v>15.926666666666666</v>
      </c>
    </row>
    <row r="796" spans="1:10" ht="15" hidden="1" customHeight="1" x14ac:dyDescent="0.25">
      <c r="A796" s="148">
        <v>5</v>
      </c>
      <c r="B796" s="503"/>
      <c r="C796" s="504"/>
      <c r="D796" s="505"/>
      <c r="E796" s="698"/>
      <c r="F796" s="150" t="s">
        <v>68</v>
      </c>
      <c r="G796" s="151">
        <f>G795+G746+G717+G713+G710</f>
        <v>214</v>
      </c>
      <c r="H796" s="151">
        <f>H795+H746+H717+H713+H710</f>
        <v>314</v>
      </c>
      <c r="I796" s="151">
        <f>I795+I746+I717+I713+I710</f>
        <v>145.82</v>
      </c>
      <c r="J796" s="424">
        <f>Tabulka54246[[#This Row],[Skutečnost v tis. Kč]]/Tabulka54246[[#This Row],[Upravený rozpočet v tis. Kč]]*100</f>
        <v>46.439490445859875</v>
      </c>
    </row>
    <row r="797" spans="1:10" s="576" customFormat="1" ht="15" hidden="1" customHeight="1" x14ac:dyDescent="0.25">
      <c r="A797" s="175"/>
      <c r="B797" s="13"/>
      <c r="C797" s="270"/>
      <c r="D797" s="19"/>
      <c r="E797" s="61"/>
      <c r="F797" s="178"/>
      <c r="G797" s="317"/>
      <c r="H797" s="6"/>
      <c r="I797" s="527"/>
      <c r="J797" s="560"/>
    </row>
    <row r="798" spans="1:10" s="576" customFormat="1" ht="15" hidden="1" customHeight="1" x14ac:dyDescent="0.25">
      <c r="A798" s="175"/>
      <c r="B798" s="13"/>
      <c r="C798" s="270"/>
      <c r="D798" s="19"/>
      <c r="E798" s="61"/>
      <c r="F798" s="178"/>
      <c r="G798" s="317"/>
      <c r="H798" s="6"/>
      <c r="I798" s="527"/>
      <c r="J798" s="560"/>
    </row>
    <row r="799" spans="1:10" s="80" customFormat="1" ht="15" hidden="1" customHeight="1" x14ac:dyDescent="0.25">
      <c r="A799" s="461"/>
      <c r="B799" s="461"/>
      <c r="C799" s="490"/>
      <c r="D799" s="64"/>
      <c r="E799" s="61"/>
      <c r="F799" s="459"/>
      <c r="G799" s="254"/>
      <c r="H799" s="254"/>
      <c r="I799" s="254"/>
      <c r="J799" s="430"/>
    </row>
    <row r="800" spans="1:10" ht="15" hidden="1" customHeight="1" x14ac:dyDescent="0.25">
      <c r="A800" s="148">
        <v>6</v>
      </c>
      <c r="B800" s="503"/>
      <c r="C800" s="504"/>
      <c r="D800" s="505"/>
      <c r="E800" s="698"/>
      <c r="F800" s="150" t="s">
        <v>219</v>
      </c>
      <c r="G800" s="151"/>
      <c r="H800" s="151"/>
      <c r="I800" s="151"/>
      <c r="J800" s="424"/>
    </row>
    <row r="801" spans="1:10" s="80" customFormat="1" ht="15" hidden="1" customHeight="1" x14ac:dyDescent="0.25">
      <c r="A801" s="461"/>
      <c r="B801" s="461"/>
      <c r="C801" s="490"/>
      <c r="D801" s="64"/>
      <c r="E801" s="61"/>
      <c r="F801" s="129" t="s">
        <v>220</v>
      </c>
      <c r="G801" s="254"/>
      <c r="H801" s="254"/>
      <c r="I801" s="254"/>
      <c r="J801" s="430"/>
    </row>
    <row r="802" spans="1:10" ht="15" hidden="1" customHeight="1" x14ac:dyDescent="0.25">
      <c r="A802" s="461"/>
      <c r="B802" s="461"/>
      <c r="C802" s="490"/>
      <c r="D802" s="64"/>
      <c r="E802" s="61"/>
      <c r="F802" s="110" t="s">
        <v>221</v>
      </c>
      <c r="G802" s="254"/>
      <c r="H802" s="254"/>
      <c r="I802" s="254"/>
      <c r="J802" s="430"/>
    </row>
    <row r="803" spans="1:10" s="80" customFormat="1" ht="15" hidden="1" customHeight="1" x14ac:dyDescent="0.25">
      <c r="A803" s="4">
        <v>6112</v>
      </c>
      <c r="B803" s="4">
        <v>5019</v>
      </c>
      <c r="C803" s="291"/>
      <c r="D803" s="47"/>
      <c r="E803" s="61"/>
      <c r="F803" s="5" t="s">
        <v>554</v>
      </c>
      <c r="G803" s="76">
        <v>15.64</v>
      </c>
      <c r="H803" s="76">
        <v>15.64</v>
      </c>
      <c r="I803" s="76">
        <v>1.25</v>
      </c>
      <c r="J803" s="430">
        <f>Tabulka54246[[#This Row],[Skutečnost v tis. Kč]]/Tabulka54246[[#This Row],[Upravený rozpočet v tis. Kč]]*100</f>
        <v>7.9923273657289</v>
      </c>
    </row>
    <row r="804" spans="1:10" s="80" customFormat="1" ht="15" hidden="1" customHeight="1" x14ac:dyDescent="0.25">
      <c r="A804" s="4">
        <v>6112</v>
      </c>
      <c r="B804" s="4">
        <v>5021</v>
      </c>
      <c r="C804" s="291"/>
      <c r="D804" s="47"/>
      <c r="E804" s="61"/>
      <c r="F804" s="5" t="s">
        <v>553</v>
      </c>
      <c r="G804" s="76">
        <v>80</v>
      </c>
      <c r="H804" s="76">
        <v>80</v>
      </c>
      <c r="I804" s="76">
        <v>0</v>
      </c>
      <c r="J804" s="430">
        <f>Tabulka54246[[#This Row],[Skutečnost v tis. Kč]]/Tabulka54246[[#This Row],[Upravený rozpočet v tis. Kč]]*100</f>
        <v>0</v>
      </c>
    </row>
    <row r="805" spans="1:10" s="80" customFormat="1" ht="15" hidden="1" customHeight="1" x14ac:dyDescent="0.25">
      <c r="A805" s="4">
        <v>6112</v>
      </c>
      <c r="B805" s="4">
        <v>5023</v>
      </c>
      <c r="C805" s="291"/>
      <c r="D805" s="47"/>
      <c r="E805" s="61"/>
      <c r="F805" s="5" t="s">
        <v>511</v>
      </c>
      <c r="G805" s="76">
        <v>2379.3000000000002</v>
      </c>
      <c r="H805" s="76">
        <v>2379.3000000000002</v>
      </c>
      <c r="I805" s="76">
        <v>1528.57</v>
      </c>
      <c r="J805" s="430">
        <f>Tabulka54246[[#This Row],[Skutečnost v tis. Kč]]/Tabulka54246[[#This Row],[Upravený rozpočet v tis. Kč]]*100</f>
        <v>64.244525700836377</v>
      </c>
    </row>
    <row r="806" spans="1:10" s="80" customFormat="1" ht="15" hidden="1" customHeight="1" x14ac:dyDescent="0.25">
      <c r="A806" s="4">
        <v>6112</v>
      </c>
      <c r="B806" s="4">
        <v>5031</v>
      </c>
      <c r="C806" s="291"/>
      <c r="D806" s="47"/>
      <c r="E806" s="61"/>
      <c r="F806" s="5" t="s">
        <v>182</v>
      </c>
      <c r="G806" s="76">
        <v>383.6</v>
      </c>
      <c r="H806" s="76">
        <v>383.6</v>
      </c>
      <c r="I806" s="76">
        <v>248.66</v>
      </c>
      <c r="J806" s="430">
        <f>Tabulka54246[[#This Row],[Skutečnost v tis. Kč]]/Tabulka54246[[#This Row],[Upravený rozpočet v tis. Kč]]*100</f>
        <v>64.822732012513029</v>
      </c>
    </row>
    <row r="807" spans="1:10" s="80" customFormat="1" ht="15" hidden="1" customHeight="1" x14ac:dyDescent="0.25">
      <c r="A807" s="4">
        <v>6112</v>
      </c>
      <c r="B807" s="4">
        <v>5032</v>
      </c>
      <c r="C807" s="291"/>
      <c r="D807" s="47"/>
      <c r="E807" s="61"/>
      <c r="F807" s="5" t="s">
        <v>119</v>
      </c>
      <c r="G807" s="76">
        <v>214.1</v>
      </c>
      <c r="H807" s="76">
        <v>214.1</v>
      </c>
      <c r="I807" s="76">
        <v>139.49</v>
      </c>
      <c r="J807" s="430">
        <f>Tabulka54246[[#This Row],[Skutečnost v tis. Kč]]/Tabulka54246[[#This Row],[Upravený rozpočet v tis. Kč]]*100</f>
        <v>65.151798225128459</v>
      </c>
    </row>
    <row r="808" spans="1:10" s="80" customFormat="1" ht="15" hidden="1" customHeight="1" x14ac:dyDescent="0.25">
      <c r="A808" s="4">
        <v>6112</v>
      </c>
      <c r="B808" s="4">
        <v>5039</v>
      </c>
      <c r="C808" s="291"/>
      <c r="D808" s="47"/>
      <c r="E808" s="61"/>
      <c r="F808" s="5" t="s">
        <v>555</v>
      </c>
      <c r="G808" s="76">
        <v>5.32</v>
      </c>
      <c r="H808" s="76">
        <v>5.32</v>
      </c>
      <c r="I808" s="76">
        <v>0.43</v>
      </c>
      <c r="J808" s="430">
        <f>Tabulka54246[[#This Row],[Skutečnost v tis. Kč]]/Tabulka54246[[#This Row],[Upravený rozpočet v tis. Kč]]*100</f>
        <v>8.0827067669172923</v>
      </c>
    </row>
    <row r="809" spans="1:10" s="80" customFormat="1" ht="15" hidden="1" customHeight="1" x14ac:dyDescent="0.25">
      <c r="A809" s="4">
        <v>6112</v>
      </c>
      <c r="B809" s="4">
        <v>5136</v>
      </c>
      <c r="C809" s="291"/>
      <c r="D809" s="47"/>
      <c r="E809" s="61"/>
      <c r="F809" s="5" t="s">
        <v>200</v>
      </c>
      <c r="G809" s="76">
        <v>2</v>
      </c>
      <c r="H809" s="76">
        <v>2</v>
      </c>
      <c r="I809" s="76">
        <v>0</v>
      </c>
      <c r="J809" s="430">
        <f>Tabulka54246[[#This Row],[Skutečnost v tis. Kč]]/Tabulka54246[[#This Row],[Upravený rozpočet v tis. Kč]]*100</f>
        <v>0</v>
      </c>
    </row>
    <row r="810" spans="1:10" s="80" customFormat="1" ht="15" hidden="1" customHeight="1" x14ac:dyDescent="0.25">
      <c r="A810" s="4">
        <v>6112</v>
      </c>
      <c r="B810" s="4">
        <v>5139</v>
      </c>
      <c r="C810" s="291"/>
      <c r="D810" s="47"/>
      <c r="E810" s="61"/>
      <c r="F810" s="5" t="s">
        <v>125</v>
      </c>
      <c r="G810" s="76">
        <v>7</v>
      </c>
      <c r="H810" s="76">
        <v>7</v>
      </c>
      <c r="I810" s="76">
        <v>6.22</v>
      </c>
      <c r="J810" s="430">
        <f>Tabulka54246[[#This Row],[Skutečnost v tis. Kč]]/Tabulka54246[[#This Row],[Upravený rozpočet v tis. Kč]]*100</f>
        <v>88.857142857142861</v>
      </c>
    </row>
    <row r="811" spans="1:10" s="80" customFormat="1" ht="15" hidden="1" customHeight="1" x14ac:dyDescent="0.25">
      <c r="A811" s="4">
        <v>6112</v>
      </c>
      <c r="B811" s="4">
        <v>5156</v>
      </c>
      <c r="C811" s="291"/>
      <c r="D811" s="47"/>
      <c r="E811" s="61"/>
      <c r="F811" s="5" t="s">
        <v>192</v>
      </c>
      <c r="G811" s="76">
        <v>22</v>
      </c>
      <c r="H811" s="76">
        <v>22</v>
      </c>
      <c r="I811" s="76">
        <v>6.4</v>
      </c>
      <c r="J811" s="430">
        <f>Tabulka54246[[#This Row],[Skutečnost v tis. Kč]]/Tabulka54246[[#This Row],[Upravený rozpočet v tis. Kč]]*100</f>
        <v>29.090909090909093</v>
      </c>
    </row>
    <row r="812" spans="1:10" s="80" customFormat="1" ht="15" hidden="1" customHeight="1" x14ac:dyDescent="0.25">
      <c r="A812" s="4">
        <v>6112</v>
      </c>
      <c r="B812" s="4">
        <v>5162</v>
      </c>
      <c r="C812" s="291"/>
      <c r="D812" s="47"/>
      <c r="E812" s="61">
        <v>220</v>
      </c>
      <c r="F812" s="5" t="s">
        <v>552</v>
      </c>
      <c r="G812" s="76">
        <v>8</v>
      </c>
      <c r="H812" s="76">
        <v>8</v>
      </c>
      <c r="I812" s="76">
        <v>1.39</v>
      </c>
      <c r="J812" s="430">
        <f>Tabulka54246[[#This Row],[Skutečnost v tis. Kč]]/Tabulka54246[[#This Row],[Upravený rozpočet v tis. Kč]]*100</f>
        <v>17.375</v>
      </c>
    </row>
    <row r="813" spans="1:10" s="80" customFormat="1" ht="15" hidden="1" customHeight="1" x14ac:dyDescent="0.25">
      <c r="A813" s="4">
        <v>6112</v>
      </c>
      <c r="B813" s="4">
        <v>5162</v>
      </c>
      <c r="C813" s="291"/>
      <c r="D813" s="47"/>
      <c r="E813" s="61">
        <v>221</v>
      </c>
      <c r="F813" s="5" t="s">
        <v>446</v>
      </c>
      <c r="G813" s="76">
        <v>10</v>
      </c>
      <c r="H813" s="76">
        <v>10</v>
      </c>
      <c r="I813" s="76">
        <v>6.57</v>
      </c>
      <c r="J813" s="430">
        <f>Tabulka54246[[#This Row],[Skutečnost v tis. Kč]]/Tabulka54246[[#This Row],[Upravený rozpočet v tis. Kč]]*100</f>
        <v>65.7</v>
      </c>
    </row>
    <row r="814" spans="1:10" s="80" customFormat="1" ht="15" hidden="1" customHeight="1" x14ac:dyDescent="0.25">
      <c r="A814" s="4">
        <v>6112</v>
      </c>
      <c r="B814" s="4">
        <v>5166</v>
      </c>
      <c r="C814" s="291"/>
      <c r="D814" s="47"/>
      <c r="E814" s="61"/>
      <c r="F814" s="5" t="s">
        <v>121</v>
      </c>
      <c r="G814" s="76">
        <v>150</v>
      </c>
      <c r="H814" s="76">
        <v>150</v>
      </c>
      <c r="I814" s="76">
        <v>121.07</v>
      </c>
      <c r="J814" s="428">
        <f>Tabulka54246[[#This Row],[Skutečnost v tis. Kč]]/Tabulka54246[[#This Row],[Upravený rozpočet v tis. Kč]]*100</f>
        <v>80.713333333333324</v>
      </c>
    </row>
    <row r="815" spans="1:10" s="80" customFormat="1" ht="15" hidden="1" customHeight="1" x14ac:dyDescent="0.25">
      <c r="A815" s="4">
        <v>6112</v>
      </c>
      <c r="B815" s="4">
        <v>5167</v>
      </c>
      <c r="C815" s="291"/>
      <c r="D815" s="47"/>
      <c r="E815" s="61"/>
      <c r="F815" s="5" t="s">
        <v>122</v>
      </c>
      <c r="G815" s="76">
        <v>5</v>
      </c>
      <c r="H815" s="76">
        <v>5</v>
      </c>
      <c r="I815" s="76">
        <v>0</v>
      </c>
      <c r="J815" s="428">
        <f>Tabulka54246[[#This Row],[Skutečnost v tis. Kč]]/Tabulka54246[[#This Row],[Upravený rozpočet v tis. Kč]]*100</f>
        <v>0</v>
      </c>
    </row>
    <row r="816" spans="1:10" s="80" customFormat="1" ht="15" hidden="1" customHeight="1" x14ac:dyDescent="0.25">
      <c r="A816" s="4">
        <v>6112</v>
      </c>
      <c r="B816" s="4">
        <v>5169</v>
      </c>
      <c r="C816" s="291"/>
      <c r="D816" s="47"/>
      <c r="E816" s="61"/>
      <c r="F816" s="5" t="s">
        <v>222</v>
      </c>
      <c r="G816" s="76">
        <v>12</v>
      </c>
      <c r="H816" s="76">
        <v>5.5</v>
      </c>
      <c r="I816" s="76">
        <v>4.1100000000000003</v>
      </c>
      <c r="J816" s="428">
        <f>Tabulka54246[[#This Row],[Skutečnost v tis. Kč]]/Tabulka54246[[#This Row],[Upravený rozpočet v tis. Kč]]*100</f>
        <v>74.727272727272734</v>
      </c>
    </row>
    <row r="817" spans="1:10" s="80" customFormat="1" ht="15" customHeight="1" x14ac:dyDescent="0.25">
      <c r="A817" s="461">
        <v>6112</v>
      </c>
      <c r="B817" s="461">
        <v>5171</v>
      </c>
      <c r="C817" s="490"/>
      <c r="D817" s="64"/>
      <c r="E817" s="61"/>
      <c r="F817" s="459" t="s">
        <v>395</v>
      </c>
      <c r="G817" s="254">
        <v>15</v>
      </c>
      <c r="H817" s="254">
        <v>15</v>
      </c>
      <c r="I817" s="254">
        <v>10.8</v>
      </c>
      <c r="J817" s="429">
        <f>Tabulka54246[[#This Row],[Skutečnost v tis. Kč]]/Tabulka54246[[#This Row],[Upravený rozpočet v tis. Kč]]*100</f>
        <v>72.000000000000014</v>
      </c>
    </row>
    <row r="818" spans="1:10" s="80" customFormat="1" ht="15" hidden="1" customHeight="1" x14ac:dyDescent="0.25">
      <c r="A818" s="4">
        <v>6112</v>
      </c>
      <c r="B818" s="4">
        <v>5173</v>
      </c>
      <c r="C818" s="291"/>
      <c r="D818" s="47"/>
      <c r="E818" s="61"/>
      <c r="F818" s="5" t="s">
        <v>193</v>
      </c>
      <c r="G818" s="76">
        <v>3</v>
      </c>
      <c r="H818" s="76">
        <v>17.73</v>
      </c>
      <c r="I818" s="76">
        <v>13.71</v>
      </c>
      <c r="J818" s="428">
        <f>Tabulka54246[[#This Row],[Skutečnost v tis. Kč]]/Tabulka54246[[#This Row],[Upravený rozpočet v tis. Kč]]*100</f>
        <v>77.326565143824027</v>
      </c>
    </row>
    <row r="819" spans="1:10" s="80" customFormat="1" ht="15" hidden="1" customHeight="1" x14ac:dyDescent="0.25">
      <c r="A819" s="4">
        <v>6112</v>
      </c>
      <c r="B819" s="4">
        <v>5175</v>
      </c>
      <c r="C819" s="291"/>
      <c r="D819" s="47"/>
      <c r="E819" s="61"/>
      <c r="F819" s="5" t="s">
        <v>258</v>
      </c>
      <c r="G819" s="76">
        <v>76</v>
      </c>
      <c r="H819" s="76">
        <v>50.27</v>
      </c>
      <c r="I819" s="76">
        <v>25.87</v>
      </c>
      <c r="J819" s="428">
        <f>Tabulka54246[[#This Row],[Skutečnost v tis. Kč]]/Tabulka54246[[#This Row],[Upravený rozpočet v tis. Kč]]*100</f>
        <v>51.462104634971148</v>
      </c>
    </row>
    <row r="820" spans="1:10" s="80" customFormat="1" ht="15" hidden="1" customHeight="1" x14ac:dyDescent="0.25">
      <c r="A820" s="4">
        <v>6112</v>
      </c>
      <c r="B820" s="4">
        <v>5176</v>
      </c>
      <c r="C820" s="291"/>
      <c r="D820" s="47"/>
      <c r="E820" s="61"/>
      <c r="F820" s="5" t="s">
        <v>223</v>
      </c>
      <c r="G820" s="76">
        <v>4.5</v>
      </c>
      <c r="H820" s="76">
        <v>4.5</v>
      </c>
      <c r="I820" s="76">
        <v>0</v>
      </c>
      <c r="J820" s="428">
        <f>Tabulka54246[[#This Row],[Skutečnost v tis. Kč]]/Tabulka54246[[#This Row],[Upravený rozpočet v tis. Kč]]*100</f>
        <v>0</v>
      </c>
    </row>
    <row r="821" spans="1:10" s="80" customFormat="1" ht="15" hidden="1" customHeight="1" x14ac:dyDescent="0.25">
      <c r="A821" s="4">
        <v>6112</v>
      </c>
      <c r="B821" s="4">
        <v>5179</v>
      </c>
      <c r="C821" s="291"/>
      <c r="D821" s="47"/>
      <c r="E821" s="61"/>
      <c r="F821" s="5" t="s">
        <v>224</v>
      </c>
      <c r="G821" s="76">
        <v>12</v>
      </c>
      <c r="H821" s="76">
        <v>21</v>
      </c>
      <c r="I821" s="76">
        <v>21</v>
      </c>
      <c r="J821" s="428">
        <f>Tabulka54246[[#This Row],[Skutečnost v tis. Kč]]/Tabulka54246[[#This Row],[Upravený rozpočet v tis. Kč]]*100</f>
        <v>100</v>
      </c>
    </row>
    <row r="822" spans="1:10" s="80" customFormat="1" ht="15" hidden="1" customHeight="1" x14ac:dyDescent="0.25">
      <c r="A822" s="4">
        <v>6112</v>
      </c>
      <c r="B822" s="4">
        <v>5194</v>
      </c>
      <c r="C822" s="291"/>
      <c r="D822" s="47"/>
      <c r="E822" s="61"/>
      <c r="F822" s="5" t="s">
        <v>194</v>
      </c>
      <c r="G822" s="76">
        <v>0</v>
      </c>
      <c r="H822" s="76">
        <v>17.5</v>
      </c>
      <c r="I822" s="76">
        <v>17.05</v>
      </c>
      <c r="J822" s="428">
        <f>Tabulka54246[[#This Row],[Skutečnost v tis. Kč]]/Tabulka54246[[#This Row],[Upravený rozpočet v tis. Kč]]*100</f>
        <v>97.428571428571431</v>
      </c>
    </row>
    <row r="823" spans="1:10" s="80" customFormat="1" ht="17.45" hidden="1" customHeight="1" x14ac:dyDescent="0.25">
      <c r="A823" s="4">
        <v>6112</v>
      </c>
      <c r="B823" s="4">
        <v>5194</v>
      </c>
      <c r="C823" s="291"/>
      <c r="D823" s="529">
        <v>111</v>
      </c>
      <c r="E823" s="61"/>
      <c r="F823" s="5" t="s">
        <v>863</v>
      </c>
      <c r="G823" s="76">
        <v>0</v>
      </c>
      <c r="H823" s="521">
        <v>60.92</v>
      </c>
      <c r="I823" s="76">
        <v>8.51</v>
      </c>
      <c r="J823" s="428">
        <f>Tabulka54246[[#This Row],[Skutečnost v tis. Kč]]/Tabulka54246[[#This Row],[Upravený rozpočet v tis. Kč]]*100</f>
        <v>13.96913985554826</v>
      </c>
    </row>
    <row r="824" spans="1:10" s="80" customFormat="1" ht="17.45" hidden="1" customHeight="1" x14ac:dyDescent="0.25">
      <c r="A824" s="4">
        <v>6112</v>
      </c>
      <c r="B824" s="4">
        <v>5362</v>
      </c>
      <c r="C824" s="291"/>
      <c r="D824" s="47"/>
      <c r="E824" s="61"/>
      <c r="F824" s="5" t="s">
        <v>225</v>
      </c>
      <c r="G824" s="76">
        <v>1.5</v>
      </c>
      <c r="H824" s="76">
        <v>1.5</v>
      </c>
      <c r="I824" s="76">
        <v>1.5</v>
      </c>
      <c r="J824" s="428">
        <f>Tabulka54246[[#This Row],[Skutečnost v tis. Kč]]/Tabulka54246[[#This Row],[Upravený rozpočet v tis. Kč]]*100</f>
        <v>100</v>
      </c>
    </row>
    <row r="825" spans="1:10" s="80" customFormat="1" ht="17.45" hidden="1" customHeight="1" x14ac:dyDescent="0.25">
      <c r="A825" s="4">
        <v>6112</v>
      </c>
      <c r="B825" s="13">
        <v>5492</v>
      </c>
      <c r="C825" s="270"/>
      <c r="D825" s="529">
        <v>2111</v>
      </c>
      <c r="E825" s="61">
        <v>365</v>
      </c>
      <c r="F825" s="5" t="s">
        <v>966</v>
      </c>
      <c r="G825" s="76">
        <v>0</v>
      </c>
      <c r="H825" s="76">
        <v>1.2</v>
      </c>
      <c r="I825" s="76">
        <v>1.2</v>
      </c>
      <c r="J825" s="428">
        <f>Tabulka54246[[#This Row],[Skutečnost v tis. Kč]]/Tabulka54246[[#This Row],[Upravený rozpočet v tis. Kč]]*100</f>
        <v>100</v>
      </c>
    </row>
    <row r="826" spans="1:10" s="80" customFormat="1" ht="17.45" hidden="1" customHeight="1" x14ac:dyDescent="0.25">
      <c r="A826" s="258">
        <v>6112</v>
      </c>
      <c r="B826" s="258">
        <v>6122</v>
      </c>
      <c r="C826" s="270"/>
      <c r="D826" s="64"/>
      <c r="E826" s="61"/>
      <c r="F826" s="256" t="s">
        <v>701</v>
      </c>
      <c r="G826" s="252">
        <v>0</v>
      </c>
      <c r="H826" s="252">
        <v>181.26</v>
      </c>
      <c r="I826" s="252">
        <v>181.26</v>
      </c>
      <c r="J826" s="428">
        <f>Tabulka54246[[#This Row],[Skutečnost v tis. Kč]]/Tabulka54246[[#This Row],[Upravený rozpočet v tis. Kč]]*100</f>
        <v>100</v>
      </c>
    </row>
    <row r="827" spans="1:10" s="80" customFormat="1" ht="15" hidden="1" customHeight="1" x14ac:dyDescent="0.25">
      <c r="A827" s="335">
        <v>6112</v>
      </c>
      <c r="B827" s="335"/>
      <c r="C827" s="519"/>
      <c r="D827" s="45"/>
      <c r="E827" s="61"/>
      <c r="F827" s="110" t="s">
        <v>475</v>
      </c>
      <c r="G827" s="72">
        <f>SUBTOTAL(109,G803:G826)</f>
        <v>15</v>
      </c>
      <c r="H827" s="72">
        <f>SUBTOTAL(109,H803:H826)</f>
        <v>15</v>
      </c>
      <c r="I827" s="72">
        <f>SUBTOTAL(109,I803:I826)</f>
        <v>10.8</v>
      </c>
      <c r="J827" s="547">
        <f>Tabulka54246[[#This Row],[Skutečnost v tis. Kč]]/Tabulka54246[[#This Row],[Upravený rozpočet v tis. Kč]]*100</f>
        <v>72.000000000000014</v>
      </c>
    </row>
    <row r="828" spans="1:10" s="80" customFormat="1" ht="15" hidden="1" customHeight="1" x14ac:dyDescent="0.25">
      <c r="A828" s="335"/>
      <c r="B828" s="13"/>
      <c r="C828" s="270"/>
      <c r="D828" s="19"/>
      <c r="E828" s="61"/>
      <c r="F828" s="110"/>
      <c r="G828" s="72"/>
      <c r="H828" s="76"/>
      <c r="I828" s="454"/>
      <c r="J828" s="560"/>
    </row>
    <row r="829" spans="1:10" s="54" customFormat="1" ht="15" hidden="1" customHeight="1" x14ac:dyDescent="0.25">
      <c r="A829" s="492">
        <v>6117</v>
      </c>
      <c r="B829" s="492">
        <v>5019</v>
      </c>
      <c r="C829" s="520">
        <v>98348</v>
      </c>
      <c r="D829" s="582"/>
      <c r="E829" s="61"/>
      <c r="F829" s="494" t="s">
        <v>904</v>
      </c>
      <c r="G829" s="552">
        <v>0</v>
      </c>
      <c r="H829" s="552">
        <v>7</v>
      </c>
      <c r="I829" s="583">
        <v>0.31</v>
      </c>
      <c r="J829" s="558">
        <f>Tabulka54246[[#This Row],[Skutečnost v tis. Kč]]/Tabulka54246[[#This Row],[Upravený rozpočet v tis. Kč]]*100</f>
        <v>4.4285714285714279</v>
      </c>
    </row>
    <row r="830" spans="1:10" s="54" customFormat="1" ht="15" hidden="1" customHeight="1" x14ac:dyDescent="0.25">
      <c r="A830" s="492">
        <v>6117</v>
      </c>
      <c r="B830" s="492">
        <v>5021</v>
      </c>
      <c r="C830" s="520">
        <v>98348</v>
      </c>
      <c r="D830" s="582"/>
      <c r="E830" s="61"/>
      <c r="F830" s="494" t="s">
        <v>97</v>
      </c>
      <c r="G830" s="552">
        <v>0</v>
      </c>
      <c r="H830" s="552">
        <v>180.6</v>
      </c>
      <c r="I830" s="583">
        <v>179.85</v>
      </c>
      <c r="J830" s="558">
        <f>Tabulka54246[[#This Row],[Skutečnost v tis. Kč]]/Tabulka54246[[#This Row],[Upravený rozpočet v tis. Kč]]*100</f>
        <v>99.584717607973417</v>
      </c>
    </row>
    <row r="831" spans="1:10" s="54" customFormat="1" ht="15" hidden="1" customHeight="1" x14ac:dyDescent="0.25">
      <c r="A831" s="492">
        <v>6117</v>
      </c>
      <c r="B831" s="492">
        <v>5029</v>
      </c>
      <c r="C831" s="520">
        <v>98348</v>
      </c>
      <c r="D831" s="582"/>
      <c r="E831" s="61"/>
      <c r="F831" s="494" t="s">
        <v>905</v>
      </c>
      <c r="G831" s="552">
        <v>0</v>
      </c>
      <c r="H831" s="552">
        <v>1.5</v>
      </c>
      <c r="I831" s="583">
        <v>0</v>
      </c>
      <c r="J831" s="558">
        <f>Tabulka54246[[#This Row],[Skutečnost v tis. Kč]]/Tabulka54246[[#This Row],[Upravený rozpočet v tis. Kč]]*100</f>
        <v>0</v>
      </c>
    </row>
    <row r="832" spans="1:10" s="54" customFormat="1" ht="15" hidden="1" customHeight="1" x14ac:dyDescent="0.25">
      <c r="A832" s="492">
        <v>6117</v>
      </c>
      <c r="B832" s="492">
        <v>5039</v>
      </c>
      <c r="C832" s="520">
        <v>98348</v>
      </c>
      <c r="D832" s="582"/>
      <c r="E832" s="61"/>
      <c r="F832" s="494" t="s">
        <v>215</v>
      </c>
      <c r="G832" s="552">
        <v>0</v>
      </c>
      <c r="H832" s="552">
        <v>2</v>
      </c>
      <c r="I832" s="583">
        <v>0.1</v>
      </c>
      <c r="J832" s="558">
        <f>Tabulka54246[[#This Row],[Skutečnost v tis. Kč]]/Tabulka54246[[#This Row],[Upravený rozpočet v tis. Kč]]*100</f>
        <v>5</v>
      </c>
    </row>
    <row r="833" spans="1:10" s="54" customFormat="1" ht="15" hidden="1" customHeight="1" x14ac:dyDescent="0.25">
      <c r="A833" s="492">
        <v>6117</v>
      </c>
      <c r="B833" s="492">
        <v>5139</v>
      </c>
      <c r="C833" s="520">
        <v>98348</v>
      </c>
      <c r="D833" s="582"/>
      <c r="E833" s="61"/>
      <c r="F833" s="494" t="s">
        <v>906</v>
      </c>
      <c r="G833" s="552">
        <v>0</v>
      </c>
      <c r="H833" s="552">
        <v>7</v>
      </c>
      <c r="I833" s="583">
        <v>4.12</v>
      </c>
      <c r="J833" s="558">
        <f>Tabulka54246[[#This Row],[Skutečnost v tis. Kč]]/Tabulka54246[[#This Row],[Upravený rozpočet v tis. Kč]]*100</f>
        <v>58.857142857142861</v>
      </c>
    </row>
    <row r="834" spans="1:10" s="54" customFormat="1" ht="15" hidden="1" customHeight="1" x14ac:dyDescent="0.25">
      <c r="A834" s="492">
        <v>6117</v>
      </c>
      <c r="B834" s="492">
        <v>5166</v>
      </c>
      <c r="C834" s="520">
        <v>98348</v>
      </c>
      <c r="D834" s="582"/>
      <c r="E834" s="61"/>
      <c r="F834" s="494" t="s">
        <v>192</v>
      </c>
      <c r="G834" s="552">
        <v>0</v>
      </c>
      <c r="H834" s="552">
        <v>1</v>
      </c>
      <c r="I834" s="583">
        <v>0.38</v>
      </c>
      <c r="J834" s="558">
        <f>Tabulka54246[[#This Row],[Skutečnost v tis. Kč]]/Tabulka54246[[#This Row],[Upravený rozpočet v tis. Kč]]*100</f>
        <v>38</v>
      </c>
    </row>
    <row r="835" spans="1:10" s="54" customFormat="1" ht="15" hidden="1" customHeight="1" x14ac:dyDescent="0.25">
      <c r="A835" s="492">
        <v>6117</v>
      </c>
      <c r="B835" s="492">
        <v>5169</v>
      </c>
      <c r="C835" s="520">
        <v>98348</v>
      </c>
      <c r="D835" s="582"/>
      <c r="E835" s="61"/>
      <c r="F835" s="494" t="s">
        <v>134</v>
      </c>
      <c r="G835" s="552">
        <v>0</v>
      </c>
      <c r="H835" s="552">
        <v>160.9</v>
      </c>
      <c r="I835" s="583">
        <v>117.02</v>
      </c>
      <c r="J835" s="558">
        <f>Tabulka54246[[#This Row],[Skutečnost v tis. Kč]]/Tabulka54246[[#This Row],[Upravený rozpočet v tis. Kč]]*100</f>
        <v>72.728402734617774</v>
      </c>
    </row>
    <row r="836" spans="1:10" s="54" customFormat="1" ht="15" hidden="1" customHeight="1" x14ac:dyDescent="0.25">
      <c r="A836" s="335">
        <v>6117</v>
      </c>
      <c r="B836" s="13"/>
      <c r="C836" s="270"/>
      <c r="D836" s="19"/>
      <c r="E836" s="61"/>
      <c r="F836" s="110" t="s">
        <v>907</v>
      </c>
      <c r="G836" s="72">
        <f>SUBTOTAL(109,G829:G835)</f>
        <v>0</v>
      </c>
      <c r="H836" s="72">
        <f>SUBTOTAL(109,H829:H835)</f>
        <v>0</v>
      </c>
      <c r="I836" s="72">
        <f>SUBTOTAL(109,I829:I835)</f>
        <v>0</v>
      </c>
      <c r="J836" s="547" t="e">
        <f>Tabulka54246[[#This Row],[Skutečnost v tis. Kč]]/Tabulka54246[[#This Row],[Upravený rozpočet v tis. Kč]]*100</f>
        <v>#DIV/0!</v>
      </c>
    </row>
    <row r="837" spans="1:10" s="54" customFormat="1" ht="15" hidden="1" customHeight="1" x14ac:dyDescent="0.25">
      <c r="A837" s="461"/>
      <c r="B837" s="461"/>
      <c r="C837" s="490"/>
      <c r="D837" s="64"/>
      <c r="E837" s="61"/>
      <c r="F837" s="459"/>
      <c r="G837" s="254"/>
      <c r="H837" s="254"/>
      <c r="I837" s="254"/>
      <c r="J837" s="428"/>
    </row>
    <row r="838" spans="1:10" s="54" customFormat="1" ht="15" hidden="1" customHeight="1" x14ac:dyDescent="0.25">
      <c r="A838" s="461"/>
      <c r="B838" s="461"/>
      <c r="C838" s="490"/>
      <c r="D838" s="64"/>
      <c r="E838" s="61"/>
      <c r="F838" s="282" t="s">
        <v>226</v>
      </c>
      <c r="G838" s="254"/>
      <c r="H838" s="254"/>
      <c r="I838" s="254"/>
      <c r="J838" s="428"/>
    </row>
    <row r="839" spans="1:10" s="54" customFormat="1" ht="15" hidden="1" customHeight="1" x14ac:dyDescent="0.25">
      <c r="A839" s="4">
        <v>6171</v>
      </c>
      <c r="B839" s="4">
        <v>5011</v>
      </c>
      <c r="C839" s="291"/>
      <c r="D839" s="47"/>
      <c r="E839" s="61"/>
      <c r="F839" s="5" t="s">
        <v>227</v>
      </c>
      <c r="G839" s="76">
        <v>23118</v>
      </c>
      <c r="H839" s="76">
        <v>23118</v>
      </c>
      <c r="I839" s="76">
        <v>14325.87</v>
      </c>
      <c r="J839" s="428">
        <f>Tabulka54246[[#This Row],[Skutečnost v tis. Kč]]/Tabulka54246[[#This Row],[Upravený rozpočet v tis. Kč]]*100</f>
        <v>61.968466130288093</v>
      </c>
    </row>
    <row r="840" spans="1:10" s="54" customFormat="1" ht="15" hidden="1" customHeight="1" x14ac:dyDescent="0.25">
      <c r="A840" s="4">
        <v>6171</v>
      </c>
      <c r="B840" s="4">
        <v>5021</v>
      </c>
      <c r="C840" s="291"/>
      <c r="D840" s="47"/>
      <c r="E840" s="61"/>
      <c r="F840" s="5" t="s">
        <v>228</v>
      </c>
      <c r="G840" s="76">
        <v>300</v>
      </c>
      <c r="H840" s="76">
        <v>300</v>
      </c>
      <c r="I840" s="76">
        <v>200.82</v>
      </c>
      <c r="J840" s="428">
        <f>Tabulka54246[[#This Row],[Skutečnost v tis. Kč]]/Tabulka54246[[#This Row],[Upravený rozpočet v tis. Kč]]*100</f>
        <v>66.94</v>
      </c>
    </row>
    <row r="841" spans="1:10" s="54" customFormat="1" ht="15" hidden="1" customHeight="1" x14ac:dyDescent="0.25">
      <c r="A841" s="4">
        <v>6171</v>
      </c>
      <c r="B841" s="4">
        <v>5031</v>
      </c>
      <c r="C841" s="291"/>
      <c r="D841" s="47"/>
      <c r="E841" s="61"/>
      <c r="F841" s="5" t="s">
        <v>182</v>
      </c>
      <c r="G841" s="76">
        <v>5854.5</v>
      </c>
      <c r="H841" s="76">
        <v>5854.5</v>
      </c>
      <c r="I841" s="76">
        <v>3603.49</v>
      </c>
      <c r="J841" s="428">
        <f>Tabulka54246[[#This Row],[Skutečnost v tis. Kč]]/Tabulka54246[[#This Row],[Upravený rozpočet v tis. Kč]]*100</f>
        <v>61.550772909727556</v>
      </c>
    </row>
    <row r="842" spans="1:10" ht="15" hidden="1" customHeight="1" x14ac:dyDescent="0.25">
      <c r="A842" s="4">
        <v>6171</v>
      </c>
      <c r="B842" s="4">
        <v>5032</v>
      </c>
      <c r="C842" s="291"/>
      <c r="D842" s="47"/>
      <c r="E842" s="61"/>
      <c r="F842" s="5" t="s">
        <v>119</v>
      </c>
      <c r="G842" s="76">
        <v>2107.6</v>
      </c>
      <c r="H842" s="76">
        <v>2107.6</v>
      </c>
      <c r="I842" s="76">
        <v>1302.8699999999999</v>
      </c>
      <c r="J842" s="428">
        <f>Tabulka54246[[#This Row],[Skutečnost v tis. Kč]]/Tabulka54246[[#This Row],[Upravený rozpočet v tis. Kč]]*100</f>
        <v>61.817707344847214</v>
      </c>
    </row>
    <row r="843" spans="1:10" s="80" customFormat="1" ht="15" hidden="1" customHeight="1" x14ac:dyDescent="0.25">
      <c r="A843" s="4">
        <v>6171</v>
      </c>
      <c r="B843" s="4">
        <v>5038</v>
      </c>
      <c r="C843" s="291"/>
      <c r="D843" s="47"/>
      <c r="E843" s="61"/>
      <c r="F843" s="5" t="s">
        <v>124</v>
      </c>
      <c r="G843" s="76">
        <v>130</v>
      </c>
      <c r="H843" s="76">
        <v>130</v>
      </c>
      <c r="I843" s="76">
        <v>90.55</v>
      </c>
      <c r="J843" s="428">
        <f>Tabulka54246[[#This Row],[Skutečnost v tis. Kč]]/Tabulka54246[[#This Row],[Upravený rozpočet v tis. Kč]]*100</f>
        <v>69.65384615384616</v>
      </c>
    </row>
    <row r="844" spans="1:10" s="80" customFormat="1" ht="15" hidden="1" customHeight="1" x14ac:dyDescent="0.25">
      <c r="A844" s="4">
        <v>6171</v>
      </c>
      <c r="B844" s="4">
        <v>5041</v>
      </c>
      <c r="C844" s="291"/>
      <c r="D844" s="47"/>
      <c r="E844" s="61"/>
      <c r="F844" s="5" t="s">
        <v>310</v>
      </c>
      <c r="G844" s="76">
        <v>1.23</v>
      </c>
      <c r="H844" s="76">
        <v>1.23</v>
      </c>
      <c r="I844" s="76">
        <v>1.23</v>
      </c>
      <c r="J844" s="428">
        <f>Tabulka54246[[#This Row],[Skutečnost v tis. Kč]]/Tabulka54246[[#This Row],[Upravený rozpočet v tis. Kč]]*100</f>
        <v>100</v>
      </c>
    </row>
    <row r="845" spans="1:10" s="80" customFormat="1" ht="15" hidden="1" customHeight="1" x14ac:dyDescent="0.25">
      <c r="A845" s="4">
        <v>6171</v>
      </c>
      <c r="B845" s="4">
        <v>5424</v>
      </c>
      <c r="C845" s="291"/>
      <c r="D845" s="47"/>
      <c r="E845" s="61"/>
      <c r="F845" s="5" t="s">
        <v>163</v>
      </c>
      <c r="G845" s="76">
        <v>130</v>
      </c>
      <c r="H845" s="76">
        <v>130</v>
      </c>
      <c r="I845" s="76">
        <v>73.56</v>
      </c>
      <c r="J845" s="428">
        <f>Tabulka54246[[#This Row],[Skutečnost v tis. Kč]]/Tabulka54246[[#This Row],[Upravený rozpočet v tis. Kč]]*100</f>
        <v>56.58461538461539</v>
      </c>
    </row>
    <row r="846" spans="1:10" s="80" customFormat="1" ht="15" hidden="1" customHeight="1" x14ac:dyDescent="0.25">
      <c r="A846" s="4">
        <v>6171</v>
      </c>
      <c r="B846" s="4">
        <v>5132</v>
      </c>
      <c r="C846" s="291"/>
      <c r="D846" s="47"/>
      <c r="E846" s="61"/>
      <c r="F846" s="5" t="s">
        <v>208</v>
      </c>
      <c r="G846" s="76">
        <v>3</v>
      </c>
      <c r="H846" s="76">
        <v>3</v>
      </c>
      <c r="I846" s="76">
        <v>0</v>
      </c>
      <c r="J846" s="428">
        <f>Tabulka54246[[#This Row],[Skutečnost v tis. Kč]]/Tabulka54246[[#This Row],[Upravený rozpočet v tis. Kč]]*100</f>
        <v>0</v>
      </c>
    </row>
    <row r="847" spans="1:10" s="26" customFormat="1" ht="15.6" hidden="1" customHeight="1" x14ac:dyDescent="0.25">
      <c r="A847" s="4">
        <v>6171</v>
      </c>
      <c r="B847" s="4">
        <v>5134</v>
      </c>
      <c r="C847" s="291"/>
      <c r="D847" s="47"/>
      <c r="E847" s="61"/>
      <c r="F847" s="5" t="s">
        <v>184</v>
      </c>
      <c r="G847" s="76">
        <v>14</v>
      </c>
      <c r="H847" s="76">
        <v>14</v>
      </c>
      <c r="I847" s="76">
        <v>1.41</v>
      </c>
      <c r="J847" s="428">
        <f>Tabulka54246[[#This Row],[Skutečnost v tis. Kč]]/Tabulka54246[[#This Row],[Upravený rozpočet v tis. Kč]]*100</f>
        <v>10.071428571428571</v>
      </c>
    </row>
    <row r="848" spans="1:10" s="26" customFormat="1" ht="15.6" hidden="1" customHeight="1" x14ac:dyDescent="0.25">
      <c r="A848" s="4">
        <v>6171</v>
      </c>
      <c r="B848" s="4">
        <v>5136</v>
      </c>
      <c r="C848" s="291"/>
      <c r="D848" s="47"/>
      <c r="E848" s="61"/>
      <c r="F848" s="5" t="s">
        <v>200</v>
      </c>
      <c r="G848" s="76">
        <v>75</v>
      </c>
      <c r="H848" s="76">
        <v>75</v>
      </c>
      <c r="I848" s="76">
        <v>27.95</v>
      </c>
      <c r="J848" s="428">
        <f>Tabulka54246[[#This Row],[Skutečnost v tis. Kč]]/Tabulka54246[[#This Row],[Upravený rozpočet v tis. Kč]]*100</f>
        <v>37.266666666666666</v>
      </c>
    </row>
    <row r="849" spans="1:10" s="26" customFormat="1" ht="14.25" hidden="1" customHeight="1" x14ac:dyDescent="0.25">
      <c r="A849" s="4">
        <v>6171</v>
      </c>
      <c r="B849" s="4">
        <v>5137</v>
      </c>
      <c r="C849" s="291"/>
      <c r="D849" s="47"/>
      <c r="E849" s="61"/>
      <c r="F849" s="5" t="s">
        <v>201</v>
      </c>
      <c r="G849" s="76">
        <v>480</v>
      </c>
      <c r="H849" s="76">
        <v>480</v>
      </c>
      <c r="I849" s="76">
        <v>177.54</v>
      </c>
      <c r="J849" s="428">
        <f>Tabulka54246[[#This Row],[Skutečnost v tis. Kč]]/Tabulka54246[[#This Row],[Upravený rozpočet v tis. Kč]]*100</f>
        <v>36.987500000000004</v>
      </c>
    </row>
    <row r="850" spans="1:10" s="26" customFormat="1" ht="15" hidden="1" customHeight="1" x14ac:dyDescent="0.25">
      <c r="A850" s="4">
        <v>6171</v>
      </c>
      <c r="B850" s="4">
        <v>5139</v>
      </c>
      <c r="C850" s="291"/>
      <c r="D850" s="47"/>
      <c r="E850" s="61"/>
      <c r="F850" s="5" t="s">
        <v>125</v>
      </c>
      <c r="G850" s="76">
        <v>220</v>
      </c>
      <c r="H850" s="76">
        <v>229.5</v>
      </c>
      <c r="I850" s="76">
        <v>158.25</v>
      </c>
      <c r="J850" s="428">
        <f>Tabulka54246[[#This Row],[Skutečnost v tis. Kč]]/Tabulka54246[[#This Row],[Upravený rozpočet v tis. Kč]]*100</f>
        <v>68.954248366013076</v>
      </c>
    </row>
    <row r="851" spans="1:10" ht="15" hidden="1" customHeight="1" x14ac:dyDescent="0.25">
      <c r="A851" s="4">
        <v>6171</v>
      </c>
      <c r="B851" s="4">
        <v>5156</v>
      </c>
      <c r="C851" s="291"/>
      <c r="D851" s="47"/>
      <c r="E851" s="61"/>
      <c r="F851" s="5" t="s">
        <v>192</v>
      </c>
      <c r="G851" s="76">
        <v>95</v>
      </c>
      <c r="H851" s="76">
        <v>95</v>
      </c>
      <c r="I851" s="76">
        <v>47.4</v>
      </c>
      <c r="J851" s="428">
        <f>Tabulka54246[[#This Row],[Skutečnost v tis. Kč]]/Tabulka54246[[#This Row],[Upravený rozpočet v tis. Kč]]*100</f>
        <v>49.894736842105267</v>
      </c>
    </row>
    <row r="852" spans="1:10" ht="15" hidden="1" customHeight="1" x14ac:dyDescent="0.25">
      <c r="A852" s="4">
        <v>6171</v>
      </c>
      <c r="B852" s="4">
        <v>5161</v>
      </c>
      <c r="C852" s="291"/>
      <c r="D852" s="47"/>
      <c r="E852" s="61"/>
      <c r="F852" s="5" t="s">
        <v>126</v>
      </c>
      <c r="G852" s="76">
        <v>450</v>
      </c>
      <c r="H852" s="76">
        <v>440</v>
      </c>
      <c r="I852" s="76">
        <v>125</v>
      </c>
      <c r="J852" s="428">
        <f>Tabulka54246[[#This Row],[Skutečnost v tis. Kč]]/Tabulka54246[[#This Row],[Upravený rozpočet v tis. Kč]]*100</f>
        <v>28.40909090909091</v>
      </c>
    </row>
    <row r="853" spans="1:10" ht="15" hidden="1" customHeight="1" x14ac:dyDescent="0.25">
      <c r="A853" s="4">
        <v>6171</v>
      </c>
      <c r="B853" s="4">
        <v>5162</v>
      </c>
      <c r="C853" s="291"/>
      <c r="D853" s="47"/>
      <c r="E853" s="61">
        <v>220</v>
      </c>
      <c r="F853" s="5" t="s">
        <v>445</v>
      </c>
      <c r="G853" s="76">
        <v>12</v>
      </c>
      <c r="H853" s="76">
        <v>12</v>
      </c>
      <c r="I853" s="76">
        <v>7.28</v>
      </c>
      <c r="J853" s="428">
        <f>Tabulka54246[[#This Row],[Skutečnost v tis. Kč]]/Tabulka54246[[#This Row],[Upravený rozpočet v tis. Kč]]*100</f>
        <v>60.666666666666671</v>
      </c>
    </row>
    <row r="854" spans="1:10" s="2" customFormat="1" ht="15" hidden="1" customHeight="1" x14ac:dyDescent="0.25">
      <c r="A854" s="4">
        <v>6171</v>
      </c>
      <c r="B854" s="4">
        <v>5162</v>
      </c>
      <c r="C854" s="291"/>
      <c r="D854" s="47"/>
      <c r="E854" s="61">
        <v>221</v>
      </c>
      <c r="F854" s="5" t="s">
        <v>446</v>
      </c>
      <c r="G854" s="76">
        <v>65</v>
      </c>
      <c r="H854" s="76">
        <v>65</v>
      </c>
      <c r="I854" s="76">
        <v>47.95</v>
      </c>
      <c r="J854" s="428">
        <f>Tabulka54246[[#This Row],[Skutečnost v tis. Kč]]/Tabulka54246[[#This Row],[Upravený rozpočet v tis. Kč]]*100</f>
        <v>73.769230769230774</v>
      </c>
    </row>
    <row r="855" spans="1:10" s="2" customFormat="1" ht="15" hidden="1" customHeight="1" x14ac:dyDescent="0.25">
      <c r="A855" s="4">
        <v>6171</v>
      </c>
      <c r="B855" s="4">
        <v>5162</v>
      </c>
      <c r="C855" s="291"/>
      <c r="D855" s="47"/>
      <c r="E855" s="61"/>
      <c r="F855" s="5" t="s">
        <v>229</v>
      </c>
      <c r="G855" s="76">
        <v>9</v>
      </c>
      <c r="H855" s="76">
        <v>9</v>
      </c>
      <c r="I855" s="76">
        <v>8.42</v>
      </c>
      <c r="J855" s="428">
        <f>Tabulka54246[[#This Row],[Skutečnost v tis. Kč]]/Tabulka54246[[#This Row],[Upravený rozpočet v tis. Kč]]*100</f>
        <v>93.555555555555557</v>
      </c>
    </row>
    <row r="856" spans="1:10" s="2" customFormat="1" ht="15" hidden="1" customHeight="1" x14ac:dyDescent="0.25">
      <c r="A856" s="4">
        <v>6171</v>
      </c>
      <c r="B856" s="4">
        <v>5166</v>
      </c>
      <c r="C856" s="291"/>
      <c r="D856" s="47"/>
      <c r="E856" s="61"/>
      <c r="F856" s="5" t="s">
        <v>121</v>
      </c>
      <c r="G856" s="76">
        <v>80</v>
      </c>
      <c r="H856" s="76">
        <v>80</v>
      </c>
      <c r="I856" s="76">
        <v>48.16</v>
      </c>
      <c r="J856" s="428">
        <f>Tabulka54246[[#This Row],[Skutečnost v tis. Kč]]/Tabulka54246[[#This Row],[Upravený rozpočet v tis. Kč]]*100</f>
        <v>60.199999999999996</v>
      </c>
    </row>
    <row r="857" spans="1:10" ht="15" hidden="1" customHeight="1" x14ac:dyDescent="0.25">
      <c r="A857" s="4">
        <v>6171</v>
      </c>
      <c r="B857" s="4">
        <v>5166</v>
      </c>
      <c r="C857" s="291"/>
      <c r="D857" s="47"/>
      <c r="E857" s="61">
        <v>200</v>
      </c>
      <c r="F857" s="5" t="s">
        <v>469</v>
      </c>
      <c r="G857" s="76">
        <v>45</v>
      </c>
      <c r="H857" s="76">
        <v>45</v>
      </c>
      <c r="I857" s="76">
        <v>29.04</v>
      </c>
      <c r="J857" s="428">
        <f>Tabulka54246[[#This Row],[Skutečnost v tis. Kč]]/Tabulka54246[[#This Row],[Upravený rozpočet v tis. Kč]]*100</f>
        <v>64.533333333333331</v>
      </c>
    </row>
    <row r="858" spans="1:10" s="26" customFormat="1" ht="15" hidden="1" customHeight="1" x14ac:dyDescent="0.25">
      <c r="A858" s="4">
        <v>6171</v>
      </c>
      <c r="B858" s="4">
        <v>5167</v>
      </c>
      <c r="C858" s="291"/>
      <c r="D858" s="47"/>
      <c r="E858" s="61"/>
      <c r="F858" s="5" t="s">
        <v>600</v>
      </c>
      <c r="G858" s="76">
        <v>250</v>
      </c>
      <c r="H858" s="76">
        <v>250</v>
      </c>
      <c r="I858" s="76">
        <v>162.05000000000001</v>
      </c>
      <c r="J858" s="428">
        <f>Tabulka54246[[#This Row],[Skutečnost v tis. Kč]]/Tabulka54246[[#This Row],[Upravený rozpočet v tis. Kč]]*100</f>
        <v>64.819999999999993</v>
      </c>
    </row>
    <row r="859" spans="1:10" ht="15" hidden="1" customHeight="1" x14ac:dyDescent="0.25">
      <c r="A859" s="4">
        <v>6171</v>
      </c>
      <c r="B859" s="4">
        <v>5169</v>
      </c>
      <c r="C859" s="291"/>
      <c r="D859" s="47"/>
      <c r="E859" s="61"/>
      <c r="F859" s="5" t="s">
        <v>134</v>
      </c>
      <c r="G859" s="76">
        <v>879.07</v>
      </c>
      <c r="H859" s="76">
        <v>879.07</v>
      </c>
      <c r="I859" s="76">
        <v>418.96</v>
      </c>
      <c r="J859" s="428">
        <f>Tabulka54246[[#This Row],[Skutečnost v tis. Kč]]/Tabulka54246[[#This Row],[Upravený rozpočet v tis. Kč]]*100</f>
        <v>47.659458291148596</v>
      </c>
    </row>
    <row r="860" spans="1:10" ht="15" hidden="1" customHeight="1" x14ac:dyDescent="0.25">
      <c r="A860" s="4">
        <v>6171</v>
      </c>
      <c r="B860" s="4">
        <v>5169</v>
      </c>
      <c r="C860" s="291"/>
      <c r="D860" s="47"/>
      <c r="E860" s="61">
        <v>200</v>
      </c>
      <c r="F860" s="5" t="s">
        <v>230</v>
      </c>
      <c r="G860" s="76">
        <v>27</v>
      </c>
      <c r="H860" s="76">
        <v>27</v>
      </c>
      <c r="I860" s="76">
        <v>9.3800000000000008</v>
      </c>
      <c r="J860" s="428">
        <f>Tabulka54246[[#This Row],[Skutečnost v tis. Kč]]/Tabulka54246[[#This Row],[Upravený rozpočet v tis. Kč]]*100</f>
        <v>34.740740740740748</v>
      </c>
    </row>
    <row r="861" spans="1:10" s="80" customFormat="1" ht="15" customHeight="1" x14ac:dyDescent="0.25">
      <c r="A861" s="461">
        <v>6171</v>
      </c>
      <c r="B861" s="461">
        <v>5171</v>
      </c>
      <c r="C861" s="490"/>
      <c r="D861" s="64"/>
      <c r="E861" s="61"/>
      <c r="F861" s="459" t="s">
        <v>312</v>
      </c>
      <c r="G861" s="254">
        <v>120</v>
      </c>
      <c r="H861" s="254">
        <v>120</v>
      </c>
      <c r="I861" s="254">
        <v>38.590000000000003</v>
      </c>
      <c r="J861" s="429">
        <f>Tabulka54246[[#This Row],[Skutečnost v tis. Kč]]/Tabulka54246[[#This Row],[Upravený rozpočet v tis. Kč]]*100</f>
        <v>32.158333333333339</v>
      </c>
    </row>
    <row r="862" spans="1:10" s="80" customFormat="1" ht="13.9" hidden="1" customHeight="1" x14ac:dyDescent="0.25">
      <c r="A862" s="9">
        <v>6171</v>
      </c>
      <c r="B862" s="9">
        <v>5173</v>
      </c>
      <c r="C862" s="266"/>
      <c r="D862" s="64"/>
      <c r="E862" s="61"/>
      <c r="F862" s="230" t="s">
        <v>601</v>
      </c>
      <c r="G862" s="76">
        <v>200</v>
      </c>
      <c r="H862" s="76">
        <v>200</v>
      </c>
      <c r="I862" s="76">
        <v>95.21</v>
      </c>
      <c r="J862" s="428">
        <f>Tabulka54246[[#This Row],[Skutečnost v tis. Kč]]/Tabulka54246[[#This Row],[Upravený rozpočet v tis. Kč]]*100</f>
        <v>47.604999999999997</v>
      </c>
    </row>
    <row r="863" spans="1:10" s="80" customFormat="1" ht="15" hidden="1" customHeight="1" x14ac:dyDescent="0.25">
      <c r="A863" s="9">
        <v>6171</v>
      </c>
      <c r="B863" s="9">
        <v>5175</v>
      </c>
      <c r="C863" s="266"/>
      <c r="D863" s="64"/>
      <c r="E863" s="61"/>
      <c r="F863" s="230" t="s">
        <v>231</v>
      </c>
      <c r="G863" s="76">
        <v>40</v>
      </c>
      <c r="H863" s="76">
        <v>38.840000000000003</v>
      </c>
      <c r="I863" s="76">
        <v>13.71</v>
      </c>
      <c r="J863" s="428">
        <f>Tabulka54246[[#This Row],[Skutečnost v tis. Kč]]/Tabulka54246[[#This Row],[Upravený rozpočet v tis. Kč]]*100</f>
        <v>35.298661174047375</v>
      </c>
    </row>
    <row r="864" spans="1:10" s="80" customFormat="1" ht="15" hidden="1" customHeight="1" x14ac:dyDescent="0.25">
      <c r="A864" s="9">
        <v>6171</v>
      </c>
      <c r="B864" s="9">
        <v>5176</v>
      </c>
      <c r="C864" s="266"/>
      <c r="D864" s="64"/>
      <c r="E864" s="61"/>
      <c r="F864" s="230" t="s">
        <v>223</v>
      </c>
      <c r="G864" s="76">
        <v>10</v>
      </c>
      <c r="H864" s="76">
        <v>10</v>
      </c>
      <c r="I864" s="76">
        <v>7.52</v>
      </c>
      <c r="J864" s="428">
        <f>Tabulka54246[[#This Row],[Skutečnost v tis. Kč]]/Tabulka54246[[#This Row],[Upravený rozpočet v tis. Kč]]*100</f>
        <v>75.2</v>
      </c>
    </row>
    <row r="865" spans="1:10" s="80" customFormat="1" ht="15" hidden="1" customHeight="1" x14ac:dyDescent="0.25">
      <c r="A865" s="9">
        <v>6171</v>
      </c>
      <c r="B865" s="9">
        <v>5179</v>
      </c>
      <c r="C865" s="266"/>
      <c r="D865" s="64"/>
      <c r="E865" s="61"/>
      <c r="F865" s="230" t="s">
        <v>232</v>
      </c>
      <c r="G865" s="76">
        <v>9</v>
      </c>
      <c r="H865" s="76">
        <v>14.5</v>
      </c>
      <c r="I865" s="76">
        <v>14.5</v>
      </c>
      <c r="J865" s="428">
        <f>Tabulka54246[[#This Row],[Skutečnost v tis. Kč]]/Tabulka54246[[#This Row],[Upravený rozpočet v tis. Kč]]*100</f>
        <v>100</v>
      </c>
    </row>
    <row r="866" spans="1:10" s="80" customFormat="1" ht="15" hidden="1" customHeight="1" x14ac:dyDescent="0.25">
      <c r="A866" s="9">
        <v>6171</v>
      </c>
      <c r="B866" s="13">
        <v>5181</v>
      </c>
      <c r="C866" s="19"/>
      <c r="D866" s="64"/>
      <c r="E866" s="61"/>
      <c r="F866" s="230" t="s">
        <v>703</v>
      </c>
      <c r="G866" s="76">
        <v>0</v>
      </c>
      <c r="H866" s="76">
        <v>0</v>
      </c>
      <c r="I866" s="76">
        <v>18</v>
      </c>
      <c r="J866" s="403" t="s">
        <v>668</v>
      </c>
    </row>
    <row r="867" spans="1:10" s="80" customFormat="1" ht="15" hidden="1" customHeight="1" x14ac:dyDescent="0.25">
      <c r="A867" s="9">
        <v>6171</v>
      </c>
      <c r="B867" s="13">
        <v>5182</v>
      </c>
      <c r="C867" s="19"/>
      <c r="D867" s="64"/>
      <c r="E867" s="61"/>
      <c r="F867" s="230" t="s">
        <v>704</v>
      </c>
      <c r="G867" s="76">
        <v>0</v>
      </c>
      <c r="H867" s="76">
        <v>0</v>
      </c>
      <c r="I867" s="76">
        <v>11.68</v>
      </c>
      <c r="J867" s="403" t="s">
        <v>668</v>
      </c>
    </row>
    <row r="868" spans="1:10" s="80" customFormat="1" ht="15" hidden="1" customHeight="1" x14ac:dyDescent="0.25">
      <c r="A868" s="9">
        <v>6171</v>
      </c>
      <c r="B868" s="9">
        <v>5191</v>
      </c>
      <c r="C868" s="266"/>
      <c r="D868" s="64"/>
      <c r="E868" s="61"/>
      <c r="F868" s="230" t="s">
        <v>159</v>
      </c>
      <c r="G868" s="76">
        <v>3</v>
      </c>
      <c r="H868" s="76">
        <v>3</v>
      </c>
      <c r="I868" s="76">
        <v>0</v>
      </c>
      <c r="J868" s="428">
        <f>Tabulka54246[[#This Row],[Skutečnost v tis. Kč]]/Tabulka54246[[#This Row],[Upravený rozpočet v tis. Kč]]*100</f>
        <v>0</v>
      </c>
    </row>
    <row r="869" spans="1:10" s="80" customFormat="1" ht="15" hidden="1" customHeight="1" x14ac:dyDescent="0.25">
      <c r="A869" s="9">
        <v>6171</v>
      </c>
      <c r="B869" s="9">
        <v>5192</v>
      </c>
      <c r="C869" s="266"/>
      <c r="D869" s="64"/>
      <c r="E869" s="61"/>
      <c r="F869" s="230" t="s">
        <v>233</v>
      </c>
      <c r="G869" s="76">
        <v>2</v>
      </c>
      <c r="H869" s="76">
        <v>2</v>
      </c>
      <c r="I869" s="76">
        <v>0.93</v>
      </c>
      <c r="J869" s="428">
        <f>Tabulka54246[[#This Row],[Skutečnost v tis. Kč]]/Tabulka54246[[#This Row],[Upravený rozpočet v tis. Kč]]*100</f>
        <v>46.5</v>
      </c>
    </row>
    <row r="870" spans="1:10" ht="15" hidden="1" customHeight="1" x14ac:dyDescent="0.25">
      <c r="A870" s="9">
        <v>6171</v>
      </c>
      <c r="B870" s="366">
        <v>5194</v>
      </c>
      <c r="C870" s="367"/>
      <c r="D870" s="455"/>
      <c r="E870" s="61"/>
      <c r="F870" s="230" t="s">
        <v>194</v>
      </c>
      <c r="G870" s="76">
        <v>0</v>
      </c>
      <c r="H870" s="521">
        <v>1.1599999999999999</v>
      </c>
      <c r="I870" s="76">
        <v>1.1599999999999999</v>
      </c>
      <c r="J870" s="428">
        <f>Tabulka54246[[#This Row],[Skutečnost v tis. Kč]]/Tabulka54246[[#This Row],[Upravený rozpočet v tis. Kč]]*100</f>
        <v>100</v>
      </c>
    </row>
    <row r="871" spans="1:10" ht="15" hidden="1" customHeight="1" x14ac:dyDescent="0.25">
      <c r="A871" s="9">
        <v>6171</v>
      </c>
      <c r="B871" s="9">
        <v>5362</v>
      </c>
      <c r="C871" s="294"/>
      <c r="D871" s="64"/>
      <c r="E871" s="61"/>
      <c r="F871" s="230" t="s">
        <v>598</v>
      </c>
      <c r="G871" s="76">
        <v>8.1999999999999993</v>
      </c>
      <c r="H871" s="76">
        <v>8.1999999999999993</v>
      </c>
      <c r="I871" s="76">
        <v>7.8</v>
      </c>
      <c r="J871" s="428">
        <f>Tabulka54246[[#This Row],[Skutečnost v tis. Kč]]/Tabulka54246[[#This Row],[Upravený rozpočet v tis. Kč]]*100</f>
        <v>95.121951219512198</v>
      </c>
    </row>
    <row r="872" spans="1:10" ht="15" hidden="1" customHeight="1" x14ac:dyDescent="0.25">
      <c r="A872" s="66"/>
      <c r="B872" s="66"/>
      <c r="C872" s="297"/>
      <c r="D872" s="64"/>
      <c r="E872" s="61"/>
      <c r="F872" s="282" t="s">
        <v>314</v>
      </c>
      <c r="G872" s="233">
        <f>SUBTOTAL(109,G839:G871)</f>
        <v>120</v>
      </c>
      <c r="H872" s="233">
        <f>SUBTOTAL(109,H839:H871)</f>
        <v>120</v>
      </c>
      <c r="I872" s="233">
        <f>SUBTOTAL(109,I839:I871)</f>
        <v>38.590000000000003</v>
      </c>
      <c r="J872" s="551">
        <f>Tabulka54246[[#This Row],[Skutečnost v tis. Kč]]/Tabulka54246[[#This Row],[Upravený rozpočet v tis. Kč]]*100</f>
        <v>32.158333333333339</v>
      </c>
    </row>
    <row r="873" spans="1:10" ht="15" hidden="1" customHeight="1" x14ac:dyDescent="0.25">
      <c r="A873" s="66"/>
      <c r="B873" s="66"/>
      <c r="C873" s="297"/>
      <c r="D873" s="64"/>
      <c r="E873" s="61"/>
      <c r="F873" s="96"/>
      <c r="G873" s="235"/>
      <c r="H873" s="235"/>
      <c r="I873" s="98"/>
      <c r="J873" s="430"/>
    </row>
    <row r="874" spans="1:10" s="84" customFormat="1" ht="15" hidden="1" customHeight="1" x14ac:dyDescent="0.25">
      <c r="A874" s="13"/>
      <c r="B874" s="13"/>
      <c r="C874" s="71"/>
      <c r="D874" s="64"/>
      <c r="E874" s="61"/>
      <c r="F874" s="234" t="s">
        <v>315</v>
      </c>
      <c r="G874" s="213"/>
      <c r="H874" s="213"/>
      <c r="I874" s="98"/>
      <c r="J874" s="428"/>
    </row>
    <row r="875" spans="1:10" s="84" customFormat="1" ht="15" hidden="1" customHeight="1" x14ac:dyDescent="0.25">
      <c r="A875" s="9">
        <v>6171</v>
      </c>
      <c r="B875" s="9">
        <v>5168</v>
      </c>
      <c r="C875" s="266"/>
      <c r="D875" s="47">
        <v>10</v>
      </c>
      <c r="E875" s="61"/>
      <c r="F875" s="111" t="s">
        <v>346</v>
      </c>
      <c r="G875" s="76">
        <v>132</v>
      </c>
      <c r="H875" s="76">
        <v>132</v>
      </c>
      <c r="I875" s="76">
        <v>6.71</v>
      </c>
      <c r="J875" s="428">
        <f>Tabulka54246[[#This Row],[Skutečnost v tis. Kč]]/Tabulka54246[[#This Row],[Upravený rozpočet v tis. Kč]]*100</f>
        <v>5.083333333333333</v>
      </c>
    </row>
    <row r="876" spans="1:10" s="84" customFormat="1" ht="15" hidden="1" customHeight="1" x14ac:dyDescent="0.25">
      <c r="A876" s="9">
        <v>6171</v>
      </c>
      <c r="B876" s="9">
        <v>5169</v>
      </c>
      <c r="C876" s="266"/>
      <c r="D876" s="47">
        <v>10</v>
      </c>
      <c r="E876" s="61"/>
      <c r="F876" s="111" t="s">
        <v>259</v>
      </c>
      <c r="G876" s="76">
        <v>5</v>
      </c>
      <c r="H876" s="76">
        <v>5</v>
      </c>
      <c r="I876" s="76">
        <v>2.4700000000000002</v>
      </c>
      <c r="J876" s="428">
        <f>Tabulka54246[[#This Row],[Skutečnost v tis. Kč]]/Tabulka54246[[#This Row],[Upravený rozpočet v tis. Kč]]*100</f>
        <v>49.400000000000006</v>
      </c>
    </row>
    <row r="877" spans="1:10" ht="15" hidden="1" customHeight="1" x14ac:dyDescent="0.25">
      <c r="A877" s="9">
        <v>6171</v>
      </c>
      <c r="B877" s="9">
        <v>5179</v>
      </c>
      <c r="C877" s="266"/>
      <c r="D877" s="47">
        <v>10</v>
      </c>
      <c r="E877" s="61"/>
      <c r="F877" s="230" t="s">
        <v>347</v>
      </c>
      <c r="G877" s="76">
        <v>37</v>
      </c>
      <c r="H877" s="76">
        <v>44.92</v>
      </c>
      <c r="I877" s="76">
        <v>44.91</v>
      </c>
      <c r="J877" s="428">
        <f>Tabulka54246[[#This Row],[Skutečnost v tis. Kč]]/Tabulka54246[[#This Row],[Upravený rozpočet v tis. Kč]]*100</f>
        <v>99.977738201246652</v>
      </c>
    </row>
    <row r="878" spans="1:10" ht="15" hidden="1" customHeight="1" x14ac:dyDescent="0.25">
      <c r="A878" s="66"/>
      <c r="B878" s="66"/>
      <c r="C878" s="292"/>
      <c r="D878" s="67"/>
      <c r="E878" s="61"/>
      <c r="F878" s="234" t="s">
        <v>467</v>
      </c>
      <c r="G878" s="233">
        <f>SUBTOTAL(109,G875:G877)</f>
        <v>0</v>
      </c>
      <c r="H878" s="233">
        <f>SUBTOTAL(109,H875:H877)</f>
        <v>0</v>
      </c>
      <c r="I878" s="233">
        <f>SUBTOTAL(109,I875:I877)</f>
        <v>0</v>
      </c>
      <c r="J878" s="551" t="e">
        <f>Tabulka54246[[#This Row],[Skutečnost v tis. Kč]]/Tabulka54246[[#This Row],[Upravený rozpočet v tis. Kč]]*100</f>
        <v>#DIV/0!</v>
      </c>
    </row>
    <row r="879" spans="1:10" ht="15" hidden="1" customHeight="1" x14ac:dyDescent="0.25">
      <c r="A879" s="9"/>
      <c r="B879" s="9"/>
      <c r="C879" s="294"/>
      <c r="D879" s="64"/>
      <c r="E879" s="61"/>
      <c r="F879" s="230"/>
      <c r="G879" s="62"/>
      <c r="H879" s="62"/>
      <c r="I879" s="26"/>
      <c r="J879" s="428"/>
    </row>
    <row r="880" spans="1:10" ht="15" hidden="1" customHeight="1" x14ac:dyDescent="0.25">
      <c r="A880" s="9"/>
      <c r="B880" s="9"/>
      <c r="C880" s="294"/>
      <c r="D880" s="64"/>
      <c r="E880" s="61"/>
      <c r="F880" s="96" t="s">
        <v>311</v>
      </c>
      <c r="G880" s="79"/>
      <c r="H880" s="79"/>
      <c r="I880" s="26"/>
      <c r="J880" s="428"/>
    </row>
    <row r="881" spans="1:10" ht="15" hidden="1" customHeight="1" x14ac:dyDescent="0.25">
      <c r="A881" s="9">
        <v>6171</v>
      </c>
      <c r="B881" s="9">
        <v>5137</v>
      </c>
      <c r="C881" s="266"/>
      <c r="D881" s="64"/>
      <c r="E881" s="61">
        <v>900</v>
      </c>
      <c r="F881" s="74" t="s">
        <v>280</v>
      </c>
      <c r="G881" s="62">
        <v>216.6</v>
      </c>
      <c r="H881" s="62">
        <v>216.6</v>
      </c>
      <c r="I881" s="62">
        <v>143.69999999999999</v>
      </c>
      <c r="J881" s="428">
        <f>Tabulka54246[[#This Row],[Skutečnost v tis. Kč]]/Tabulka54246[[#This Row],[Upravený rozpočet v tis. Kč]]*100</f>
        <v>66.343490304709135</v>
      </c>
    </row>
    <row r="882" spans="1:10" ht="15" hidden="1" customHeight="1" x14ac:dyDescent="0.25">
      <c r="A882" s="9">
        <v>6171</v>
      </c>
      <c r="B882" s="9">
        <v>5139</v>
      </c>
      <c r="C882" s="266"/>
      <c r="D882" s="64"/>
      <c r="E882" s="61">
        <v>900</v>
      </c>
      <c r="F882" s="74" t="s">
        <v>125</v>
      </c>
      <c r="G882" s="62">
        <v>150</v>
      </c>
      <c r="H882" s="62">
        <v>150</v>
      </c>
      <c r="I882" s="62">
        <v>50.18</v>
      </c>
      <c r="J882" s="428">
        <f>Tabulka54246[[#This Row],[Skutečnost v tis. Kč]]/Tabulka54246[[#This Row],[Upravený rozpočet v tis. Kč]]*100</f>
        <v>33.453333333333333</v>
      </c>
    </row>
    <row r="883" spans="1:10" s="80" customFormat="1" ht="15" hidden="1" customHeight="1" x14ac:dyDescent="0.25">
      <c r="A883" s="9">
        <v>6171</v>
      </c>
      <c r="B883" s="9">
        <v>5162</v>
      </c>
      <c r="C883" s="266"/>
      <c r="D883" s="64"/>
      <c r="E883" s="61">
        <v>900</v>
      </c>
      <c r="F883" s="230" t="s">
        <v>203</v>
      </c>
      <c r="G883" s="62">
        <v>160</v>
      </c>
      <c r="H883" s="62">
        <v>160</v>
      </c>
      <c r="I883" s="62">
        <v>93.63</v>
      </c>
      <c r="J883" s="428">
        <f>Tabulka54246[[#This Row],[Skutečnost v tis. Kč]]/Tabulka54246[[#This Row],[Upravený rozpočet v tis. Kč]]*100</f>
        <v>58.518749999999997</v>
      </c>
    </row>
    <row r="884" spans="1:10" s="80" customFormat="1" ht="15" hidden="1" customHeight="1" x14ac:dyDescent="0.25">
      <c r="A884" s="13">
        <v>6171</v>
      </c>
      <c r="B884" s="13">
        <v>5168</v>
      </c>
      <c r="C884" s="71"/>
      <c r="D884" s="64"/>
      <c r="E884" s="61">
        <v>900</v>
      </c>
      <c r="F884" s="111" t="s">
        <v>606</v>
      </c>
      <c r="G884" s="62">
        <v>1490</v>
      </c>
      <c r="H884" s="62">
        <v>1500.9</v>
      </c>
      <c r="I884" s="62">
        <v>1022.69</v>
      </c>
      <c r="J884" s="428">
        <f>Tabulka54246[[#This Row],[Skutečnost v tis. Kč]]/Tabulka54246[[#This Row],[Upravený rozpočet v tis. Kč]]*100</f>
        <v>68.138450263175429</v>
      </c>
    </row>
    <row r="885" spans="1:10" s="80" customFormat="1" ht="15" customHeight="1" x14ac:dyDescent="0.25">
      <c r="A885" s="461">
        <v>6171</v>
      </c>
      <c r="B885" s="461">
        <v>5171</v>
      </c>
      <c r="C885" s="293"/>
      <c r="D885" s="67"/>
      <c r="E885" s="462">
        <v>900</v>
      </c>
      <c r="F885" s="460" t="s">
        <v>394</v>
      </c>
      <c r="G885" s="254">
        <v>32</v>
      </c>
      <c r="H885" s="254">
        <v>32</v>
      </c>
      <c r="I885" s="254">
        <v>0</v>
      </c>
      <c r="J885" s="429">
        <f>Tabulka54246[[#This Row],[Skutečnost v tis. Kč]]/Tabulka54246[[#This Row],[Upravený rozpočet v tis. Kč]]*100</f>
        <v>0</v>
      </c>
    </row>
    <row r="886" spans="1:10" s="80" customFormat="1" ht="15" hidden="1" customHeight="1" x14ac:dyDescent="0.25">
      <c r="A886" s="13">
        <v>6171</v>
      </c>
      <c r="B886" s="13">
        <v>5172</v>
      </c>
      <c r="C886" s="71"/>
      <c r="D886" s="64"/>
      <c r="E886" s="61">
        <v>900</v>
      </c>
      <c r="F886" s="111" t="s">
        <v>360</v>
      </c>
      <c r="G886" s="62">
        <v>200.08</v>
      </c>
      <c r="H886" s="62">
        <v>200.08</v>
      </c>
      <c r="I886" s="62">
        <v>62.68</v>
      </c>
      <c r="J886" s="428">
        <f>Tabulka54246[[#This Row],[Skutečnost v tis. Kč]]/Tabulka54246[[#This Row],[Upravený rozpočet v tis. Kč]]*100</f>
        <v>31.327469012395039</v>
      </c>
    </row>
    <row r="887" spans="1:10" s="20" customFormat="1" ht="15" hidden="1" customHeight="1" x14ac:dyDescent="0.25">
      <c r="A887" s="13">
        <v>6171</v>
      </c>
      <c r="B887" s="13">
        <v>5178</v>
      </c>
      <c r="C887" s="71"/>
      <c r="D887" s="64"/>
      <c r="E887" s="61">
        <v>900</v>
      </c>
      <c r="F887" s="111" t="s">
        <v>235</v>
      </c>
      <c r="G887" s="62">
        <v>53.15</v>
      </c>
      <c r="H887" s="62">
        <v>53.15</v>
      </c>
      <c r="I887" s="62">
        <v>41.44</v>
      </c>
      <c r="J887" s="430">
        <f>Tabulka54246[[#This Row],[Skutečnost v tis. Kč]]/Tabulka54246[[#This Row],[Upravený rozpočet v tis. Kč]]*100</f>
        <v>77.968015051740352</v>
      </c>
    </row>
    <row r="888" spans="1:10" s="20" customFormat="1" ht="15" hidden="1" customHeight="1" x14ac:dyDescent="0.25">
      <c r="A888" s="13">
        <v>6171</v>
      </c>
      <c r="B888" s="13">
        <v>5179</v>
      </c>
      <c r="C888" s="71"/>
      <c r="D888" s="64"/>
      <c r="E888" s="61">
        <v>900</v>
      </c>
      <c r="F888" s="111" t="s">
        <v>236</v>
      </c>
      <c r="G888" s="62">
        <v>74</v>
      </c>
      <c r="H888" s="62">
        <v>74</v>
      </c>
      <c r="I888" s="62">
        <v>26.08</v>
      </c>
      <c r="J888" s="430">
        <f>Tabulka54246[[#This Row],[Skutečnost v tis. Kč]]/Tabulka54246[[#This Row],[Upravený rozpočet v tis. Kč]]*100</f>
        <v>35.243243243243242</v>
      </c>
    </row>
    <row r="889" spans="1:10" ht="15" hidden="1" customHeight="1" x14ac:dyDescent="0.25">
      <c r="A889" s="77"/>
      <c r="B889" s="77"/>
      <c r="C889" s="293"/>
      <c r="D889" s="67"/>
      <c r="E889" s="61"/>
      <c r="F889" s="234" t="s">
        <v>313</v>
      </c>
      <c r="G889" s="233">
        <f>SUBTOTAL(109,G881:G888)</f>
        <v>32</v>
      </c>
      <c r="H889" s="233">
        <f>SUBTOTAL(109,H881:H888)</f>
        <v>32</v>
      </c>
      <c r="I889" s="233">
        <f>SUBTOTAL(109,I881:I888)</f>
        <v>0</v>
      </c>
      <c r="J889" s="470">
        <f>Tabulka54246[[#This Row],[Skutečnost v tis. Kč]]/Tabulka54246[[#This Row],[Upravený rozpočet v tis. Kč]]*100</f>
        <v>0</v>
      </c>
    </row>
    <row r="890" spans="1:10" ht="15" hidden="1" customHeight="1" x14ac:dyDescent="0.25">
      <c r="A890" s="77"/>
      <c r="B890" s="77"/>
      <c r="C890" s="293"/>
      <c r="D890" s="67"/>
      <c r="E890" s="61"/>
      <c r="F890" s="112"/>
      <c r="G890" s="213"/>
      <c r="H890" s="213"/>
      <c r="I890" s="26"/>
      <c r="J890" s="430"/>
    </row>
    <row r="891" spans="1:10" ht="15" hidden="1" customHeight="1" x14ac:dyDescent="0.25">
      <c r="A891" s="9"/>
      <c r="B891" s="9"/>
      <c r="C891" s="266"/>
      <c r="D891" s="64"/>
      <c r="E891" s="61"/>
      <c r="F891" s="234" t="s">
        <v>393</v>
      </c>
      <c r="G891" s="213"/>
      <c r="H891" s="213"/>
      <c r="I891" s="26"/>
      <c r="J891" s="430"/>
    </row>
    <row r="892" spans="1:10" ht="15" hidden="1" customHeight="1" x14ac:dyDescent="0.25">
      <c r="A892" s="9">
        <v>6171</v>
      </c>
      <c r="B892" s="9">
        <v>5169</v>
      </c>
      <c r="C892" s="266"/>
      <c r="D892" s="64"/>
      <c r="E892" s="61">
        <v>901</v>
      </c>
      <c r="F892" s="74" t="s">
        <v>237</v>
      </c>
      <c r="G892" s="76">
        <v>80</v>
      </c>
      <c r="H892" s="76">
        <v>80</v>
      </c>
      <c r="I892" s="76">
        <v>25.65</v>
      </c>
      <c r="J892" s="430">
        <f>Tabulka54246[[#This Row],[Skutečnost v tis. Kč]]/Tabulka54246[[#This Row],[Upravený rozpočet v tis. Kč]]*100</f>
        <v>32.0625</v>
      </c>
    </row>
    <row r="893" spans="1:10" ht="15" hidden="1" customHeight="1" x14ac:dyDescent="0.25">
      <c r="A893" s="9"/>
      <c r="B893" s="13"/>
      <c r="C893" s="270"/>
      <c r="D893" s="19"/>
      <c r="E893" s="61"/>
      <c r="F893" s="234" t="s">
        <v>316</v>
      </c>
      <c r="G893" s="233">
        <f>SUBTOTAL(109,G892:G892)</f>
        <v>0</v>
      </c>
      <c r="H893" s="233">
        <f>SUBTOTAL(109,H892:H892)</f>
        <v>0</v>
      </c>
      <c r="I893" s="233">
        <f>SUBTOTAL(109,I892:I892)</f>
        <v>0</v>
      </c>
      <c r="J893" s="470" t="e">
        <f>Tabulka54246[[#This Row],[Skutečnost v tis. Kč]]/Tabulka54246[[#This Row],[Upravený rozpočet v tis. Kč]]*100</f>
        <v>#DIV/0!</v>
      </c>
    </row>
    <row r="894" spans="1:10" ht="15" hidden="1" customHeight="1" x14ac:dyDescent="0.25">
      <c r="A894" s="9"/>
      <c r="B894" s="13"/>
      <c r="C894" s="270"/>
      <c r="D894" s="19"/>
      <c r="E894" s="61"/>
      <c r="F894" s="234"/>
      <c r="G894" s="233"/>
      <c r="H894" s="233"/>
      <c r="I894" s="26"/>
      <c r="J894" s="430"/>
    </row>
    <row r="895" spans="1:10" ht="15" hidden="1" customHeight="1" x14ac:dyDescent="0.25">
      <c r="A895" s="9"/>
      <c r="B895" s="13"/>
      <c r="C895" s="270"/>
      <c r="D895" s="19"/>
      <c r="E895" s="61"/>
      <c r="F895" s="234" t="s">
        <v>449</v>
      </c>
      <c r="G895" s="76"/>
      <c r="H895" s="76"/>
      <c r="I895" s="101"/>
      <c r="J895" s="430"/>
    </row>
    <row r="896" spans="1:10" ht="15" hidden="1" customHeight="1" x14ac:dyDescent="0.25">
      <c r="A896" s="9">
        <v>6171</v>
      </c>
      <c r="B896" s="13">
        <v>5168</v>
      </c>
      <c r="C896" s="270"/>
      <c r="D896" s="64"/>
      <c r="E896" s="61">
        <v>903</v>
      </c>
      <c r="F896" s="111" t="s">
        <v>476</v>
      </c>
      <c r="G896" s="76">
        <v>74.86</v>
      </c>
      <c r="H896" s="76">
        <v>74.86</v>
      </c>
      <c r="I896" s="76">
        <v>30.86</v>
      </c>
      <c r="J896" s="430">
        <f>Tabulka54246[[#This Row],[Skutečnost v tis. Kč]]/Tabulka54246[[#This Row],[Upravený rozpočet v tis. Kč]]*100</f>
        <v>41.223617419182474</v>
      </c>
    </row>
    <row r="897" spans="1:10" s="80" customFormat="1" ht="15" hidden="1" customHeight="1" x14ac:dyDescent="0.25">
      <c r="A897" s="9">
        <v>6171</v>
      </c>
      <c r="B897" s="9">
        <v>5169</v>
      </c>
      <c r="C897" s="266"/>
      <c r="D897" s="64"/>
      <c r="E897" s="61">
        <v>903</v>
      </c>
      <c r="F897" s="74" t="s">
        <v>392</v>
      </c>
      <c r="G897" s="76">
        <v>100</v>
      </c>
      <c r="H897" s="76">
        <v>100</v>
      </c>
      <c r="I897" s="76">
        <v>21</v>
      </c>
      <c r="J897" s="430">
        <f>Tabulka54246[[#This Row],[Skutečnost v tis. Kč]]/Tabulka54246[[#This Row],[Upravený rozpočet v tis. Kč]]*100</f>
        <v>21</v>
      </c>
    </row>
    <row r="898" spans="1:10" s="80" customFormat="1" ht="15" hidden="1" customHeight="1" x14ac:dyDescent="0.25">
      <c r="A898" s="66"/>
      <c r="B898" s="66"/>
      <c r="C898" s="292"/>
      <c r="D898" s="67"/>
      <c r="E898" s="61"/>
      <c r="F898" s="102" t="s">
        <v>450</v>
      </c>
      <c r="G898" s="233">
        <f>SUBTOTAL(109,G896:G897)</f>
        <v>0</v>
      </c>
      <c r="H898" s="233">
        <f>SUBTOTAL(109,H896:H897)</f>
        <v>0</v>
      </c>
      <c r="I898" s="233">
        <f>SUBTOTAL(109,I896:I897)</f>
        <v>0</v>
      </c>
      <c r="J898" s="470" t="e">
        <f>Tabulka54246[[#This Row],[Skutečnost v tis. Kč]]/Tabulka54246[[#This Row],[Upravený rozpočet v tis. Kč]]*100</f>
        <v>#DIV/0!</v>
      </c>
    </row>
    <row r="899" spans="1:10" s="80" customFormat="1" ht="15" hidden="1" customHeight="1" x14ac:dyDescent="0.25">
      <c r="A899" s="9"/>
      <c r="B899" s="9"/>
      <c r="C899" s="266"/>
      <c r="D899" s="64"/>
      <c r="E899" s="61"/>
      <c r="F899" s="74"/>
      <c r="G899" s="76"/>
      <c r="H899" s="76"/>
      <c r="I899" s="101"/>
      <c r="J899" s="430"/>
    </row>
    <row r="900" spans="1:10" s="80" customFormat="1" ht="15" hidden="1" customHeight="1" x14ac:dyDescent="0.25">
      <c r="A900" s="9"/>
      <c r="B900" s="9"/>
      <c r="C900" s="266"/>
      <c r="D900" s="64"/>
      <c r="E900" s="61"/>
      <c r="F900" s="102" t="s">
        <v>317</v>
      </c>
      <c r="G900" s="76"/>
      <c r="H900" s="76"/>
      <c r="I900" s="101"/>
      <c r="J900" s="430"/>
    </row>
    <row r="901" spans="1:10" s="80" customFormat="1" ht="15" hidden="1" customHeight="1" x14ac:dyDescent="0.25">
      <c r="A901" s="9">
        <v>6171</v>
      </c>
      <c r="B901" s="9">
        <v>5169</v>
      </c>
      <c r="C901" s="266"/>
      <c r="D901" s="64"/>
      <c r="E901" s="61">
        <v>101</v>
      </c>
      <c r="F901" s="74" t="s">
        <v>718</v>
      </c>
      <c r="G901" s="76">
        <v>551</v>
      </c>
      <c r="H901" s="76">
        <v>551</v>
      </c>
      <c r="I901" s="76">
        <v>311.10000000000002</v>
      </c>
      <c r="J901" s="430">
        <f>Tabulka54246[[#This Row],[Skutečnost v tis. Kč]]/Tabulka54246[[#This Row],[Upravený rozpočet v tis. Kč]]*100</f>
        <v>56.460980036297649</v>
      </c>
    </row>
    <row r="902" spans="1:10" s="80" customFormat="1" ht="15" hidden="1" customHeight="1" x14ac:dyDescent="0.25">
      <c r="A902" s="9">
        <v>6171</v>
      </c>
      <c r="B902" s="13">
        <v>5169</v>
      </c>
      <c r="C902" s="270"/>
      <c r="D902" s="19"/>
      <c r="E902" s="61">
        <v>102</v>
      </c>
      <c r="F902" s="74" t="s">
        <v>702</v>
      </c>
      <c r="G902" s="76">
        <v>0</v>
      </c>
      <c r="H902" s="76">
        <v>160</v>
      </c>
      <c r="I902" s="76">
        <v>73</v>
      </c>
      <c r="J902" s="430">
        <f>Tabulka54246[[#This Row],[Skutečnost v tis. Kč]]/Tabulka54246[[#This Row],[Upravený rozpočet v tis. Kč]]*100</f>
        <v>45.625</v>
      </c>
    </row>
    <row r="903" spans="1:10" s="80" customFormat="1" ht="15" hidden="1" customHeight="1" x14ac:dyDescent="0.25">
      <c r="A903" s="9">
        <v>6171</v>
      </c>
      <c r="B903" s="9">
        <v>5169</v>
      </c>
      <c r="C903" s="266"/>
      <c r="D903" s="64"/>
      <c r="E903" s="61">
        <v>103</v>
      </c>
      <c r="F903" s="74" t="s">
        <v>238</v>
      </c>
      <c r="G903" s="76">
        <v>5</v>
      </c>
      <c r="H903" s="76">
        <v>5</v>
      </c>
      <c r="I903" s="76">
        <v>5</v>
      </c>
      <c r="J903" s="430">
        <f>Tabulka54246[[#This Row],[Skutečnost v tis. Kč]]/Tabulka54246[[#This Row],[Upravený rozpočet v tis. Kč]]*100</f>
        <v>100</v>
      </c>
    </row>
    <row r="904" spans="1:10" s="80" customFormat="1" ht="15" hidden="1" customHeight="1" x14ac:dyDescent="0.25">
      <c r="A904" s="9">
        <v>6171</v>
      </c>
      <c r="B904" s="9">
        <v>5499</v>
      </c>
      <c r="C904" s="266"/>
      <c r="D904" s="64"/>
      <c r="E904" s="61"/>
      <c r="F904" s="74" t="s">
        <v>239</v>
      </c>
      <c r="G904" s="76">
        <v>460.8</v>
      </c>
      <c r="H904" s="76">
        <v>460.8</v>
      </c>
      <c r="I904" s="76">
        <v>314.39999999999998</v>
      </c>
      <c r="J904" s="430">
        <f>Tabulka54246[[#This Row],[Skutečnost v tis. Kč]]/Tabulka54246[[#This Row],[Upravený rozpočet v tis. Kč]]*100</f>
        <v>68.229166666666657</v>
      </c>
    </row>
    <row r="905" spans="1:10" s="80" customFormat="1" ht="15" hidden="1" customHeight="1" x14ac:dyDescent="0.25">
      <c r="A905" s="9">
        <v>6171</v>
      </c>
      <c r="B905" s="9">
        <v>5499</v>
      </c>
      <c r="C905" s="266"/>
      <c r="D905" s="64"/>
      <c r="E905" s="61">
        <v>103</v>
      </c>
      <c r="F905" s="74" t="s">
        <v>365</v>
      </c>
      <c r="G905" s="76">
        <v>10</v>
      </c>
      <c r="H905" s="76">
        <v>10</v>
      </c>
      <c r="I905" s="76">
        <v>0</v>
      </c>
      <c r="J905" s="430">
        <f>Tabulka54246[[#This Row],[Skutečnost v tis. Kč]]/Tabulka54246[[#This Row],[Upravený rozpočet v tis. Kč]]*100</f>
        <v>0</v>
      </c>
    </row>
    <row r="906" spans="1:10" s="80" customFormat="1" ht="15" hidden="1" customHeight="1" x14ac:dyDescent="0.25">
      <c r="A906" s="66"/>
      <c r="B906" s="66"/>
      <c r="C906" s="292"/>
      <c r="D906" s="197"/>
      <c r="E906" s="61"/>
      <c r="F906" s="102" t="s">
        <v>391</v>
      </c>
      <c r="G906" s="233">
        <f>SUBTOTAL(109,G901:G905)</f>
        <v>0</v>
      </c>
      <c r="H906" s="233">
        <f>SUBTOTAL(109,H901:H905)</f>
        <v>0</v>
      </c>
      <c r="I906" s="233">
        <f>SUBTOTAL(109,I901:I905)</f>
        <v>0</v>
      </c>
      <c r="J906" s="470" t="e">
        <f>Tabulka54246[[#This Row],[Skutečnost v tis. Kč]]/Tabulka54246[[#This Row],[Upravený rozpočet v tis. Kč]]*100</f>
        <v>#DIV/0!</v>
      </c>
    </row>
    <row r="907" spans="1:10" s="80" customFormat="1" ht="15" hidden="1" customHeight="1" x14ac:dyDescent="0.25">
      <c r="A907" s="66"/>
      <c r="B907" s="66"/>
      <c r="C907" s="292"/>
      <c r="D907" s="197"/>
      <c r="E907" s="61"/>
      <c r="F907" s="103"/>
      <c r="G907" s="99"/>
      <c r="H907" s="99"/>
      <c r="I907" s="101"/>
      <c r="J907" s="430"/>
    </row>
    <row r="908" spans="1:10" s="80" customFormat="1" ht="15" hidden="1" customHeight="1" x14ac:dyDescent="0.25">
      <c r="A908" s="46">
        <v>6171</v>
      </c>
      <c r="B908" s="46"/>
      <c r="C908" s="298"/>
      <c r="D908" s="105"/>
      <c r="E908" s="61"/>
      <c r="F908" s="34" t="s">
        <v>74</v>
      </c>
      <c r="G908" s="10">
        <f>G906+G898+G893+G878+G889+G872</f>
        <v>152</v>
      </c>
      <c r="H908" s="12">
        <f>H906+H898+H893+H878+H889+H872</f>
        <v>152</v>
      </c>
      <c r="I908" s="12">
        <f>I906+I898+I893+I878+I889+I872</f>
        <v>38.590000000000003</v>
      </c>
      <c r="J908" s="468">
        <f>Tabulka54246[[#This Row],[Skutečnost v tis. Kč]]/Tabulka54246[[#This Row],[Upravený rozpočet v tis. Kč]]*100</f>
        <v>25.388157894736846</v>
      </c>
    </row>
    <row r="909" spans="1:10" s="80" customFormat="1" ht="15" hidden="1" customHeight="1" x14ac:dyDescent="0.25">
      <c r="A909" s="46"/>
      <c r="B909" s="46"/>
      <c r="C909" s="298"/>
      <c r="D909" s="105"/>
      <c r="E909" s="61"/>
      <c r="F909" s="129" t="s">
        <v>260</v>
      </c>
      <c r="G909" s="116">
        <f>G908+G827</f>
        <v>167</v>
      </c>
      <c r="H909" s="116">
        <f>H908+H827</f>
        <v>167</v>
      </c>
      <c r="I909" s="116">
        <f>I908+I827</f>
        <v>49.39</v>
      </c>
      <c r="J909" s="469">
        <f>Tabulka54246[[#This Row],[Skutečnost v tis. Kč]]/Tabulka54246[[#This Row],[Upravený rozpočet v tis. Kč]]*100</f>
        <v>29.574850299401195</v>
      </c>
    </row>
    <row r="910" spans="1:10" s="80" customFormat="1" ht="15" hidden="1" customHeight="1" x14ac:dyDescent="0.25">
      <c r="A910" s="46"/>
      <c r="B910" s="46"/>
      <c r="C910" s="298"/>
      <c r="D910" s="105"/>
      <c r="E910" s="61"/>
      <c r="F910" s="129"/>
      <c r="G910" s="116"/>
      <c r="H910" s="116"/>
      <c r="I910" s="101"/>
      <c r="J910" s="430"/>
    </row>
    <row r="911" spans="1:10" s="80" customFormat="1" ht="15" hidden="1" customHeight="1" x14ac:dyDescent="0.25">
      <c r="A911" s="18"/>
      <c r="B911" s="13"/>
      <c r="C911" s="270"/>
      <c r="D911" s="19"/>
      <c r="E911" s="61"/>
      <c r="F911" s="27" t="s">
        <v>75</v>
      </c>
      <c r="G911" s="114"/>
      <c r="H911" s="114"/>
      <c r="I911" s="101"/>
      <c r="J911" s="430"/>
    </row>
    <row r="912" spans="1:10" s="80" customFormat="1" ht="15" hidden="1" customHeight="1" x14ac:dyDescent="0.25">
      <c r="A912" s="9">
        <v>6310</v>
      </c>
      <c r="B912" s="9">
        <v>5163</v>
      </c>
      <c r="C912" s="266"/>
      <c r="D912" s="64"/>
      <c r="E912" s="61"/>
      <c r="F912" s="74" t="s">
        <v>337</v>
      </c>
      <c r="G912" s="62">
        <v>55</v>
      </c>
      <c r="H912" s="62">
        <v>55.01</v>
      </c>
      <c r="I912" s="62">
        <v>35.85</v>
      </c>
      <c r="J912" s="430">
        <f>Tabulka54246[[#This Row],[Skutečnost v tis. Kč]]/Tabulka54246[[#This Row],[Upravený rozpočet v tis. Kč]]*100</f>
        <v>65.169969096527907</v>
      </c>
    </row>
    <row r="913" spans="1:12" s="80" customFormat="1" ht="15" hidden="1" customHeight="1" x14ac:dyDescent="0.25">
      <c r="A913" s="9">
        <v>6310</v>
      </c>
      <c r="B913" s="9">
        <v>5909</v>
      </c>
      <c r="C913" s="266"/>
      <c r="D913" s="64"/>
      <c r="E913" s="61"/>
      <c r="F913" s="74" t="s">
        <v>345</v>
      </c>
      <c r="G913" s="62">
        <v>6</v>
      </c>
      <c r="H913" s="62">
        <v>6</v>
      </c>
      <c r="I913" s="62">
        <v>2</v>
      </c>
      <c r="J913" s="430">
        <f>Tabulka54246[[#This Row],[Skutečnost v tis. Kč]]/Tabulka54246[[#This Row],[Upravený rozpočet v tis. Kč]]*100</f>
        <v>33.333333333333329</v>
      </c>
    </row>
    <row r="914" spans="1:12" s="80" customFormat="1" ht="15" hidden="1" customHeight="1" x14ac:dyDescent="0.25">
      <c r="A914" s="46">
        <v>6310</v>
      </c>
      <c r="B914" s="9"/>
      <c r="C914" s="266"/>
      <c r="D914" s="9"/>
      <c r="E914" s="61"/>
      <c r="F914" s="34" t="s">
        <v>326</v>
      </c>
      <c r="G914" s="12">
        <f>SUBTOTAL(109,G912:G913)</f>
        <v>0</v>
      </c>
      <c r="H914" s="12">
        <f>SUBTOTAL(109,H912:H913)</f>
        <v>0</v>
      </c>
      <c r="I914" s="12">
        <f>SUBTOTAL(109,I912:I913)</f>
        <v>0</v>
      </c>
      <c r="J914" s="468" t="e">
        <f>Tabulka54246[[#This Row],[Skutečnost v tis. Kč]]/Tabulka54246[[#This Row],[Upravený rozpočet v tis. Kč]]*100</f>
        <v>#DIV/0!</v>
      </c>
    </row>
    <row r="915" spans="1:12" s="80" customFormat="1" ht="15" hidden="1" customHeight="1" x14ac:dyDescent="0.25">
      <c r="A915" s="9"/>
      <c r="B915" s="9"/>
      <c r="C915" s="294"/>
      <c r="D915" s="15"/>
      <c r="E915" s="61"/>
      <c r="F915" s="115"/>
      <c r="G915" s="215"/>
      <c r="H915" s="215"/>
      <c r="I915" s="101"/>
      <c r="J915" s="430"/>
    </row>
    <row r="916" spans="1:12" s="80" customFormat="1" ht="15" hidden="1" customHeight="1" x14ac:dyDescent="0.25">
      <c r="A916" s="13">
        <v>6320</v>
      </c>
      <c r="B916" s="13">
        <v>5163</v>
      </c>
      <c r="C916" s="71"/>
      <c r="D916" s="201"/>
      <c r="E916" s="61"/>
      <c r="F916" s="111" t="s">
        <v>240</v>
      </c>
      <c r="G916" s="62">
        <v>480</v>
      </c>
      <c r="H916" s="62">
        <v>496.5</v>
      </c>
      <c r="I916" s="62">
        <v>109.38</v>
      </c>
      <c r="J916" s="430">
        <f>Tabulka54246[[#This Row],[Skutečnost v tis. Kč]]/Tabulka54246[[#This Row],[Upravený rozpočet v tis. Kč]]*100</f>
        <v>22.030211480362539</v>
      </c>
    </row>
    <row r="917" spans="1:12" s="80" customFormat="1" ht="15" hidden="1" customHeight="1" x14ac:dyDescent="0.25">
      <c r="A917" s="46">
        <v>6320</v>
      </c>
      <c r="B917" s="9"/>
      <c r="C917" s="294"/>
      <c r="D917" s="19"/>
      <c r="E917" s="61"/>
      <c r="F917" s="115" t="s">
        <v>318</v>
      </c>
      <c r="G917" s="75">
        <f>SUBTOTAL(109,G916:G916)</f>
        <v>0</v>
      </c>
      <c r="H917" s="215">
        <f>SUBTOTAL(109,H916:H916)</f>
        <v>0</v>
      </c>
      <c r="I917" s="215">
        <f>SUBTOTAL(109,I916:I916)</f>
        <v>0</v>
      </c>
      <c r="J917" s="468" t="e">
        <f>Tabulka54246[[#This Row],[Skutečnost v tis. Kč]]/Tabulka54246[[#This Row],[Upravený rozpočet v tis. Kč]]*100</f>
        <v>#DIV/0!</v>
      </c>
    </row>
    <row r="918" spans="1:12" s="80" customFormat="1" ht="15" hidden="1" customHeight="1" x14ac:dyDescent="0.25">
      <c r="A918" s="46"/>
      <c r="B918" s="13"/>
      <c r="C918" s="270"/>
      <c r="D918" s="19"/>
      <c r="E918" s="61"/>
      <c r="F918" s="115"/>
      <c r="G918" s="75"/>
      <c r="H918" s="6"/>
      <c r="I918" s="527"/>
      <c r="J918" s="453"/>
    </row>
    <row r="919" spans="1:12" s="80" customFormat="1" ht="15" hidden="1" customHeight="1" x14ac:dyDescent="0.25">
      <c r="A919" s="9">
        <v>6330</v>
      </c>
      <c r="B919" s="13">
        <v>5341</v>
      </c>
      <c r="C919" s="270"/>
      <c r="D919" s="281">
        <v>111</v>
      </c>
      <c r="E919" s="61"/>
      <c r="F919" s="115" t="s">
        <v>864</v>
      </c>
      <c r="G919" s="557">
        <v>0</v>
      </c>
      <c r="H919" s="6">
        <v>12.5</v>
      </c>
      <c r="I919" s="62">
        <v>12.5</v>
      </c>
      <c r="J919" s="430">
        <f>Tabulka54246[[#This Row],[Skutečnost v tis. Kč]]/Tabulka54246[[#This Row],[Upravený rozpočet v tis. Kč]]*100</f>
        <v>100</v>
      </c>
    </row>
    <row r="920" spans="1:12" s="80" customFormat="1" ht="15" hidden="1" customHeight="1" x14ac:dyDescent="0.25">
      <c r="A920" s="9">
        <v>6330</v>
      </c>
      <c r="B920" s="13">
        <v>5341</v>
      </c>
      <c r="C920" s="270"/>
      <c r="D920" s="281">
        <v>8111</v>
      </c>
      <c r="E920" s="61"/>
      <c r="F920" s="628" t="s">
        <v>1007</v>
      </c>
      <c r="G920" s="557">
        <v>0</v>
      </c>
      <c r="H920" s="6">
        <v>6</v>
      </c>
      <c r="I920" s="62">
        <v>6</v>
      </c>
      <c r="J920" s="430">
        <f>Tabulka54246[[#This Row],[Skutečnost v tis. Kč]]/Tabulka54246[[#This Row],[Upravený rozpočet v tis. Kč]]*100</f>
        <v>100</v>
      </c>
    </row>
    <row r="921" spans="1:12" s="80" customFormat="1" ht="15" hidden="1" customHeight="1" x14ac:dyDescent="0.25">
      <c r="A921" s="46">
        <v>6330</v>
      </c>
      <c r="B921" s="13"/>
      <c r="C921" s="270"/>
      <c r="D921" s="19"/>
      <c r="E921" s="61"/>
      <c r="F921" s="115" t="s">
        <v>865</v>
      </c>
      <c r="G921" s="75">
        <f>SUBTOTAL(109,G919:G920)</f>
        <v>0</v>
      </c>
      <c r="H921" s="215">
        <f>SUBTOTAL(109,H919:H920)</f>
        <v>0</v>
      </c>
      <c r="I921" s="215">
        <f>SUBTOTAL(109,I919:I920)</f>
        <v>0</v>
      </c>
      <c r="J921" s="468">
        <v>0</v>
      </c>
    </row>
    <row r="922" spans="1:12" s="80" customFormat="1" ht="15" hidden="1" customHeight="1" x14ac:dyDescent="0.25">
      <c r="A922" s="46"/>
      <c r="B922" s="13"/>
      <c r="C922" s="270"/>
      <c r="D922" s="19"/>
      <c r="E922" s="61"/>
      <c r="F922" s="115"/>
      <c r="G922" s="215"/>
      <c r="H922" s="215"/>
      <c r="I922" s="101"/>
      <c r="J922" s="468"/>
    </row>
    <row r="923" spans="1:12" s="80" customFormat="1" ht="15" hidden="1" customHeight="1" x14ac:dyDescent="0.25">
      <c r="A923" s="9">
        <v>6399</v>
      </c>
      <c r="B923" s="9">
        <v>5362</v>
      </c>
      <c r="C923" s="266"/>
      <c r="D923" s="64"/>
      <c r="E923" s="61">
        <v>88</v>
      </c>
      <c r="F923" s="111" t="s">
        <v>242</v>
      </c>
      <c r="G923" s="280">
        <v>762.27</v>
      </c>
      <c r="H923" s="280">
        <v>1054.98</v>
      </c>
      <c r="I923" s="280">
        <v>617.5</v>
      </c>
      <c r="J923" s="430">
        <f>Tabulka54246[[#This Row],[Skutečnost v tis. Kč]]/Tabulka54246[[#This Row],[Upravený rozpočet v tis. Kč]]*100</f>
        <v>58.531915296972457</v>
      </c>
    </row>
    <row r="924" spans="1:12" s="80" customFormat="1" ht="15" hidden="1" customHeight="1" x14ac:dyDescent="0.25">
      <c r="A924" s="9">
        <v>6399</v>
      </c>
      <c r="B924" s="9">
        <v>5362</v>
      </c>
      <c r="C924" s="266"/>
      <c r="D924" s="281">
        <v>111</v>
      </c>
      <c r="E924" s="61">
        <v>88</v>
      </c>
      <c r="F924" s="340" t="s">
        <v>867</v>
      </c>
      <c r="G924" s="76">
        <v>105</v>
      </c>
      <c r="H924" s="76">
        <v>332.22</v>
      </c>
      <c r="I924" s="76">
        <v>365.52</v>
      </c>
      <c r="J924" s="556" t="s">
        <v>668</v>
      </c>
    </row>
    <row r="925" spans="1:12" s="80" customFormat="1" ht="15" hidden="1" customHeight="1" x14ac:dyDescent="0.25">
      <c r="A925" s="9">
        <v>6399</v>
      </c>
      <c r="B925" s="13">
        <v>5362</v>
      </c>
      <c r="C925" s="270"/>
      <c r="D925" s="165">
        <v>112</v>
      </c>
      <c r="E925" s="61">
        <v>88</v>
      </c>
      <c r="F925" s="340" t="s">
        <v>1096</v>
      </c>
      <c r="G925" s="76">
        <v>0</v>
      </c>
      <c r="H925" s="76">
        <v>9.3699999999999992</v>
      </c>
      <c r="I925" s="76">
        <v>9.3699999999999992</v>
      </c>
      <c r="J925" s="430">
        <f>Tabulka54246[[#This Row],[Skutečnost v tis. Kč]]/Tabulka54246[[#This Row],[Upravený rozpočet v tis. Kč]]*100</f>
        <v>100</v>
      </c>
      <c r="K925" s="668"/>
      <c r="L925" s="452"/>
    </row>
    <row r="926" spans="1:12" s="80" customFormat="1" ht="15" hidden="1" customHeight="1" x14ac:dyDescent="0.25">
      <c r="A926" s="13">
        <v>6399</v>
      </c>
      <c r="B926" s="13">
        <v>5362</v>
      </c>
      <c r="C926" s="71"/>
      <c r="D926" s="60"/>
      <c r="E926" s="61">
        <v>89</v>
      </c>
      <c r="F926" s="111" t="s">
        <v>243</v>
      </c>
      <c r="G926" s="76">
        <v>6</v>
      </c>
      <c r="H926" s="76">
        <v>6</v>
      </c>
      <c r="I926" s="76">
        <v>4</v>
      </c>
      <c r="J926" s="430">
        <f>Tabulka54246[[#This Row],[Skutečnost v tis. Kč]]/Tabulka54246[[#This Row],[Upravený rozpočet v tis. Kč]]*100</f>
        <v>66.666666666666657</v>
      </c>
    </row>
    <row r="927" spans="1:12" s="80" customFormat="1" ht="15" hidden="1" customHeight="1" x14ac:dyDescent="0.25">
      <c r="A927" s="13">
        <v>6399</v>
      </c>
      <c r="B927" s="13">
        <v>5362</v>
      </c>
      <c r="C927" s="71"/>
      <c r="D927" s="60"/>
      <c r="E927" s="61">
        <v>90</v>
      </c>
      <c r="F927" s="111" t="s">
        <v>509</v>
      </c>
      <c r="G927" s="76">
        <v>33.57</v>
      </c>
      <c r="H927" s="76">
        <v>33.57</v>
      </c>
      <c r="I927" s="76">
        <v>33.57</v>
      </c>
      <c r="J927" s="430">
        <f>Tabulka54246[[#This Row],[Skutečnost v tis. Kč]]/Tabulka54246[[#This Row],[Upravený rozpočet v tis. Kč]]*100</f>
        <v>100</v>
      </c>
    </row>
    <row r="928" spans="1:12" s="80" customFormat="1" ht="15" hidden="1" customHeight="1" x14ac:dyDescent="0.25">
      <c r="A928" s="13">
        <v>6399</v>
      </c>
      <c r="B928" s="13">
        <v>5362</v>
      </c>
      <c r="C928" s="270"/>
      <c r="D928" s="19"/>
      <c r="E928" s="61">
        <v>91</v>
      </c>
      <c r="F928" s="111" t="s">
        <v>866</v>
      </c>
      <c r="G928" s="76">
        <v>0</v>
      </c>
      <c r="H928" s="76">
        <v>0.22</v>
      </c>
      <c r="I928" s="76">
        <v>0.22</v>
      </c>
      <c r="J928" s="430">
        <f>Tabulka54246[[#This Row],[Skutečnost v tis. Kč]]/Tabulka54246[[#This Row],[Upravený rozpočet v tis. Kč]]*100</f>
        <v>100</v>
      </c>
    </row>
    <row r="929" spans="1:14" ht="15" hidden="1" customHeight="1" x14ac:dyDescent="0.25">
      <c r="A929" s="13">
        <v>6399</v>
      </c>
      <c r="B929" s="13">
        <v>5363</v>
      </c>
      <c r="C929" s="71"/>
      <c r="D929" s="60"/>
      <c r="E929" s="61"/>
      <c r="F929" s="111" t="s">
        <v>161</v>
      </c>
      <c r="G929" s="76">
        <v>3</v>
      </c>
      <c r="H929" s="76">
        <v>2.78</v>
      </c>
      <c r="I929" s="76">
        <v>0</v>
      </c>
      <c r="J929" s="430">
        <f>Tabulka54246[[#This Row],[Skutečnost v tis. Kč]]/Tabulka54246[[#This Row],[Upravený rozpočet v tis. Kč]]*100</f>
        <v>0</v>
      </c>
    </row>
    <row r="930" spans="1:14" ht="15" hidden="1" customHeight="1" x14ac:dyDescent="0.25">
      <c r="A930" s="9">
        <v>6399</v>
      </c>
      <c r="B930" s="9">
        <v>5365</v>
      </c>
      <c r="C930" s="294"/>
      <c r="D930" s="64"/>
      <c r="E930" s="83"/>
      <c r="F930" s="111" t="s">
        <v>241</v>
      </c>
      <c r="G930" s="76">
        <v>6200</v>
      </c>
      <c r="H930" s="76">
        <v>5907.29</v>
      </c>
      <c r="I930" s="76">
        <v>5907.29</v>
      </c>
      <c r="J930" s="430">
        <f>Tabulka54246[[#This Row],[Skutečnost v tis. Kč]]/Tabulka54246[[#This Row],[Upravený rozpočet v tis. Kč]]*100</f>
        <v>100</v>
      </c>
    </row>
    <row r="931" spans="1:14" ht="15" hidden="1" customHeight="1" x14ac:dyDescent="0.25">
      <c r="A931" s="46">
        <v>6399</v>
      </c>
      <c r="B931" s="9"/>
      <c r="C931" s="294"/>
      <c r="D931" s="15"/>
      <c r="E931" s="83"/>
      <c r="F931" s="34" t="s">
        <v>325</v>
      </c>
      <c r="G931" s="12">
        <f>SUM(G923:G930)</f>
        <v>7109.84</v>
      </c>
      <c r="H931" s="12">
        <f>SUM(H923:H930)</f>
        <v>7346.43</v>
      </c>
      <c r="I931" s="12">
        <f>SUM(I923:I930)</f>
        <v>6937.47</v>
      </c>
      <c r="J931" s="468">
        <f>Tabulka54246[[#This Row],[Skutečnost v tis. Kč]]/Tabulka54246[[#This Row],[Upravený rozpočet v tis. Kč]]*100</f>
        <v>94.433214500104128</v>
      </c>
    </row>
    <row r="932" spans="1:14" ht="15" hidden="1" customHeight="1" x14ac:dyDescent="0.25">
      <c r="A932" s="18"/>
      <c r="B932" s="13"/>
      <c r="C932" s="270"/>
      <c r="D932" s="19"/>
      <c r="E932" s="59"/>
      <c r="F932" s="129" t="s">
        <v>244</v>
      </c>
      <c r="G932" s="97">
        <f>G917+G914+G931+G921</f>
        <v>7109.84</v>
      </c>
      <c r="H932" s="97">
        <f>H917+H914+H931+H921</f>
        <v>7346.43</v>
      </c>
      <c r="I932" s="97">
        <f>I917+I914+I931+I921</f>
        <v>6937.47</v>
      </c>
      <c r="J932" s="469">
        <f>Tabulka54246[[#This Row],[Skutečnost v tis. Kč]]/Tabulka54246[[#This Row],[Upravený rozpočet v tis. Kč]]*100</f>
        <v>94.433214500104128</v>
      </c>
    </row>
    <row r="933" spans="1:14" s="131" customFormat="1" ht="14.25" hidden="1" customHeight="1" x14ac:dyDescent="0.25">
      <c r="A933" s="18"/>
      <c r="B933" s="13"/>
      <c r="C933" s="270"/>
      <c r="D933" s="19"/>
      <c r="E933" s="59"/>
      <c r="F933" s="129"/>
      <c r="G933" s="97"/>
      <c r="H933" s="97"/>
      <c r="I933" s="98"/>
      <c r="J933" s="430"/>
    </row>
    <row r="934" spans="1:14" s="84" customFormat="1" ht="15" hidden="1" customHeight="1" x14ac:dyDescent="0.25">
      <c r="A934" s="9">
        <v>6402</v>
      </c>
      <c r="B934" s="9">
        <v>5364</v>
      </c>
      <c r="C934" s="270"/>
      <c r="D934" s="19"/>
      <c r="E934" s="59"/>
      <c r="F934" s="369" t="s">
        <v>915</v>
      </c>
      <c r="G934" s="6">
        <v>0.01</v>
      </c>
      <c r="H934" s="6">
        <v>0</v>
      </c>
      <c r="I934" s="6">
        <v>0</v>
      </c>
      <c r="J934" s="428">
        <v>0</v>
      </c>
    </row>
    <row r="935" spans="1:14" s="84" customFormat="1" ht="15" hidden="1" customHeight="1" x14ac:dyDescent="0.25">
      <c r="A935" s="492">
        <v>6402</v>
      </c>
      <c r="B935" s="492">
        <v>5364</v>
      </c>
      <c r="C935" s="520">
        <v>34070</v>
      </c>
      <c r="D935" s="582"/>
      <c r="E935" s="61"/>
      <c r="F935" s="494" t="s">
        <v>916</v>
      </c>
      <c r="G935" s="552">
        <v>0</v>
      </c>
      <c r="H935" s="552">
        <v>2.4500000000000002</v>
      </c>
      <c r="I935" s="583">
        <v>2.4500000000000002</v>
      </c>
      <c r="J935" s="428">
        <f>Tabulka54246[[#This Row],[Skutečnost v tis. Kč]]/Tabulka54246[[#This Row],[Upravený rozpočet v tis. Kč]]*100</f>
        <v>100</v>
      </c>
    </row>
    <row r="936" spans="1:14" s="84" customFormat="1" ht="15" hidden="1" customHeight="1" x14ac:dyDescent="0.25">
      <c r="A936" s="492">
        <v>6402</v>
      </c>
      <c r="B936" s="492">
        <v>5364</v>
      </c>
      <c r="C936" s="520">
        <v>98008</v>
      </c>
      <c r="D936" s="582"/>
      <c r="E936" s="61"/>
      <c r="F936" s="494" t="s">
        <v>917</v>
      </c>
      <c r="G936" s="552">
        <v>17.16</v>
      </c>
      <c r="H936" s="552">
        <v>17.16</v>
      </c>
      <c r="I936" s="583">
        <v>17.16</v>
      </c>
      <c r="J936" s="428">
        <f>Tabulka54246[[#This Row],[Skutečnost v tis. Kč]]/Tabulka54246[[#This Row],[Upravený rozpočet v tis. Kč]]*100</f>
        <v>100</v>
      </c>
    </row>
    <row r="937" spans="1:14" s="84" customFormat="1" ht="15" hidden="1" customHeight="1" x14ac:dyDescent="0.25">
      <c r="A937" s="492">
        <v>6402</v>
      </c>
      <c r="B937" s="492">
        <v>5364</v>
      </c>
      <c r="C937" s="520">
        <v>98187</v>
      </c>
      <c r="D937" s="582"/>
      <c r="E937" s="61"/>
      <c r="F937" s="494" t="s">
        <v>918</v>
      </c>
      <c r="G937" s="552">
        <v>50.59</v>
      </c>
      <c r="H937" s="552">
        <v>50.59</v>
      </c>
      <c r="I937" s="583">
        <v>50.59</v>
      </c>
      <c r="J937" s="428">
        <f>Tabulka54246[[#This Row],[Skutečnost v tis. Kč]]/Tabulka54246[[#This Row],[Upravený rozpočet v tis. Kč]]*100</f>
        <v>100</v>
      </c>
    </row>
    <row r="938" spans="1:14" s="84" customFormat="1" ht="15" hidden="1" customHeight="1" x14ac:dyDescent="0.25">
      <c r="A938" s="46">
        <v>6402</v>
      </c>
      <c r="B938" s="13"/>
      <c r="C938" s="270"/>
      <c r="D938" s="19"/>
      <c r="E938" s="59"/>
      <c r="F938" s="34" t="s">
        <v>424</v>
      </c>
      <c r="G938" s="12">
        <f>SUBTOTAL(109,G934:G937)</f>
        <v>0</v>
      </c>
      <c r="H938" s="12">
        <f>SUBTOTAL(109,H934:H937)</f>
        <v>0</v>
      </c>
      <c r="I938" s="12">
        <f>SUBTOTAL(109,I934:I937)</f>
        <v>0</v>
      </c>
      <c r="J938" s="502" t="e">
        <f>Tabulka54246[[#This Row],[Skutečnost v tis. Kč]]/Tabulka54246[[#This Row],[Upravený rozpočet v tis. Kč]]*100</f>
        <v>#DIV/0!</v>
      </c>
    </row>
    <row r="939" spans="1:14" s="84" customFormat="1" ht="15" hidden="1" customHeight="1" x14ac:dyDescent="0.25">
      <c r="A939" s="46"/>
      <c r="B939" s="366"/>
      <c r="C939" s="367"/>
      <c r="D939" s="455"/>
      <c r="E939" s="368"/>
      <c r="F939" s="34"/>
      <c r="G939" s="12"/>
      <c r="H939" s="457"/>
      <c r="I939" s="456"/>
      <c r="J939" s="458"/>
    </row>
    <row r="940" spans="1:14" s="84" customFormat="1" ht="15" hidden="1" customHeight="1" x14ac:dyDescent="0.25">
      <c r="A940" s="18"/>
      <c r="B940" s="13"/>
      <c r="C940" s="270"/>
      <c r="D940" s="19"/>
      <c r="E940" s="59"/>
      <c r="F940" s="129"/>
      <c r="G940" s="209"/>
      <c r="H940" s="209"/>
      <c r="I940" s="209"/>
      <c r="J940" s="7"/>
      <c r="K940"/>
      <c r="L940"/>
      <c r="M940"/>
      <c r="N940" s="452"/>
    </row>
    <row r="941" spans="1:14" s="84" customFormat="1" ht="15" hidden="1" customHeight="1" x14ac:dyDescent="0.25">
      <c r="A941" s="148">
        <v>6</v>
      </c>
      <c r="B941" s="149"/>
      <c r="C941" s="290"/>
      <c r="D941" s="148"/>
      <c r="E941" s="152"/>
      <c r="F941" s="150" t="s">
        <v>77</v>
      </c>
      <c r="G941" s="151">
        <f>G836+G909+G932+G938</f>
        <v>7276.84</v>
      </c>
      <c r="H941" s="151">
        <f>H836+H909+H932+H938</f>
        <v>7513.43</v>
      </c>
      <c r="I941" s="151">
        <f>I836+I909+I932+I938</f>
        <v>6986.8600000000006</v>
      </c>
      <c r="J941" s="424">
        <f>I941/H941*100</f>
        <v>92.991616345663701</v>
      </c>
    </row>
    <row r="942" spans="1:14" s="84" customFormat="1" ht="15" customHeight="1" x14ac:dyDescent="0.25">
      <c r="A942" s="175"/>
      <c r="B942" s="176"/>
      <c r="C942" s="299"/>
      <c r="D942" s="175"/>
      <c r="E942" s="177"/>
      <c r="F942" s="178"/>
      <c r="G942" s="317"/>
      <c r="H942" s="317"/>
      <c r="J942" s="429"/>
      <c r="K942" s="452"/>
    </row>
    <row r="943" spans="1:14" s="84" customFormat="1" ht="15" customHeight="1" x14ac:dyDescent="0.25">
      <c r="A943" s="251"/>
      <c r="B943" s="250"/>
      <c r="C943" s="301"/>
      <c r="D943" s="249"/>
      <c r="E943" s="248"/>
      <c r="F943" s="247" t="s">
        <v>1140</v>
      </c>
      <c r="G943" s="246">
        <f>G14+G61+G78+G79+G80+G81+G94+G95+G96+G97+G98+G99+G117+G118+G152+G153+G154+G155+G240+G241+G242+G246+G247+G248+G322+G323+G324+G325+G326+G379+G380+G413+G425+G457+G458+G476+G477+G478+G479+G487+G495+G501+G503+G505+G508+G528+G533+G585+G687+G688+G708+G739+G766+G817+G861+G885</f>
        <v>15678</v>
      </c>
      <c r="H943" s="246">
        <f t="shared" ref="H943:I943" si="14">H14+H61+H78+H79+H80+H81+H94+H95+H96+H97+H98+H99+H117+H118+H152+H153+H154+H155+H240+H241+H242+H246+H247+H248+H322+H323+H324+H325+H326+H379+H380+H413+H425+H457+H458+H476+H477+H478+H479+H487+H495+H501+H503+H505+H508+H528+H533+H585+H687+H688+H708+H739+H766+H817+H861+H885</f>
        <v>19005.68</v>
      </c>
      <c r="I943" s="246">
        <f t="shared" si="14"/>
        <v>10687.68</v>
      </c>
      <c r="J943" s="246">
        <f>I943/H943*100</f>
        <v>56.234136321352359</v>
      </c>
    </row>
    <row r="944" spans="1:14" s="98" customFormat="1" ht="15" customHeight="1" x14ac:dyDescent="0.25">
      <c r="A944" s="350"/>
      <c r="B944" s="13"/>
      <c r="C944" s="351"/>
      <c r="D944" s="352"/>
      <c r="E944" s="353"/>
      <c r="F944" s="172"/>
      <c r="G944" s="173"/>
      <c r="H944" s="173"/>
      <c r="I944" s="173"/>
      <c r="J944" s="630"/>
    </row>
    <row r="945" spans="1:10" s="98" customFormat="1" ht="15" customHeight="1" x14ac:dyDescent="0.25">
      <c r="A945" s="350"/>
      <c r="B945" s="13"/>
      <c r="C945" s="351"/>
      <c r="D945" s="352"/>
      <c r="E945" s="353"/>
      <c r="F945" s="172"/>
      <c r="G945" s="173"/>
      <c r="H945" s="702"/>
      <c r="I945" s="702"/>
      <c r="J945" s="630"/>
    </row>
    <row r="946" spans="1:10" s="84" customFormat="1" ht="15.75" customHeight="1" x14ac:dyDescent="0.25">
      <c r="A946" s="350"/>
      <c r="B946" s="13"/>
      <c r="C946" s="351"/>
      <c r="D946" s="352"/>
      <c r="E946" s="353"/>
      <c r="F946" s="172"/>
      <c r="G946" s="173"/>
      <c r="H946" s="12"/>
      <c r="I946" s="676"/>
      <c r="J946" s="434"/>
    </row>
    <row r="947" spans="1:10" s="84" customFormat="1" ht="15" hidden="1" customHeight="1" x14ac:dyDescent="0.25">
      <c r="A947" s="734" t="s">
        <v>357</v>
      </c>
      <c r="B947" s="734"/>
      <c r="C947" s="734"/>
      <c r="D947" s="734"/>
      <c r="E947" s="734"/>
      <c r="F947" s="734"/>
      <c r="G947" s="277"/>
      <c r="H947" s="277"/>
      <c r="I947" s="98"/>
      <c r="J947" s="434"/>
    </row>
    <row r="948" spans="1:10" s="84" customFormat="1" ht="15" hidden="1" customHeight="1" x14ac:dyDescent="0.25">
      <c r="A948" s="732" t="s">
        <v>358</v>
      </c>
      <c r="B948" s="733"/>
      <c r="C948" s="302"/>
      <c r="D948" s="722" t="s">
        <v>348</v>
      </c>
      <c r="E948" s="723"/>
      <c r="F948" s="496" t="s">
        <v>366</v>
      </c>
      <c r="G948" s="677">
        <f>'Tabulka č. 1 Plnění příjmů'!G260</f>
        <v>39039.999999999993</v>
      </c>
      <c r="H948" s="677">
        <f>'Tabulka č. 1 Plnění příjmů'!H260</f>
        <v>56963.409999999996</v>
      </c>
      <c r="I948" s="677">
        <v>44376.83</v>
      </c>
      <c r="J948" s="497">
        <f>I948/H948*100</f>
        <v>77.90409668241422</v>
      </c>
    </row>
    <row r="949" spans="1:10" s="84" customFormat="1" ht="15" hidden="1" customHeight="1" x14ac:dyDescent="0.25">
      <c r="A949" s="200"/>
      <c r="B949" s="47"/>
      <c r="C949" s="303"/>
      <c r="D949" s="244"/>
      <c r="E949" s="108"/>
      <c r="F949" s="245" t="s">
        <v>353</v>
      </c>
      <c r="G949" s="268">
        <f>G930</f>
        <v>6200</v>
      </c>
      <c r="H949" s="268">
        <f>H930</f>
        <v>5907.29</v>
      </c>
      <c r="I949" s="268">
        <f>I930</f>
        <v>5907.29</v>
      </c>
      <c r="J949" s="467">
        <f>I949/H949*100</f>
        <v>100</v>
      </c>
    </row>
    <row r="950" spans="1:10" s="84" customFormat="1" ht="15" hidden="1" customHeight="1" x14ac:dyDescent="0.25">
      <c r="A950" s="200"/>
      <c r="B950" s="47"/>
      <c r="C950" s="303"/>
      <c r="D950" s="244"/>
      <c r="E950" s="108"/>
      <c r="F950" s="245" t="s">
        <v>354</v>
      </c>
      <c r="G950" s="268">
        <f>G88+G84+G103+G415+G596</f>
        <v>4000</v>
      </c>
      <c r="H950" s="268">
        <f>H88+H84+H103+H415+H596</f>
        <v>4140</v>
      </c>
      <c r="I950" s="268">
        <f>I88+I84+I103+I415+I596</f>
        <v>649.87999999999988</v>
      </c>
      <c r="J950" s="467">
        <f>I950/H950*100</f>
        <v>15.697584541062797</v>
      </c>
    </row>
    <row r="951" spans="1:10" s="84" customFormat="1" ht="15" hidden="1" customHeight="1" x14ac:dyDescent="0.25">
      <c r="A951" s="200"/>
      <c r="B951" s="47"/>
      <c r="C951" s="303"/>
      <c r="D951" s="244"/>
      <c r="E951" s="108"/>
      <c r="F951" s="695" t="s">
        <v>355</v>
      </c>
      <c r="G951" s="268">
        <f>SUM(G948:G950)</f>
        <v>49239.999999999993</v>
      </c>
      <c r="H951" s="268">
        <f>SUM(H948:H950)</f>
        <v>67010.7</v>
      </c>
      <c r="I951" s="268">
        <f>SUM(I948:I950)</f>
        <v>50934</v>
      </c>
      <c r="J951" s="467">
        <f>I951/H951*100</f>
        <v>76.008756810479525</v>
      </c>
    </row>
    <row r="952" spans="1:10" s="84" customFormat="1" ht="15" hidden="1" customHeight="1" x14ac:dyDescent="0.25">
      <c r="A952" s="732" t="s">
        <v>359</v>
      </c>
      <c r="B952" s="733"/>
      <c r="C952" s="303"/>
      <c r="D952" s="244"/>
      <c r="E952" s="108"/>
      <c r="F952" s="695" t="s">
        <v>356</v>
      </c>
      <c r="G952" s="268">
        <f>G962-G951</f>
        <v>-33561.999999999993</v>
      </c>
      <c r="H952" s="268">
        <f>H962-H951</f>
        <v>-48005.02</v>
      </c>
      <c r="I952" s="268">
        <f>I962-I951</f>
        <v>-40246.32</v>
      </c>
      <c r="J952" s="467">
        <f>I952/H952*100</f>
        <v>83.837731970531422</v>
      </c>
    </row>
    <row r="953" spans="1:10" s="84" customFormat="1" ht="15" hidden="1" customHeight="1" x14ac:dyDescent="0.25">
      <c r="A953" s="695"/>
      <c r="B953" s="696"/>
      <c r="C953" s="303"/>
      <c r="D953" s="244"/>
      <c r="E953" s="108"/>
      <c r="F953" s="695"/>
      <c r="G953" s="268"/>
      <c r="H953" s="268"/>
      <c r="I953" s="268"/>
      <c r="J953" s="467"/>
    </row>
    <row r="954" spans="1:10" s="84" customFormat="1" ht="15" hidden="1" customHeight="1" x14ac:dyDescent="0.25">
      <c r="A954" s="695"/>
      <c r="B954" s="696"/>
      <c r="C954" s="303"/>
      <c r="D954" s="244"/>
      <c r="E954" s="108"/>
      <c r="F954" s="695"/>
      <c r="G954" s="268"/>
      <c r="H954" s="268"/>
      <c r="I954" s="268"/>
      <c r="J954" s="467"/>
    </row>
    <row r="955" spans="1:10" s="84" customFormat="1" ht="15" hidden="1" customHeight="1" x14ac:dyDescent="0.25">
      <c r="A955" s="695"/>
      <c r="B955" s="696"/>
      <c r="C955" s="303"/>
      <c r="D955" s="244"/>
      <c r="E955" s="108"/>
      <c r="F955" s="695"/>
      <c r="G955" s="268"/>
      <c r="H955" s="268"/>
      <c r="I955" s="268"/>
      <c r="J955" s="467"/>
    </row>
    <row r="956" spans="1:10" s="84" customFormat="1" ht="15" hidden="1" customHeight="1" x14ac:dyDescent="0.25">
      <c r="A956" s="695"/>
      <c r="B956" s="696"/>
      <c r="C956" s="303"/>
      <c r="D956" s="244"/>
      <c r="E956" s="108"/>
      <c r="F956" s="695"/>
      <c r="G956" s="268"/>
      <c r="H956" s="268"/>
      <c r="I956" s="98"/>
      <c r="J956" s="465"/>
    </row>
    <row r="957" spans="1:10" s="84" customFormat="1" ht="15" hidden="1" customHeight="1" x14ac:dyDescent="0.25">
      <c r="A957" s="726" t="s">
        <v>245</v>
      </c>
      <c r="B957" s="726"/>
      <c r="C957" s="726"/>
      <c r="D957" s="726"/>
      <c r="E957" s="726"/>
      <c r="F957" s="726"/>
      <c r="G957" s="269"/>
      <c r="H957" s="269"/>
      <c r="I957" s="98"/>
      <c r="J957" s="525"/>
    </row>
    <row r="958" spans="1:10" s="84" customFormat="1" ht="15" hidden="1" customHeight="1" x14ac:dyDescent="0.25">
      <c r="A958" s="106"/>
      <c r="B958" s="107"/>
      <c r="C958" s="300"/>
      <c r="D958" s="107"/>
      <c r="E958" s="108"/>
      <c r="F958" s="53" t="s">
        <v>246</v>
      </c>
      <c r="G958" s="22">
        <f>'Tabulka č. 1 Plnění příjmů'!G267</f>
        <v>198000</v>
      </c>
      <c r="H958" s="22">
        <f>'Tabulka č. 1 Plnění příjmů'!H267</f>
        <v>219528.31</v>
      </c>
      <c r="I958" s="22">
        <f>'Tabulka č. 1 Plnění příjmů'!I267</f>
        <v>172546.55</v>
      </c>
      <c r="J958" s="421">
        <f>I958/H958*100</f>
        <v>78.598769334123688</v>
      </c>
    </row>
    <row r="959" spans="1:10" s="84" customFormat="1" ht="15" hidden="1" customHeight="1" x14ac:dyDescent="0.25">
      <c r="A959" s="106"/>
      <c r="B959" s="107"/>
      <c r="C959" s="300"/>
      <c r="D959" s="107"/>
      <c r="E959" s="108"/>
      <c r="F959" s="53" t="s">
        <v>256</v>
      </c>
      <c r="G959" s="22">
        <f>G958-G960</f>
        <v>170735.2</v>
      </c>
      <c r="H959" s="22">
        <f>H958-H960</f>
        <v>181681.36</v>
      </c>
      <c r="I959" s="22">
        <f>I958-I960</f>
        <v>140626.12</v>
      </c>
      <c r="J959" s="421">
        <f>I959/H959*100</f>
        <v>77.402613014345562</v>
      </c>
    </row>
    <row r="960" spans="1:10" s="84" customFormat="1" ht="15" hidden="1" customHeight="1" x14ac:dyDescent="0.25">
      <c r="A960" s="106"/>
      <c r="B960" s="107"/>
      <c r="C960" s="300"/>
      <c r="D960" s="107"/>
      <c r="E960" s="108"/>
      <c r="F960" s="53" t="s">
        <v>257</v>
      </c>
      <c r="G960" s="268">
        <f>'Tabulka č. 1 Plnění příjmů'!G265+'Tabulka č. 1 Plnění příjmů'!G257</f>
        <v>27264.799999999999</v>
      </c>
      <c r="H960" s="268">
        <f>'Tabulka č. 1 Plnění příjmů'!H265+'Tabulka č. 1 Plnění příjmů'!H257</f>
        <v>37846.950000000004</v>
      </c>
      <c r="I960" s="268">
        <f>'Tabulka č. 1 Plnění příjmů'!I265+'Tabulka č. 1 Plnění příjmů'!I257</f>
        <v>31920.43</v>
      </c>
      <c r="J960" s="421">
        <f>I960/H960*100</f>
        <v>84.340825350523616</v>
      </c>
    </row>
    <row r="961" spans="1:11" s="84" customFormat="1" ht="15" hidden="1" customHeight="1" x14ac:dyDescent="0.25">
      <c r="A961" s="106"/>
      <c r="B961" s="107"/>
      <c r="C961" s="300"/>
      <c r="D961" s="107"/>
      <c r="E961" s="108"/>
      <c r="F961" s="124"/>
      <c r="G961" s="276"/>
      <c r="H961" s="276"/>
      <c r="I961" s="98"/>
      <c r="J961" s="421"/>
    </row>
    <row r="962" spans="1:11" s="84" customFormat="1" ht="15" hidden="1" customHeight="1" x14ac:dyDescent="0.25">
      <c r="A962" s="106"/>
      <c r="B962" s="107"/>
      <c r="C962" s="300"/>
      <c r="D962" s="107"/>
      <c r="E962" s="108"/>
      <c r="F962" s="53" t="s">
        <v>247</v>
      </c>
      <c r="G962" s="22">
        <f>G943</f>
        <v>15678</v>
      </c>
      <c r="H962" s="22">
        <f>H943</f>
        <v>19005.68</v>
      </c>
      <c r="I962" s="22">
        <f>I943</f>
        <v>10687.68</v>
      </c>
      <c r="J962" s="421">
        <f>I962/H962*100</f>
        <v>56.234136321352359</v>
      </c>
    </row>
    <row r="963" spans="1:11" s="84" customFormat="1" ht="15" hidden="1" customHeight="1" x14ac:dyDescent="0.25">
      <c r="A963" s="106"/>
      <c r="B963" s="107"/>
      <c r="C963" s="300"/>
      <c r="D963" s="107"/>
      <c r="E963" s="108"/>
      <c r="F963" s="243" t="s">
        <v>248</v>
      </c>
      <c r="G963" s="22"/>
      <c r="H963" s="22"/>
      <c r="I963" s="98"/>
      <c r="J963" s="421"/>
    </row>
    <row r="964" spans="1:11" s="84" customFormat="1" ht="15" hidden="1" customHeight="1" x14ac:dyDescent="0.25">
      <c r="A964" s="106"/>
      <c r="B964" s="107"/>
      <c r="C964" s="300"/>
      <c r="D964" s="107"/>
      <c r="E964" s="108"/>
      <c r="F964" s="210" t="s">
        <v>472</v>
      </c>
      <c r="G964" s="22">
        <f>G962-G967</f>
        <v>-63932.000000000015</v>
      </c>
      <c r="H964" s="22">
        <f>H962-H967</f>
        <v>-91283.489999999962</v>
      </c>
      <c r="I964" s="22">
        <f>I962-I967</f>
        <v>-52974.340000000004</v>
      </c>
      <c r="J964" s="421">
        <f t="shared" ref="J964:J969" si="15">I964/H964*100</f>
        <v>58.032772410432628</v>
      </c>
    </row>
    <row r="965" spans="1:11" s="84" customFormat="1" ht="15" hidden="1" customHeight="1" x14ac:dyDescent="0.25">
      <c r="A965" s="106"/>
      <c r="B965" s="107"/>
      <c r="C965" s="300"/>
      <c r="D965" s="107"/>
      <c r="E965" s="108"/>
      <c r="F965" s="693" t="s">
        <v>541</v>
      </c>
      <c r="G965" s="703"/>
      <c r="H965" s="703">
        <f>H14+H61+H78+H79+H80+H81+H94+H95+H96+H97+H98+H99+H117+H118+H152+H153+H154+H155+H240+H241+H242+H246+H247+H248+H322+H323+H324+H325+H326+H379+H380+H413+H425+H457+H458+H476+H477+H478+H479+H487+H495+H501+H503+H505+H508+H528+H533+H585+H687+H688+H708+H739+H766+H817+H861+H885</f>
        <v>19005.68</v>
      </c>
      <c r="I965" s="703">
        <f>I14+I61+I78+I79+I80+I81+I94+I95+I96+I97+I98+I99+I117+I118+I152+I153+I154+I155+I240+I241+I242+I246+I247+I248+I322+I323+I324+I325+I326+I379+I380+I413+I425+I457+I458+I476+I477+I478+I479+I487+I495+I501+I503+I505+I508+I528+I533+I585+I687+I688+I708+I739+I766+I817+I861+I885</f>
        <v>10687.68</v>
      </c>
      <c r="J965" s="522">
        <f t="shared" si="15"/>
        <v>56.234136321352359</v>
      </c>
    </row>
    <row r="966" spans="1:11" s="84" customFormat="1" ht="15" hidden="1" customHeight="1" x14ac:dyDescent="0.25">
      <c r="A966" s="106"/>
      <c r="B966" s="107"/>
      <c r="C966" s="300"/>
      <c r="D966" s="107"/>
      <c r="E966" s="108"/>
      <c r="F966" s="318" t="s">
        <v>542</v>
      </c>
      <c r="G966" s="319">
        <f>SUM(G156+G176+G177+G194+G195+G206+G207+G258+G259+G260+G381+G382+G400)</f>
        <v>25364</v>
      </c>
      <c r="H966" s="319">
        <f>SUM(H156+H176+H177+H194+H195+H206+H207+H258+H259+H260+H381+H382+H400)</f>
        <v>25972.9</v>
      </c>
      <c r="I966" s="319">
        <f>SUM(I156+I176+I177+I194+I195+I206+I207+I258+I259+I260+I381+I382+I400)</f>
        <v>17317.400000000001</v>
      </c>
      <c r="J966" s="523">
        <f t="shared" si="15"/>
        <v>66.67488035606344</v>
      </c>
    </row>
    <row r="967" spans="1:11" s="84" customFormat="1" ht="15" hidden="1" customHeight="1" x14ac:dyDescent="0.25">
      <c r="A967" s="106"/>
      <c r="B967" s="107"/>
      <c r="C967" s="300"/>
      <c r="D967" s="107"/>
      <c r="E967" s="108"/>
      <c r="F967" s="242" t="s">
        <v>473</v>
      </c>
      <c r="G967" s="704">
        <f>G65+G82+G83+G84+G85+G86+G87+G88+G89+G102+G103+G104+G105+G109+G124+G125+G126+G127+G128+G129+G130+G134+G135+G136+G137+G138+G139+G140+G160+G158+G159+G184+G185+G186+G187+G188+G189+G190+G199+G200+G201+G202+G226+G328+G390+G389+G391+G414+G415+G416+G417+G418+G419+G420+G429+G430+G436+G437+G438+G439+G451+G461+G559+G560+G561+G605+G606+G607+G608+G609+G683+G791+G792+G826</f>
        <v>79610.000000000015</v>
      </c>
      <c r="H967" s="704">
        <f t="shared" ref="H967:I967" si="16">H65+H82+H83+H84+H85+H86+H87+H88+H89+H102+H103+H104+H105+H109+H124+H125+H126+H127+H128+H129+H130+H134+H135+H136+H137+H138+H139+H140+H160+H158+H159+H184+H185+H186+H187+H188+H189+H190+H199+H200+H201+H202+H226+H328+H390+H389+H391+H414+H415+H416+H417+H418+H419+H420+H429+H430+H436+H437+H438+H439+H451+H461+H559+H560+H561+H605+H606+H607+H608+H609+H683+H791+H792+H826</f>
        <v>110289.16999999997</v>
      </c>
      <c r="I967" s="704">
        <f t="shared" si="16"/>
        <v>63662.020000000004</v>
      </c>
      <c r="J967" s="524">
        <f t="shared" si="15"/>
        <v>57.722820835445596</v>
      </c>
      <c r="K967" s="668"/>
    </row>
    <row r="968" spans="1:11" s="84" customFormat="1" ht="15" hidden="1" customHeight="1" x14ac:dyDescent="0.25">
      <c r="A968" s="106"/>
      <c r="B968" s="107"/>
      <c r="C968" s="300"/>
      <c r="D968" s="107"/>
      <c r="E968" s="108"/>
      <c r="F968" s="318" t="s">
        <v>544</v>
      </c>
      <c r="G968" s="319"/>
      <c r="H968" s="319">
        <f>H391</f>
        <v>205.7</v>
      </c>
      <c r="I968" s="319">
        <f>I391</f>
        <v>205.7</v>
      </c>
      <c r="J968" s="523">
        <f t="shared" si="15"/>
        <v>100</v>
      </c>
    </row>
    <row r="969" spans="1:11" s="84" customFormat="1" ht="15" hidden="1" customHeight="1" x14ac:dyDescent="0.25">
      <c r="A969" s="106"/>
      <c r="B969" s="107"/>
      <c r="C969" s="300"/>
      <c r="D969" s="107"/>
      <c r="E969" s="108"/>
      <c r="F969" s="241" t="s">
        <v>390</v>
      </c>
      <c r="G969" s="277">
        <f>SUM(G965+G967)</f>
        <v>79610.000000000015</v>
      </c>
      <c r="H969" s="277">
        <f>SUM(H965+H967)</f>
        <v>129294.84999999998</v>
      </c>
      <c r="I969" s="277">
        <f>SUM(I965+I967)</f>
        <v>74349.700000000012</v>
      </c>
      <c r="J969" s="277">
        <f t="shared" si="15"/>
        <v>57.503991844996158</v>
      </c>
    </row>
    <row r="970" spans="1:11" s="84" customFormat="1" ht="15" hidden="1" customHeight="1" x14ac:dyDescent="0.25">
      <c r="A970" s="106"/>
      <c r="B970" s="107"/>
      <c r="C970" s="300"/>
      <c r="D970" s="107"/>
      <c r="E970" s="108"/>
      <c r="F970" s="113"/>
      <c r="G970" s="277"/>
      <c r="H970" s="277"/>
      <c r="I970" s="26"/>
      <c r="J970" s="525"/>
    </row>
    <row r="971" spans="1:11" s="84" customFormat="1" ht="15" hidden="1" customHeight="1" x14ac:dyDescent="0.25">
      <c r="A971" s="106"/>
      <c r="B971" s="107"/>
      <c r="C971" s="300"/>
      <c r="D971" s="107"/>
      <c r="E971" s="108"/>
      <c r="F971" s="169" t="s">
        <v>389</v>
      </c>
      <c r="G971" s="269">
        <f>G958-G962</f>
        <v>182322</v>
      </c>
      <c r="H971" s="269">
        <f>H958-H962</f>
        <v>200522.63</v>
      </c>
      <c r="I971" s="269">
        <f>I958-I962</f>
        <v>161858.87</v>
      </c>
      <c r="J971" s="674" t="s">
        <v>668</v>
      </c>
    </row>
    <row r="972" spans="1:11" ht="15" hidden="1" customHeight="1" x14ac:dyDescent="0.25">
      <c r="A972" s="106"/>
      <c r="B972" s="107"/>
      <c r="C972" s="300"/>
      <c r="D972" s="107"/>
      <c r="E972" s="108"/>
      <c r="F972" s="169"/>
      <c r="G972" s="269"/>
      <c r="H972" s="269"/>
      <c r="I972" s="26"/>
      <c r="J972" s="675"/>
    </row>
    <row r="973" spans="1:11" ht="15" hidden="1" customHeight="1" x14ac:dyDescent="0.25">
      <c r="A973" s="726" t="s">
        <v>249</v>
      </c>
      <c r="B973" s="726"/>
      <c r="C973" s="726"/>
      <c r="D973" s="726"/>
      <c r="E973" s="726"/>
      <c r="F973" s="726"/>
      <c r="G973" s="276"/>
      <c r="H973" s="276"/>
      <c r="I973" s="101"/>
      <c r="J973" s="675"/>
    </row>
    <row r="974" spans="1:11" ht="15" hidden="1" customHeight="1" x14ac:dyDescent="0.25">
      <c r="A974" s="106"/>
      <c r="B974" s="216">
        <v>8115</v>
      </c>
      <c r="C974" s="294"/>
      <c r="D974" s="15"/>
      <c r="E974" s="83"/>
      <c r="F974" s="132" t="s">
        <v>250</v>
      </c>
      <c r="G974" s="268">
        <v>18000</v>
      </c>
      <c r="H974" s="268">
        <v>47412.34</v>
      </c>
      <c r="I974" s="268">
        <v>-12202.64</v>
      </c>
      <c r="J974" s="674" t="s">
        <v>668</v>
      </c>
    </row>
    <row r="975" spans="1:11" s="80" customFormat="1" ht="15" hidden="1" customHeight="1" x14ac:dyDescent="0.25">
      <c r="A975" s="106"/>
      <c r="B975" s="216">
        <v>8901</v>
      </c>
      <c r="C975" s="294"/>
      <c r="D975" s="15"/>
      <c r="E975" s="83"/>
      <c r="F975" s="132" t="s">
        <v>352</v>
      </c>
      <c r="G975" s="268">
        <v>0</v>
      </c>
      <c r="H975" s="268">
        <v>0</v>
      </c>
      <c r="I975" s="268">
        <v>766.6</v>
      </c>
      <c r="J975" s="674" t="s">
        <v>668</v>
      </c>
    </row>
    <row r="976" spans="1:11" ht="15" hidden="1" customHeight="1" x14ac:dyDescent="0.25">
      <c r="A976" s="106"/>
      <c r="B976" s="107"/>
      <c r="C976" s="300"/>
      <c r="D976" s="107"/>
      <c r="E976" s="108"/>
      <c r="F976" s="169" t="s">
        <v>351</v>
      </c>
      <c r="G976" s="275">
        <f>G974+G975</f>
        <v>18000</v>
      </c>
      <c r="H976" s="275">
        <f>H974+H975</f>
        <v>47412.34</v>
      </c>
      <c r="I976" s="275">
        <f>I974+I975</f>
        <v>-11436.039999999999</v>
      </c>
      <c r="J976" s="674" t="s">
        <v>668</v>
      </c>
    </row>
    <row r="977" spans="1:10" s="80" customFormat="1" ht="15" hidden="1" customHeight="1" x14ac:dyDescent="0.25">
      <c r="A977" s="106"/>
      <c r="B977" s="107"/>
      <c r="C977" s="300"/>
      <c r="D977" s="107"/>
      <c r="E977" s="108"/>
      <c r="F977" s="169"/>
      <c r="G977" s="275"/>
      <c r="H977" s="275"/>
      <c r="I977" s="26"/>
      <c r="J977" s="48"/>
    </row>
    <row r="978" spans="1:10" s="80" customFormat="1" ht="15" hidden="1" customHeight="1" x14ac:dyDescent="0.25">
      <c r="A978" s="106"/>
      <c r="B978" s="107"/>
      <c r="C978" s="300"/>
      <c r="D978" s="107"/>
      <c r="E978" s="108"/>
      <c r="F978" s="169"/>
      <c r="G978" s="275"/>
      <c r="H978" s="275"/>
      <c r="I978" s="26"/>
      <c r="J978" s="7"/>
    </row>
    <row r="979" spans="1:10" s="80" customFormat="1" ht="15" hidden="1" customHeight="1" x14ac:dyDescent="0.25">
      <c r="A979" s="106"/>
      <c r="B979" s="107"/>
      <c r="C979" s="300"/>
      <c r="D979" s="107"/>
      <c r="E979" s="108"/>
      <c r="F979" s="169"/>
      <c r="G979" s="275"/>
      <c r="H979" s="275"/>
      <c r="I979" s="26"/>
      <c r="J979" s="7"/>
    </row>
    <row r="980" spans="1:10" ht="15" hidden="1" customHeight="1" x14ac:dyDescent="0.25">
      <c r="A980" s="106"/>
      <c r="B980" s="107"/>
      <c r="C980" s="300"/>
      <c r="D980" s="107"/>
      <c r="E980" s="108"/>
      <c r="F980" s="169"/>
      <c r="G980" s="276"/>
      <c r="H980" s="276"/>
      <c r="I980" s="26"/>
    </row>
    <row r="981" spans="1:10" ht="15" hidden="1" customHeight="1" x14ac:dyDescent="0.25">
      <c r="A981" s="315" t="s">
        <v>388</v>
      </c>
      <c r="B981" s="316"/>
      <c r="C981" s="727" t="s">
        <v>430</v>
      </c>
      <c r="D981" s="728"/>
      <c r="E981" s="728"/>
      <c r="F981" s="728"/>
      <c r="G981" s="214"/>
      <c r="H981" s="214"/>
      <c r="I981" s="26"/>
    </row>
    <row r="982" spans="1:10" ht="15" hidden="1" customHeight="1" x14ac:dyDescent="0.25">
      <c r="A982" s="107"/>
      <c r="B982" s="108"/>
      <c r="C982" s="729" t="s">
        <v>387</v>
      </c>
      <c r="D982" s="730"/>
      <c r="E982" s="730"/>
      <c r="F982" s="730"/>
      <c r="G982" s="214"/>
      <c r="H982" s="214"/>
      <c r="I982" s="26"/>
    </row>
    <row r="983" spans="1:10" ht="15" hidden="1" customHeight="1" x14ac:dyDescent="0.25">
      <c r="A983" s="26"/>
      <c r="B983" s="231"/>
      <c r="C983" s="731" t="s">
        <v>386</v>
      </c>
      <c r="D983" s="731"/>
      <c r="E983" s="731"/>
      <c r="F983" s="731"/>
      <c r="G983" s="276"/>
      <c r="H983" s="276"/>
      <c r="I983" s="26"/>
    </row>
    <row r="984" spans="1:10" ht="15" hidden="1" customHeight="1" x14ac:dyDescent="0.25">
      <c r="A984" s="26"/>
      <c r="B984" s="231"/>
      <c r="C984" s="694"/>
      <c r="D984" s="694"/>
      <c r="E984" s="694"/>
      <c r="F984" s="694"/>
      <c r="G984" s="276"/>
      <c r="H984" s="276"/>
      <c r="I984" s="26"/>
    </row>
    <row r="985" spans="1:10" ht="15" hidden="1" customHeight="1" x14ac:dyDescent="0.25">
      <c r="A985" s="26"/>
      <c r="B985" s="231"/>
      <c r="C985" s="694"/>
      <c r="D985" s="694"/>
      <c r="E985" s="694"/>
      <c r="F985" s="694"/>
      <c r="G985" s="276"/>
      <c r="H985" s="276"/>
      <c r="I985" s="26"/>
    </row>
    <row r="986" spans="1:10" ht="15" hidden="1" customHeight="1" x14ac:dyDescent="0.25">
      <c r="A986" s="26"/>
      <c r="B986" s="231"/>
      <c r="C986" s="694"/>
      <c r="D986" s="694"/>
      <c r="E986" s="694"/>
      <c r="F986" s="694"/>
      <c r="G986" s="276"/>
      <c r="H986" s="276"/>
      <c r="I986" s="26"/>
    </row>
    <row r="987" spans="1:10" ht="15" hidden="1" customHeight="1" x14ac:dyDescent="0.25">
      <c r="A987" s="26"/>
      <c r="B987" s="231"/>
      <c r="C987" s="304"/>
      <c r="D987" s="19"/>
      <c r="E987" s="443"/>
      <c r="F987" s="443"/>
      <c r="G987" s="276"/>
      <c r="H987" s="276"/>
    </row>
    <row r="988" spans="1:10" ht="15" customHeight="1" x14ac:dyDescent="0.25">
      <c r="A988" s="624" t="s">
        <v>596</v>
      </c>
      <c r="B988" s="624"/>
      <c r="C988" s="283"/>
      <c r="D988" s="624"/>
      <c r="E988" s="624"/>
      <c r="F988" s="624"/>
      <c r="G988" s="62"/>
      <c r="H988" s="62"/>
    </row>
    <row r="989" spans="1:10" ht="15" customHeight="1" x14ac:dyDescent="0.25">
      <c r="A989" s="26"/>
      <c r="B989" s="231"/>
      <c r="C989" s="725"/>
      <c r="D989" s="725"/>
      <c r="E989" s="725"/>
      <c r="F989" s="725"/>
      <c r="G989" s="276"/>
      <c r="H989" s="276"/>
      <c r="I989" s="80"/>
      <c r="J989" s="68"/>
    </row>
    <row r="990" spans="1:10" ht="15" customHeight="1" x14ac:dyDescent="0.25">
      <c r="A990" s="174"/>
      <c r="B990" s="174"/>
      <c r="C990" s="305"/>
      <c r="D990" s="285"/>
      <c r="E990" s="174"/>
      <c r="F990" s="174"/>
      <c r="G990" s="62"/>
      <c r="H990" s="62"/>
      <c r="I990" s="80"/>
      <c r="J990" s="68"/>
    </row>
    <row r="991" spans="1:10" s="80" customFormat="1" ht="15" customHeight="1" x14ac:dyDescent="0.25">
      <c r="A991" s="14"/>
      <c r="B991" s="9"/>
      <c r="C991" s="294"/>
      <c r="D991" s="15"/>
      <c r="E991" s="83"/>
      <c r="F991" s="14"/>
      <c r="G991" s="310"/>
      <c r="H991" s="310"/>
      <c r="J991" s="68"/>
    </row>
    <row r="992" spans="1:10" s="80" customFormat="1" ht="15" customHeight="1" x14ac:dyDescent="0.25">
      <c r="A992"/>
      <c r="B992" s="81"/>
      <c r="C992" s="296"/>
      <c r="D992" s="21"/>
      <c r="E992" s="82"/>
      <c r="F992"/>
      <c r="G992" s="209"/>
      <c r="H992" s="209"/>
      <c r="I992"/>
      <c r="J992" s="7"/>
    </row>
    <row r="993" spans="1:10" s="80" customFormat="1" ht="15" customHeight="1" x14ac:dyDescent="0.25">
      <c r="A993"/>
      <c r="B993" s="81"/>
      <c r="C993" s="296"/>
      <c r="D993" s="21"/>
      <c r="E993" s="82"/>
      <c r="F993"/>
      <c r="G993" s="209"/>
      <c r="H993" s="209"/>
      <c r="I993"/>
      <c r="J993" s="7"/>
    </row>
    <row r="994" spans="1:10" ht="15" customHeight="1" x14ac:dyDescent="0.25">
      <c r="A994" s="14"/>
      <c r="B994" s="9"/>
      <c r="C994" s="294"/>
      <c r="D994" s="15"/>
      <c r="E994" s="83"/>
      <c r="F994" s="14"/>
      <c r="G994" s="310"/>
      <c r="H994" s="310"/>
    </row>
    <row r="995" spans="1:10" ht="13.5" customHeight="1" x14ac:dyDescent="0.25">
      <c r="A995" s="14"/>
      <c r="B995" s="9"/>
      <c r="C995" s="294"/>
      <c r="D995" s="15"/>
      <c r="E995" s="83"/>
      <c r="F995" s="14"/>
      <c r="G995" s="310"/>
      <c r="H995" s="310"/>
    </row>
    <row r="996" spans="1:10" ht="15" customHeight="1" x14ac:dyDescent="0.25"/>
    <row r="997" spans="1:10" ht="15" customHeight="1" x14ac:dyDescent="0.25">
      <c r="A997" s="14"/>
      <c r="B997" s="9"/>
      <c r="C997" s="294"/>
      <c r="D997" s="15"/>
      <c r="E997" s="83"/>
      <c r="F997" s="14"/>
      <c r="G997" s="310"/>
      <c r="H997" s="310"/>
    </row>
    <row r="998" spans="1:10" ht="15" customHeight="1" x14ac:dyDescent="0.25">
      <c r="A998" s="14"/>
      <c r="B998" s="9"/>
      <c r="C998" s="294"/>
      <c r="D998" s="15"/>
      <c r="E998" s="83"/>
      <c r="F998" s="14"/>
      <c r="G998" s="310"/>
      <c r="H998" s="310"/>
      <c r="I998" s="42"/>
      <c r="J998" s="435"/>
    </row>
    <row r="999" spans="1:10" ht="15" customHeight="1" x14ac:dyDescent="0.25">
      <c r="A999" s="14"/>
      <c r="B999" s="9"/>
      <c r="C999" s="294"/>
      <c r="D999" s="15"/>
      <c r="E999" s="83"/>
      <c r="F999" s="14"/>
      <c r="G999" s="310"/>
      <c r="H999" s="310"/>
      <c r="I999" s="42"/>
      <c r="J999" s="435"/>
    </row>
    <row r="1000" spans="1:10" s="42" customFormat="1" ht="15" customHeight="1" x14ac:dyDescent="0.25">
      <c r="A1000"/>
      <c r="B1000" s="81"/>
      <c r="C1000" s="296"/>
      <c r="D1000" s="21"/>
      <c r="E1000" s="82"/>
      <c r="F1000"/>
      <c r="G1000" s="209"/>
      <c r="H1000" s="209"/>
      <c r="J1000" s="435"/>
    </row>
    <row r="1001" spans="1:10" s="42" customFormat="1" ht="15" customHeight="1" x14ac:dyDescent="0.25">
      <c r="A1001"/>
      <c r="B1001" s="81"/>
      <c r="C1001" s="296"/>
      <c r="D1001" s="21"/>
      <c r="E1001" s="82"/>
      <c r="F1001"/>
      <c r="G1001" s="209"/>
      <c r="H1001" s="209"/>
      <c r="I1001" s="80"/>
      <c r="J1001" s="68"/>
    </row>
    <row r="1002" spans="1:10" s="42" customFormat="1" ht="15" customHeight="1" x14ac:dyDescent="0.25">
      <c r="A1002"/>
      <c r="B1002" s="81"/>
      <c r="C1002" s="296"/>
      <c r="D1002" s="21"/>
      <c r="E1002" s="82"/>
      <c r="F1002"/>
      <c r="G1002" s="209"/>
      <c r="H1002" s="209"/>
      <c r="I1002" s="80"/>
      <c r="J1002" s="68"/>
    </row>
    <row r="1003" spans="1:10" s="80" customFormat="1" ht="15" customHeight="1" x14ac:dyDescent="0.25">
      <c r="A1003"/>
      <c r="B1003" s="81"/>
      <c r="C1003" s="296"/>
      <c r="D1003" s="21"/>
      <c r="E1003" s="82"/>
      <c r="F1003"/>
      <c r="G1003" s="209"/>
      <c r="H1003" s="209"/>
      <c r="J1003" s="68"/>
    </row>
    <row r="1004" spans="1:10" s="80" customFormat="1" ht="15" customHeight="1" x14ac:dyDescent="0.25">
      <c r="A1004"/>
      <c r="B1004" s="81"/>
      <c r="C1004" s="296"/>
      <c r="D1004" s="21"/>
      <c r="E1004" s="82"/>
      <c r="F1004"/>
      <c r="G1004" s="209"/>
      <c r="H1004" s="209"/>
      <c r="J1004" s="68"/>
    </row>
    <row r="1005" spans="1:10" s="80" customFormat="1" ht="15" customHeight="1" x14ac:dyDescent="0.25">
      <c r="A1005"/>
      <c r="B1005" s="81"/>
      <c r="C1005" s="296"/>
      <c r="D1005" s="21"/>
      <c r="E1005" s="82"/>
      <c r="F1005"/>
      <c r="G1005" s="209"/>
      <c r="H1005" s="209"/>
      <c r="J1005" s="68"/>
    </row>
    <row r="1006" spans="1:10" s="80" customFormat="1" ht="15" customHeight="1" x14ac:dyDescent="0.25">
      <c r="A1006"/>
      <c r="B1006" s="81"/>
      <c r="C1006" s="296"/>
      <c r="D1006" s="21"/>
      <c r="E1006" s="82"/>
      <c r="F1006"/>
      <c r="G1006" s="209"/>
      <c r="H1006" s="209"/>
      <c r="J1006" s="68"/>
    </row>
    <row r="1007" spans="1:10" s="80" customFormat="1" ht="15" customHeight="1" x14ac:dyDescent="0.25">
      <c r="A1007"/>
      <c r="B1007" s="81"/>
      <c r="C1007" s="296"/>
      <c r="D1007" s="21"/>
      <c r="E1007" s="82"/>
      <c r="F1007"/>
      <c r="G1007" s="209"/>
      <c r="H1007" s="209"/>
      <c r="J1007" s="68"/>
    </row>
    <row r="1008" spans="1:10" s="80" customFormat="1" ht="15" customHeight="1" x14ac:dyDescent="0.25">
      <c r="A1008"/>
      <c r="B1008" s="81"/>
      <c r="C1008" s="296"/>
      <c r="D1008" s="21"/>
      <c r="E1008" s="82"/>
      <c r="F1008"/>
      <c r="G1008" s="209"/>
      <c r="H1008" s="209"/>
      <c r="J1008" s="68"/>
    </row>
    <row r="1009" spans="1:10" s="80" customFormat="1" ht="15" customHeight="1" x14ac:dyDescent="0.25">
      <c r="A1009"/>
      <c r="B1009" s="81"/>
      <c r="C1009" s="296"/>
      <c r="D1009" s="21"/>
      <c r="E1009" s="82"/>
      <c r="F1009"/>
      <c r="G1009" s="209"/>
      <c r="H1009" s="209"/>
      <c r="J1009" s="68"/>
    </row>
    <row r="1010" spans="1:10" s="80" customFormat="1" ht="15" customHeight="1" x14ac:dyDescent="0.25">
      <c r="A1010"/>
      <c r="B1010" s="81"/>
      <c r="C1010" s="296"/>
      <c r="D1010" s="21"/>
      <c r="E1010" s="82"/>
      <c r="F1010"/>
      <c r="G1010" s="209"/>
      <c r="H1010" s="209"/>
      <c r="J1010" s="68"/>
    </row>
    <row r="1011" spans="1:10" s="80" customFormat="1" ht="15" customHeight="1" x14ac:dyDescent="0.25">
      <c r="A1011"/>
      <c r="B1011" s="81"/>
      <c r="C1011" s="296"/>
      <c r="D1011" s="21"/>
      <c r="E1011" s="82"/>
      <c r="F1011"/>
      <c r="G1011" s="209"/>
      <c r="H1011" s="209"/>
      <c r="J1011" s="68"/>
    </row>
    <row r="1012" spans="1:10" s="80" customFormat="1" ht="15" customHeight="1" x14ac:dyDescent="0.25">
      <c r="A1012"/>
      <c r="B1012" s="81"/>
      <c r="C1012" s="296"/>
      <c r="D1012" s="21"/>
      <c r="E1012" s="82"/>
      <c r="F1012"/>
      <c r="G1012" s="209"/>
      <c r="H1012" s="209"/>
      <c r="J1012" s="68"/>
    </row>
    <row r="1013" spans="1:10" s="80" customFormat="1" ht="15" customHeight="1" x14ac:dyDescent="0.25">
      <c r="A1013"/>
      <c r="B1013" s="81"/>
      <c r="C1013" s="296"/>
      <c r="D1013" s="21"/>
      <c r="E1013" s="82"/>
      <c r="F1013"/>
      <c r="G1013" s="209"/>
      <c r="H1013" s="209"/>
      <c r="I1013" s="26"/>
      <c r="J1013" s="48"/>
    </row>
    <row r="1014" spans="1:10" s="80" customFormat="1" ht="15" customHeight="1" x14ac:dyDescent="0.25">
      <c r="A1014"/>
      <c r="B1014" s="81"/>
      <c r="C1014" s="296"/>
      <c r="D1014" s="21"/>
      <c r="E1014" s="82"/>
      <c r="F1014"/>
      <c r="G1014" s="209"/>
      <c r="H1014" s="209"/>
      <c r="I1014"/>
      <c r="J1014" s="7"/>
    </row>
    <row r="1015" spans="1:10" s="26" customFormat="1" ht="15" customHeight="1" x14ac:dyDescent="0.25">
      <c r="A1015"/>
      <c r="B1015" s="81"/>
      <c r="C1015" s="296"/>
      <c r="D1015" s="21"/>
      <c r="E1015" s="82"/>
      <c r="F1015"/>
      <c r="G1015" s="209"/>
      <c r="H1015" s="209"/>
      <c r="I1015"/>
      <c r="J1015" s="7"/>
    </row>
    <row r="1016" spans="1:10" ht="15" customHeight="1" x14ac:dyDescent="0.25"/>
    <row r="1017" spans="1:10" ht="15" customHeight="1" x14ac:dyDescent="0.25"/>
    <row r="1018" spans="1:10" ht="15" customHeight="1" x14ac:dyDescent="0.25"/>
    <row r="1019" spans="1:10" ht="15" customHeight="1" x14ac:dyDescent="0.25"/>
    <row r="1020" spans="1:10" ht="15" customHeight="1" x14ac:dyDescent="0.25"/>
    <row r="1021" spans="1:10" ht="15" customHeight="1" x14ac:dyDescent="0.25"/>
    <row r="1022" spans="1:10" ht="15" customHeight="1" x14ac:dyDescent="0.25">
      <c r="I1022" s="84"/>
      <c r="J1022" s="434"/>
    </row>
    <row r="1023" spans="1:10" ht="15" customHeight="1" x14ac:dyDescent="0.25">
      <c r="I1023" s="84"/>
      <c r="J1023" s="434"/>
    </row>
    <row r="1024" spans="1:10" s="84" customFormat="1" ht="15" customHeight="1" x14ac:dyDescent="0.25">
      <c r="A1024"/>
      <c r="B1024" s="81"/>
      <c r="C1024" s="296"/>
      <c r="D1024" s="21"/>
      <c r="E1024" s="82"/>
      <c r="F1024"/>
      <c r="G1024" s="209"/>
      <c r="H1024" s="209"/>
      <c r="J1024" s="434"/>
    </row>
    <row r="1025" spans="1:10" s="84" customFormat="1" ht="15" customHeight="1" x14ac:dyDescent="0.25">
      <c r="A1025"/>
      <c r="B1025" s="81"/>
      <c r="C1025" s="296"/>
      <c r="D1025" s="21"/>
      <c r="E1025" s="82"/>
      <c r="F1025"/>
      <c r="G1025" s="209"/>
      <c r="H1025" s="209"/>
      <c r="J1025" s="434"/>
    </row>
    <row r="1026" spans="1:10" s="84" customFormat="1" ht="15" customHeight="1" x14ac:dyDescent="0.25">
      <c r="A1026"/>
      <c r="B1026" s="81"/>
      <c r="C1026" s="296"/>
      <c r="D1026" s="21"/>
      <c r="E1026" s="82"/>
      <c r="F1026"/>
      <c r="G1026" s="209"/>
      <c r="H1026" s="209"/>
      <c r="J1026" s="434"/>
    </row>
    <row r="1027" spans="1:10" s="84" customFormat="1" ht="15" customHeight="1" x14ac:dyDescent="0.25">
      <c r="A1027"/>
      <c r="B1027" s="81"/>
      <c r="C1027" s="296"/>
      <c r="D1027" s="21"/>
      <c r="E1027" s="82"/>
      <c r="F1027"/>
      <c r="G1027" s="209"/>
      <c r="H1027" s="209"/>
      <c r="J1027" s="434"/>
    </row>
    <row r="1028" spans="1:10" s="84" customFormat="1" ht="15" customHeight="1" x14ac:dyDescent="0.25">
      <c r="A1028"/>
      <c r="B1028" s="81"/>
      <c r="C1028" s="296"/>
      <c r="D1028" s="21"/>
      <c r="E1028" s="82"/>
      <c r="F1028"/>
      <c r="G1028" s="209"/>
      <c r="H1028" s="209"/>
      <c r="J1028" s="434"/>
    </row>
    <row r="1029" spans="1:10" s="84" customFormat="1" ht="15" customHeight="1" x14ac:dyDescent="0.25">
      <c r="A1029"/>
      <c r="B1029" s="81"/>
      <c r="C1029" s="296"/>
      <c r="D1029" s="21"/>
      <c r="E1029" s="82"/>
      <c r="F1029"/>
      <c r="G1029" s="209"/>
      <c r="H1029" s="209"/>
      <c r="J1029" s="434"/>
    </row>
    <row r="1030" spans="1:10" s="84" customFormat="1" ht="15" customHeight="1" x14ac:dyDescent="0.25">
      <c r="A1030"/>
      <c r="B1030" s="81"/>
      <c r="C1030" s="296"/>
      <c r="D1030" s="21"/>
      <c r="E1030" s="82"/>
      <c r="F1030"/>
      <c r="G1030" s="209"/>
      <c r="H1030" s="209"/>
      <c r="J1030" s="434"/>
    </row>
    <row r="1031" spans="1:10" s="84" customFormat="1" ht="15" customHeight="1" x14ac:dyDescent="0.25">
      <c r="A1031"/>
      <c r="B1031" s="81"/>
      <c r="C1031" s="296"/>
      <c r="D1031" s="21"/>
      <c r="E1031" s="82"/>
      <c r="F1031"/>
      <c r="G1031" s="209"/>
      <c r="H1031" s="209"/>
      <c r="J1031" s="434"/>
    </row>
    <row r="1032" spans="1:10" s="84" customFormat="1" ht="15" customHeight="1" x14ac:dyDescent="0.25">
      <c r="A1032"/>
      <c r="B1032" s="81"/>
      <c r="C1032" s="296"/>
      <c r="D1032" s="21"/>
      <c r="E1032" s="82"/>
      <c r="F1032"/>
      <c r="G1032" s="209"/>
      <c r="H1032" s="209"/>
      <c r="J1032" s="434"/>
    </row>
    <row r="1033" spans="1:10" s="84" customFormat="1" ht="15" customHeight="1" x14ac:dyDescent="0.25">
      <c r="A1033"/>
      <c r="B1033" s="81"/>
      <c r="C1033" s="296"/>
      <c r="D1033" s="21"/>
      <c r="E1033" s="82"/>
      <c r="F1033"/>
      <c r="G1033" s="209"/>
      <c r="H1033" s="209"/>
      <c r="J1033" s="434"/>
    </row>
    <row r="1034" spans="1:10" s="84" customFormat="1" ht="15" customHeight="1" x14ac:dyDescent="0.25">
      <c r="A1034"/>
      <c r="B1034" s="81"/>
      <c r="C1034" s="296"/>
      <c r="D1034" s="21"/>
      <c r="E1034" s="82"/>
      <c r="F1034"/>
      <c r="G1034" s="209"/>
      <c r="H1034" s="209"/>
      <c r="J1034" s="434"/>
    </row>
    <row r="1035" spans="1:10" s="84" customFormat="1" ht="15" customHeight="1" x14ac:dyDescent="0.25">
      <c r="A1035"/>
      <c r="B1035" s="81"/>
      <c r="C1035" s="296"/>
      <c r="D1035" s="21"/>
      <c r="E1035" s="82"/>
      <c r="F1035"/>
      <c r="G1035" s="209"/>
      <c r="H1035" s="209"/>
      <c r="J1035" s="434"/>
    </row>
    <row r="1036" spans="1:10" s="84" customFormat="1" ht="15" customHeight="1" x14ac:dyDescent="0.25">
      <c r="A1036"/>
      <c r="B1036" s="81"/>
      <c r="C1036" s="296"/>
      <c r="D1036" s="21"/>
      <c r="E1036" s="82"/>
      <c r="F1036"/>
      <c r="G1036" s="209"/>
      <c r="H1036" s="209"/>
      <c r="J1036" s="434"/>
    </row>
    <row r="1037" spans="1:10" s="84" customFormat="1" ht="15" customHeight="1" x14ac:dyDescent="0.25">
      <c r="A1037"/>
      <c r="B1037" s="81"/>
      <c r="C1037" s="296"/>
      <c r="D1037" s="21"/>
      <c r="E1037" s="82"/>
      <c r="F1037"/>
      <c r="G1037" s="209"/>
      <c r="H1037" s="209"/>
      <c r="J1037" s="434"/>
    </row>
    <row r="1038" spans="1:10" s="84" customFormat="1" ht="15" customHeight="1" x14ac:dyDescent="0.25">
      <c r="A1038"/>
      <c r="B1038" s="81"/>
      <c r="C1038" s="296"/>
      <c r="D1038" s="21"/>
      <c r="E1038" s="82"/>
      <c r="F1038"/>
      <c r="G1038" s="209"/>
      <c r="H1038" s="209"/>
      <c r="J1038" s="434"/>
    </row>
    <row r="1039" spans="1:10" s="84" customFormat="1" ht="15" customHeight="1" x14ac:dyDescent="0.25">
      <c r="A1039"/>
      <c r="B1039" s="81"/>
      <c r="C1039" s="296"/>
      <c r="D1039" s="21"/>
      <c r="E1039" s="82"/>
      <c r="F1039"/>
      <c r="G1039" s="209"/>
      <c r="H1039" s="209"/>
      <c r="J1039" s="434"/>
    </row>
    <row r="1040" spans="1:10" s="84" customFormat="1" ht="15" customHeight="1" x14ac:dyDescent="0.25">
      <c r="A1040"/>
      <c r="B1040" s="81"/>
      <c r="C1040" s="296"/>
      <c r="D1040" s="21"/>
      <c r="E1040" s="82"/>
      <c r="F1040"/>
      <c r="G1040" s="209"/>
      <c r="H1040" s="209"/>
      <c r="J1040" s="434"/>
    </row>
    <row r="1041" spans="1:10" s="84" customFormat="1" ht="15" customHeight="1" x14ac:dyDescent="0.25">
      <c r="A1041"/>
      <c r="B1041" s="81"/>
      <c r="C1041" s="296"/>
      <c r="D1041" s="21"/>
      <c r="E1041" s="82"/>
      <c r="F1041"/>
      <c r="G1041" s="209"/>
      <c r="H1041" s="209"/>
      <c r="J1041" s="434"/>
    </row>
    <row r="1042" spans="1:10" s="84" customFormat="1" ht="15" customHeight="1" x14ac:dyDescent="0.25">
      <c r="A1042"/>
      <c r="B1042" s="81"/>
      <c r="C1042" s="296"/>
      <c r="D1042" s="21"/>
      <c r="E1042" s="82"/>
      <c r="F1042"/>
      <c r="G1042" s="209"/>
      <c r="H1042" s="209"/>
      <c r="J1042" s="434"/>
    </row>
    <row r="1043" spans="1:10" s="84" customFormat="1" x14ac:dyDescent="0.25">
      <c r="A1043"/>
      <c r="B1043" s="81"/>
      <c r="C1043" s="296"/>
      <c r="D1043" s="21"/>
      <c r="E1043" s="82"/>
      <c r="F1043"/>
      <c r="G1043" s="209"/>
      <c r="H1043" s="209"/>
      <c r="J1043" s="434"/>
    </row>
    <row r="1044" spans="1:10" s="84" customFormat="1" x14ac:dyDescent="0.25">
      <c r="A1044"/>
      <c r="B1044" s="81"/>
      <c r="C1044" s="296"/>
      <c r="D1044" s="21"/>
      <c r="E1044" s="82"/>
      <c r="F1044"/>
      <c r="G1044" s="209"/>
      <c r="H1044" s="209"/>
      <c r="I1044" s="100"/>
      <c r="J1044" s="437"/>
    </row>
    <row r="1045" spans="1:10" s="84" customFormat="1" x14ac:dyDescent="0.25">
      <c r="A1045"/>
      <c r="B1045" s="81"/>
      <c r="C1045" s="296"/>
      <c r="D1045" s="21"/>
      <c r="E1045" s="82"/>
      <c r="F1045"/>
      <c r="G1045" s="209"/>
      <c r="H1045" s="209"/>
      <c r="I1045" s="100"/>
      <c r="J1045" s="437"/>
    </row>
    <row r="1046" spans="1:10" s="100" customFormat="1" x14ac:dyDescent="0.25">
      <c r="A1046"/>
      <c r="B1046" s="81"/>
      <c r="C1046" s="296"/>
      <c r="D1046" s="21"/>
      <c r="E1046" s="82"/>
      <c r="F1046"/>
      <c r="G1046" s="209"/>
      <c r="H1046" s="209"/>
      <c r="J1046" s="437"/>
    </row>
    <row r="1047" spans="1:10" s="100" customFormat="1" x14ac:dyDescent="0.25">
      <c r="A1047"/>
      <c r="B1047" s="81"/>
      <c r="C1047" s="296"/>
      <c r="D1047" s="21"/>
      <c r="E1047" s="82"/>
      <c r="F1047"/>
      <c r="G1047" s="209"/>
      <c r="H1047" s="209"/>
      <c r="J1047" s="437"/>
    </row>
    <row r="1048" spans="1:10" s="100" customFormat="1" x14ac:dyDescent="0.25">
      <c r="A1048"/>
      <c r="B1048" s="81"/>
      <c r="C1048" s="296"/>
      <c r="D1048" s="21"/>
      <c r="E1048" s="82"/>
      <c r="F1048"/>
      <c r="G1048" s="209"/>
      <c r="H1048" s="209"/>
      <c r="J1048" s="437"/>
    </row>
    <row r="1049" spans="1:10" s="100" customFormat="1" x14ac:dyDescent="0.25">
      <c r="A1049"/>
      <c r="B1049" s="81"/>
      <c r="C1049" s="296"/>
      <c r="D1049" s="21"/>
      <c r="E1049" s="82"/>
      <c r="F1049"/>
      <c r="G1049" s="209"/>
      <c r="H1049" s="209"/>
      <c r="J1049" s="437"/>
    </row>
    <row r="1050" spans="1:10" s="100" customFormat="1" x14ac:dyDescent="0.25">
      <c r="A1050"/>
      <c r="B1050" s="81"/>
      <c r="C1050" s="296"/>
      <c r="D1050" s="21"/>
      <c r="E1050" s="82"/>
      <c r="F1050"/>
      <c r="G1050" s="209"/>
      <c r="H1050" s="209"/>
      <c r="J1050" s="437"/>
    </row>
    <row r="1051" spans="1:10" s="100" customFormat="1" x14ac:dyDescent="0.25">
      <c r="A1051"/>
      <c r="B1051" s="81"/>
      <c r="C1051" s="296"/>
      <c r="D1051" s="21"/>
      <c r="E1051" s="82"/>
      <c r="F1051"/>
      <c r="G1051" s="209"/>
      <c r="H1051" s="209"/>
      <c r="I1051"/>
      <c r="J1051" s="7"/>
    </row>
    <row r="1052" spans="1:10" s="100" customFormat="1" x14ac:dyDescent="0.25">
      <c r="A1052"/>
      <c r="B1052" s="81"/>
      <c r="C1052" s="296"/>
      <c r="D1052" s="21"/>
      <c r="E1052" s="82"/>
      <c r="F1052"/>
      <c r="G1052" s="209"/>
      <c r="H1052" s="209"/>
      <c r="I1052"/>
      <c r="J1052" s="7"/>
    </row>
    <row r="1059" spans="1:10" x14ac:dyDescent="0.25">
      <c r="I1059" s="84"/>
      <c r="J1059" s="434"/>
    </row>
    <row r="1060" spans="1:10" x14ac:dyDescent="0.25">
      <c r="I1060" s="84"/>
      <c r="J1060" s="434"/>
    </row>
    <row r="1061" spans="1:10" s="84" customFormat="1" x14ac:dyDescent="0.25">
      <c r="A1061"/>
      <c r="B1061" s="81"/>
      <c r="C1061" s="296"/>
      <c r="D1061" s="21"/>
      <c r="E1061" s="82"/>
      <c r="F1061"/>
      <c r="G1061" s="209"/>
      <c r="H1061" s="209"/>
      <c r="J1061" s="434"/>
    </row>
    <row r="1062" spans="1:10" s="84" customFormat="1" x14ac:dyDescent="0.25">
      <c r="A1062"/>
      <c r="B1062" s="81"/>
      <c r="C1062" s="296"/>
      <c r="D1062" s="21"/>
      <c r="E1062" s="82"/>
      <c r="F1062"/>
      <c r="G1062" s="209"/>
      <c r="H1062" s="209"/>
      <c r="J1062" s="434"/>
    </row>
    <row r="1063" spans="1:10" s="84" customFormat="1" x14ac:dyDescent="0.25">
      <c r="A1063"/>
      <c r="B1063" s="81"/>
      <c r="C1063" s="296"/>
      <c r="D1063" s="21"/>
      <c r="E1063" s="82"/>
      <c r="F1063"/>
      <c r="G1063" s="209"/>
      <c r="H1063" s="209"/>
      <c r="J1063" s="434"/>
    </row>
    <row r="1064" spans="1:10" s="84" customFormat="1" x14ac:dyDescent="0.25">
      <c r="A1064"/>
      <c r="B1064" s="81"/>
      <c r="C1064" s="296"/>
      <c r="D1064" s="21"/>
      <c r="E1064" s="82"/>
      <c r="F1064"/>
      <c r="G1064" s="209"/>
      <c r="H1064" s="209"/>
      <c r="J1064" s="434"/>
    </row>
    <row r="1065" spans="1:10" s="84" customFormat="1" x14ac:dyDescent="0.25">
      <c r="A1065"/>
      <c r="B1065" s="81"/>
      <c r="C1065" s="296"/>
      <c r="D1065" s="21"/>
      <c r="E1065" s="82"/>
      <c r="F1065"/>
      <c r="G1065" s="209"/>
      <c r="H1065" s="209"/>
      <c r="J1065" s="434"/>
    </row>
    <row r="1066" spans="1:10" s="84" customFormat="1" x14ac:dyDescent="0.25">
      <c r="A1066"/>
      <c r="B1066" s="81"/>
      <c r="C1066" s="296"/>
      <c r="D1066" s="21"/>
      <c r="E1066" s="82"/>
      <c r="F1066"/>
      <c r="G1066" s="209"/>
      <c r="H1066" s="209"/>
      <c r="J1066" s="434"/>
    </row>
    <row r="1067" spans="1:10" s="84" customFormat="1" x14ac:dyDescent="0.25">
      <c r="A1067"/>
      <c r="B1067" s="81"/>
      <c r="C1067" s="296"/>
      <c r="D1067" s="21"/>
      <c r="E1067" s="82"/>
      <c r="F1067"/>
      <c r="G1067" s="209"/>
      <c r="H1067" s="209"/>
      <c r="J1067" s="434"/>
    </row>
    <row r="1068" spans="1:10" s="84" customFormat="1" x14ac:dyDescent="0.25">
      <c r="A1068"/>
      <c r="B1068" s="81"/>
      <c r="C1068" s="296"/>
      <c r="D1068" s="21"/>
      <c r="E1068" s="82"/>
      <c r="F1068"/>
      <c r="G1068" s="209"/>
      <c r="H1068" s="209"/>
      <c r="J1068" s="434"/>
    </row>
    <row r="1069" spans="1:10" s="84" customFormat="1" x14ac:dyDescent="0.25">
      <c r="A1069"/>
      <c r="B1069" s="81"/>
      <c r="C1069" s="296"/>
      <c r="D1069" s="21"/>
      <c r="E1069" s="82"/>
      <c r="F1069"/>
      <c r="G1069" s="209"/>
      <c r="H1069" s="209"/>
      <c r="J1069" s="434"/>
    </row>
    <row r="1070" spans="1:10" s="84" customFormat="1" x14ac:dyDescent="0.25">
      <c r="A1070"/>
      <c r="B1070" s="81"/>
      <c r="C1070" s="296"/>
      <c r="D1070" s="21"/>
      <c r="E1070" s="82"/>
      <c r="F1070"/>
      <c r="G1070" s="209"/>
      <c r="H1070" s="209"/>
      <c r="J1070" s="434"/>
    </row>
    <row r="1071" spans="1:10" s="84" customFormat="1" x14ac:dyDescent="0.25">
      <c r="A1071"/>
      <c r="B1071" s="81"/>
      <c r="C1071" s="296"/>
      <c r="D1071" s="21"/>
      <c r="E1071" s="82"/>
      <c r="F1071"/>
      <c r="G1071" s="209"/>
      <c r="H1071" s="209"/>
      <c r="J1071" s="434"/>
    </row>
    <row r="1072" spans="1:10" s="84" customFormat="1" x14ac:dyDescent="0.25">
      <c r="A1072"/>
      <c r="B1072" s="81"/>
      <c r="C1072" s="296"/>
      <c r="D1072" s="21"/>
      <c r="E1072" s="82"/>
      <c r="F1072"/>
      <c r="G1072" s="209"/>
      <c r="H1072" s="209"/>
      <c r="I1072" s="182"/>
      <c r="J1072" s="438"/>
    </row>
    <row r="1073" spans="1:10" s="84" customFormat="1" x14ac:dyDescent="0.25">
      <c r="A1073"/>
      <c r="B1073" s="81"/>
      <c r="C1073" s="296"/>
      <c r="D1073" s="21"/>
      <c r="E1073" s="82"/>
      <c r="F1073"/>
      <c r="G1073" s="209"/>
      <c r="H1073" s="209"/>
      <c r="J1073" s="434"/>
    </row>
    <row r="1074" spans="1:10" s="182" customFormat="1" x14ac:dyDescent="0.25">
      <c r="A1074"/>
      <c r="B1074" s="81"/>
      <c r="C1074" s="296"/>
      <c r="D1074" s="21"/>
      <c r="E1074" s="82"/>
      <c r="F1074"/>
      <c r="G1074" s="209"/>
      <c r="H1074" s="209"/>
      <c r="I1074" s="38"/>
      <c r="J1074" s="439"/>
    </row>
    <row r="1075" spans="1:10" s="84" customFormat="1" x14ac:dyDescent="0.25">
      <c r="A1075"/>
      <c r="B1075" s="81"/>
      <c r="C1075" s="296"/>
      <c r="D1075" s="21"/>
      <c r="E1075" s="82"/>
      <c r="F1075"/>
      <c r="G1075" s="209"/>
      <c r="H1075" s="209"/>
      <c r="I1075" s="38"/>
      <c r="J1075" s="439"/>
    </row>
    <row r="1076" spans="1:10" s="38" customFormat="1" x14ac:dyDescent="0.25">
      <c r="A1076"/>
      <c r="B1076" s="81"/>
      <c r="C1076" s="296"/>
      <c r="D1076" s="21"/>
      <c r="E1076" s="82"/>
      <c r="F1076"/>
      <c r="G1076" s="209"/>
      <c r="H1076" s="209"/>
      <c r="J1076" s="439"/>
    </row>
    <row r="1077" spans="1:10" s="38" customFormat="1" x14ac:dyDescent="0.25">
      <c r="A1077"/>
      <c r="B1077" s="81"/>
      <c r="C1077" s="296"/>
      <c r="D1077" s="21"/>
      <c r="E1077" s="82"/>
      <c r="F1077"/>
      <c r="G1077" s="209"/>
      <c r="H1077" s="209"/>
      <c r="I1077" s="182"/>
      <c r="J1077" s="438"/>
    </row>
    <row r="1078" spans="1:10" s="38" customFormat="1" x14ac:dyDescent="0.25">
      <c r="A1078"/>
      <c r="B1078" s="81"/>
      <c r="C1078" s="296"/>
      <c r="D1078" s="21"/>
      <c r="E1078" s="82"/>
      <c r="F1078"/>
      <c r="G1078" s="209"/>
      <c r="H1078" s="209"/>
      <c r="I1078" s="84"/>
      <c r="J1078" s="434"/>
    </row>
    <row r="1079" spans="1:10" s="182" customFormat="1" x14ac:dyDescent="0.25">
      <c r="A1079"/>
      <c r="B1079" s="81"/>
      <c r="C1079" s="296"/>
      <c r="D1079" s="21"/>
      <c r="E1079" s="82"/>
      <c r="F1079"/>
      <c r="G1079" s="209"/>
      <c r="H1079" s="209"/>
      <c r="I1079" s="84"/>
      <c r="J1079" s="434"/>
    </row>
    <row r="1080" spans="1:10" s="84" customFormat="1" x14ac:dyDescent="0.25">
      <c r="A1080"/>
      <c r="B1080" s="81"/>
      <c r="C1080" s="296"/>
      <c r="D1080" s="21"/>
      <c r="E1080" s="82"/>
      <c r="F1080"/>
      <c r="G1080" s="209"/>
      <c r="H1080" s="209"/>
      <c r="I1080" s="123"/>
      <c r="J1080" s="440"/>
    </row>
    <row r="1081" spans="1:10" s="84" customFormat="1" x14ac:dyDescent="0.25">
      <c r="A1081"/>
      <c r="B1081" s="81"/>
      <c r="C1081" s="296"/>
      <c r="D1081" s="21"/>
      <c r="E1081" s="82"/>
      <c r="F1081"/>
      <c r="G1081" s="209"/>
      <c r="H1081" s="209"/>
      <c r="J1081" s="434"/>
    </row>
    <row r="1082" spans="1:10" s="123" customFormat="1" x14ac:dyDescent="0.25">
      <c r="A1082"/>
      <c r="B1082" s="81"/>
      <c r="C1082" s="296"/>
      <c r="D1082" s="21"/>
      <c r="E1082" s="82"/>
      <c r="F1082"/>
      <c r="G1082" s="209"/>
      <c r="H1082" s="209"/>
      <c r="I1082" s="84"/>
      <c r="J1082" s="434"/>
    </row>
    <row r="1083" spans="1:10" s="84" customFormat="1" x14ac:dyDescent="0.25">
      <c r="A1083"/>
      <c r="B1083" s="81"/>
      <c r="C1083" s="296"/>
      <c r="D1083" s="21"/>
      <c r="E1083" s="82"/>
      <c r="F1083"/>
      <c r="G1083" s="209"/>
      <c r="H1083" s="209"/>
      <c r="J1083" s="434"/>
    </row>
    <row r="1084" spans="1:10" s="84" customFormat="1" x14ac:dyDescent="0.25">
      <c r="A1084"/>
      <c r="B1084" s="81"/>
      <c r="C1084" s="296"/>
      <c r="D1084" s="21"/>
      <c r="E1084" s="82"/>
      <c r="F1084"/>
      <c r="G1084" s="209"/>
      <c r="H1084" s="209"/>
      <c r="J1084" s="434"/>
    </row>
    <row r="1085" spans="1:10" s="84" customFormat="1" x14ac:dyDescent="0.25">
      <c r="A1085"/>
      <c r="B1085" s="81"/>
      <c r="C1085" s="296"/>
      <c r="D1085" s="21"/>
      <c r="E1085" s="82"/>
      <c r="F1085"/>
      <c r="G1085" s="209"/>
      <c r="H1085" s="209"/>
      <c r="J1085" s="434"/>
    </row>
    <row r="1086" spans="1:10" s="84" customFormat="1" x14ac:dyDescent="0.25">
      <c r="A1086"/>
      <c r="B1086" s="81"/>
      <c r="C1086" s="296"/>
      <c r="D1086" s="21"/>
      <c r="E1086" s="82"/>
      <c r="F1086"/>
      <c r="G1086" s="209"/>
      <c r="H1086" s="209"/>
      <c r="I1086" s="138"/>
      <c r="J1086" s="427"/>
    </row>
    <row r="1087" spans="1:10" s="84" customFormat="1" x14ac:dyDescent="0.25">
      <c r="A1087"/>
      <c r="B1087" s="81"/>
      <c r="C1087" s="296"/>
      <c r="D1087" s="21"/>
      <c r="E1087" s="82"/>
      <c r="F1087"/>
      <c r="G1087" s="209"/>
      <c r="H1087" s="209"/>
      <c r="I1087" s="138"/>
      <c r="J1087" s="427"/>
    </row>
    <row r="1088" spans="1:10" s="138" customFormat="1" x14ac:dyDescent="0.25">
      <c r="A1088"/>
      <c r="B1088" s="81"/>
      <c r="C1088" s="296"/>
      <c r="D1088" s="21"/>
      <c r="E1088" s="82"/>
      <c r="F1088"/>
      <c r="G1088" s="209"/>
      <c r="H1088" s="209"/>
      <c r="J1088" s="427"/>
    </row>
    <row r="1089" spans="1:10" s="138" customFormat="1" x14ac:dyDescent="0.25">
      <c r="A1089"/>
      <c r="B1089" s="81"/>
      <c r="C1089" s="296"/>
      <c r="D1089" s="21"/>
      <c r="E1089" s="82"/>
      <c r="F1089"/>
      <c r="G1089" s="209"/>
      <c r="H1089" s="209"/>
      <c r="J1089" s="427"/>
    </row>
    <row r="1090" spans="1:10" s="138" customFormat="1" x14ac:dyDescent="0.25">
      <c r="A1090"/>
      <c r="B1090" s="81"/>
      <c r="C1090" s="296"/>
      <c r="D1090" s="21"/>
      <c r="E1090" s="82"/>
      <c r="F1090"/>
      <c r="G1090" s="209"/>
      <c r="H1090" s="209"/>
      <c r="J1090" s="427"/>
    </row>
    <row r="1091" spans="1:10" s="138" customFormat="1" x14ac:dyDescent="0.25">
      <c r="A1091"/>
      <c r="B1091" s="81"/>
      <c r="C1091" s="296"/>
      <c r="D1091" s="21"/>
      <c r="E1091" s="82"/>
      <c r="F1091"/>
      <c r="G1091" s="209"/>
      <c r="H1091" s="209"/>
      <c r="I1091" s="42"/>
      <c r="J1091" s="435"/>
    </row>
    <row r="1092" spans="1:10" s="138" customFormat="1" x14ac:dyDescent="0.25">
      <c r="A1092"/>
      <c r="B1092" s="81"/>
      <c r="C1092" s="296"/>
      <c r="D1092" s="21"/>
      <c r="E1092" s="82"/>
      <c r="F1092"/>
      <c r="G1092" s="209"/>
      <c r="H1092" s="209"/>
      <c r="I1092"/>
      <c r="J1092" s="7"/>
    </row>
    <row r="1093" spans="1:10" s="42" customFormat="1" x14ac:dyDescent="0.25">
      <c r="A1093"/>
      <c r="B1093" s="81"/>
      <c r="C1093" s="296"/>
      <c r="D1093" s="21"/>
      <c r="E1093" s="82"/>
      <c r="F1093"/>
      <c r="G1093" s="209"/>
      <c r="H1093" s="209"/>
      <c r="I1093"/>
      <c r="J1093" s="7"/>
    </row>
    <row r="1098" spans="1:10" x14ac:dyDescent="0.25">
      <c r="I1098" s="26"/>
      <c r="J1098" s="48"/>
    </row>
    <row r="1100" spans="1:10" s="26" customFormat="1" x14ac:dyDescent="0.25">
      <c r="A1100"/>
      <c r="B1100" s="81"/>
      <c r="C1100" s="296"/>
      <c r="D1100" s="21"/>
      <c r="E1100" s="82"/>
      <c r="F1100"/>
      <c r="G1100" s="209"/>
      <c r="H1100" s="209"/>
      <c r="I1100"/>
      <c r="J1100" s="7"/>
    </row>
    <row r="1107" ht="15" customHeight="1" x14ac:dyDescent="0.25"/>
    <row r="1141" spans="1:10" x14ac:dyDescent="0.25">
      <c r="I1141" s="80"/>
      <c r="J1141" s="68"/>
    </row>
    <row r="1142" spans="1:10" x14ac:dyDescent="0.25">
      <c r="I1142" s="54"/>
    </row>
    <row r="1143" spans="1:10" s="80" customFormat="1" x14ac:dyDescent="0.25">
      <c r="A1143"/>
      <c r="B1143" s="81"/>
      <c r="C1143" s="296"/>
      <c r="D1143" s="21"/>
      <c r="E1143" s="82"/>
      <c r="F1143"/>
      <c r="G1143" s="209"/>
      <c r="H1143" s="209"/>
      <c r="I1143"/>
      <c r="J1143" s="7"/>
    </row>
    <row r="1144" spans="1:10" s="54" customFormat="1" x14ac:dyDescent="0.25">
      <c r="A1144"/>
      <c r="B1144" s="81"/>
      <c r="C1144" s="296"/>
      <c r="D1144" s="21"/>
      <c r="E1144" s="82"/>
      <c r="F1144"/>
      <c r="G1144" s="209"/>
      <c r="H1144" s="209"/>
      <c r="I1144"/>
      <c r="J1144" s="7"/>
    </row>
    <row r="1149" spans="1:10" x14ac:dyDescent="0.25">
      <c r="I1149" s="131"/>
      <c r="J1149" s="433"/>
    </row>
    <row r="1150" spans="1:10" x14ac:dyDescent="0.25">
      <c r="I1150" s="131"/>
      <c r="J1150" s="433"/>
    </row>
    <row r="1151" spans="1:10" s="131" customFormat="1" x14ac:dyDescent="0.25">
      <c r="A1151"/>
      <c r="B1151" s="81"/>
      <c r="C1151" s="296"/>
      <c r="D1151" s="21"/>
      <c r="E1151" s="82"/>
      <c r="F1151"/>
      <c r="G1151" s="209"/>
      <c r="H1151" s="209"/>
      <c r="I1151" s="26"/>
      <c r="J1151" s="48"/>
    </row>
    <row r="1152" spans="1:10" s="131" customFormat="1" x14ac:dyDescent="0.25">
      <c r="A1152"/>
      <c r="B1152" s="81"/>
      <c r="C1152" s="296"/>
      <c r="D1152" s="21"/>
      <c r="E1152" s="82"/>
      <c r="F1152"/>
      <c r="G1152" s="209"/>
      <c r="H1152" s="209"/>
      <c r="I1152" s="20"/>
      <c r="J1152" s="63"/>
    </row>
    <row r="1153" spans="1:10" s="26" customFormat="1" x14ac:dyDescent="0.25">
      <c r="A1153"/>
      <c r="B1153" s="81"/>
      <c r="C1153" s="296"/>
      <c r="D1153" s="21"/>
      <c r="E1153" s="82"/>
      <c r="F1153"/>
      <c r="G1153" s="209"/>
      <c r="H1153" s="209"/>
      <c r="I1153" s="20"/>
      <c r="J1153" s="63"/>
    </row>
    <row r="1154" spans="1:10" s="20" customFormat="1" ht="15" customHeight="1" x14ac:dyDescent="0.25">
      <c r="A1154"/>
      <c r="B1154" s="81"/>
      <c r="C1154" s="296"/>
      <c r="D1154" s="21"/>
      <c r="E1154" s="82"/>
      <c r="F1154"/>
      <c r="G1154" s="209"/>
      <c r="H1154" s="209"/>
      <c r="J1154" s="63"/>
    </row>
    <row r="1155" spans="1:10" s="20" customFormat="1" ht="15" customHeight="1" x14ac:dyDescent="0.25">
      <c r="A1155"/>
      <c r="B1155" s="81"/>
      <c r="C1155" s="296"/>
      <c r="D1155" s="21"/>
      <c r="E1155" s="82"/>
      <c r="F1155"/>
      <c r="G1155" s="209"/>
      <c r="H1155" s="209"/>
      <c r="I1155"/>
      <c r="J1155" s="7"/>
    </row>
    <row r="1156" spans="1:10" s="20" customFormat="1" ht="15" customHeight="1" x14ac:dyDescent="0.25">
      <c r="A1156"/>
      <c r="B1156" s="81"/>
      <c r="C1156" s="296"/>
      <c r="D1156" s="21"/>
      <c r="E1156" s="82"/>
      <c r="F1156"/>
      <c r="G1156" s="209"/>
      <c r="H1156" s="209"/>
      <c r="I1156"/>
      <c r="J1156" s="7"/>
    </row>
    <row r="1157" spans="1:10" ht="15" customHeight="1" x14ac:dyDescent="0.25"/>
    <row r="1158" spans="1:10" ht="15" customHeight="1" x14ac:dyDescent="0.25"/>
    <row r="1159" spans="1:10" ht="15" customHeight="1" x14ac:dyDescent="0.25"/>
    <row r="1160" spans="1:10" ht="15" customHeight="1" x14ac:dyDescent="0.25"/>
    <row r="1161" spans="1:10" ht="15" customHeight="1" x14ac:dyDescent="0.25"/>
    <row r="1162" spans="1:10" ht="15" customHeight="1" x14ac:dyDescent="0.25"/>
    <row r="1163" spans="1:10" ht="15" customHeight="1" x14ac:dyDescent="0.25"/>
    <row r="1164" spans="1:10" ht="15" customHeight="1" x14ac:dyDescent="0.25"/>
    <row r="1165" spans="1:10" ht="15" customHeight="1" x14ac:dyDescent="0.25"/>
    <row r="1166" spans="1:10" ht="15" customHeight="1" x14ac:dyDescent="0.25"/>
    <row r="1168" spans="1:10" x14ac:dyDescent="0.25">
      <c r="I1168" s="20"/>
      <c r="J1168" s="63"/>
    </row>
    <row r="1169" spans="1:10" x14ac:dyDescent="0.25">
      <c r="I1169" s="185"/>
      <c r="J1169" s="436"/>
    </row>
    <row r="1170" spans="1:10" s="20" customFormat="1" x14ac:dyDescent="0.25">
      <c r="A1170"/>
      <c r="B1170" s="81"/>
      <c r="C1170" s="296"/>
      <c r="D1170" s="21"/>
      <c r="E1170" s="82"/>
      <c r="F1170"/>
      <c r="G1170" s="209"/>
      <c r="H1170" s="209"/>
      <c r="I1170"/>
      <c r="J1170" s="7"/>
    </row>
    <row r="1171" spans="1:10" s="185" customFormat="1" x14ac:dyDescent="0.25">
      <c r="A1171"/>
      <c r="B1171" s="81"/>
      <c r="C1171" s="296"/>
      <c r="D1171" s="21"/>
      <c r="E1171" s="82"/>
      <c r="F1171"/>
      <c r="G1171" s="209"/>
      <c r="H1171" s="209"/>
      <c r="I1171"/>
      <c r="J1171" s="7"/>
    </row>
    <row r="1176" spans="1:10" x14ac:dyDescent="0.25">
      <c r="I1176" s="84"/>
      <c r="J1176" s="434"/>
    </row>
    <row r="1177" spans="1:10" x14ac:dyDescent="0.25">
      <c r="I1177" s="84"/>
      <c r="J1177" s="434"/>
    </row>
    <row r="1178" spans="1:10" s="84" customFormat="1" x14ac:dyDescent="0.25">
      <c r="A1178"/>
      <c r="B1178" s="81"/>
      <c r="C1178" s="296"/>
      <c r="D1178" s="21"/>
      <c r="E1178" s="82"/>
      <c r="F1178"/>
      <c r="G1178" s="209"/>
      <c r="H1178" s="209"/>
      <c r="J1178" s="434"/>
    </row>
    <row r="1179" spans="1:10" s="84" customFormat="1" x14ac:dyDescent="0.25">
      <c r="A1179"/>
      <c r="B1179" s="81"/>
      <c r="C1179" s="296"/>
      <c r="D1179" s="21"/>
      <c r="E1179" s="82"/>
      <c r="F1179"/>
      <c r="G1179" s="209"/>
      <c r="H1179" s="209"/>
      <c r="J1179" s="434"/>
    </row>
    <row r="1180" spans="1:10" s="84" customFormat="1" x14ac:dyDescent="0.25">
      <c r="A1180"/>
      <c r="B1180" s="81"/>
      <c r="C1180" s="296"/>
      <c r="D1180" s="21"/>
      <c r="E1180" s="82"/>
      <c r="F1180"/>
      <c r="G1180" s="209"/>
      <c r="H1180" s="209"/>
      <c r="J1180" s="434"/>
    </row>
    <row r="1181" spans="1:10" s="84" customFormat="1" x14ac:dyDescent="0.25">
      <c r="A1181"/>
      <c r="B1181" s="81"/>
      <c r="C1181" s="296"/>
      <c r="D1181" s="21"/>
      <c r="E1181" s="82"/>
      <c r="F1181"/>
      <c r="G1181" s="209"/>
      <c r="H1181" s="209"/>
      <c r="J1181" s="434"/>
    </row>
    <row r="1182" spans="1:10" s="84" customFormat="1" x14ac:dyDescent="0.25">
      <c r="A1182"/>
      <c r="B1182" s="81"/>
      <c r="C1182" s="296"/>
      <c r="D1182" s="21"/>
      <c r="E1182" s="82"/>
      <c r="F1182"/>
      <c r="G1182" s="209"/>
      <c r="H1182" s="209"/>
      <c r="I1182"/>
      <c r="J1182" s="7"/>
    </row>
    <row r="1183" spans="1:10" s="84" customFormat="1" x14ac:dyDescent="0.25">
      <c r="A1183"/>
      <c r="B1183" s="81"/>
      <c r="C1183" s="296"/>
      <c r="D1183" s="21"/>
      <c r="E1183" s="82"/>
      <c r="F1183"/>
      <c r="G1183" s="209"/>
      <c r="H1183" s="209"/>
      <c r="I1183"/>
      <c r="J1183" s="7"/>
    </row>
    <row r="1184" spans="1:10" x14ac:dyDescent="0.25">
      <c r="I1184" s="80"/>
      <c r="J1184" s="68"/>
    </row>
    <row r="1185" spans="1:10" x14ac:dyDescent="0.25">
      <c r="I1185" s="100"/>
      <c r="J1185" s="437"/>
    </row>
    <row r="1186" spans="1:10" s="80" customFormat="1" x14ac:dyDescent="0.25">
      <c r="A1186"/>
      <c r="B1186" s="81"/>
      <c r="C1186" s="296"/>
      <c r="D1186" s="21"/>
      <c r="E1186" s="82"/>
      <c r="F1186"/>
      <c r="G1186" s="209"/>
      <c r="H1186" s="209"/>
      <c r="I1186" s="100"/>
      <c r="J1186" s="437"/>
    </row>
    <row r="1187" spans="1:10" s="100" customFormat="1" x14ac:dyDescent="0.25">
      <c r="A1187"/>
      <c r="B1187" s="81"/>
      <c r="C1187" s="296"/>
      <c r="D1187" s="21"/>
      <c r="E1187" s="82"/>
      <c r="F1187"/>
      <c r="G1187" s="209"/>
      <c r="H1187" s="209"/>
      <c r="J1187" s="437"/>
    </row>
    <row r="1188" spans="1:10" s="100" customFormat="1" x14ac:dyDescent="0.25">
      <c r="A1188"/>
      <c r="B1188" s="81"/>
      <c r="C1188" s="296"/>
      <c r="D1188" s="21"/>
      <c r="E1188" s="82"/>
      <c r="F1188"/>
      <c r="G1188" s="209"/>
      <c r="H1188" s="209"/>
      <c r="J1188" s="437"/>
    </row>
    <row r="1189" spans="1:10" s="100" customFormat="1" x14ac:dyDescent="0.25">
      <c r="A1189"/>
      <c r="B1189" s="81"/>
      <c r="C1189" s="296"/>
      <c r="D1189" s="21"/>
      <c r="E1189" s="82"/>
      <c r="F1189"/>
      <c r="G1189" s="209"/>
      <c r="H1189" s="209"/>
      <c r="I1189" s="185"/>
      <c r="J1189" s="436"/>
    </row>
    <row r="1190" spans="1:10" s="100" customFormat="1" x14ac:dyDescent="0.25">
      <c r="A1190"/>
      <c r="B1190" s="81"/>
      <c r="C1190" s="296"/>
      <c r="D1190" s="21"/>
      <c r="E1190" s="82"/>
      <c r="F1190"/>
      <c r="G1190" s="209"/>
      <c r="H1190" s="209"/>
      <c r="I1190" s="130"/>
      <c r="J1190" s="432"/>
    </row>
    <row r="1191" spans="1:10" s="185" customFormat="1" x14ac:dyDescent="0.25">
      <c r="A1191"/>
      <c r="B1191" s="81"/>
      <c r="C1191" s="296"/>
      <c r="D1191" s="21"/>
      <c r="E1191" s="82"/>
      <c r="F1191"/>
      <c r="G1191" s="209"/>
      <c r="H1191" s="209"/>
      <c r="I1191" s="138"/>
      <c r="J1191" s="427"/>
    </row>
    <row r="1192" spans="1:10" s="130" customFormat="1" x14ac:dyDescent="0.25">
      <c r="A1192"/>
      <c r="B1192" s="81"/>
      <c r="C1192" s="296"/>
      <c r="D1192" s="21"/>
      <c r="E1192" s="82"/>
      <c r="F1192"/>
      <c r="G1192" s="209"/>
      <c r="H1192" s="209"/>
      <c r="I1192" s="174"/>
      <c r="J1192" s="431"/>
    </row>
    <row r="1193" spans="1:10" s="138" customFormat="1" x14ac:dyDescent="0.25">
      <c r="A1193"/>
      <c r="B1193" s="81"/>
      <c r="C1193" s="296"/>
      <c r="D1193" s="21"/>
      <c r="E1193" s="82"/>
      <c r="F1193"/>
      <c r="G1193" s="209"/>
      <c r="H1193" s="209"/>
      <c r="J1193" s="427"/>
    </row>
    <row r="1194" spans="1:10" s="174" customFormat="1" x14ac:dyDescent="0.25">
      <c r="A1194"/>
      <c r="B1194" s="81"/>
      <c r="C1194" s="296"/>
      <c r="D1194" s="21"/>
      <c r="E1194" s="82"/>
      <c r="F1194"/>
      <c r="G1194" s="209"/>
      <c r="H1194" s="209"/>
      <c r="I1194" s="42"/>
      <c r="J1194" s="435"/>
    </row>
    <row r="1195" spans="1:10" s="138" customFormat="1" x14ac:dyDescent="0.25">
      <c r="A1195"/>
      <c r="B1195" s="81"/>
      <c r="C1195" s="296"/>
      <c r="D1195" s="21"/>
      <c r="E1195" s="82"/>
      <c r="F1195"/>
      <c r="G1195" s="209"/>
      <c r="H1195" s="209"/>
      <c r="I1195" s="42"/>
      <c r="J1195" s="435"/>
    </row>
    <row r="1196" spans="1:10" s="42" customFormat="1" x14ac:dyDescent="0.25">
      <c r="A1196"/>
      <c r="B1196" s="81"/>
      <c r="C1196" s="296"/>
      <c r="D1196" s="21"/>
      <c r="E1196" s="82"/>
      <c r="F1196"/>
      <c r="G1196" s="209"/>
      <c r="H1196" s="209"/>
      <c r="I1196"/>
      <c r="J1196" s="7"/>
    </row>
    <row r="1197" spans="1:10" s="42" customFormat="1" x14ac:dyDescent="0.25">
      <c r="A1197"/>
      <c r="B1197" s="81"/>
      <c r="C1197" s="296"/>
      <c r="D1197" s="21"/>
      <c r="E1197" s="82"/>
      <c r="F1197"/>
      <c r="G1197" s="209"/>
      <c r="H1197" s="209"/>
      <c r="I1197" s="26"/>
      <c r="J1197" s="48"/>
    </row>
    <row r="1198" spans="1:10" x14ac:dyDescent="0.25">
      <c r="I1198" s="26"/>
      <c r="J1198" s="48"/>
    </row>
    <row r="1199" spans="1:10" s="26" customFormat="1" x14ac:dyDescent="0.25">
      <c r="A1199"/>
      <c r="B1199" s="81"/>
      <c r="C1199" s="296"/>
      <c r="D1199" s="21"/>
      <c r="E1199" s="82"/>
      <c r="F1199"/>
      <c r="G1199" s="209"/>
      <c r="H1199" s="209"/>
      <c r="I1199"/>
      <c r="J1199" s="7"/>
    </row>
    <row r="1200" spans="1:10" s="26" customFormat="1" x14ac:dyDescent="0.25">
      <c r="A1200"/>
      <c r="B1200" s="81"/>
      <c r="C1200" s="296"/>
      <c r="D1200" s="21"/>
      <c r="E1200" s="82"/>
      <c r="F1200"/>
      <c r="G1200" s="209"/>
      <c r="H1200" s="209"/>
      <c r="I1200"/>
      <c r="J1200" s="7"/>
    </row>
    <row r="1210" spans="1:10" x14ac:dyDescent="0.25">
      <c r="I1210" s="80"/>
      <c r="J1210" s="68"/>
    </row>
    <row r="1212" spans="1:10" s="80" customFormat="1" x14ac:dyDescent="0.25">
      <c r="A1212"/>
      <c r="B1212" s="81"/>
      <c r="C1212" s="296"/>
      <c r="D1212" s="21"/>
      <c r="E1212" s="82"/>
      <c r="F1212"/>
      <c r="G1212" s="209"/>
      <c r="H1212" s="209"/>
      <c r="I1212"/>
      <c r="J1212" s="7"/>
    </row>
    <row r="1218" spans="1:10" x14ac:dyDescent="0.25">
      <c r="I1218" s="84"/>
      <c r="J1218" s="434"/>
    </row>
    <row r="1219" spans="1:10" x14ac:dyDescent="0.25">
      <c r="I1219" s="84"/>
      <c r="J1219" s="434"/>
    </row>
    <row r="1220" spans="1:10" s="84" customFormat="1" x14ac:dyDescent="0.25">
      <c r="A1220"/>
      <c r="B1220" s="81"/>
      <c r="C1220" s="296"/>
      <c r="D1220" s="21"/>
      <c r="E1220" s="82"/>
      <c r="F1220"/>
      <c r="G1220" s="209"/>
      <c r="H1220" s="209"/>
      <c r="J1220" s="434"/>
    </row>
    <row r="1221" spans="1:10" s="84" customFormat="1" x14ac:dyDescent="0.25">
      <c r="A1221"/>
      <c r="B1221" s="81"/>
      <c r="C1221" s="296"/>
      <c r="D1221" s="21"/>
      <c r="E1221" s="82"/>
      <c r="F1221"/>
      <c r="G1221" s="209"/>
      <c r="H1221" s="209"/>
      <c r="J1221" s="434"/>
    </row>
    <row r="1222" spans="1:10" s="84" customFormat="1" x14ac:dyDescent="0.25">
      <c r="A1222"/>
      <c r="B1222" s="81"/>
      <c r="C1222" s="296"/>
      <c r="D1222" s="21"/>
      <c r="E1222" s="82"/>
      <c r="F1222"/>
      <c r="G1222" s="209"/>
      <c r="H1222" s="209"/>
      <c r="J1222" s="434"/>
    </row>
    <row r="1223" spans="1:10" s="84" customFormat="1" x14ac:dyDescent="0.25">
      <c r="A1223"/>
      <c r="B1223" s="81"/>
      <c r="C1223" s="296"/>
      <c r="D1223" s="21"/>
      <c r="E1223" s="82"/>
      <c r="F1223"/>
      <c r="G1223" s="209"/>
      <c r="H1223" s="209"/>
      <c r="J1223" s="434"/>
    </row>
    <row r="1224" spans="1:10" s="84" customFormat="1" x14ac:dyDescent="0.25">
      <c r="A1224"/>
      <c r="B1224" s="81"/>
      <c r="C1224" s="296"/>
      <c r="D1224" s="21"/>
      <c r="E1224" s="82"/>
      <c r="F1224"/>
      <c r="G1224" s="209"/>
      <c r="H1224" s="209"/>
      <c r="J1224" s="434"/>
    </row>
    <row r="1225" spans="1:10" s="84" customFormat="1" x14ac:dyDescent="0.25">
      <c r="A1225"/>
      <c r="B1225" s="81"/>
      <c r="C1225" s="296"/>
      <c r="D1225" s="21"/>
      <c r="E1225" s="82"/>
      <c r="F1225"/>
      <c r="G1225" s="209"/>
      <c r="H1225" s="209"/>
      <c r="I1225" s="26"/>
      <c r="J1225" s="48"/>
    </row>
    <row r="1226" spans="1:10" s="84" customFormat="1" x14ac:dyDescent="0.25">
      <c r="A1226"/>
      <c r="B1226" s="81"/>
      <c r="C1226" s="296"/>
      <c r="D1226" s="21"/>
      <c r="E1226" s="82"/>
      <c r="F1226"/>
      <c r="G1226" s="209"/>
      <c r="H1226" s="209"/>
      <c r="I1226" s="26"/>
      <c r="J1226" s="48"/>
    </row>
    <row r="1227" spans="1:10" s="26" customFormat="1" x14ac:dyDescent="0.25">
      <c r="A1227"/>
      <c r="B1227" s="81"/>
      <c r="C1227" s="296"/>
      <c r="D1227" s="21"/>
      <c r="E1227" s="82"/>
      <c r="F1227"/>
      <c r="G1227" s="209"/>
      <c r="H1227" s="209"/>
      <c r="J1227" s="48"/>
    </row>
    <row r="1228" spans="1:10" s="26" customFormat="1" x14ac:dyDescent="0.25">
      <c r="A1228"/>
      <c r="B1228" s="81"/>
      <c r="C1228" s="296"/>
      <c r="D1228" s="21"/>
      <c r="E1228" s="82"/>
      <c r="F1228"/>
      <c r="G1228" s="209"/>
      <c r="H1228" s="209"/>
      <c r="J1228" s="48"/>
    </row>
    <row r="1229" spans="1:10" s="26" customFormat="1" x14ac:dyDescent="0.25">
      <c r="A1229"/>
      <c r="B1229" s="81"/>
      <c r="C1229" s="296"/>
      <c r="D1229" s="21"/>
      <c r="E1229" s="82"/>
      <c r="F1229"/>
      <c r="G1229" s="209"/>
      <c r="H1229" s="209"/>
      <c r="J1229" s="48"/>
    </row>
    <row r="1230" spans="1:10" s="26" customFormat="1" x14ac:dyDescent="0.25">
      <c r="A1230"/>
      <c r="B1230" s="81"/>
      <c r="C1230" s="296"/>
      <c r="D1230" s="21"/>
      <c r="E1230" s="82"/>
      <c r="F1230"/>
      <c r="G1230" s="209"/>
      <c r="H1230" s="209"/>
      <c r="J1230" s="48"/>
    </row>
    <row r="1231" spans="1:10" s="26" customFormat="1" x14ac:dyDescent="0.25">
      <c r="A1231"/>
      <c r="B1231" s="81"/>
      <c r="C1231" s="296"/>
      <c r="D1231" s="21"/>
      <c r="E1231" s="82"/>
      <c r="F1231"/>
      <c r="G1231" s="209"/>
      <c r="H1231" s="209"/>
      <c r="J1231" s="48"/>
    </row>
    <row r="1232" spans="1:10" s="26" customFormat="1" x14ac:dyDescent="0.25">
      <c r="A1232"/>
      <c r="B1232" s="81"/>
      <c r="C1232" s="296"/>
      <c r="D1232" s="21"/>
      <c r="E1232" s="82"/>
      <c r="F1232"/>
      <c r="G1232" s="209"/>
      <c r="H1232" s="209"/>
      <c r="J1232" s="48"/>
    </row>
    <row r="1233" spans="1:10" s="26" customFormat="1" x14ac:dyDescent="0.25">
      <c r="A1233"/>
      <c r="B1233" s="81"/>
      <c r="C1233" s="296"/>
      <c r="D1233" s="21"/>
      <c r="E1233" s="82"/>
      <c r="F1233"/>
      <c r="G1233" s="209"/>
      <c r="H1233" s="209"/>
      <c r="J1233" s="48"/>
    </row>
    <row r="1234" spans="1:10" s="26" customFormat="1" x14ac:dyDescent="0.25">
      <c r="A1234"/>
      <c r="B1234" s="81"/>
      <c r="C1234" s="296"/>
      <c r="D1234" s="21"/>
      <c r="E1234" s="82"/>
      <c r="F1234"/>
      <c r="G1234" s="209"/>
      <c r="H1234" s="209"/>
      <c r="J1234" s="48"/>
    </row>
    <row r="1235" spans="1:10" s="26" customFormat="1" x14ac:dyDescent="0.25">
      <c r="A1235"/>
      <c r="B1235" s="81"/>
      <c r="C1235" s="296"/>
      <c r="D1235" s="21"/>
      <c r="E1235" s="82"/>
      <c r="F1235"/>
      <c r="G1235" s="209"/>
      <c r="H1235" s="209"/>
      <c r="J1235" s="48"/>
    </row>
    <row r="1236" spans="1:10" s="26" customFormat="1" x14ac:dyDescent="0.25">
      <c r="A1236"/>
      <c r="B1236" s="81"/>
      <c r="C1236" s="296"/>
      <c r="D1236" s="21"/>
      <c r="E1236" s="82"/>
      <c r="F1236"/>
      <c r="G1236" s="209"/>
      <c r="H1236" s="209"/>
      <c r="J1236" s="48"/>
    </row>
    <row r="1237" spans="1:10" s="26" customFormat="1" x14ac:dyDescent="0.25">
      <c r="A1237"/>
      <c r="B1237" s="81"/>
      <c r="C1237" s="296"/>
      <c r="D1237" s="21"/>
      <c r="E1237" s="82"/>
      <c r="F1237"/>
      <c r="G1237" s="209"/>
      <c r="H1237" s="209"/>
      <c r="J1237" s="48"/>
    </row>
    <row r="1238" spans="1:10" s="26" customFormat="1" x14ac:dyDescent="0.25">
      <c r="A1238"/>
      <c r="B1238" s="81"/>
      <c r="C1238" s="296"/>
      <c r="D1238" s="21"/>
      <c r="E1238" s="82"/>
      <c r="F1238"/>
      <c r="G1238" s="209"/>
      <c r="H1238" s="209"/>
      <c r="J1238" s="48"/>
    </row>
    <row r="1239" spans="1:10" s="26" customFormat="1" x14ac:dyDescent="0.25">
      <c r="A1239"/>
      <c r="B1239" s="81"/>
      <c r="C1239" s="296"/>
      <c r="D1239" s="21"/>
      <c r="E1239" s="82"/>
      <c r="F1239"/>
      <c r="G1239" s="209"/>
      <c r="H1239" s="209"/>
      <c r="J1239" s="48"/>
    </row>
    <row r="1240" spans="1:10" s="26" customFormat="1" x14ac:dyDescent="0.25">
      <c r="A1240"/>
      <c r="B1240" s="81"/>
      <c r="C1240" s="296"/>
      <c r="D1240" s="21"/>
      <c r="E1240" s="82"/>
      <c r="F1240"/>
      <c r="G1240" s="209"/>
      <c r="H1240" s="209"/>
      <c r="J1240" s="48"/>
    </row>
    <row r="1241" spans="1:10" s="26" customFormat="1" x14ac:dyDescent="0.25">
      <c r="A1241"/>
      <c r="B1241" s="81"/>
      <c r="C1241" s="296"/>
      <c r="D1241" s="21"/>
      <c r="E1241" s="82"/>
      <c r="F1241"/>
      <c r="G1241" s="209"/>
      <c r="H1241" s="209"/>
      <c r="J1241" s="48"/>
    </row>
    <row r="1242" spans="1:10" s="26" customFormat="1" x14ac:dyDescent="0.25">
      <c r="A1242"/>
      <c r="B1242" s="81"/>
      <c r="C1242" s="296"/>
      <c r="D1242" s="21"/>
      <c r="E1242" s="82"/>
      <c r="F1242"/>
      <c r="G1242" s="209"/>
      <c r="H1242" s="209"/>
      <c r="I1242" s="20"/>
      <c r="J1242" s="63"/>
    </row>
    <row r="1243" spans="1:10" s="26" customFormat="1" x14ac:dyDescent="0.25">
      <c r="A1243"/>
      <c r="B1243" s="81"/>
      <c r="C1243" s="296"/>
      <c r="D1243" s="21"/>
      <c r="E1243" s="82"/>
      <c r="F1243"/>
      <c r="G1243" s="209"/>
      <c r="H1243" s="209"/>
      <c r="I1243" s="20"/>
      <c r="J1243" s="63"/>
    </row>
    <row r="1244" spans="1:10" s="20" customFormat="1" x14ac:dyDescent="0.25">
      <c r="A1244"/>
      <c r="B1244" s="81"/>
      <c r="C1244" s="296"/>
      <c r="D1244" s="21"/>
      <c r="E1244" s="82"/>
      <c r="F1244"/>
      <c r="G1244" s="209"/>
      <c r="H1244" s="209"/>
      <c r="J1244" s="63"/>
    </row>
    <row r="1245" spans="1:10" s="20" customFormat="1" x14ac:dyDescent="0.25">
      <c r="A1245"/>
      <c r="B1245" s="81"/>
      <c r="C1245" s="296"/>
      <c r="D1245" s="21"/>
      <c r="E1245" s="82"/>
      <c r="F1245"/>
      <c r="G1245" s="209"/>
      <c r="H1245" s="209"/>
      <c r="J1245" s="63"/>
    </row>
    <row r="1246" spans="1:10" s="20" customFormat="1" x14ac:dyDescent="0.25">
      <c r="A1246"/>
      <c r="B1246" s="81"/>
      <c r="C1246" s="296"/>
      <c r="D1246" s="21"/>
      <c r="E1246" s="82"/>
      <c r="F1246"/>
      <c r="G1246" s="209"/>
      <c r="H1246" s="209"/>
      <c r="J1246" s="63"/>
    </row>
    <row r="1247" spans="1:10" s="20" customFormat="1" x14ac:dyDescent="0.25">
      <c r="A1247"/>
      <c r="B1247" s="81"/>
      <c r="C1247" s="296"/>
      <c r="D1247" s="21"/>
      <c r="E1247" s="82"/>
      <c r="F1247"/>
      <c r="G1247" s="209"/>
      <c r="H1247" s="209"/>
      <c r="J1247" s="63"/>
    </row>
    <row r="1248" spans="1:10" s="20" customFormat="1" x14ac:dyDescent="0.25">
      <c r="A1248"/>
      <c r="B1248" s="81"/>
      <c r="C1248" s="296"/>
      <c r="D1248" s="21"/>
      <c r="E1248" s="82"/>
      <c r="F1248"/>
      <c r="G1248" s="209"/>
      <c r="H1248" s="209"/>
      <c r="I1248"/>
      <c r="J1248" s="7"/>
    </row>
    <row r="1249" spans="1:10" s="20" customFormat="1" x14ac:dyDescent="0.25">
      <c r="A1249"/>
      <c r="B1249" s="81"/>
      <c r="C1249" s="296"/>
      <c r="D1249" s="21"/>
      <c r="E1249" s="82"/>
      <c r="F1249"/>
      <c r="G1249" s="209"/>
      <c r="H1249" s="209"/>
      <c r="I1249"/>
      <c r="J1249" s="7"/>
    </row>
    <row r="1257" spans="1:10" x14ac:dyDescent="0.25">
      <c r="I1257" s="80"/>
      <c r="J1257" s="68"/>
    </row>
    <row r="1259" spans="1:10" s="80" customFormat="1" x14ac:dyDescent="0.25">
      <c r="A1259"/>
      <c r="B1259" s="81"/>
      <c r="C1259" s="296"/>
      <c r="D1259" s="21"/>
      <c r="E1259" s="82"/>
      <c r="F1259"/>
      <c r="G1259" s="209"/>
      <c r="H1259" s="209"/>
      <c r="I1259"/>
      <c r="J1259" s="7"/>
    </row>
    <row r="1267" spans="1:10" x14ac:dyDescent="0.25">
      <c r="I1267" s="84"/>
      <c r="J1267" s="434"/>
    </row>
    <row r="1268" spans="1:10" x14ac:dyDescent="0.25">
      <c r="I1268" s="84"/>
      <c r="J1268" s="434"/>
    </row>
    <row r="1269" spans="1:10" s="84" customFormat="1" x14ac:dyDescent="0.25">
      <c r="A1269"/>
      <c r="B1269" s="81"/>
      <c r="C1269" s="296"/>
      <c r="D1269" s="21"/>
      <c r="E1269" s="82"/>
      <c r="F1269"/>
      <c r="G1269" s="209"/>
      <c r="H1269" s="209"/>
      <c r="I1269" s="80"/>
      <c r="J1269" s="68"/>
    </row>
    <row r="1270" spans="1:10" s="84" customFormat="1" x14ac:dyDescent="0.25">
      <c r="A1270"/>
      <c r="B1270" s="81"/>
      <c r="C1270" s="296"/>
      <c r="D1270" s="21"/>
      <c r="E1270" s="82"/>
      <c r="F1270"/>
      <c r="G1270" s="209"/>
      <c r="H1270" s="209"/>
      <c r="I1270" s="80"/>
      <c r="J1270" s="68"/>
    </row>
    <row r="1271" spans="1:10" s="80" customFormat="1" x14ac:dyDescent="0.25">
      <c r="A1271"/>
      <c r="B1271" s="81"/>
      <c r="C1271" s="296"/>
      <c r="D1271" s="21"/>
      <c r="E1271" s="82"/>
      <c r="F1271"/>
      <c r="G1271" s="209"/>
      <c r="H1271" s="209"/>
      <c r="J1271" s="68"/>
    </row>
    <row r="1272" spans="1:10" s="80" customFormat="1" x14ac:dyDescent="0.25">
      <c r="A1272"/>
      <c r="B1272" s="81"/>
      <c r="C1272" s="296"/>
      <c r="D1272" s="21"/>
      <c r="E1272" s="82"/>
      <c r="F1272"/>
      <c r="G1272" s="209"/>
      <c r="H1272" s="209"/>
      <c r="J1272" s="68"/>
    </row>
    <row r="1273" spans="1:10" s="80" customFormat="1" x14ac:dyDescent="0.25">
      <c r="A1273"/>
      <c r="B1273" s="81"/>
      <c r="C1273" s="296"/>
      <c r="D1273" s="21"/>
      <c r="E1273" s="82"/>
      <c r="F1273"/>
      <c r="G1273" s="209"/>
      <c r="H1273" s="209"/>
      <c r="J1273" s="68"/>
    </row>
    <row r="1274" spans="1:10" s="80" customFormat="1" x14ac:dyDescent="0.25">
      <c r="A1274"/>
      <c r="B1274" s="81"/>
      <c r="C1274" s="296"/>
      <c r="D1274" s="21"/>
      <c r="E1274" s="82"/>
      <c r="F1274"/>
      <c r="G1274" s="209"/>
      <c r="H1274" s="209"/>
      <c r="J1274" s="68"/>
    </row>
    <row r="1275" spans="1:10" s="80" customFormat="1" x14ac:dyDescent="0.25">
      <c r="A1275"/>
      <c r="B1275" s="81"/>
      <c r="C1275" s="296"/>
      <c r="D1275" s="21"/>
      <c r="E1275" s="82"/>
      <c r="F1275"/>
      <c r="G1275" s="209"/>
      <c r="H1275" s="209"/>
      <c r="J1275" s="68"/>
    </row>
    <row r="1276" spans="1:10" s="80" customFormat="1" x14ac:dyDescent="0.25">
      <c r="A1276"/>
      <c r="B1276" s="81"/>
      <c r="C1276" s="296"/>
      <c r="D1276" s="21"/>
      <c r="E1276" s="82"/>
      <c r="F1276"/>
      <c r="G1276" s="209"/>
      <c r="H1276" s="209"/>
      <c r="J1276" s="68"/>
    </row>
    <row r="1277" spans="1:10" s="80" customFormat="1" x14ac:dyDescent="0.25">
      <c r="A1277"/>
      <c r="B1277" s="81"/>
      <c r="C1277" s="296"/>
      <c r="D1277" s="21"/>
      <c r="E1277" s="82"/>
      <c r="F1277"/>
      <c r="G1277" s="209"/>
      <c r="H1277" s="209"/>
      <c r="J1277" s="68"/>
    </row>
    <row r="1278" spans="1:10" s="80" customFormat="1" x14ac:dyDescent="0.25">
      <c r="A1278"/>
      <c r="B1278" s="81"/>
      <c r="C1278" s="296"/>
      <c r="D1278" s="21"/>
      <c r="E1278" s="82"/>
      <c r="F1278"/>
      <c r="G1278" s="209"/>
      <c r="H1278" s="209"/>
      <c r="J1278" s="68"/>
    </row>
    <row r="1279" spans="1:10" s="80" customFormat="1" x14ac:dyDescent="0.25">
      <c r="A1279"/>
      <c r="B1279" s="81"/>
      <c r="C1279" s="296"/>
      <c r="D1279" s="21"/>
      <c r="E1279" s="82"/>
      <c r="F1279"/>
      <c r="G1279" s="209"/>
      <c r="H1279" s="209"/>
      <c r="J1279" s="68"/>
    </row>
    <row r="1280" spans="1:10" s="80" customFormat="1" x14ac:dyDescent="0.25">
      <c r="A1280"/>
      <c r="B1280" s="81"/>
      <c r="C1280" s="296"/>
      <c r="D1280" s="21"/>
      <c r="E1280" s="82"/>
      <c r="F1280"/>
      <c r="G1280" s="209"/>
      <c r="H1280" s="209"/>
      <c r="J1280" s="68"/>
    </row>
    <row r="1281" spans="1:10" s="80" customFormat="1" x14ac:dyDescent="0.25">
      <c r="A1281"/>
      <c r="B1281" s="81"/>
      <c r="C1281" s="296"/>
      <c r="D1281" s="21"/>
      <c r="E1281" s="82"/>
      <c r="F1281"/>
      <c r="G1281" s="209"/>
      <c r="H1281" s="209"/>
      <c r="J1281" s="68"/>
    </row>
    <row r="1282" spans="1:10" s="80" customFormat="1" x14ac:dyDescent="0.25">
      <c r="A1282"/>
      <c r="B1282" s="81"/>
      <c r="C1282" s="296"/>
      <c r="D1282" s="21"/>
      <c r="E1282" s="82"/>
      <c r="F1282"/>
      <c r="G1282" s="209"/>
      <c r="H1282" s="209"/>
      <c r="J1282" s="68"/>
    </row>
    <row r="1283" spans="1:10" s="80" customFormat="1" x14ac:dyDescent="0.25">
      <c r="A1283"/>
      <c r="B1283" s="81"/>
      <c r="C1283" s="296"/>
      <c r="D1283" s="21"/>
      <c r="E1283" s="82"/>
      <c r="F1283"/>
      <c r="G1283" s="209"/>
      <c r="H1283" s="209"/>
      <c r="J1283" s="68"/>
    </row>
    <row r="1284" spans="1:10" s="80" customFormat="1" x14ac:dyDescent="0.25">
      <c r="A1284"/>
      <c r="B1284" s="81"/>
      <c r="C1284" s="296"/>
      <c r="D1284" s="21"/>
      <c r="E1284" s="82"/>
      <c r="F1284"/>
      <c r="G1284" s="209"/>
      <c r="H1284" s="209"/>
      <c r="J1284" s="68"/>
    </row>
    <row r="1285" spans="1:10" s="80" customFormat="1" x14ac:dyDescent="0.25">
      <c r="A1285"/>
      <c r="B1285" s="81"/>
      <c r="C1285" s="296"/>
      <c r="D1285" s="21"/>
      <c r="E1285" s="82"/>
      <c r="F1285"/>
      <c r="G1285" s="209"/>
      <c r="H1285" s="209"/>
      <c r="J1285" s="68"/>
    </row>
    <row r="1286" spans="1:10" s="80" customFormat="1" x14ac:dyDescent="0.25">
      <c r="A1286"/>
      <c r="B1286" s="81"/>
      <c r="C1286" s="296"/>
      <c r="D1286" s="21"/>
      <c r="E1286" s="82"/>
      <c r="F1286"/>
      <c r="G1286" s="209"/>
      <c r="H1286" s="209"/>
      <c r="J1286" s="68"/>
    </row>
    <row r="1287" spans="1:10" s="80" customFormat="1" x14ac:dyDescent="0.25">
      <c r="A1287"/>
      <c r="B1287" s="81"/>
      <c r="C1287" s="296"/>
      <c r="D1287" s="21"/>
      <c r="E1287" s="82"/>
      <c r="F1287"/>
      <c r="G1287" s="209"/>
      <c r="H1287" s="209"/>
      <c r="J1287" s="68"/>
    </row>
    <row r="1288" spans="1:10" s="80" customFormat="1" x14ac:dyDescent="0.25">
      <c r="A1288"/>
      <c r="B1288" s="81"/>
      <c r="C1288" s="296"/>
      <c r="D1288" s="21"/>
      <c r="E1288" s="82"/>
      <c r="F1288"/>
      <c r="G1288" s="209"/>
      <c r="H1288" s="209"/>
      <c r="J1288" s="68"/>
    </row>
    <row r="1289" spans="1:10" s="80" customFormat="1" x14ac:dyDescent="0.25">
      <c r="A1289"/>
      <c r="B1289" s="81"/>
      <c r="C1289" s="296"/>
      <c r="D1289" s="21"/>
      <c r="E1289" s="82"/>
      <c r="F1289"/>
      <c r="G1289" s="209"/>
      <c r="H1289" s="209"/>
      <c r="J1289" s="68"/>
    </row>
    <row r="1290" spans="1:10" s="80" customFormat="1" x14ac:dyDescent="0.25">
      <c r="A1290"/>
      <c r="B1290" s="81"/>
      <c r="C1290" s="296"/>
      <c r="D1290" s="21"/>
      <c r="E1290" s="82"/>
      <c r="F1290"/>
      <c r="G1290" s="209"/>
      <c r="H1290" s="209"/>
      <c r="J1290" s="68"/>
    </row>
    <row r="1291" spans="1:10" s="80" customFormat="1" x14ac:dyDescent="0.25">
      <c r="A1291"/>
      <c r="B1291" s="81"/>
      <c r="C1291" s="296"/>
      <c r="D1291" s="21"/>
      <c r="E1291" s="82"/>
      <c r="F1291"/>
      <c r="G1291" s="209"/>
      <c r="H1291" s="209"/>
      <c r="J1291" s="68"/>
    </row>
    <row r="1292" spans="1:10" s="80" customFormat="1" x14ac:dyDescent="0.25">
      <c r="A1292"/>
      <c r="B1292" s="81"/>
      <c r="C1292" s="296"/>
      <c r="D1292" s="21"/>
      <c r="E1292" s="82"/>
      <c r="F1292"/>
      <c r="G1292" s="209"/>
      <c r="H1292" s="209"/>
      <c r="J1292" s="68"/>
    </row>
    <row r="1293" spans="1:10" s="80" customFormat="1" x14ac:dyDescent="0.25">
      <c r="A1293"/>
      <c r="B1293" s="81"/>
      <c r="C1293" s="296"/>
      <c r="D1293" s="21"/>
      <c r="E1293" s="82"/>
      <c r="F1293"/>
      <c r="G1293" s="209"/>
      <c r="H1293" s="209"/>
      <c r="J1293" s="68"/>
    </row>
    <row r="1294" spans="1:10" s="80" customFormat="1" x14ac:dyDescent="0.25">
      <c r="A1294"/>
      <c r="B1294" s="81"/>
      <c r="C1294" s="296"/>
      <c r="D1294" s="21"/>
      <c r="E1294" s="82"/>
      <c r="F1294"/>
      <c r="G1294" s="209"/>
      <c r="H1294" s="209"/>
      <c r="J1294" s="68"/>
    </row>
    <row r="1295" spans="1:10" s="80" customFormat="1" x14ac:dyDescent="0.25">
      <c r="A1295"/>
      <c r="B1295" s="81"/>
      <c r="C1295" s="296"/>
      <c r="D1295" s="21"/>
      <c r="E1295" s="82"/>
      <c r="F1295"/>
      <c r="G1295" s="209"/>
      <c r="H1295" s="209"/>
      <c r="J1295" s="68"/>
    </row>
    <row r="1296" spans="1:10" s="80" customFormat="1" x14ac:dyDescent="0.25">
      <c r="A1296"/>
      <c r="B1296" s="81"/>
      <c r="C1296" s="296"/>
      <c r="D1296" s="21"/>
      <c r="E1296" s="82"/>
      <c r="F1296"/>
      <c r="G1296" s="209"/>
      <c r="H1296" s="209"/>
      <c r="J1296" s="68"/>
    </row>
    <row r="1297" spans="1:10" s="80" customFormat="1" x14ac:dyDescent="0.25">
      <c r="A1297"/>
      <c r="B1297" s="81"/>
      <c r="C1297" s="296"/>
      <c r="D1297" s="21"/>
      <c r="E1297" s="82"/>
      <c r="F1297"/>
      <c r="G1297" s="209"/>
      <c r="H1297" s="209"/>
      <c r="J1297" s="68"/>
    </row>
    <row r="1298" spans="1:10" s="80" customFormat="1" x14ac:dyDescent="0.25">
      <c r="A1298"/>
      <c r="B1298" s="81"/>
      <c r="C1298" s="296"/>
      <c r="D1298" s="21"/>
      <c r="E1298" s="82"/>
      <c r="F1298"/>
      <c r="G1298" s="209"/>
      <c r="H1298" s="209"/>
      <c r="J1298" s="68"/>
    </row>
    <row r="1299" spans="1:10" s="80" customFormat="1" x14ac:dyDescent="0.25">
      <c r="A1299"/>
      <c r="B1299" s="81"/>
      <c r="C1299" s="296"/>
      <c r="D1299" s="21"/>
      <c r="E1299" s="82"/>
      <c r="F1299"/>
      <c r="G1299" s="209"/>
      <c r="H1299" s="209"/>
      <c r="J1299" s="68"/>
    </row>
    <row r="1300" spans="1:10" s="80" customFormat="1" x14ac:dyDescent="0.25">
      <c r="A1300"/>
      <c r="B1300" s="81"/>
      <c r="C1300" s="296"/>
      <c r="D1300" s="21"/>
      <c r="E1300" s="82"/>
      <c r="F1300"/>
      <c r="G1300" s="209"/>
      <c r="H1300" s="209"/>
      <c r="J1300" s="68"/>
    </row>
    <row r="1301" spans="1:10" s="80" customFormat="1" x14ac:dyDescent="0.25">
      <c r="A1301"/>
      <c r="B1301" s="81"/>
      <c r="C1301" s="296"/>
      <c r="D1301" s="21"/>
      <c r="E1301" s="82"/>
      <c r="F1301"/>
      <c r="G1301" s="209"/>
      <c r="H1301" s="209"/>
      <c r="J1301" s="68"/>
    </row>
    <row r="1302" spans="1:10" s="80" customFormat="1" x14ac:dyDescent="0.25">
      <c r="A1302"/>
      <c r="B1302" s="81"/>
      <c r="C1302" s="296"/>
      <c r="D1302" s="21"/>
      <c r="E1302" s="82"/>
      <c r="F1302"/>
      <c r="G1302" s="209"/>
      <c r="H1302" s="209"/>
      <c r="J1302" s="68"/>
    </row>
    <row r="1303" spans="1:10" s="80" customFormat="1" x14ac:dyDescent="0.25">
      <c r="A1303"/>
      <c r="B1303" s="81"/>
      <c r="C1303" s="296"/>
      <c r="D1303" s="21"/>
      <c r="E1303" s="82"/>
      <c r="F1303"/>
      <c r="G1303" s="209"/>
      <c r="H1303" s="209"/>
      <c r="J1303" s="68"/>
    </row>
    <row r="1304" spans="1:10" s="80" customFormat="1" x14ac:dyDescent="0.25">
      <c r="A1304"/>
      <c r="B1304" s="81"/>
      <c r="C1304" s="296"/>
      <c r="D1304" s="21"/>
      <c r="E1304" s="82"/>
      <c r="F1304"/>
      <c r="G1304" s="209"/>
      <c r="H1304" s="209"/>
      <c r="J1304" s="68"/>
    </row>
    <row r="1305" spans="1:10" s="80" customFormat="1" x14ac:dyDescent="0.25">
      <c r="A1305"/>
      <c r="B1305" s="81"/>
      <c r="C1305" s="296"/>
      <c r="D1305" s="21"/>
      <c r="E1305" s="82"/>
      <c r="F1305"/>
      <c r="G1305" s="209"/>
      <c r="H1305" s="209"/>
      <c r="I1305"/>
      <c r="J1305" s="7"/>
    </row>
    <row r="1306" spans="1:10" s="80" customFormat="1" x14ac:dyDescent="0.25">
      <c r="A1306"/>
      <c r="B1306" s="81"/>
      <c r="C1306" s="296"/>
      <c r="D1306" s="21"/>
      <c r="E1306" s="82"/>
      <c r="F1306"/>
      <c r="G1306" s="209"/>
      <c r="H1306" s="209"/>
      <c r="J1306" s="68"/>
    </row>
    <row r="1307" spans="1:10" x14ac:dyDescent="0.25">
      <c r="I1307" s="80"/>
      <c r="J1307" s="68"/>
    </row>
    <row r="1308" spans="1:10" s="80" customFormat="1" x14ac:dyDescent="0.25">
      <c r="A1308"/>
      <c r="B1308" s="81"/>
      <c r="C1308" s="296"/>
      <c r="D1308" s="21"/>
      <c r="E1308" s="82"/>
      <c r="F1308"/>
      <c r="G1308" s="209"/>
      <c r="H1308" s="209"/>
      <c r="J1308" s="68"/>
    </row>
    <row r="1309" spans="1:10" s="80" customFormat="1" x14ac:dyDescent="0.25">
      <c r="A1309"/>
      <c r="B1309" s="81"/>
      <c r="C1309" s="296"/>
      <c r="D1309" s="21"/>
      <c r="E1309" s="82"/>
      <c r="F1309"/>
      <c r="G1309" s="209"/>
      <c r="H1309" s="209"/>
      <c r="J1309" s="68"/>
    </row>
    <row r="1310" spans="1:10" s="80" customFormat="1" x14ac:dyDescent="0.25">
      <c r="A1310"/>
      <c r="B1310" s="81"/>
      <c r="C1310" s="296"/>
      <c r="D1310" s="21"/>
      <c r="E1310" s="82"/>
      <c r="F1310"/>
      <c r="G1310" s="209"/>
      <c r="H1310" s="209"/>
      <c r="J1310" s="68"/>
    </row>
    <row r="1311" spans="1:10" s="80" customFormat="1" x14ac:dyDescent="0.25">
      <c r="A1311"/>
      <c r="B1311" s="81"/>
      <c r="C1311" s="296"/>
      <c r="D1311" s="21"/>
      <c r="E1311" s="82"/>
      <c r="F1311"/>
      <c r="G1311" s="209"/>
      <c r="H1311" s="209"/>
      <c r="J1311" s="68"/>
    </row>
    <row r="1312" spans="1:10" s="80" customFormat="1" x14ac:dyDescent="0.25">
      <c r="A1312"/>
      <c r="B1312" s="81"/>
      <c r="C1312" s="296"/>
      <c r="D1312" s="21"/>
      <c r="E1312" s="82"/>
      <c r="F1312"/>
      <c r="G1312" s="209"/>
      <c r="H1312" s="209"/>
      <c r="J1312" s="68"/>
    </row>
    <row r="1313" spans="1:10" s="80" customFormat="1" x14ac:dyDescent="0.25">
      <c r="A1313"/>
      <c r="B1313" s="81"/>
      <c r="C1313" s="296"/>
      <c r="D1313" s="21"/>
      <c r="E1313" s="82"/>
      <c r="F1313"/>
      <c r="G1313" s="209"/>
      <c r="H1313" s="209"/>
      <c r="J1313" s="68"/>
    </row>
    <row r="1314" spans="1:10" s="80" customFormat="1" x14ac:dyDescent="0.25">
      <c r="A1314"/>
      <c r="B1314" s="81"/>
      <c r="C1314" s="296"/>
      <c r="D1314" s="21"/>
      <c r="E1314" s="82"/>
      <c r="F1314"/>
      <c r="G1314" s="209"/>
      <c r="H1314" s="209"/>
      <c r="J1314" s="68"/>
    </row>
    <row r="1315" spans="1:10" s="80" customFormat="1" x14ac:dyDescent="0.25">
      <c r="A1315"/>
      <c r="B1315" s="81"/>
      <c r="C1315" s="296"/>
      <c r="D1315" s="21"/>
      <c r="E1315" s="82"/>
      <c r="F1315"/>
      <c r="G1315" s="209"/>
      <c r="H1315" s="209"/>
      <c r="J1315" s="68"/>
    </row>
    <row r="1316" spans="1:10" s="80" customFormat="1" x14ac:dyDescent="0.25">
      <c r="A1316"/>
      <c r="B1316" s="81"/>
      <c r="C1316" s="296"/>
      <c r="D1316" s="21"/>
      <c r="E1316" s="82"/>
      <c r="F1316"/>
      <c r="G1316" s="209"/>
      <c r="H1316" s="209"/>
      <c r="J1316" s="68"/>
    </row>
    <row r="1317" spans="1:10" s="80" customFormat="1" x14ac:dyDescent="0.25">
      <c r="A1317"/>
      <c r="B1317" s="81"/>
      <c r="C1317" s="296"/>
      <c r="D1317" s="21"/>
      <c r="E1317" s="82"/>
      <c r="F1317"/>
      <c r="G1317" s="209"/>
      <c r="H1317" s="209"/>
      <c r="I1317"/>
      <c r="J1317" s="7"/>
    </row>
    <row r="1318" spans="1:10" s="80" customFormat="1" x14ac:dyDescent="0.25">
      <c r="A1318"/>
      <c r="B1318" s="81"/>
      <c r="C1318" s="296"/>
      <c r="D1318" s="21"/>
      <c r="E1318" s="82"/>
      <c r="F1318"/>
      <c r="G1318" s="209"/>
      <c r="H1318" s="209"/>
      <c r="I1318"/>
      <c r="J1318" s="7"/>
    </row>
    <row r="1323" spans="1:10" x14ac:dyDescent="0.25">
      <c r="I1323" s="131"/>
      <c r="J1323" s="433"/>
    </row>
    <row r="1324" spans="1:10" x14ac:dyDescent="0.25">
      <c r="I1324" s="131"/>
      <c r="J1324" s="433"/>
    </row>
    <row r="1325" spans="1:10" s="131" customFormat="1" x14ac:dyDescent="0.25">
      <c r="A1325"/>
      <c r="B1325" s="81"/>
      <c r="C1325" s="296"/>
      <c r="D1325" s="21"/>
      <c r="E1325" s="82"/>
      <c r="F1325"/>
      <c r="G1325" s="209"/>
      <c r="H1325" s="209"/>
      <c r="I1325" s="198"/>
      <c r="J1325" s="441"/>
    </row>
    <row r="1326" spans="1:10" s="131" customFormat="1" x14ac:dyDescent="0.25">
      <c r="A1326"/>
      <c r="B1326" s="81"/>
      <c r="C1326" s="296"/>
      <c r="D1326" s="21"/>
      <c r="E1326" s="82"/>
      <c r="F1326"/>
      <c r="G1326" s="209"/>
      <c r="H1326" s="209"/>
      <c r="I1326" s="198"/>
      <c r="J1326" s="441"/>
    </row>
    <row r="1327" spans="1:10" s="198" customFormat="1" x14ac:dyDescent="0.25">
      <c r="A1327"/>
      <c r="B1327" s="81"/>
      <c r="C1327" s="296"/>
      <c r="D1327" s="21"/>
      <c r="E1327" s="82"/>
      <c r="F1327"/>
      <c r="G1327" s="209"/>
      <c r="H1327" s="209"/>
      <c r="J1327" s="441"/>
    </row>
    <row r="1328" spans="1:10" s="198" customFormat="1" x14ac:dyDescent="0.25">
      <c r="A1328"/>
      <c r="B1328" s="81"/>
      <c r="C1328" s="296"/>
      <c r="D1328" s="21"/>
      <c r="E1328" s="82"/>
      <c r="F1328"/>
      <c r="G1328" s="209"/>
      <c r="H1328" s="209"/>
      <c r="I1328"/>
      <c r="J1328" s="7"/>
    </row>
    <row r="1329" spans="1:10" s="198" customFormat="1" x14ac:dyDescent="0.25">
      <c r="A1329"/>
      <c r="B1329" s="81"/>
      <c r="C1329" s="296"/>
      <c r="D1329" s="21"/>
      <c r="E1329" s="82"/>
      <c r="F1329"/>
      <c r="G1329" s="209"/>
      <c r="H1329" s="209"/>
      <c r="I1329"/>
      <c r="J1329" s="7"/>
    </row>
    <row r="1334" spans="1:10" x14ac:dyDescent="0.25">
      <c r="I1334" s="26"/>
      <c r="J1334" s="48"/>
    </row>
    <row r="1335" spans="1:10" x14ac:dyDescent="0.25">
      <c r="I1335" s="26"/>
      <c r="J1335" s="48"/>
    </row>
    <row r="1336" spans="1:10" s="26" customFormat="1" x14ac:dyDescent="0.25">
      <c r="A1336"/>
      <c r="B1336" s="81"/>
      <c r="C1336" s="296"/>
      <c r="D1336" s="21"/>
      <c r="E1336" s="82"/>
      <c r="F1336"/>
      <c r="G1336" s="209"/>
      <c r="H1336" s="209"/>
      <c r="I1336"/>
      <c r="J1336" s="7"/>
    </row>
    <row r="1337" spans="1:10" s="26" customFormat="1" x14ac:dyDescent="0.25">
      <c r="A1337"/>
      <c r="B1337" s="81"/>
      <c r="C1337" s="296"/>
      <c r="D1337" s="21"/>
      <c r="E1337" s="82"/>
      <c r="F1337"/>
      <c r="G1337" s="209"/>
      <c r="H1337" s="209"/>
      <c r="I1337"/>
      <c r="J1337" s="7"/>
    </row>
    <row r="1343" spans="1:10" ht="14.25" customHeight="1" x14ac:dyDescent="0.25"/>
    <row r="1344" spans="1:10" ht="14.25" customHeight="1" x14ac:dyDescent="0.25"/>
    <row r="1345" spans="1:10" ht="14.25" customHeight="1" x14ac:dyDescent="0.25">
      <c r="I1345" s="181"/>
      <c r="J1345" s="219"/>
    </row>
    <row r="1346" spans="1:10" ht="14.25" customHeight="1" x14ac:dyDescent="0.25"/>
    <row r="1347" spans="1:10" s="181" customFormat="1" x14ac:dyDescent="0.25">
      <c r="A1347"/>
      <c r="B1347" s="81"/>
      <c r="C1347" s="296"/>
      <c r="D1347" s="21"/>
      <c r="E1347" s="82"/>
      <c r="F1347"/>
      <c r="G1347" s="209"/>
      <c r="H1347" s="209"/>
      <c r="I1347"/>
      <c r="J1347" s="7"/>
    </row>
    <row r="1360" spans="1:10" x14ac:dyDescent="0.25">
      <c r="I1360" s="138"/>
      <c r="J1360" s="427"/>
    </row>
    <row r="1361" spans="1:10" x14ac:dyDescent="0.25">
      <c r="I1361" s="138"/>
      <c r="J1361" s="427"/>
    </row>
    <row r="1362" spans="1:10" s="138" customFormat="1" x14ac:dyDescent="0.25">
      <c r="A1362"/>
      <c r="B1362" s="81"/>
      <c r="C1362" s="296"/>
      <c r="D1362" s="21"/>
      <c r="E1362" s="82"/>
      <c r="F1362"/>
      <c r="G1362" s="209"/>
      <c r="H1362" s="209"/>
      <c r="J1362" s="427"/>
    </row>
    <row r="1363" spans="1:10" s="138" customFormat="1" x14ac:dyDescent="0.25">
      <c r="A1363"/>
      <c r="B1363" s="81"/>
      <c r="C1363" s="296"/>
      <c r="D1363" s="21"/>
      <c r="E1363" s="82"/>
      <c r="F1363"/>
      <c r="G1363" s="209"/>
      <c r="H1363" s="209"/>
      <c r="J1363" s="427"/>
    </row>
    <row r="1364" spans="1:10" s="138" customFormat="1" x14ac:dyDescent="0.25">
      <c r="A1364"/>
      <c r="B1364" s="81"/>
      <c r="C1364" s="296"/>
      <c r="D1364" s="21"/>
      <c r="E1364" s="82"/>
      <c r="F1364"/>
      <c r="G1364" s="209"/>
      <c r="H1364" s="209"/>
      <c r="J1364" s="427"/>
    </row>
    <row r="1365" spans="1:10" s="138" customFormat="1" x14ac:dyDescent="0.25">
      <c r="A1365"/>
      <c r="B1365" s="81"/>
      <c r="C1365" s="296"/>
      <c r="D1365" s="21"/>
      <c r="E1365" s="82"/>
      <c r="F1365"/>
      <c r="G1365" s="209"/>
      <c r="H1365" s="209"/>
      <c r="J1365" s="427"/>
    </row>
    <row r="1366" spans="1:10" s="138" customFormat="1" x14ac:dyDescent="0.25">
      <c r="A1366"/>
      <c r="B1366" s="81"/>
      <c r="C1366" s="296"/>
      <c r="D1366" s="21"/>
      <c r="E1366" s="82"/>
      <c r="F1366"/>
      <c r="G1366" s="209"/>
      <c r="H1366" s="209"/>
      <c r="J1366" s="427"/>
    </row>
    <row r="1367" spans="1:10" s="138" customFormat="1" x14ac:dyDescent="0.25">
      <c r="A1367"/>
      <c r="B1367" s="81"/>
      <c r="C1367" s="296"/>
      <c r="D1367" s="21"/>
      <c r="E1367" s="82"/>
      <c r="F1367"/>
      <c r="G1367" s="209"/>
      <c r="H1367" s="209"/>
      <c r="J1367" s="427"/>
    </row>
    <row r="1368" spans="1:10" s="138" customFormat="1" x14ac:dyDescent="0.25">
      <c r="A1368"/>
      <c r="B1368" s="81"/>
      <c r="C1368" s="296"/>
      <c r="D1368" s="21"/>
      <c r="E1368" s="82"/>
      <c r="F1368"/>
      <c r="G1368" s="209"/>
      <c r="H1368" s="209"/>
      <c r="J1368" s="427"/>
    </row>
    <row r="1369" spans="1:10" s="138" customFormat="1" x14ac:dyDescent="0.25">
      <c r="A1369"/>
      <c r="B1369" s="81"/>
      <c r="C1369" s="296"/>
      <c r="D1369" s="21"/>
      <c r="E1369" s="82"/>
      <c r="F1369"/>
      <c r="G1369" s="209"/>
      <c r="H1369" s="209"/>
      <c r="J1369" s="427"/>
    </row>
    <row r="1370" spans="1:10" s="138" customFormat="1" x14ac:dyDescent="0.25">
      <c r="A1370"/>
      <c r="B1370" s="81"/>
      <c r="C1370" s="296"/>
      <c r="D1370" s="21"/>
      <c r="E1370" s="82"/>
      <c r="F1370"/>
      <c r="G1370" s="209"/>
      <c r="H1370" s="209"/>
      <c r="J1370" s="427"/>
    </row>
    <row r="1371" spans="1:10" s="138" customFormat="1" x14ac:dyDescent="0.25">
      <c r="A1371"/>
      <c r="B1371" s="81"/>
      <c r="C1371" s="296"/>
      <c r="D1371" s="21"/>
      <c r="E1371" s="82"/>
      <c r="F1371"/>
      <c r="G1371" s="209"/>
      <c r="H1371" s="209"/>
      <c r="J1371" s="427"/>
    </row>
    <row r="1372" spans="1:10" s="138" customFormat="1" x14ac:dyDescent="0.25">
      <c r="A1372"/>
      <c r="B1372" s="81"/>
      <c r="C1372" s="296"/>
      <c r="D1372" s="21"/>
      <c r="E1372" s="82"/>
      <c r="F1372"/>
      <c r="G1372" s="209"/>
      <c r="H1372" s="209"/>
      <c r="J1372" s="427"/>
    </row>
    <row r="1373" spans="1:10" s="138" customFormat="1" x14ac:dyDescent="0.25">
      <c r="A1373"/>
      <c r="B1373" s="81"/>
      <c r="C1373" s="296"/>
      <c r="D1373" s="21"/>
      <c r="E1373" s="82"/>
      <c r="F1373"/>
      <c r="G1373" s="209"/>
      <c r="H1373" s="209"/>
      <c r="J1373" s="427"/>
    </row>
    <row r="1374" spans="1:10" s="138" customFormat="1" x14ac:dyDescent="0.25">
      <c r="A1374"/>
      <c r="B1374" s="81"/>
      <c r="C1374" s="296"/>
      <c r="D1374" s="21"/>
      <c r="E1374" s="82"/>
      <c r="F1374"/>
      <c r="G1374" s="209"/>
      <c r="H1374" s="209"/>
      <c r="J1374" s="427"/>
    </row>
    <row r="1375" spans="1:10" s="138" customFormat="1" x14ac:dyDescent="0.25">
      <c r="A1375"/>
      <c r="B1375" s="81"/>
      <c r="C1375" s="296"/>
      <c r="D1375" s="21"/>
      <c r="E1375" s="82"/>
      <c r="F1375"/>
      <c r="G1375" s="209"/>
      <c r="H1375" s="209"/>
      <c r="J1375" s="427"/>
    </row>
    <row r="1376" spans="1:10" s="138" customFormat="1" x14ac:dyDescent="0.25">
      <c r="A1376"/>
      <c r="B1376" s="81"/>
      <c r="C1376" s="296"/>
      <c r="D1376" s="21"/>
      <c r="E1376" s="82"/>
      <c r="F1376"/>
      <c r="G1376" s="209"/>
      <c r="H1376" s="209"/>
      <c r="J1376" s="427"/>
    </row>
    <row r="1377" spans="1:10" s="138" customFormat="1" x14ac:dyDescent="0.25">
      <c r="A1377"/>
      <c r="B1377" s="81"/>
      <c r="C1377" s="296"/>
      <c r="D1377" s="21"/>
      <c r="E1377" s="82"/>
      <c r="F1377"/>
      <c r="G1377" s="209"/>
      <c r="H1377" s="209"/>
      <c r="J1377" s="427"/>
    </row>
    <row r="1378" spans="1:10" s="138" customFormat="1" ht="15.75" x14ac:dyDescent="0.25">
      <c r="A1378"/>
      <c r="B1378" s="81"/>
      <c r="C1378" s="296"/>
      <c r="D1378" s="21"/>
      <c r="E1378" s="82"/>
      <c r="F1378"/>
      <c r="G1378" s="209"/>
      <c r="H1378" s="209"/>
      <c r="I1378" s="109"/>
      <c r="J1378" s="7"/>
    </row>
    <row r="1379" spans="1:10" s="138" customFormat="1" ht="15.75" x14ac:dyDescent="0.25">
      <c r="A1379"/>
      <c r="B1379" s="81"/>
      <c r="C1379" s="296"/>
      <c r="D1379" s="21"/>
      <c r="E1379" s="82"/>
      <c r="F1379"/>
      <c r="G1379" s="209"/>
      <c r="H1379" s="209"/>
      <c r="I1379" s="109"/>
      <c r="J1379" s="7"/>
    </row>
    <row r="1380" spans="1:10" s="109" customFormat="1" ht="15.75" x14ac:dyDescent="0.25">
      <c r="A1380"/>
      <c r="B1380" s="81"/>
      <c r="C1380" s="296"/>
      <c r="D1380" s="21"/>
      <c r="E1380" s="82"/>
      <c r="F1380"/>
      <c r="G1380" s="209"/>
      <c r="H1380" s="209"/>
      <c r="J1380" s="7"/>
    </row>
    <row r="1381" spans="1:10" s="109" customFormat="1" ht="15.75" x14ac:dyDescent="0.25">
      <c r="A1381"/>
      <c r="B1381" s="81"/>
      <c r="C1381" s="296"/>
      <c r="D1381" s="21"/>
      <c r="E1381" s="82"/>
      <c r="F1381"/>
      <c r="G1381" s="209"/>
      <c r="H1381" s="209"/>
      <c r="J1381" s="7"/>
    </row>
    <row r="1382" spans="1:10" s="109" customFormat="1" ht="15.75" x14ac:dyDescent="0.25">
      <c r="A1382"/>
      <c r="B1382" s="81"/>
      <c r="C1382" s="296"/>
      <c r="D1382" s="21"/>
      <c r="E1382" s="82"/>
      <c r="F1382"/>
      <c r="G1382" s="209"/>
      <c r="H1382" s="209"/>
      <c r="I1382"/>
      <c r="J1382" s="7"/>
    </row>
    <row r="1383" spans="1:10" s="109" customFormat="1" ht="15.75" x14ac:dyDescent="0.25">
      <c r="A1383"/>
      <c r="B1383" s="81"/>
      <c r="C1383" s="296"/>
      <c r="D1383" s="21"/>
      <c r="E1383" s="82"/>
      <c r="F1383"/>
      <c r="G1383" s="209"/>
      <c r="H1383" s="209"/>
      <c r="I1383"/>
      <c r="J1383" s="7"/>
    </row>
    <row r="1392" spans="1:10" x14ac:dyDescent="0.25">
      <c r="I1392" s="54"/>
    </row>
    <row r="1394" spans="1:10" s="54" customFormat="1" x14ac:dyDescent="0.25">
      <c r="A1394"/>
      <c r="B1394" s="81"/>
      <c r="C1394" s="296"/>
      <c r="D1394" s="21"/>
      <c r="E1394" s="82"/>
      <c r="F1394"/>
      <c r="G1394" s="209"/>
      <c r="H1394" s="209"/>
      <c r="I1394"/>
      <c r="J1394" s="7"/>
    </row>
    <row r="1399" spans="1:10" x14ac:dyDescent="0.25">
      <c r="I1399" s="54"/>
    </row>
    <row r="1400" spans="1:10" x14ac:dyDescent="0.25">
      <c r="I1400" s="54"/>
    </row>
    <row r="1401" spans="1:10" s="54" customFormat="1" x14ac:dyDescent="0.25">
      <c r="A1401"/>
      <c r="B1401" s="81"/>
      <c r="C1401" s="296"/>
      <c r="D1401" s="21"/>
      <c r="E1401" s="82"/>
      <c r="F1401"/>
      <c r="G1401" s="209"/>
      <c r="H1401" s="209"/>
      <c r="I1401"/>
      <c r="J1401" s="7"/>
    </row>
    <row r="1402" spans="1:10" s="54" customFormat="1" x14ac:dyDescent="0.25">
      <c r="A1402"/>
      <c r="B1402" s="81"/>
      <c r="C1402" s="296"/>
      <c r="D1402" s="21"/>
      <c r="E1402" s="82"/>
      <c r="F1402"/>
      <c r="G1402" s="209"/>
      <c r="H1402" s="209"/>
      <c r="I1402"/>
      <c r="J1402" s="7"/>
    </row>
    <row r="1405" spans="1:10" x14ac:dyDescent="0.25">
      <c r="I1405" s="26"/>
      <c r="J1405" s="48"/>
    </row>
    <row r="1407" spans="1:10" s="26" customFormat="1" x14ac:dyDescent="0.25">
      <c r="A1407"/>
      <c r="B1407" s="81"/>
      <c r="C1407" s="296"/>
      <c r="D1407" s="21"/>
      <c r="E1407" s="82"/>
      <c r="F1407"/>
      <c r="G1407" s="209"/>
      <c r="H1407" s="209"/>
      <c r="I1407"/>
      <c r="J1407" s="7"/>
    </row>
  </sheetData>
  <sheetProtection algorithmName="SHA-512" hashValue="0QU05xP0J8GdZvaefi1w+5MlX9QCrs5bE6COLMoMMG2H7lO5mg1K/ik7kdt2hb/h516FfD0DxcApAlG6acxoWA==" saltValue="vVHGEFcElJhGTvqHNQbWdw==" spinCount="100000" sheet="1" objects="1" scenarios="1"/>
  <mergeCells count="12">
    <mergeCell ref="C989:F989"/>
    <mergeCell ref="A1:J1"/>
    <mergeCell ref="A2:J2"/>
    <mergeCell ref="A947:F947"/>
    <mergeCell ref="A948:B948"/>
    <mergeCell ref="D948:E948"/>
    <mergeCell ref="A952:B952"/>
    <mergeCell ref="A957:F957"/>
    <mergeCell ref="A973:F973"/>
    <mergeCell ref="C981:F981"/>
    <mergeCell ref="C982:F982"/>
    <mergeCell ref="C983:F983"/>
  </mergeCells>
  <printOptions horizontalCentered="1"/>
  <pageMargins left="0.15748031496062992" right="0.15748031496062992" top="0.55118110236220474" bottom="0.55118110236220474" header="0.31496062992125984" footer="0.31496062992125984"/>
  <pageSetup paperSize="9" scale="60" orientation="portrait" r:id="rId1"/>
  <headerFooter alignWithMargins="0">
    <oddHeader>&amp;R&amp;"-,Tučné"Tabulka č. 6</oddHeader>
    <oddFooter>&amp;CStránka &amp;P z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11</vt:i4>
      </vt:variant>
    </vt:vector>
  </HeadingPairs>
  <TitlesOfParts>
    <vt:vector size="17" baseType="lpstr">
      <vt:lpstr>Tabulka č. 1 Plnění příjmů</vt:lpstr>
      <vt:lpstr>Tabulka č. 2 Plnění SP</vt:lpstr>
      <vt:lpstr>Tabulka č. 3 Čerpání výdajů  </vt:lpstr>
      <vt:lpstr>Tab. č. 4 - Investice dle akcí </vt:lpstr>
      <vt:lpstr>Tab. č. 5 Přehled transferů</vt:lpstr>
      <vt:lpstr>Tabulka č. 6 Opravy a udržování</vt:lpstr>
      <vt:lpstr>'Tab. č. 4 - Investice dle akcí '!Názvy_tisku</vt:lpstr>
      <vt:lpstr>'Tab. č. 5 Přehled transferů'!Názvy_tisku</vt:lpstr>
      <vt:lpstr>'Tabulka č. 1 Plnění příjmů'!Názvy_tisku</vt:lpstr>
      <vt:lpstr>'Tabulka č. 3 Čerpání výdajů  '!Názvy_tisku</vt:lpstr>
      <vt:lpstr>'Tabulka č. 6 Opravy a udržování'!Názvy_tisku</vt:lpstr>
      <vt:lpstr>'Tab. č. 4 - Investice dle akcí '!Oblast_tisku</vt:lpstr>
      <vt:lpstr>'Tab. č. 5 Přehled transferů'!Oblast_tisku</vt:lpstr>
      <vt:lpstr>'Tabulka č. 1 Plnění příjmů'!Oblast_tisku</vt:lpstr>
      <vt:lpstr>'Tabulka č. 2 Plnění SP'!Oblast_tisku</vt:lpstr>
      <vt:lpstr>'Tabulka č. 3 Čerpání výdajů  '!Oblast_tisku</vt:lpstr>
      <vt:lpstr>'Tabulka č. 6 Opravy a udržování'!Oblast_tisku</vt:lpstr>
    </vt:vector>
  </TitlesOfParts>
  <Company>ATC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lastPrinted>2019-09-25T09:34:56Z</cp:lastPrinted>
  <dcterms:created xsi:type="dcterms:W3CDTF">2015-09-21T05:57:17Z</dcterms:created>
  <dcterms:modified xsi:type="dcterms:W3CDTF">2019-09-25T09:37:52Z</dcterms:modified>
</cp:coreProperties>
</file>