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azza/Workspace/FAC/SEM 3/AEA/aea_tsp_with_drone/"/>
    </mc:Choice>
  </mc:AlternateContent>
  <xr:revisionPtr revIDLastSave="0" documentId="13_ncr:1_{D6139570-5FBF-E84C-93EC-9503FF6C2A31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Rezultate" sheetId="1" r:id="rId1"/>
    <sheet name="Timpi execut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  <c r="G25" i="2"/>
  <c r="H13" i="2"/>
  <c r="J13" i="2"/>
  <c r="G13" i="2"/>
  <c r="E13" i="2"/>
  <c r="F13" i="2"/>
  <c r="D13" i="2" l="1"/>
  <c r="C13" i="2"/>
  <c r="B13" i="2"/>
  <c r="Q53" i="1"/>
  <c r="N53" i="1"/>
  <c r="K53" i="1"/>
  <c r="P27" i="1" l="1"/>
  <c r="R27" i="1" s="1"/>
  <c r="P24" i="1"/>
  <c r="R24" i="1" s="1"/>
  <c r="P21" i="1"/>
  <c r="P25" i="1"/>
  <c r="R25" i="1" s="1"/>
  <c r="P28" i="1"/>
  <c r="P26" i="1"/>
  <c r="R26" i="1" s="1"/>
  <c r="P29" i="1"/>
  <c r="P23" i="1"/>
  <c r="R23" i="1" s="1"/>
  <c r="P22" i="1"/>
  <c r="P30" i="1"/>
  <c r="R30" i="1" s="1"/>
  <c r="O27" i="1"/>
  <c r="O24" i="1"/>
  <c r="O21" i="1"/>
  <c r="O25" i="1"/>
  <c r="O28" i="1"/>
  <c r="O26" i="1"/>
  <c r="O29" i="1"/>
  <c r="O23" i="1"/>
  <c r="O22" i="1"/>
  <c r="F21" i="1"/>
  <c r="O30" i="1"/>
  <c r="R21" i="1"/>
  <c r="R28" i="1"/>
  <c r="R29" i="1"/>
  <c r="R22" i="1"/>
  <c r="G24" i="1"/>
  <c r="I24" i="1" s="1"/>
  <c r="G23" i="1"/>
  <c r="I23" i="1" s="1"/>
  <c r="G21" i="1"/>
  <c r="I21" i="1" s="1"/>
  <c r="G26" i="1"/>
  <c r="I26" i="1" s="1"/>
  <c r="G25" i="1"/>
  <c r="I25" i="1" s="1"/>
  <c r="G29" i="1"/>
  <c r="I29" i="1" s="1"/>
  <c r="G28" i="1"/>
  <c r="I28" i="1" s="1"/>
  <c r="G27" i="1"/>
  <c r="I27" i="1" s="1"/>
  <c r="G30" i="1"/>
  <c r="I30" i="1" s="1"/>
  <c r="G22" i="1"/>
  <c r="I22" i="1" s="1"/>
  <c r="F24" i="1"/>
  <c r="F23" i="1"/>
  <c r="F26" i="1"/>
  <c r="F25" i="1"/>
  <c r="F29" i="1"/>
  <c r="F28" i="1"/>
  <c r="F27" i="1"/>
  <c r="F30" i="1"/>
  <c r="F22" i="1"/>
  <c r="I31" i="1" l="1"/>
  <c r="R31" i="1"/>
  <c r="Z15" i="1"/>
  <c r="W15" i="1"/>
  <c r="T15" i="1"/>
  <c r="Z14" i="1"/>
  <c r="W14" i="1"/>
  <c r="T14" i="1"/>
  <c r="S16" i="1" l="1"/>
  <c r="P16" i="1"/>
  <c r="Q15" i="1"/>
  <c r="Q16" i="1" s="1"/>
  <c r="Q14" i="1"/>
  <c r="N15" i="1"/>
  <c r="N16" i="1" s="1"/>
  <c r="K15" i="1"/>
  <c r="N14" i="1"/>
  <c r="K14" i="1"/>
</calcChain>
</file>

<file path=xl/sharedStrings.xml><?xml version="1.0" encoding="utf-8"?>
<sst xmlns="http://schemas.openxmlformats.org/spreadsheetml/2006/main" count="63" uniqueCount="32">
  <si>
    <t>AG</t>
  </si>
  <si>
    <t>10 Cities</t>
  </si>
  <si>
    <t>30 Cities</t>
  </si>
  <si>
    <t>51 Cities</t>
  </si>
  <si>
    <t>Mean</t>
  </si>
  <si>
    <t>STD</t>
  </si>
  <si>
    <t>Confidence Interval</t>
  </si>
  <si>
    <t>-</t>
  </si>
  <si>
    <t>ACO</t>
  </si>
  <si>
    <t>ACO OPTIMIZAT</t>
  </si>
  <si>
    <t>W</t>
  </si>
  <si>
    <t>Wcrit</t>
  </si>
  <si>
    <t>Wcrit one tail</t>
  </si>
  <si>
    <t>Se respinge ipoteza nula</t>
  </si>
  <si>
    <t>Wilcoxon test AG VS ACO</t>
  </si>
  <si>
    <t>Wilcoxon test AG VS ACO optimizat</t>
  </si>
  <si>
    <t>Rezultate algoritmi</t>
  </si>
  <si>
    <t>Timpi executie</t>
  </si>
  <si>
    <t>Nr executie</t>
  </si>
  <si>
    <t>10 cities</t>
  </si>
  <si>
    <t>30 cities</t>
  </si>
  <si>
    <t>51 cities</t>
  </si>
  <si>
    <t>76 cities</t>
  </si>
  <si>
    <t>99 cities</t>
  </si>
  <si>
    <t>Medie</t>
  </si>
  <si>
    <t>medie rez</t>
  </si>
  <si>
    <t>colony size</t>
  </si>
  <si>
    <t>iterations</t>
  </si>
  <si>
    <t>280 cities</t>
  </si>
  <si>
    <t>535 cities</t>
  </si>
  <si>
    <t>Timp execuție</t>
  </si>
  <si>
    <t>Scor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</si>
</sst>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Courier New"/>
      <family val="1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/>
    <xf numFmtId="2" fontId="0" fillId="9" borderId="1" xfId="0" applyNumberFormat="1" applyFill="1" applyBorder="1" applyAlignment="1">
      <alignment horizontal="center"/>
    </xf>
    <xf numFmtId="2" fontId="1" fillId="0" borderId="0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3" fillId="0" borderId="0" xfId="0" applyFont="1"/>
    <xf numFmtId="2" fontId="0" fillId="6" borderId="1" xfId="0" applyNumberFormat="1" applyFill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"/>
  <sheetViews>
    <sheetView workbookViewId="0">
      <selection activeCell="K14" sqref="K14:M14"/>
    </sheetView>
  </sheetViews>
  <sheetFormatPr baseColWidth="10" defaultColWidth="8.83203125" defaultRowHeight="15" x14ac:dyDescent="0.2"/>
  <cols>
    <col min="1" max="1" width="18.6640625" bestFit="1" customWidth="1"/>
    <col min="2" max="2" width="12" bestFit="1" customWidth="1"/>
    <col min="3" max="3" width="5.5" customWidth="1"/>
    <col min="4" max="4" width="12" bestFit="1" customWidth="1"/>
    <col min="6" max="6" width="6.6640625" customWidth="1"/>
    <col min="8" max="8" width="13.1640625" customWidth="1"/>
    <col min="9" max="9" width="11" customWidth="1"/>
    <col min="12" max="12" width="4" customWidth="1"/>
    <col min="13" max="13" width="28" bestFit="1" customWidth="1"/>
    <col min="15" max="15" width="5.6640625" bestFit="1" customWidth="1"/>
    <col min="18" max="18" width="6.6640625" customWidth="1"/>
  </cols>
  <sheetData>
    <row r="1" spans="1:28" ht="21" x14ac:dyDescent="0.25">
      <c r="A1" s="17" t="s">
        <v>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x14ac:dyDescent="0.2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9" t="s">
        <v>8</v>
      </c>
      <c r="L2" s="19"/>
      <c r="M2" s="19"/>
      <c r="N2" s="19"/>
      <c r="O2" s="19"/>
      <c r="P2" s="19"/>
      <c r="Q2" s="19"/>
      <c r="R2" s="19"/>
      <c r="S2" s="19"/>
      <c r="T2" s="25" t="s">
        <v>9</v>
      </c>
      <c r="U2" s="25"/>
      <c r="V2" s="25"/>
      <c r="W2" s="25"/>
      <c r="X2" s="25"/>
      <c r="Y2" s="25"/>
      <c r="Z2" s="25"/>
      <c r="AA2" s="25"/>
      <c r="AB2" s="25"/>
    </row>
    <row r="3" spans="1:28" x14ac:dyDescent="0.2">
      <c r="B3" s="20" t="s">
        <v>1</v>
      </c>
      <c r="C3" s="20"/>
      <c r="D3" s="20"/>
      <c r="E3" s="21" t="s">
        <v>2</v>
      </c>
      <c r="F3" s="21"/>
      <c r="G3" s="21"/>
      <c r="H3" s="22" t="s">
        <v>3</v>
      </c>
      <c r="I3" s="22"/>
      <c r="J3" s="22"/>
      <c r="K3" s="20" t="s">
        <v>1</v>
      </c>
      <c r="L3" s="20"/>
      <c r="M3" s="20"/>
      <c r="N3" s="21" t="s">
        <v>2</v>
      </c>
      <c r="O3" s="21"/>
      <c r="P3" s="21"/>
      <c r="Q3" s="22" t="s">
        <v>3</v>
      </c>
      <c r="R3" s="22"/>
      <c r="S3" s="22"/>
      <c r="T3" s="20" t="s">
        <v>1</v>
      </c>
      <c r="U3" s="20"/>
      <c r="V3" s="20"/>
      <c r="W3" s="21" t="s">
        <v>2</v>
      </c>
      <c r="X3" s="21"/>
      <c r="Y3" s="21"/>
      <c r="Z3" s="22" t="s">
        <v>3</v>
      </c>
      <c r="AA3" s="22"/>
      <c r="AB3" s="22"/>
    </row>
    <row r="4" spans="1:28" x14ac:dyDescent="0.2">
      <c r="A4" s="1">
        <v>1</v>
      </c>
      <c r="B4" s="13">
        <v>112.298255214972</v>
      </c>
      <c r="C4" s="13"/>
      <c r="D4" s="13"/>
      <c r="E4" s="13">
        <v>336.36589344233101</v>
      </c>
      <c r="F4" s="13"/>
      <c r="G4" s="13"/>
      <c r="H4" s="13">
        <v>651.31643783594097</v>
      </c>
      <c r="I4" s="13"/>
      <c r="J4" s="13"/>
      <c r="K4" s="14">
        <v>108.702547057549</v>
      </c>
      <c r="L4" s="14">
        <v>108.702547057549</v>
      </c>
      <c r="M4" s="14">
        <v>108.702547057549</v>
      </c>
      <c r="N4" s="14">
        <v>249.07310752944301</v>
      </c>
      <c r="O4" s="14">
        <v>249.07310752944301</v>
      </c>
      <c r="P4" s="14">
        <v>249.07310752944301</v>
      </c>
      <c r="Q4" s="14">
        <v>390.66091126679902</v>
      </c>
      <c r="R4" s="14">
        <v>390.66091126679902</v>
      </c>
      <c r="S4" s="14">
        <v>390.66091126679902</v>
      </c>
      <c r="T4" s="14">
        <v>96.202212084780101</v>
      </c>
      <c r="U4" s="14">
        <v>96.202212084780101</v>
      </c>
      <c r="V4" s="14">
        <v>96.202212084780101</v>
      </c>
      <c r="W4" s="14">
        <v>177.97248805664199</v>
      </c>
      <c r="X4" s="14">
        <v>177.97248805664199</v>
      </c>
      <c r="Y4" s="14">
        <v>177.97248805664199</v>
      </c>
      <c r="Z4" s="14">
        <v>299.88151301964501</v>
      </c>
      <c r="AA4" s="14">
        <v>299.88151301964501</v>
      </c>
      <c r="AB4" s="14">
        <v>299.88151301964501</v>
      </c>
    </row>
    <row r="5" spans="1:28" x14ac:dyDescent="0.2">
      <c r="A5" s="1">
        <v>2</v>
      </c>
      <c r="B5" s="13">
        <v>101.086110834465</v>
      </c>
      <c r="C5" s="13"/>
      <c r="D5" s="13"/>
      <c r="E5" s="13">
        <v>346.24902424644199</v>
      </c>
      <c r="F5" s="13"/>
      <c r="G5" s="13"/>
      <c r="H5" s="13">
        <v>661.83348648440199</v>
      </c>
      <c r="I5" s="13"/>
      <c r="J5" s="13"/>
      <c r="K5" s="14">
        <v>96.202212084780101</v>
      </c>
      <c r="L5" s="14">
        <v>96.202212084780101</v>
      </c>
      <c r="M5" s="14">
        <v>96.202212084780101</v>
      </c>
      <c r="N5" s="14">
        <v>243.80745679595199</v>
      </c>
      <c r="O5" s="14">
        <v>243.80745679595199</v>
      </c>
      <c r="P5" s="14">
        <v>243.80745679595199</v>
      </c>
      <c r="Q5" s="14">
        <v>367.478757214437</v>
      </c>
      <c r="R5" s="14">
        <v>367.478757214437</v>
      </c>
      <c r="S5" s="14">
        <v>367.478757214437</v>
      </c>
      <c r="T5" s="14">
        <v>96.052544491689304</v>
      </c>
      <c r="U5" s="14">
        <v>96.052544491689304</v>
      </c>
      <c r="V5" s="14">
        <v>96.052544491689304</v>
      </c>
      <c r="W5" s="14">
        <v>184.19972188770399</v>
      </c>
      <c r="X5" s="14">
        <v>184.19972188770399</v>
      </c>
      <c r="Y5" s="14">
        <v>184.19972188770399</v>
      </c>
      <c r="Z5" s="14">
        <v>291.22588160904797</v>
      </c>
      <c r="AA5" s="14">
        <v>291.22588160904797</v>
      </c>
      <c r="AB5" s="14">
        <v>291.22588160904797</v>
      </c>
    </row>
    <row r="6" spans="1:28" x14ac:dyDescent="0.2">
      <c r="A6" s="1">
        <v>3</v>
      </c>
      <c r="B6" s="13">
        <v>108.30858975574201</v>
      </c>
      <c r="C6" s="13"/>
      <c r="D6" s="13"/>
      <c r="E6" s="13">
        <v>345.24137954752302</v>
      </c>
      <c r="F6" s="13"/>
      <c r="G6" s="13"/>
      <c r="H6" s="13">
        <v>677.34645258795103</v>
      </c>
      <c r="I6" s="13"/>
      <c r="J6" s="13"/>
      <c r="K6" s="14">
        <v>104.502647181491</v>
      </c>
      <c r="L6" s="14">
        <v>104.502647181491</v>
      </c>
      <c r="M6" s="14">
        <v>104.502647181491</v>
      </c>
      <c r="N6" s="14">
        <v>222.474010803976</v>
      </c>
      <c r="O6" s="14">
        <v>222.474010803976</v>
      </c>
      <c r="P6" s="14">
        <v>222.474010803976</v>
      </c>
      <c r="Q6" s="14">
        <v>386.69704673303698</v>
      </c>
      <c r="R6" s="14">
        <v>386.69704673303698</v>
      </c>
      <c r="S6" s="14">
        <v>386.69704673303698</v>
      </c>
      <c r="T6" s="14">
        <v>96.052544491689304</v>
      </c>
      <c r="U6" s="14">
        <v>96.052544491689304</v>
      </c>
      <c r="V6" s="14">
        <v>96.052544491689304</v>
      </c>
      <c r="W6" s="14">
        <v>184.30516162050699</v>
      </c>
      <c r="X6" s="14">
        <v>184.30516162050699</v>
      </c>
      <c r="Y6" s="14">
        <v>184.30516162050699</v>
      </c>
      <c r="Z6" s="14">
        <v>267.28971360777098</v>
      </c>
      <c r="AA6" s="14">
        <v>267.28971360777098</v>
      </c>
      <c r="AB6" s="14">
        <v>267.28971360777098</v>
      </c>
    </row>
    <row r="7" spans="1:28" x14ac:dyDescent="0.2">
      <c r="A7" s="1">
        <v>4</v>
      </c>
      <c r="B7" s="13">
        <v>109.06640537006101</v>
      </c>
      <c r="C7" s="13"/>
      <c r="D7" s="13"/>
      <c r="E7" s="13">
        <v>371.10373938623502</v>
      </c>
      <c r="F7" s="13"/>
      <c r="G7" s="13"/>
      <c r="H7" s="13">
        <v>656.92524278001895</v>
      </c>
      <c r="I7" s="13"/>
      <c r="J7" s="13"/>
      <c r="K7" s="14">
        <v>112.126988612815</v>
      </c>
      <c r="L7" s="14">
        <v>112.126988612815</v>
      </c>
      <c r="M7" s="14">
        <v>112.126988612815</v>
      </c>
      <c r="N7" s="14">
        <v>253.62405427708501</v>
      </c>
      <c r="O7" s="14">
        <v>253.62405427708501</v>
      </c>
      <c r="P7" s="14">
        <v>253.62405427708501</v>
      </c>
      <c r="Q7" s="14">
        <v>383.01045494758699</v>
      </c>
      <c r="R7" s="14">
        <v>383.01045494758699</v>
      </c>
      <c r="S7" s="14">
        <v>383.01045494758699</v>
      </c>
      <c r="T7" s="14">
        <v>96.052544491689304</v>
      </c>
      <c r="U7" s="14">
        <v>96.052544491689304</v>
      </c>
      <c r="V7" s="14">
        <v>96.052544491689304</v>
      </c>
      <c r="W7" s="14">
        <v>186.15034094391899</v>
      </c>
      <c r="X7" s="14">
        <v>186.15034094391899</v>
      </c>
      <c r="Y7" s="14">
        <v>186.15034094391899</v>
      </c>
      <c r="Z7" s="14">
        <v>294.26728457041298</v>
      </c>
      <c r="AA7" s="14">
        <v>294.26728457041298</v>
      </c>
      <c r="AB7" s="14">
        <v>294.26728457041298</v>
      </c>
    </row>
    <row r="8" spans="1:28" x14ac:dyDescent="0.2">
      <c r="A8" s="1">
        <v>5</v>
      </c>
      <c r="B8" s="13">
        <v>114.672527883984</v>
      </c>
      <c r="C8" s="13"/>
      <c r="D8" s="13"/>
      <c r="E8" s="13">
        <v>335.99770274310202</v>
      </c>
      <c r="F8" s="13"/>
      <c r="G8" s="13"/>
      <c r="H8" s="13">
        <v>650.18255249745698</v>
      </c>
      <c r="I8" s="13"/>
      <c r="J8" s="13"/>
      <c r="K8" s="14">
        <v>108.702547057549</v>
      </c>
      <c r="L8" s="14">
        <v>108.702547057549</v>
      </c>
      <c r="M8" s="14">
        <v>108.702547057549</v>
      </c>
      <c r="N8" s="14">
        <v>233.61735718372</v>
      </c>
      <c r="O8" s="14">
        <v>233.61735718372</v>
      </c>
      <c r="P8" s="14">
        <v>233.61735718372</v>
      </c>
      <c r="Q8" s="14">
        <v>379.68459871468798</v>
      </c>
      <c r="R8" s="14">
        <v>379.68459871468798</v>
      </c>
      <c r="S8" s="14">
        <v>379.68459871468798</v>
      </c>
      <c r="T8" s="14">
        <v>96.202212084780101</v>
      </c>
      <c r="U8" s="14">
        <v>96.202212084780101</v>
      </c>
      <c r="V8" s="14">
        <v>96.202212084780101</v>
      </c>
      <c r="W8" s="14">
        <v>183.157645322219</v>
      </c>
      <c r="X8" s="14">
        <v>183.157645322219</v>
      </c>
      <c r="Y8" s="14">
        <v>183.157645322219</v>
      </c>
      <c r="Z8" s="14">
        <v>288.18248751780999</v>
      </c>
      <c r="AA8" s="14">
        <v>288.18248751780999</v>
      </c>
      <c r="AB8" s="14">
        <v>288.18248751780999</v>
      </c>
    </row>
    <row r="9" spans="1:28" x14ac:dyDescent="0.2">
      <c r="A9" s="1">
        <v>6</v>
      </c>
      <c r="B9" s="13">
        <v>110.714297590952</v>
      </c>
      <c r="C9" s="13"/>
      <c r="D9" s="13"/>
      <c r="E9" s="13">
        <v>350.06659003440097</v>
      </c>
      <c r="F9" s="13"/>
      <c r="G9" s="13"/>
      <c r="H9" s="13">
        <v>708.91130290037995</v>
      </c>
      <c r="I9" s="13"/>
      <c r="J9" s="13"/>
      <c r="K9" s="14">
        <v>105.412720908233</v>
      </c>
      <c r="L9" s="14">
        <v>105.412720908233</v>
      </c>
      <c r="M9" s="14">
        <v>105.412720908233</v>
      </c>
      <c r="N9" s="14">
        <v>243.639587743362</v>
      </c>
      <c r="O9" s="14">
        <v>243.639587743362</v>
      </c>
      <c r="P9" s="14">
        <v>243.639587743362</v>
      </c>
      <c r="Q9" s="14">
        <v>383.48539681657797</v>
      </c>
      <c r="R9" s="14">
        <v>383.48539681657797</v>
      </c>
      <c r="S9" s="14">
        <v>383.48539681657797</v>
      </c>
      <c r="T9" s="14">
        <v>96.052544491689304</v>
      </c>
      <c r="U9" s="14">
        <v>96.052544491689304</v>
      </c>
      <c r="V9" s="14">
        <v>96.052544491689304</v>
      </c>
      <c r="W9" s="14">
        <v>183.53375580801301</v>
      </c>
      <c r="X9" s="14">
        <v>183.53375580801301</v>
      </c>
      <c r="Y9" s="14">
        <v>183.53375580801301</v>
      </c>
      <c r="Z9" s="14">
        <v>288.54385933297101</v>
      </c>
      <c r="AA9" s="14">
        <v>288.54385933297101</v>
      </c>
      <c r="AB9" s="14">
        <v>288.54385933297101</v>
      </c>
    </row>
    <row r="10" spans="1:28" x14ac:dyDescent="0.2">
      <c r="A10" s="1">
        <v>7</v>
      </c>
      <c r="B10" s="13">
        <v>112.13063098420101</v>
      </c>
      <c r="C10" s="13"/>
      <c r="D10" s="13"/>
      <c r="E10" s="13">
        <v>362.67308829763198</v>
      </c>
      <c r="F10" s="13"/>
      <c r="G10" s="13"/>
      <c r="H10" s="13">
        <v>677.21232598429197</v>
      </c>
      <c r="I10" s="13"/>
      <c r="J10" s="13"/>
      <c r="K10" s="14">
        <v>99.200383060045596</v>
      </c>
      <c r="L10" s="14">
        <v>99.200383060045596</v>
      </c>
      <c r="M10" s="14">
        <v>99.200383060045596</v>
      </c>
      <c r="N10" s="14">
        <v>242.93297365162999</v>
      </c>
      <c r="O10" s="14">
        <v>242.93297365162999</v>
      </c>
      <c r="P10" s="14">
        <v>242.93297365162999</v>
      </c>
      <c r="Q10" s="14">
        <v>389.51361128194401</v>
      </c>
      <c r="R10" s="14">
        <v>389.51361128194401</v>
      </c>
      <c r="S10" s="14">
        <v>389.51361128194401</v>
      </c>
      <c r="T10" s="14">
        <v>96.202212084780101</v>
      </c>
      <c r="U10" s="14">
        <v>96.202212084780101</v>
      </c>
      <c r="V10" s="14">
        <v>96.202212084780101</v>
      </c>
      <c r="W10" s="14">
        <v>179.948493600825</v>
      </c>
      <c r="X10" s="14">
        <v>179.948493600825</v>
      </c>
      <c r="Y10" s="14">
        <v>179.948493600825</v>
      </c>
      <c r="Z10" s="14">
        <v>287.97083681570399</v>
      </c>
      <c r="AA10" s="14">
        <v>287.97083681570399</v>
      </c>
      <c r="AB10" s="14">
        <v>287.97083681570399</v>
      </c>
    </row>
    <row r="11" spans="1:28" x14ac:dyDescent="0.2">
      <c r="A11" s="1">
        <v>8</v>
      </c>
      <c r="B11" s="13">
        <v>96.9600276990992</v>
      </c>
      <c r="C11" s="13"/>
      <c r="D11" s="13"/>
      <c r="E11" s="13">
        <v>352.835788325392</v>
      </c>
      <c r="F11" s="13"/>
      <c r="G11" s="13"/>
      <c r="H11" s="13">
        <v>643.08320144635002</v>
      </c>
      <c r="I11" s="13"/>
      <c r="J11" s="13"/>
      <c r="K11" s="14">
        <v>108.702547057549</v>
      </c>
      <c r="L11" s="14">
        <v>108.702547057549</v>
      </c>
      <c r="M11" s="14">
        <v>108.702547057549</v>
      </c>
      <c r="N11" s="14">
        <v>257.97167897401602</v>
      </c>
      <c r="O11" s="14">
        <v>257.97167897401602</v>
      </c>
      <c r="P11" s="14">
        <v>257.97167897401602</v>
      </c>
      <c r="Q11" s="14">
        <v>388.86594001400402</v>
      </c>
      <c r="R11" s="14">
        <v>388.86594001400402</v>
      </c>
      <c r="S11" s="14">
        <v>388.86594001400402</v>
      </c>
      <c r="T11" s="14">
        <v>96.052544491689304</v>
      </c>
      <c r="U11" s="14">
        <v>96.052544491689304</v>
      </c>
      <c r="V11" s="14">
        <v>96.052544491689304</v>
      </c>
      <c r="W11" s="14">
        <v>188.46713750415799</v>
      </c>
      <c r="X11" s="14">
        <v>188.46713750415799</v>
      </c>
      <c r="Y11" s="14">
        <v>188.46713750415799</v>
      </c>
      <c r="Z11" s="14">
        <v>287.96479689935899</v>
      </c>
      <c r="AA11" s="14">
        <v>287.96479689935899</v>
      </c>
      <c r="AB11" s="14">
        <v>287.96479689935899</v>
      </c>
    </row>
    <row r="12" spans="1:28" x14ac:dyDescent="0.2">
      <c r="A12" s="1">
        <v>9</v>
      </c>
      <c r="B12" s="12">
        <v>101.00962122129</v>
      </c>
      <c r="C12" s="12"/>
      <c r="D12" s="12"/>
      <c r="E12" s="13">
        <v>361.35473004270398</v>
      </c>
      <c r="F12" s="13"/>
      <c r="G12" s="13"/>
      <c r="H12" s="13">
        <v>644.79579278079495</v>
      </c>
      <c r="I12" s="13"/>
      <c r="J12" s="13"/>
      <c r="K12" s="14">
        <v>108.702547057549</v>
      </c>
      <c r="L12" s="14">
        <v>108.702547057549</v>
      </c>
      <c r="M12" s="14">
        <v>108.702547057549</v>
      </c>
      <c r="N12" s="14">
        <v>240.577093504836</v>
      </c>
      <c r="O12" s="14">
        <v>240.577093504836</v>
      </c>
      <c r="P12" s="14">
        <v>240.577093504836</v>
      </c>
      <c r="Q12" s="14">
        <v>384.781070870257</v>
      </c>
      <c r="R12" s="14">
        <v>384.781070870257</v>
      </c>
      <c r="S12" s="14">
        <v>384.781070870257</v>
      </c>
      <c r="T12" s="14">
        <v>96.052544491689304</v>
      </c>
      <c r="U12" s="14">
        <v>96.052544491689304</v>
      </c>
      <c r="V12" s="14">
        <v>96.052544491689304</v>
      </c>
      <c r="W12" s="14">
        <v>184.864937609213</v>
      </c>
      <c r="X12" s="14">
        <v>184.864937609213</v>
      </c>
      <c r="Y12" s="14">
        <v>184.864937609213</v>
      </c>
      <c r="Z12" s="14">
        <v>277.95627447967303</v>
      </c>
      <c r="AA12" s="14">
        <v>277.95627447967303</v>
      </c>
      <c r="AB12" s="14">
        <v>277.95627447967303</v>
      </c>
    </row>
    <row r="13" spans="1:28" x14ac:dyDescent="0.2">
      <c r="A13" s="1">
        <v>10</v>
      </c>
      <c r="B13" s="15">
        <v>111.37281536988201</v>
      </c>
      <c r="C13" s="15"/>
      <c r="D13" s="15"/>
      <c r="E13" s="15">
        <v>332.21439008042501</v>
      </c>
      <c r="F13" s="15"/>
      <c r="G13" s="15"/>
      <c r="H13" s="15">
        <v>664.94307721541202</v>
      </c>
      <c r="I13" s="15"/>
      <c r="J13" s="15"/>
      <c r="K13" s="16">
        <v>96.202212084780101</v>
      </c>
      <c r="L13" s="16">
        <v>96.202212084780101</v>
      </c>
      <c r="M13" s="16">
        <v>96.202212084780101</v>
      </c>
      <c r="N13" s="16">
        <v>235.665599379154</v>
      </c>
      <c r="O13" s="16">
        <v>235.665599379154</v>
      </c>
      <c r="P13" s="16">
        <v>235.665599379154</v>
      </c>
      <c r="Q13" s="16">
        <v>384.322192043661</v>
      </c>
      <c r="R13" s="16">
        <v>384.322192043661</v>
      </c>
      <c r="S13" s="16">
        <v>384.322192043661</v>
      </c>
      <c r="T13" s="24">
        <v>96.052544491689304</v>
      </c>
      <c r="U13" s="24">
        <v>96.052544491689304</v>
      </c>
      <c r="V13" s="24">
        <v>96.052544491689304</v>
      </c>
      <c r="W13" s="24">
        <v>184.492488729847</v>
      </c>
      <c r="X13" s="24">
        <v>184.492488729847</v>
      </c>
      <c r="Y13" s="24">
        <v>184.492488729847</v>
      </c>
      <c r="Z13" s="24">
        <v>281.14025661968702</v>
      </c>
      <c r="AA13" s="24">
        <v>281.14025661968702</v>
      </c>
      <c r="AB13" s="24">
        <v>281.14025661968702</v>
      </c>
    </row>
    <row r="14" spans="1:28" x14ac:dyDescent="0.2">
      <c r="A14" s="3" t="s">
        <v>4</v>
      </c>
      <c r="B14" s="11">
        <v>107.76192819246501</v>
      </c>
      <c r="C14" s="11"/>
      <c r="D14" s="11"/>
      <c r="E14" s="11">
        <v>349.41023261461902</v>
      </c>
      <c r="F14" s="11"/>
      <c r="G14" s="11"/>
      <c r="H14" s="11">
        <v>663.65498725129999</v>
      </c>
      <c r="I14" s="11"/>
      <c r="J14" s="11"/>
      <c r="K14" s="11">
        <f>AVERAGE(K4:M13)</f>
        <v>104.84573521623409</v>
      </c>
      <c r="L14" s="11"/>
      <c r="M14" s="11"/>
      <c r="N14" s="11">
        <f>AVERAGE(N4:P13)</f>
        <v>242.33829198431738</v>
      </c>
      <c r="O14" s="11"/>
      <c r="P14" s="11"/>
      <c r="Q14" s="11">
        <f>AVERAGE(Q4:S13)</f>
        <v>383.84999799029907</v>
      </c>
      <c r="R14" s="11"/>
      <c r="S14" s="11"/>
      <c r="T14" s="11">
        <f>AVERAGE(T4:V13)</f>
        <v>96.097444769616544</v>
      </c>
      <c r="U14" s="11"/>
      <c r="V14" s="11"/>
      <c r="W14" s="11">
        <f>AVERAGE(W4:Y13)</f>
        <v>183.70921710830464</v>
      </c>
      <c r="X14" s="11"/>
      <c r="Y14" s="11"/>
      <c r="Z14" s="11">
        <f>AVERAGE(Z4:AB13)</f>
        <v>286.44229044720799</v>
      </c>
      <c r="AA14" s="11"/>
      <c r="AB14" s="11"/>
    </row>
    <row r="15" spans="1:28" x14ac:dyDescent="0.2">
      <c r="A15" s="4" t="s">
        <v>5</v>
      </c>
      <c r="B15" s="11">
        <v>5.6392991317875802</v>
      </c>
      <c r="C15" s="11"/>
      <c r="D15" s="11"/>
      <c r="E15" s="11">
        <v>12.142768009877701</v>
      </c>
      <c r="F15" s="11"/>
      <c r="G15" s="11"/>
      <c r="H15" s="11">
        <v>18.9268913224439</v>
      </c>
      <c r="I15" s="11"/>
      <c r="J15" s="11"/>
      <c r="K15" s="11">
        <f>_xlfn.STDEV.P(K4:M13)</f>
        <v>5.4244521265497978</v>
      </c>
      <c r="L15" s="11"/>
      <c r="M15" s="11"/>
      <c r="N15" s="11">
        <f>_xlfn.STDEV.P(N4:P13)</f>
        <v>9.6933247093149379</v>
      </c>
      <c r="O15" s="11"/>
      <c r="P15" s="11"/>
      <c r="Q15" s="11">
        <f>_xlfn.STDEV.P(Q4:S13)</f>
        <v>6.3168514486314642</v>
      </c>
      <c r="R15" s="11"/>
      <c r="S15" s="11"/>
      <c r="T15" s="11">
        <f>_xlfn.STDEV.P(T4:V13)</f>
        <v>6.8586307442042665E-2</v>
      </c>
      <c r="U15" s="11"/>
      <c r="V15" s="11"/>
      <c r="W15" s="11">
        <f>_xlfn.STDEV.P(W4:Y13)</f>
        <v>2.8023197675971754</v>
      </c>
      <c r="X15" s="11"/>
      <c r="Y15" s="11"/>
      <c r="Z15" s="11">
        <f>_xlfn.STDEV.P(Z4:AB13)</f>
        <v>8.6242133995334544</v>
      </c>
      <c r="AA15" s="11"/>
      <c r="AB15" s="11"/>
    </row>
    <row r="16" spans="1:28" x14ac:dyDescent="0.2">
      <c r="A16" s="5" t="s">
        <v>6</v>
      </c>
      <c r="B16" s="6">
        <v>103.509601217861</v>
      </c>
      <c r="C16" s="6" t="s">
        <v>7</v>
      </c>
      <c r="D16" s="6">
        <v>112.014255167069</v>
      </c>
      <c r="E16" s="6">
        <v>340.25394940493601</v>
      </c>
      <c r="F16" s="6" t="s">
        <v>7</v>
      </c>
      <c r="G16" s="6">
        <v>358.56651582430101</v>
      </c>
      <c r="H16" s="6">
        <v>649.38311966013805</v>
      </c>
      <c r="I16" s="6" t="s">
        <v>7</v>
      </c>
      <c r="J16" s="6">
        <v>677.92685484246203</v>
      </c>
      <c r="K16" s="6">
        <v>100.96558551755066</v>
      </c>
      <c r="L16" s="6" t="s">
        <v>7</v>
      </c>
      <c r="M16" s="6">
        <v>108.72588491491751</v>
      </c>
      <c r="N16" s="6">
        <f t="shared" ref="N16" si="0">N8-N15</f>
        <v>223.92403247440507</v>
      </c>
      <c r="O16" s="6" t="s">
        <v>7</v>
      </c>
      <c r="P16" s="6">
        <f t="shared" ref="P16" si="1">P7+P14</f>
        <v>253.62405427708501</v>
      </c>
      <c r="Q16" s="6">
        <f t="shared" ref="Q16" si="2">Q8-Q15</f>
        <v>373.36774726605654</v>
      </c>
      <c r="R16" s="6" t="s">
        <v>7</v>
      </c>
      <c r="S16" s="6">
        <f t="shared" ref="S16" si="3">S7+S14</f>
        <v>383.01045494758699</v>
      </c>
      <c r="T16" s="6">
        <v>96.048384489620247</v>
      </c>
      <c r="U16" s="6" t="s">
        <v>7</v>
      </c>
      <c r="V16" s="6">
        <v>96.146505049612841</v>
      </c>
      <c r="W16" s="6">
        <v>181.7046975829802</v>
      </c>
      <c r="X16" s="6" t="s">
        <v>7</v>
      </c>
      <c r="Y16" s="6">
        <v>185.71373663362908</v>
      </c>
      <c r="Z16" s="6">
        <v>280.27332845014354</v>
      </c>
      <c r="AA16" s="6" t="s">
        <v>7</v>
      </c>
      <c r="AB16" s="6">
        <v>292.61125244427245</v>
      </c>
    </row>
    <row r="17" spans="2:31" x14ac:dyDescent="0.2">
      <c r="B17" s="23"/>
      <c r="C17" s="23"/>
      <c r="D17" s="23"/>
    </row>
    <row r="19" spans="2:31" x14ac:dyDescent="0.2">
      <c r="B19" s="2"/>
    </row>
    <row r="20" spans="2:31" x14ac:dyDescent="0.2">
      <c r="B20" s="2"/>
      <c r="D20" t="s">
        <v>14</v>
      </c>
      <c r="M20" t="s">
        <v>15</v>
      </c>
    </row>
    <row r="21" spans="2:31" x14ac:dyDescent="0.2">
      <c r="D21" s="8">
        <v>109.06640537006101</v>
      </c>
      <c r="E21" s="8">
        <v>112.126988612815</v>
      </c>
      <c r="F21" s="8">
        <f t="shared" ref="F21:F30" si="4">ABS(D21-E21)</f>
        <v>3.0605832427539923</v>
      </c>
      <c r="G21">
        <f t="shared" ref="G21:G30" si="5">SIGN(D21-E21)</f>
        <v>-1</v>
      </c>
      <c r="H21">
        <v>1</v>
      </c>
      <c r="I21">
        <f>G21*H21</f>
        <v>-1</v>
      </c>
      <c r="M21" s="8">
        <v>96.202212084780101</v>
      </c>
      <c r="N21" s="2">
        <v>96.052544491689304</v>
      </c>
      <c r="O21" s="8">
        <f t="shared" ref="O21:O30" si="6">ABS(M21-N21)</f>
        <v>0.14966759309079691</v>
      </c>
      <c r="P21">
        <f t="shared" ref="P21:P30" si="7">SIGN(M21-N21)</f>
        <v>1</v>
      </c>
      <c r="Q21">
        <v>1</v>
      </c>
      <c r="R21">
        <f t="shared" ref="R21:R30" si="8">P21*Q21</f>
        <v>1</v>
      </c>
    </row>
    <row r="22" spans="2:31" x14ac:dyDescent="0.2">
      <c r="D22" s="7">
        <v>112.298255214972</v>
      </c>
      <c r="E22" s="7">
        <v>108.702547057549</v>
      </c>
      <c r="F22" s="8">
        <f t="shared" si="4"/>
        <v>3.5957081574230045</v>
      </c>
      <c r="G22">
        <f t="shared" si="5"/>
        <v>1</v>
      </c>
      <c r="H22">
        <v>2</v>
      </c>
      <c r="I22">
        <f t="shared" ref="I22:I30" si="9">G22*H22</f>
        <v>2</v>
      </c>
      <c r="M22" s="7">
        <v>96.202212084780101</v>
      </c>
      <c r="N22" s="2">
        <v>96.052544491689304</v>
      </c>
      <c r="O22" s="8">
        <f t="shared" si="6"/>
        <v>0.14966759309079691</v>
      </c>
      <c r="P22">
        <f t="shared" si="7"/>
        <v>1</v>
      </c>
      <c r="Q22">
        <v>2</v>
      </c>
      <c r="R22">
        <f t="shared" si="8"/>
        <v>2</v>
      </c>
      <c r="S22" s="2"/>
    </row>
    <row r="23" spans="2:31" x14ac:dyDescent="0.2">
      <c r="D23" s="8">
        <v>108.30858975574201</v>
      </c>
      <c r="E23" s="8">
        <v>104.502647181491</v>
      </c>
      <c r="F23" s="8">
        <f t="shared" si="4"/>
        <v>3.8059425742510058</v>
      </c>
      <c r="G23">
        <f t="shared" si="5"/>
        <v>1</v>
      </c>
      <c r="H23">
        <v>3</v>
      </c>
      <c r="I23">
        <f t="shared" si="9"/>
        <v>3</v>
      </c>
      <c r="M23" s="7">
        <v>99.200383060045596</v>
      </c>
      <c r="N23" s="2">
        <v>96.052544491689304</v>
      </c>
      <c r="O23" s="8">
        <f t="shared" si="6"/>
        <v>3.1478385683562919</v>
      </c>
      <c r="P23">
        <f t="shared" si="7"/>
        <v>1</v>
      </c>
      <c r="Q23">
        <v>3</v>
      </c>
      <c r="R23">
        <f t="shared" si="8"/>
        <v>3</v>
      </c>
      <c r="S23" s="2"/>
    </row>
    <row r="24" spans="2:31" x14ac:dyDescent="0.2">
      <c r="D24" s="8">
        <v>101.086110834465</v>
      </c>
      <c r="E24" s="8">
        <v>96.202212084780101</v>
      </c>
      <c r="F24" s="8">
        <f t="shared" si="4"/>
        <v>4.8838987496849029</v>
      </c>
      <c r="G24">
        <f t="shared" si="5"/>
        <v>1</v>
      </c>
      <c r="H24">
        <v>4</v>
      </c>
      <c r="I24">
        <f t="shared" si="9"/>
        <v>4</v>
      </c>
      <c r="M24" s="8">
        <v>104.502647181491</v>
      </c>
      <c r="N24" s="2">
        <v>96.052544491689304</v>
      </c>
      <c r="O24" s="8">
        <f t="shared" si="6"/>
        <v>8.450102689801696</v>
      </c>
      <c r="P24">
        <f t="shared" si="7"/>
        <v>1</v>
      </c>
      <c r="Q24">
        <v>4</v>
      </c>
      <c r="R24">
        <f t="shared" si="8"/>
        <v>4</v>
      </c>
      <c r="AC24" s="2"/>
      <c r="AD24" s="2"/>
      <c r="AE24" s="2"/>
    </row>
    <row r="25" spans="2:31" x14ac:dyDescent="0.2">
      <c r="D25" s="8">
        <v>110.714297590952</v>
      </c>
      <c r="E25" s="8">
        <v>105.412720908233</v>
      </c>
      <c r="F25" s="8">
        <f t="shared" si="4"/>
        <v>5.3015766827190021</v>
      </c>
      <c r="G25">
        <f t="shared" si="5"/>
        <v>1</v>
      </c>
      <c r="H25">
        <v>5</v>
      </c>
      <c r="I25">
        <f t="shared" si="9"/>
        <v>5</v>
      </c>
      <c r="M25" s="8">
        <v>105.412720908233</v>
      </c>
      <c r="N25" s="2">
        <v>96.202212084780101</v>
      </c>
      <c r="O25" s="8">
        <f t="shared" si="6"/>
        <v>9.2105088234528978</v>
      </c>
      <c r="P25">
        <f t="shared" si="7"/>
        <v>1</v>
      </c>
      <c r="Q25">
        <v>5</v>
      </c>
      <c r="R25">
        <f t="shared" si="8"/>
        <v>5</v>
      </c>
      <c r="AC25" s="2"/>
      <c r="AD25" s="2"/>
      <c r="AE25" s="2"/>
    </row>
    <row r="26" spans="2:31" x14ac:dyDescent="0.2">
      <c r="D26" s="8">
        <v>114.672527883984</v>
      </c>
      <c r="E26" s="8">
        <v>108.702547057549</v>
      </c>
      <c r="F26" s="8">
        <f t="shared" si="4"/>
        <v>5.9699808264350054</v>
      </c>
      <c r="G26">
        <f t="shared" si="5"/>
        <v>1</v>
      </c>
      <c r="H26">
        <v>6</v>
      </c>
      <c r="I26">
        <f t="shared" si="9"/>
        <v>6</v>
      </c>
      <c r="M26" s="7">
        <v>108.702547057549</v>
      </c>
      <c r="N26" s="2">
        <v>96.202212084780101</v>
      </c>
      <c r="O26" s="8">
        <f t="shared" si="6"/>
        <v>12.500334972768897</v>
      </c>
      <c r="P26">
        <f t="shared" si="7"/>
        <v>1</v>
      </c>
      <c r="Q26">
        <v>6</v>
      </c>
      <c r="R26">
        <f t="shared" si="8"/>
        <v>6</v>
      </c>
      <c r="AC26" s="2"/>
      <c r="AD26" s="2"/>
      <c r="AE26" s="2"/>
    </row>
    <row r="27" spans="2:31" x14ac:dyDescent="0.2">
      <c r="D27" s="7">
        <v>101.00962122129</v>
      </c>
      <c r="E27" s="7">
        <v>108.702547057549</v>
      </c>
      <c r="F27" s="8">
        <f t="shared" si="4"/>
        <v>7.6929258362589934</v>
      </c>
      <c r="G27">
        <f t="shared" si="5"/>
        <v>-1</v>
      </c>
      <c r="H27">
        <v>7</v>
      </c>
      <c r="I27">
        <f t="shared" si="9"/>
        <v>-7</v>
      </c>
      <c r="M27" s="7">
        <v>108.702547057549</v>
      </c>
      <c r="N27" s="2">
        <v>96.052544491689304</v>
      </c>
      <c r="O27" s="8">
        <f t="shared" si="6"/>
        <v>12.650002565859694</v>
      </c>
      <c r="P27">
        <f t="shared" si="7"/>
        <v>1</v>
      </c>
      <c r="Q27">
        <v>7</v>
      </c>
      <c r="R27">
        <f t="shared" si="8"/>
        <v>7</v>
      </c>
      <c r="AC27" s="2"/>
      <c r="AD27" s="2"/>
      <c r="AE27" s="2"/>
    </row>
    <row r="28" spans="2:31" x14ac:dyDescent="0.2">
      <c r="D28" s="8">
        <v>96.9600276990992</v>
      </c>
      <c r="E28" s="8">
        <v>108.702547057549</v>
      </c>
      <c r="F28" s="8">
        <f t="shared" si="4"/>
        <v>11.742519358449798</v>
      </c>
      <c r="G28">
        <f t="shared" si="5"/>
        <v>-1</v>
      </c>
      <c r="H28">
        <v>8</v>
      </c>
      <c r="I28">
        <f t="shared" si="9"/>
        <v>-8</v>
      </c>
      <c r="M28" s="8">
        <v>108.702547057549</v>
      </c>
      <c r="N28" s="2">
        <v>96.052544491689304</v>
      </c>
      <c r="O28" s="8">
        <f t="shared" si="6"/>
        <v>12.650002565859694</v>
      </c>
      <c r="P28">
        <f t="shared" si="7"/>
        <v>1</v>
      </c>
      <c r="Q28">
        <v>8</v>
      </c>
      <c r="R28">
        <f t="shared" si="8"/>
        <v>8</v>
      </c>
      <c r="AC28" s="2"/>
      <c r="AD28" s="2"/>
      <c r="AE28" s="2"/>
    </row>
    <row r="29" spans="2:31" x14ac:dyDescent="0.2">
      <c r="D29" s="9">
        <v>112.13063098420101</v>
      </c>
      <c r="E29" s="9">
        <v>99.200383060045596</v>
      </c>
      <c r="F29" s="8">
        <f t="shared" si="4"/>
        <v>12.93024792415541</v>
      </c>
      <c r="G29">
        <f t="shared" si="5"/>
        <v>1</v>
      </c>
      <c r="H29">
        <v>9</v>
      </c>
      <c r="I29">
        <f t="shared" si="9"/>
        <v>9</v>
      </c>
      <c r="M29" s="8">
        <v>108.702547057549</v>
      </c>
      <c r="N29" s="2">
        <v>96.052544491689304</v>
      </c>
      <c r="O29" s="8">
        <f t="shared" si="6"/>
        <v>12.650002565859694</v>
      </c>
      <c r="P29">
        <f t="shared" si="7"/>
        <v>1</v>
      </c>
      <c r="Q29">
        <v>9</v>
      </c>
      <c r="R29">
        <f t="shared" si="8"/>
        <v>9</v>
      </c>
      <c r="AC29" s="2"/>
      <c r="AD29" s="2"/>
      <c r="AE29" s="2"/>
    </row>
    <row r="30" spans="2:31" x14ac:dyDescent="0.2">
      <c r="D30" s="7">
        <v>111.37281536988201</v>
      </c>
      <c r="E30" s="7">
        <v>96.202212084780101</v>
      </c>
      <c r="F30" s="8">
        <f t="shared" si="4"/>
        <v>15.170603285101905</v>
      </c>
      <c r="G30">
        <f t="shared" si="5"/>
        <v>1</v>
      </c>
      <c r="H30">
        <v>10</v>
      </c>
      <c r="I30">
        <f t="shared" si="9"/>
        <v>10</v>
      </c>
      <c r="M30" s="9">
        <v>112.126988612815</v>
      </c>
      <c r="N30" s="2">
        <v>96.202212084780101</v>
      </c>
      <c r="O30" s="8">
        <f t="shared" si="6"/>
        <v>15.924776528034897</v>
      </c>
      <c r="P30">
        <f t="shared" si="7"/>
        <v>1</v>
      </c>
      <c r="Q30">
        <v>10</v>
      </c>
      <c r="R30">
        <f t="shared" si="8"/>
        <v>10</v>
      </c>
      <c r="AC30" s="2"/>
      <c r="AD30" s="2"/>
      <c r="AE30" s="2"/>
    </row>
    <row r="31" spans="2:31" x14ac:dyDescent="0.2">
      <c r="H31" t="s">
        <v>10</v>
      </c>
      <c r="I31">
        <f>ABS(SUM(I21:I30))</f>
        <v>23</v>
      </c>
      <c r="Q31" t="s">
        <v>10</v>
      </c>
      <c r="R31">
        <f>ABS(SUM(R22:R30))</f>
        <v>54</v>
      </c>
      <c r="AC31" s="2"/>
      <c r="AD31" s="2"/>
      <c r="AE31" s="2"/>
    </row>
    <row r="32" spans="2:31" x14ac:dyDescent="0.2">
      <c r="H32" t="s">
        <v>11</v>
      </c>
      <c r="I32">
        <v>8</v>
      </c>
      <c r="Q32" t="s">
        <v>11</v>
      </c>
      <c r="R32">
        <v>8</v>
      </c>
      <c r="AC32" s="2"/>
      <c r="AD32" s="2"/>
      <c r="AE32" s="2"/>
    </row>
    <row r="33" spans="1:31" x14ac:dyDescent="0.2">
      <c r="H33" t="s">
        <v>12</v>
      </c>
      <c r="I33">
        <v>10</v>
      </c>
      <c r="Q33" t="s">
        <v>12</v>
      </c>
      <c r="R33">
        <v>10</v>
      </c>
      <c r="AC33" s="2"/>
      <c r="AD33" s="2"/>
      <c r="AE33" s="2"/>
    </row>
    <row r="34" spans="1:31" x14ac:dyDescent="0.2">
      <c r="H34" t="s">
        <v>13</v>
      </c>
      <c r="Q34" t="s">
        <v>13</v>
      </c>
    </row>
    <row r="40" spans="1:31" x14ac:dyDescent="0.2">
      <c r="A40" t="s">
        <v>17</v>
      </c>
    </row>
    <row r="41" spans="1:31" x14ac:dyDescent="0.2">
      <c r="B41" s="18" t="s">
        <v>0</v>
      </c>
      <c r="C41" s="18"/>
      <c r="D41" s="18"/>
      <c r="E41" s="18"/>
      <c r="F41" s="18"/>
      <c r="G41" s="18"/>
      <c r="H41" s="18"/>
      <c r="I41" s="18"/>
      <c r="J41" s="18"/>
      <c r="K41" s="19" t="s">
        <v>8</v>
      </c>
      <c r="L41" s="19"/>
      <c r="M41" s="19"/>
      <c r="N41" s="19"/>
      <c r="O41" s="19"/>
      <c r="P41" s="19"/>
      <c r="Q41" s="19"/>
      <c r="R41" s="19"/>
      <c r="S41" s="19"/>
    </row>
    <row r="42" spans="1:31" x14ac:dyDescent="0.2">
      <c r="B42" s="20" t="s">
        <v>1</v>
      </c>
      <c r="C42" s="20"/>
      <c r="D42" s="20"/>
      <c r="E42" s="21" t="s">
        <v>2</v>
      </c>
      <c r="F42" s="21"/>
      <c r="G42" s="21"/>
      <c r="H42" s="22" t="s">
        <v>3</v>
      </c>
      <c r="I42" s="22"/>
      <c r="J42" s="22"/>
      <c r="K42" s="20" t="s">
        <v>1</v>
      </c>
      <c r="L42" s="20"/>
      <c r="M42" s="20"/>
      <c r="N42" s="21" t="s">
        <v>2</v>
      </c>
      <c r="O42" s="21"/>
      <c r="P42" s="21"/>
      <c r="Q42" s="22" t="s">
        <v>3</v>
      </c>
      <c r="R42" s="22"/>
      <c r="S42" s="22"/>
    </row>
    <row r="43" spans="1:31" ht="19" customHeight="1" x14ac:dyDescent="0.25">
      <c r="A43" s="1">
        <v>1</v>
      </c>
      <c r="B43" s="13"/>
      <c r="C43" s="13"/>
      <c r="D43" s="13"/>
      <c r="E43" s="13"/>
      <c r="F43" s="13"/>
      <c r="G43" s="13"/>
      <c r="H43" s="13"/>
      <c r="I43" s="13"/>
      <c r="J43" s="13"/>
      <c r="K43" s="10">
        <v>0.267836093902587</v>
      </c>
      <c r="L43" s="10">
        <v>0.267836093902587</v>
      </c>
      <c r="M43" s="10">
        <v>0.267836093902587</v>
      </c>
      <c r="N43" s="14">
        <v>249.07310752944301</v>
      </c>
      <c r="O43" s="14">
        <v>249.07310752944301</v>
      </c>
      <c r="P43" s="14">
        <v>249.07310752944301</v>
      </c>
      <c r="Q43" s="14">
        <v>390.66091126679902</v>
      </c>
      <c r="R43" s="14">
        <v>390.66091126679902</v>
      </c>
      <c r="S43" s="14">
        <v>390.66091126679902</v>
      </c>
    </row>
    <row r="44" spans="1:31" ht="19" customHeight="1" x14ac:dyDescent="0.25">
      <c r="A44" s="1">
        <v>2</v>
      </c>
      <c r="B44" s="13"/>
      <c r="C44" s="13"/>
      <c r="D44" s="13"/>
      <c r="E44" s="13"/>
      <c r="F44" s="13"/>
      <c r="G44" s="13"/>
      <c r="H44" s="13"/>
      <c r="I44" s="13"/>
      <c r="J44" s="13"/>
      <c r="K44" s="10">
        <v>0.28527712821960399</v>
      </c>
      <c r="L44" s="10">
        <v>0.28527712821960399</v>
      </c>
      <c r="M44" s="10">
        <v>0.28527712821960399</v>
      </c>
      <c r="N44" s="14">
        <v>243.80745679595199</v>
      </c>
      <c r="O44" s="14">
        <v>243.80745679595199</v>
      </c>
      <c r="P44" s="14">
        <v>243.80745679595199</v>
      </c>
      <c r="Q44" s="14">
        <v>367.478757214437</v>
      </c>
      <c r="R44" s="14">
        <v>367.478757214437</v>
      </c>
      <c r="S44" s="14">
        <v>367.478757214437</v>
      </c>
    </row>
    <row r="45" spans="1:31" ht="19" customHeight="1" x14ac:dyDescent="0.25">
      <c r="A45" s="1">
        <v>3</v>
      </c>
      <c r="B45" s="13"/>
      <c r="C45" s="13"/>
      <c r="D45" s="13"/>
      <c r="E45" s="13"/>
      <c r="F45" s="13"/>
      <c r="G45" s="13"/>
      <c r="H45" s="13"/>
      <c r="I45" s="13"/>
      <c r="J45" s="13"/>
      <c r="K45" s="10">
        <v>0.27643084526062001</v>
      </c>
      <c r="L45" s="10">
        <v>0.27643084526062001</v>
      </c>
      <c r="M45" s="10">
        <v>0.27643084526062001</v>
      </c>
      <c r="N45" s="14">
        <v>222.474010803976</v>
      </c>
      <c r="O45" s="14">
        <v>222.474010803976</v>
      </c>
      <c r="P45" s="14">
        <v>222.474010803976</v>
      </c>
      <c r="Q45" s="14">
        <v>386.69704673303698</v>
      </c>
      <c r="R45" s="14">
        <v>386.69704673303698</v>
      </c>
      <c r="S45" s="14">
        <v>386.69704673303698</v>
      </c>
    </row>
    <row r="46" spans="1:31" ht="19" customHeight="1" x14ac:dyDescent="0.25">
      <c r="A46" s="1">
        <v>4</v>
      </c>
      <c r="B46" s="13"/>
      <c r="C46" s="13"/>
      <c r="D46" s="13"/>
      <c r="E46" s="13"/>
      <c r="F46" s="13"/>
      <c r="G46" s="13"/>
      <c r="H46" s="13"/>
      <c r="I46" s="13"/>
      <c r="J46" s="13"/>
      <c r="K46" s="10">
        <v>0.28606414794921797</v>
      </c>
      <c r="L46" s="10">
        <v>0.28606414794921797</v>
      </c>
      <c r="M46" s="10">
        <v>0.28606414794921797</v>
      </c>
      <c r="N46" s="14">
        <v>253.62405427708501</v>
      </c>
      <c r="O46" s="14">
        <v>253.62405427708501</v>
      </c>
      <c r="P46" s="14">
        <v>253.62405427708501</v>
      </c>
      <c r="Q46" s="14">
        <v>383.01045494758699</v>
      </c>
      <c r="R46" s="14">
        <v>383.01045494758699</v>
      </c>
      <c r="S46" s="14">
        <v>383.01045494758699</v>
      </c>
    </row>
    <row r="47" spans="1:31" ht="19" customHeight="1" x14ac:dyDescent="0.25">
      <c r="A47" s="1">
        <v>5</v>
      </c>
      <c r="B47" s="13"/>
      <c r="C47" s="13"/>
      <c r="D47" s="13"/>
      <c r="E47" s="13"/>
      <c r="F47" s="13"/>
      <c r="G47" s="13"/>
      <c r="H47" s="13"/>
      <c r="I47" s="13"/>
      <c r="J47" s="13"/>
      <c r="K47" s="10">
        <v>0.273746967315673</v>
      </c>
      <c r="L47" s="10">
        <v>0.273746967315673</v>
      </c>
      <c r="M47" s="10">
        <v>0.273746967315673</v>
      </c>
      <c r="N47" s="14">
        <v>233.61735718372</v>
      </c>
      <c r="O47" s="14">
        <v>233.61735718372</v>
      </c>
      <c r="P47" s="14">
        <v>233.61735718372</v>
      </c>
      <c r="Q47" s="14">
        <v>379.68459871468798</v>
      </c>
      <c r="R47" s="14">
        <v>379.68459871468798</v>
      </c>
      <c r="S47" s="14">
        <v>379.68459871468798</v>
      </c>
    </row>
    <row r="48" spans="1:31" ht="19" customHeight="1" x14ac:dyDescent="0.25">
      <c r="A48" s="1">
        <v>6</v>
      </c>
      <c r="B48" s="13"/>
      <c r="C48" s="13"/>
      <c r="D48" s="13"/>
      <c r="E48" s="13"/>
      <c r="F48" s="13"/>
      <c r="G48" s="13"/>
      <c r="H48" s="13"/>
      <c r="I48" s="13"/>
      <c r="J48" s="13"/>
      <c r="K48" s="10">
        <v>0.289765834808349</v>
      </c>
      <c r="L48" s="10">
        <v>0.289765834808349</v>
      </c>
      <c r="M48" s="10">
        <v>0.289765834808349</v>
      </c>
      <c r="N48" s="14">
        <v>243.639587743362</v>
      </c>
      <c r="O48" s="14">
        <v>243.639587743362</v>
      </c>
      <c r="P48" s="14">
        <v>243.639587743362</v>
      </c>
      <c r="Q48" s="14">
        <v>383.48539681657797</v>
      </c>
      <c r="R48" s="14">
        <v>383.48539681657797</v>
      </c>
      <c r="S48" s="14">
        <v>383.48539681657797</v>
      </c>
    </row>
    <row r="49" spans="1:19" ht="19" customHeight="1" x14ac:dyDescent="0.25">
      <c r="A49" s="1">
        <v>7</v>
      </c>
      <c r="B49" s="13"/>
      <c r="C49" s="13"/>
      <c r="D49" s="13"/>
      <c r="E49" s="13"/>
      <c r="F49" s="13"/>
      <c r="G49" s="13"/>
      <c r="H49" s="13"/>
      <c r="I49" s="13"/>
      <c r="J49" s="13"/>
      <c r="K49" s="10">
        <v>0.284549951553344</v>
      </c>
      <c r="L49" s="10">
        <v>0.284549951553344</v>
      </c>
      <c r="M49" s="10">
        <v>0.284549951553344</v>
      </c>
      <c r="N49" s="14">
        <v>242.93297365162999</v>
      </c>
      <c r="O49" s="14">
        <v>242.93297365162999</v>
      </c>
      <c r="P49" s="14">
        <v>242.93297365162999</v>
      </c>
      <c r="Q49" s="14">
        <v>389.51361128194401</v>
      </c>
      <c r="R49" s="14">
        <v>389.51361128194401</v>
      </c>
      <c r="S49" s="14">
        <v>389.51361128194401</v>
      </c>
    </row>
    <row r="50" spans="1:19" ht="19" customHeight="1" x14ac:dyDescent="0.25">
      <c r="A50" s="1">
        <v>8</v>
      </c>
      <c r="B50" s="13"/>
      <c r="C50" s="13"/>
      <c r="D50" s="13"/>
      <c r="E50" s="13"/>
      <c r="F50" s="13"/>
      <c r="G50" s="13"/>
      <c r="H50" s="13"/>
      <c r="I50" s="13"/>
      <c r="J50" s="13"/>
      <c r="K50" s="10">
        <v>0.28159594535827598</v>
      </c>
      <c r="L50" s="10">
        <v>0.28159594535827598</v>
      </c>
      <c r="M50" s="10">
        <v>0.28159594535827598</v>
      </c>
      <c r="N50" s="14">
        <v>257.97167897401602</v>
      </c>
      <c r="O50" s="14">
        <v>257.97167897401602</v>
      </c>
      <c r="P50" s="14">
        <v>257.97167897401602</v>
      </c>
      <c r="Q50" s="14">
        <v>388.86594001400402</v>
      </c>
      <c r="R50" s="14">
        <v>388.86594001400402</v>
      </c>
      <c r="S50" s="14">
        <v>388.86594001400402</v>
      </c>
    </row>
    <row r="51" spans="1:19" ht="19" customHeight="1" x14ac:dyDescent="0.25">
      <c r="A51" s="1">
        <v>9</v>
      </c>
      <c r="B51" s="12"/>
      <c r="C51" s="12"/>
      <c r="D51" s="12"/>
      <c r="E51" s="13"/>
      <c r="F51" s="13"/>
      <c r="G51" s="13"/>
      <c r="H51" s="13"/>
      <c r="I51" s="13"/>
      <c r="J51" s="13"/>
      <c r="K51" s="10">
        <v>0.293685913085937</v>
      </c>
      <c r="L51" s="10">
        <v>0.293685913085937</v>
      </c>
      <c r="M51" s="10">
        <v>0.293685913085937</v>
      </c>
      <c r="N51" s="14">
        <v>240.577093504836</v>
      </c>
      <c r="O51" s="14">
        <v>240.577093504836</v>
      </c>
      <c r="P51" s="14">
        <v>240.577093504836</v>
      </c>
      <c r="Q51" s="14">
        <v>384.781070870257</v>
      </c>
      <c r="R51" s="14">
        <v>384.781070870257</v>
      </c>
      <c r="S51" s="14">
        <v>384.781070870257</v>
      </c>
    </row>
    <row r="52" spans="1:19" ht="19" customHeight="1" x14ac:dyDescent="0.25">
      <c r="A52" s="1">
        <v>10</v>
      </c>
      <c r="B52" s="15"/>
      <c r="C52" s="15"/>
      <c r="D52" s="15"/>
      <c r="E52" s="15"/>
      <c r="F52" s="15"/>
      <c r="G52" s="15"/>
      <c r="H52" s="15"/>
      <c r="I52" s="15"/>
      <c r="J52" s="15"/>
      <c r="K52" s="10">
        <v>0.28274917602539001</v>
      </c>
      <c r="L52" s="10">
        <v>0.28274917602539001</v>
      </c>
      <c r="M52" s="10">
        <v>0.28274917602539001</v>
      </c>
      <c r="N52" s="16">
        <v>235.665599379154</v>
      </c>
      <c r="O52" s="16">
        <v>235.665599379154</v>
      </c>
      <c r="P52" s="16">
        <v>235.665599379154</v>
      </c>
      <c r="Q52" s="16">
        <v>384.322192043661</v>
      </c>
      <c r="R52" s="16">
        <v>384.322192043661</v>
      </c>
      <c r="S52" s="16">
        <v>384.322192043661</v>
      </c>
    </row>
    <row r="53" spans="1:19" x14ac:dyDescent="0.2">
      <c r="A53" s="3" t="s">
        <v>4</v>
      </c>
      <c r="B53" s="11">
        <v>107.76192819246501</v>
      </c>
      <c r="C53" s="11"/>
      <c r="D53" s="11"/>
      <c r="E53" s="11">
        <v>349.41023261461902</v>
      </c>
      <c r="F53" s="11"/>
      <c r="G53" s="11"/>
      <c r="H53" s="11">
        <v>663.65498725129999</v>
      </c>
      <c r="I53" s="11"/>
      <c r="J53" s="11"/>
      <c r="K53" s="11">
        <f>AVERAGE(K43:M52)</f>
        <v>0.2821702003478998</v>
      </c>
      <c r="L53" s="11"/>
      <c r="M53" s="11"/>
      <c r="N53" s="11">
        <f>AVERAGE(N43:P52)</f>
        <v>242.33829198431738</v>
      </c>
      <c r="O53" s="11"/>
      <c r="P53" s="11"/>
      <c r="Q53" s="11">
        <f>AVERAGE(Q43:S52)</f>
        <v>383.84999799029907</v>
      </c>
      <c r="R53" s="11"/>
      <c r="S53" s="11"/>
    </row>
    <row r="61" spans="1:19" ht="19" x14ac:dyDescent="0.25">
      <c r="R61" s="10">
        <v>0.267836093902587</v>
      </c>
    </row>
    <row r="62" spans="1:19" ht="19" x14ac:dyDescent="0.25">
      <c r="R62" s="10">
        <v>0.28527712821960399</v>
      </c>
    </row>
    <row r="63" spans="1:19" ht="19" x14ac:dyDescent="0.25">
      <c r="R63" s="10">
        <v>0.27643084526062001</v>
      </c>
    </row>
    <row r="64" spans="1:19" ht="19" x14ac:dyDescent="0.25">
      <c r="R64" s="10">
        <v>0.28606414794921797</v>
      </c>
    </row>
    <row r="65" spans="18:18" ht="19" x14ac:dyDescent="0.25">
      <c r="R65" s="10">
        <v>0.273746967315673</v>
      </c>
    </row>
    <row r="66" spans="18:18" ht="19" x14ac:dyDescent="0.25">
      <c r="R66" s="10">
        <v>0.289765834808349</v>
      </c>
    </row>
    <row r="67" spans="18:18" ht="19" x14ac:dyDescent="0.25">
      <c r="R67" s="10">
        <v>0.284549951553344</v>
      </c>
    </row>
    <row r="68" spans="18:18" ht="19" x14ac:dyDescent="0.25">
      <c r="R68" s="10">
        <v>0.28159594535827598</v>
      </c>
    </row>
    <row r="69" spans="18:18" ht="19" x14ac:dyDescent="0.25">
      <c r="R69" s="10">
        <v>0.293685913085937</v>
      </c>
    </row>
    <row r="70" spans="18:18" ht="19" x14ac:dyDescent="0.25">
      <c r="R70" s="10">
        <v>0.28274917602539001</v>
      </c>
    </row>
  </sheetData>
  <sortState ref="M20:R34">
    <sortCondition ref="O21"/>
  </sortState>
  <mergeCells count="186">
    <mergeCell ref="W15:Y15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Z15:AB15"/>
    <mergeCell ref="W10:Y10"/>
    <mergeCell ref="W11:Y11"/>
    <mergeCell ref="W12:Y12"/>
    <mergeCell ref="W13:Y13"/>
    <mergeCell ref="W14:Y14"/>
    <mergeCell ref="T7:V7"/>
    <mergeCell ref="T8:V8"/>
    <mergeCell ref="T9:V9"/>
    <mergeCell ref="T10:V10"/>
    <mergeCell ref="T11:V11"/>
    <mergeCell ref="T2:AB2"/>
    <mergeCell ref="T3:V3"/>
    <mergeCell ref="T4:V4"/>
    <mergeCell ref="T5:V5"/>
    <mergeCell ref="T6:V6"/>
    <mergeCell ref="W3:Y3"/>
    <mergeCell ref="W4:Y4"/>
    <mergeCell ref="W5:Y5"/>
    <mergeCell ref="W6:Y6"/>
    <mergeCell ref="W7:Y7"/>
    <mergeCell ref="W8:Y8"/>
    <mergeCell ref="W9:Y9"/>
    <mergeCell ref="Q14:S14"/>
    <mergeCell ref="Q15:S15"/>
    <mergeCell ref="Q9:S9"/>
    <mergeCell ref="Q10:S10"/>
    <mergeCell ref="Q11:S11"/>
    <mergeCell ref="Q12:S12"/>
    <mergeCell ref="Q13:S13"/>
    <mergeCell ref="Q8:S8"/>
    <mergeCell ref="T12:V12"/>
    <mergeCell ref="T13:V13"/>
    <mergeCell ref="T14:V14"/>
    <mergeCell ref="T15:V15"/>
    <mergeCell ref="K13:M13"/>
    <mergeCell ref="K6:M6"/>
    <mergeCell ref="K7:M7"/>
    <mergeCell ref="K8:M8"/>
    <mergeCell ref="K9:M9"/>
    <mergeCell ref="K3:M3"/>
    <mergeCell ref="K14:M14"/>
    <mergeCell ref="K15:M15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K5:M5"/>
    <mergeCell ref="K10:M10"/>
    <mergeCell ref="K11:M11"/>
    <mergeCell ref="K12:M12"/>
    <mergeCell ref="H10:J10"/>
    <mergeCell ref="E9:G9"/>
    <mergeCell ref="N3:P3"/>
    <mergeCell ref="Q3:S3"/>
    <mergeCell ref="K2:S2"/>
    <mergeCell ref="K4:M4"/>
    <mergeCell ref="Q4:S4"/>
    <mergeCell ref="Q5:S5"/>
    <mergeCell ref="Q6:S6"/>
    <mergeCell ref="Q7:S7"/>
    <mergeCell ref="B11:D11"/>
    <mergeCell ref="B2:J2"/>
    <mergeCell ref="B4:D4"/>
    <mergeCell ref="B5:D5"/>
    <mergeCell ref="B6:D6"/>
    <mergeCell ref="B7:D7"/>
    <mergeCell ref="E4:G4"/>
    <mergeCell ref="E5:G5"/>
    <mergeCell ref="E6:G6"/>
    <mergeCell ref="E7:G7"/>
    <mergeCell ref="E10:G10"/>
    <mergeCell ref="B10:D10"/>
    <mergeCell ref="H4:J4"/>
    <mergeCell ref="H5:J5"/>
    <mergeCell ref="H6:J6"/>
    <mergeCell ref="H7:J7"/>
    <mergeCell ref="H8:J8"/>
    <mergeCell ref="B3:D3"/>
    <mergeCell ref="E3:G3"/>
    <mergeCell ref="H3:J3"/>
    <mergeCell ref="B8:D8"/>
    <mergeCell ref="B9:D9"/>
    <mergeCell ref="E8:G8"/>
    <mergeCell ref="H9:J9"/>
    <mergeCell ref="A1:AB1"/>
    <mergeCell ref="B41:J41"/>
    <mergeCell ref="K41:S41"/>
    <mergeCell ref="B42:D42"/>
    <mergeCell ref="E42:G42"/>
    <mergeCell ref="H42:J42"/>
    <mergeCell ref="K42:M42"/>
    <mergeCell ref="N42:P42"/>
    <mergeCell ref="Q42:S42"/>
    <mergeCell ref="B17:D17"/>
    <mergeCell ref="B15:D15"/>
    <mergeCell ref="E15:G15"/>
    <mergeCell ref="H15:J15"/>
    <mergeCell ref="H11:J11"/>
    <mergeCell ref="H12:J12"/>
    <mergeCell ref="H13:J13"/>
    <mergeCell ref="B14:D14"/>
    <mergeCell ref="E14:G14"/>
    <mergeCell ref="H14:J14"/>
    <mergeCell ref="E11:G11"/>
    <mergeCell ref="E12:G12"/>
    <mergeCell ref="E13:G13"/>
    <mergeCell ref="B13:D13"/>
    <mergeCell ref="B12:D12"/>
    <mergeCell ref="B43:D43"/>
    <mergeCell ref="E43:G43"/>
    <mergeCell ref="H43:J43"/>
    <mergeCell ref="N43:P43"/>
    <mergeCell ref="Q43:S43"/>
    <mergeCell ref="B44:D44"/>
    <mergeCell ref="E44:G44"/>
    <mergeCell ref="H44:J44"/>
    <mergeCell ref="N44:P44"/>
    <mergeCell ref="Q44:S44"/>
    <mergeCell ref="B45:D45"/>
    <mergeCell ref="E45:G45"/>
    <mergeCell ref="H45:J45"/>
    <mergeCell ref="N45:P45"/>
    <mergeCell ref="Q45:S45"/>
    <mergeCell ref="B46:D46"/>
    <mergeCell ref="E46:G46"/>
    <mergeCell ref="H46:J46"/>
    <mergeCell ref="N46:P46"/>
    <mergeCell ref="Q46:S46"/>
    <mergeCell ref="B47:D47"/>
    <mergeCell ref="E47:G47"/>
    <mergeCell ref="H47:J47"/>
    <mergeCell ref="N47:P47"/>
    <mergeCell ref="Q47:S47"/>
    <mergeCell ref="B48:D48"/>
    <mergeCell ref="E48:G48"/>
    <mergeCell ref="H48:J48"/>
    <mergeCell ref="N48:P48"/>
    <mergeCell ref="Q48:S48"/>
    <mergeCell ref="B49:D49"/>
    <mergeCell ref="E49:G49"/>
    <mergeCell ref="H49:J49"/>
    <mergeCell ref="N49:P49"/>
    <mergeCell ref="Q49:S49"/>
    <mergeCell ref="B50:D50"/>
    <mergeCell ref="E50:G50"/>
    <mergeCell ref="H50:J50"/>
    <mergeCell ref="N50:P50"/>
    <mergeCell ref="Q50:S50"/>
    <mergeCell ref="B53:D53"/>
    <mergeCell ref="E53:G53"/>
    <mergeCell ref="H53:J53"/>
    <mergeCell ref="K53:M53"/>
    <mergeCell ref="N53:P53"/>
    <mergeCell ref="Q53:S53"/>
    <mergeCell ref="B51:D51"/>
    <mergeCell ref="E51:G51"/>
    <mergeCell ref="H51:J51"/>
    <mergeCell ref="N51:P51"/>
    <mergeCell ref="Q51:S51"/>
    <mergeCell ref="B52:D52"/>
    <mergeCell ref="E52:G52"/>
    <mergeCell ref="H52:J52"/>
    <mergeCell ref="N52:P52"/>
    <mergeCell ref="Q52:S52"/>
  </mergeCells>
  <pageMargins left="0.7" right="0.7" top="0.75" bottom="0.75" header="0.3" footer="0.3"/>
  <pageSetup orientation="portrait" horizontalDpi="203" verticalDpi="203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8E52-49A4-B64E-9179-D98C5D48094E}">
  <dimension ref="A1:P25"/>
  <sheetViews>
    <sheetView tabSelected="1" workbookViewId="0">
      <selection activeCell="I1" sqref="I1:I1048576"/>
    </sheetView>
  </sheetViews>
  <sheetFormatPr baseColWidth="10" defaultRowHeight="15" x14ac:dyDescent="0.2"/>
  <cols>
    <col min="7" max="7" width="13.33203125" customWidth="1"/>
  </cols>
  <sheetData>
    <row r="1" spans="1:16" x14ac:dyDescent="0.2">
      <c r="B1" t="s">
        <v>8</v>
      </c>
      <c r="J1" t="s">
        <v>0</v>
      </c>
    </row>
    <row r="2" spans="1:16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28</v>
      </c>
      <c r="H2" t="s">
        <v>29</v>
      </c>
      <c r="J2" t="s">
        <v>28</v>
      </c>
    </row>
    <row r="3" spans="1:16" ht="32" customHeight="1" x14ac:dyDescent="0.2">
      <c r="A3" s="26" t="s">
        <v>30</v>
      </c>
      <c r="B3">
        <v>0.267836093902587</v>
      </c>
      <c r="C3">
        <v>2.0779159069061199</v>
      </c>
      <c r="D3">
        <v>5.9294018745422301</v>
      </c>
      <c r="E3">
        <v>13.754136085510201</v>
      </c>
      <c r="F3">
        <v>27.601766824722201</v>
      </c>
      <c r="G3">
        <v>54.803498983383101</v>
      </c>
      <c r="H3">
        <v>318.465221881866</v>
      </c>
      <c r="J3">
        <v>753.45500159263599</v>
      </c>
    </row>
    <row r="4" spans="1:16" x14ac:dyDescent="0.2">
      <c r="A4" s="26"/>
      <c r="B4">
        <v>0.28527712821960399</v>
      </c>
      <c r="C4">
        <v>1.8942840099334699</v>
      </c>
      <c r="D4">
        <v>5.7037842273712096</v>
      </c>
      <c r="E4">
        <v>13.6328060626983</v>
      </c>
      <c r="F4">
        <v>27.619019031524601</v>
      </c>
      <c r="G4">
        <v>59.943114042282097</v>
      </c>
      <c r="H4">
        <v>316.50056290626497</v>
      </c>
      <c r="J4">
        <v>748.62901759147599</v>
      </c>
    </row>
    <row r="5" spans="1:16" x14ac:dyDescent="0.2">
      <c r="A5" s="26"/>
      <c r="B5">
        <v>0.27643084526062001</v>
      </c>
      <c r="C5">
        <v>1.9378521442413299</v>
      </c>
      <c r="D5">
        <v>5.7132232189178396</v>
      </c>
      <c r="E5">
        <v>13.551374197006201</v>
      </c>
      <c r="F5">
        <v>27.5291218757629</v>
      </c>
      <c r="G5">
        <v>56.618288755416799</v>
      </c>
      <c r="H5">
        <v>318.06223201751698</v>
      </c>
      <c r="J5">
        <v>761.64592528343201</v>
      </c>
      <c r="O5" t="s">
        <v>25</v>
      </c>
      <c r="P5">
        <v>1052.1099999999999</v>
      </c>
    </row>
    <row r="6" spans="1:16" x14ac:dyDescent="0.2">
      <c r="A6" s="26"/>
      <c r="B6">
        <v>0.28606414794921797</v>
      </c>
      <c r="C6">
        <v>1.92982602119445</v>
      </c>
      <c r="D6">
        <v>5.7436549663543701</v>
      </c>
      <c r="E6">
        <v>13.531468868255599</v>
      </c>
      <c r="F6">
        <v>27.166973829269399</v>
      </c>
      <c r="G6">
        <v>57.714525222778299</v>
      </c>
      <c r="H6">
        <v>308.71230578422501</v>
      </c>
      <c r="J6">
        <v>761.38643264770496</v>
      </c>
      <c r="O6" t="s">
        <v>26</v>
      </c>
      <c r="P6">
        <v>30</v>
      </c>
    </row>
    <row r="7" spans="1:16" x14ac:dyDescent="0.2">
      <c r="A7" s="26"/>
      <c r="B7">
        <v>0.273746967315673</v>
      </c>
      <c r="C7">
        <v>1.9227557182312001</v>
      </c>
      <c r="D7">
        <v>5.7525680065155003</v>
      </c>
      <c r="E7">
        <v>13.8272020816802</v>
      </c>
      <c r="F7">
        <v>25.793410778045601</v>
      </c>
      <c r="G7">
        <v>58.892960071563699</v>
      </c>
      <c r="H7">
        <v>312.09874677658001</v>
      </c>
      <c r="J7">
        <v>762.05445671081497</v>
      </c>
      <c r="O7" t="s">
        <v>27</v>
      </c>
      <c r="P7">
        <v>100</v>
      </c>
    </row>
    <row r="8" spans="1:16" x14ac:dyDescent="0.2">
      <c r="A8" s="26"/>
      <c r="B8">
        <v>0.289765834808349</v>
      </c>
      <c r="C8">
        <v>2.0777719020843501</v>
      </c>
      <c r="D8">
        <v>5.7671589851379297</v>
      </c>
      <c r="E8">
        <v>13.680102109909001</v>
      </c>
      <c r="F8">
        <v>25.422116994857699</v>
      </c>
      <c r="G8">
        <v>55.789216995239201</v>
      </c>
      <c r="H8">
        <v>310.69315600395203</v>
      </c>
      <c r="J8">
        <v>763.11400127410798</v>
      </c>
    </row>
    <row r="9" spans="1:16" x14ac:dyDescent="0.2">
      <c r="A9" s="26"/>
      <c r="B9">
        <v>0.284549951553344</v>
      </c>
      <c r="C9">
        <v>1.94679498672485</v>
      </c>
      <c r="D9">
        <v>5.7781560420989901</v>
      </c>
      <c r="E9">
        <v>13.7608077526092</v>
      </c>
      <c r="F9">
        <v>25.2865710258483</v>
      </c>
      <c r="G9">
        <v>55.310463905334402</v>
      </c>
      <c r="H9">
        <v>307.45089101791302</v>
      </c>
      <c r="J9">
        <v>757.98317885398797</v>
      </c>
    </row>
    <row r="10" spans="1:16" x14ac:dyDescent="0.2">
      <c r="A10" s="26"/>
      <c r="B10">
        <v>0.28159594535827598</v>
      </c>
      <c r="C10">
        <v>1.9309880733489899</v>
      </c>
      <c r="D10">
        <v>5.72078204154968</v>
      </c>
      <c r="E10">
        <v>13.6882901191711</v>
      </c>
      <c r="F10">
        <v>25.3061168193817</v>
      </c>
      <c r="G10">
        <v>58.461841821670497</v>
      </c>
      <c r="H10">
        <v>305.934808969497</v>
      </c>
      <c r="J10">
        <v>759.77597236633301</v>
      </c>
    </row>
    <row r="11" spans="1:16" x14ac:dyDescent="0.2">
      <c r="A11" s="26"/>
      <c r="B11">
        <v>0.293685913085937</v>
      </c>
      <c r="C11">
        <v>1.9650750160217201</v>
      </c>
      <c r="D11">
        <v>5.7296898365020699</v>
      </c>
      <c r="E11">
        <v>13.8800981044769</v>
      </c>
      <c r="F11">
        <v>25.0756001472473</v>
      </c>
      <c r="G11">
        <v>62.060618162155102</v>
      </c>
      <c r="H11">
        <v>308.76762700080798</v>
      </c>
      <c r="J11">
        <v>765.23499822616498</v>
      </c>
    </row>
    <row r="12" spans="1:16" x14ac:dyDescent="0.2">
      <c r="A12" s="26"/>
      <c r="B12">
        <v>0.28274917602539001</v>
      </c>
      <c r="C12">
        <v>1.9252128601074201</v>
      </c>
      <c r="D12">
        <v>5.7677440643310502</v>
      </c>
      <c r="E12">
        <v>13.714301109313899</v>
      </c>
      <c r="F12">
        <v>25.255102157592699</v>
      </c>
      <c r="G12">
        <v>57.525385141372603</v>
      </c>
      <c r="H12">
        <v>318.47843623161299</v>
      </c>
      <c r="J12">
        <v>754.53800249099697</v>
      </c>
    </row>
    <row r="13" spans="1:16" x14ac:dyDescent="0.2">
      <c r="A13" t="s">
        <v>24</v>
      </c>
      <c r="B13">
        <f>AVERAGE(B3:B12)</f>
        <v>0.2821702003478998</v>
      </c>
      <c r="C13">
        <f>AVERAGE(C3:C12)</f>
        <v>1.9608476638793904</v>
      </c>
      <c r="D13">
        <f>AVERAGE(D3:D12)</f>
        <v>5.7606163263320864</v>
      </c>
      <c r="E13">
        <f t="shared" ref="E13:G13" si="0">AVERAGE(E3:E12)</f>
        <v>13.702058649063058</v>
      </c>
      <c r="F13">
        <f t="shared" si="0"/>
        <v>26.205579948425243</v>
      </c>
      <c r="G13">
        <f t="shared" si="0"/>
        <v>57.711991310119572</v>
      </c>
      <c r="H13">
        <f t="shared" ref="H13" si="1">AVERAGE(H3:H12)</f>
        <v>312.51639885902358</v>
      </c>
      <c r="J13">
        <f t="shared" ref="J13" si="2">AVERAGE(J3:J12)</f>
        <v>758.78169870376553</v>
      </c>
    </row>
    <row r="14" spans="1:16" x14ac:dyDescent="0.2">
      <c r="A14" s="27" t="s">
        <v>31</v>
      </c>
    </row>
    <row r="15" spans="1:16" x14ac:dyDescent="0.2">
      <c r="A15" s="27"/>
      <c r="G15">
        <v>2842.9623046868701</v>
      </c>
      <c r="J15">
        <v>15728.285045606601</v>
      </c>
    </row>
    <row r="16" spans="1:16" x14ac:dyDescent="0.2">
      <c r="A16" s="27"/>
      <c r="G16">
        <v>2962.1207484881802</v>
      </c>
      <c r="J16">
        <v>15034.121718610901</v>
      </c>
    </row>
    <row r="17" spans="1:10" x14ac:dyDescent="0.2">
      <c r="A17" s="27"/>
      <c r="G17">
        <v>2930.22742353172</v>
      </c>
      <c r="J17">
        <v>15845.0691180985</v>
      </c>
    </row>
    <row r="18" spans="1:10" x14ac:dyDescent="0.2">
      <c r="A18" s="27"/>
      <c r="G18">
        <v>2687.0064998865</v>
      </c>
      <c r="J18">
        <v>15042.5359927231</v>
      </c>
    </row>
    <row r="19" spans="1:10" x14ac:dyDescent="0.2">
      <c r="A19" s="27"/>
      <c r="G19">
        <v>2868.2196278267702</v>
      </c>
      <c r="J19">
        <v>14856.803559825999</v>
      </c>
    </row>
    <row r="20" spans="1:10" x14ac:dyDescent="0.2">
      <c r="A20" s="27"/>
      <c r="G20">
        <v>2886.7120890629399</v>
      </c>
      <c r="J20">
        <v>15713.9124761901</v>
      </c>
    </row>
    <row r="21" spans="1:10" x14ac:dyDescent="0.2">
      <c r="A21" s="27"/>
      <c r="G21">
        <v>2940.3469940291202</v>
      </c>
      <c r="J21">
        <v>14989.8631371467</v>
      </c>
    </row>
    <row r="22" spans="1:10" x14ac:dyDescent="0.2">
      <c r="A22" s="27"/>
      <c r="G22">
        <v>2907.39362760006</v>
      </c>
      <c r="J22">
        <v>14632.774037225199</v>
      </c>
    </row>
    <row r="23" spans="1:10" x14ac:dyDescent="0.2">
      <c r="A23" s="27"/>
      <c r="G23">
        <v>2936.5152477245701</v>
      </c>
      <c r="J23">
        <v>15189.3427888769</v>
      </c>
    </row>
    <row r="24" spans="1:10" x14ac:dyDescent="0.2">
      <c r="A24" s="27"/>
      <c r="G24">
        <v>2806.53412689781</v>
      </c>
      <c r="J24">
        <v>14794.115946641499</v>
      </c>
    </row>
    <row r="25" spans="1:10" x14ac:dyDescent="0.2">
      <c r="A25" t="s">
        <v>24</v>
      </c>
      <c r="G25">
        <f>AVERAGE(G15:G24)</f>
        <v>2876.8038689734544</v>
      </c>
      <c r="J25">
        <f t="shared" ref="H25:J25" si="3">AVERAGE(J15:J24)</f>
        <v>15182.682382094552</v>
      </c>
    </row>
  </sheetData>
  <mergeCells count="2">
    <mergeCell ref="A3:A12"/>
    <mergeCell ref="A14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Rezultate</vt:lpstr>
      <vt:lpstr>Timpi executie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Iustin Petrisor</dc:creator>
  <cp:lastModifiedBy>Microsoft Office User</cp:lastModifiedBy>
  <dcterms:created xsi:type="dcterms:W3CDTF">2015-06-05T18:17:20Z</dcterms:created>
  <dcterms:modified xsi:type="dcterms:W3CDTF">2020-01-23T20:22:58Z</dcterms:modified>
</cp:coreProperties>
</file>