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azza/Workspace/FAC/SEM 3/AEA/aea_tsp_with_drone/"/>
    </mc:Choice>
  </mc:AlternateContent>
  <xr:revisionPtr revIDLastSave="0" documentId="13_ncr:1_{D5170C70-7B17-6440-AF01-B21A71009A96}" xr6:coauthVersionLast="45" xr6:coauthVersionMax="45" xr10:uidLastSave="{00000000-0000-0000-0000-000000000000}"/>
  <bookViews>
    <workbookView xWindow="0" yWindow="460" windowWidth="51200" windowHeight="283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3" i="1" l="1"/>
  <c r="P30" i="1"/>
  <c r="R30" i="1" s="1"/>
  <c r="P27" i="1"/>
  <c r="P31" i="1"/>
  <c r="R31" i="1" s="1"/>
  <c r="P34" i="1"/>
  <c r="P32" i="1"/>
  <c r="R32" i="1" s="1"/>
  <c r="P35" i="1"/>
  <c r="P29" i="1"/>
  <c r="R29" i="1" s="1"/>
  <c r="P28" i="1"/>
  <c r="P36" i="1"/>
  <c r="R36" i="1" s="1"/>
  <c r="O33" i="1"/>
  <c r="O30" i="1"/>
  <c r="O27" i="1"/>
  <c r="O31" i="1"/>
  <c r="O34" i="1"/>
  <c r="O32" i="1"/>
  <c r="O35" i="1"/>
  <c r="O29" i="1"/>
  <c r="O28" i="1"/>
  <c r="F27" i="1"/>
  <c r="O36" i="1"/>
  <c r="R27" i="1"/>
  <c r="R34" i="1"/>
  <c r="R35" i="1"/>
  <c r="R28" i="1"/>
  <c r="R33" i="1"/>
  <c r="I37" i="1"/>
  <c r="I28" i="1"/>
  <c r="I29" i="1"/>
  <c r="I30" i="1"/>
  <c r="I31" i="1"/>
  <c r="I32" i="1"/>
  <c r="I33" i="1"/>
  <c r="I34" i="1"/>
  <c r="I35" i="1"/>
  <c r="I36" i="1"/>
  <c r="I27" i="1"/>
  <c r="G30" i="1"/>
  <c r="G29" i="1"/>
  <c r="G27" i="1"/>
  <c r="G32" i="1"/>
  <c r="G31" i="1"/>
  <c r="G35" i="1"/>
  <c r="G34" i="1"/>
  <c r="G33" i="1"/>
  <c r="G36" i="1"/>
  <c r="G28" i="1"/>
  <c r="F30" i="1"/>
  <c r="F29" i="1"/>
  <c r="F32" i="1"/>
  <c r="F31" i="1"/>
  <c r="F35" i="1"/>
  <c r="F34" i="1"/>
  <c r="F33" i="1"/>
  <c r="F36" i="1"/>
  <c r="F28" i="1"/>
  <c r="R37" i="1" l="1"/>
  <c r="Z14" i="1"/>
  <c r="W14" i="1"/>
  <c r="T14" i="1"/>
  <c r="Z13" i="1"/>
  <c r="W13" i="1"/>
  <c r="T13" i="1"/>
  <c r="S15" i="1" l="1"/>
  <c r="P15" i="1"/>
  <c r="Q14" i="1"/>
  <c r="Q15" i="1" s="1"/>
  <c r="Q13" i="1"/>
  <c r="N14" i="1"/>
  <c r="N15" i="1" s="1"/>
  <c r="K14" i="1"/>
  <c r="N13" i="1"/>
  <c r="K13" i="1"/>
</calcChain>
</file>

<file path=xl/sharedStrings.xml><?xml version="1.0" encoding="utf-8"?>
<sst xmlns="http://schemas.openxmlformats.org/spreadsheetml/2006/main" count="34" uniqueCount="16">
  <si>
    <t>AG</t>
  </si>
  <si>
    <t>10 Cities</t>
  </si>
  <si>
    <t>30 Cities</t>
  </si>
  <si>
    <t>51 Cities</t>
  </si>
  <si>
    <t>Mean</t>
  </si>
  <si>
    <t>STD</t>
  </si>
  <si>
    <t>Confidence Interval</t>
  </si>
  <si>
    <t>-</t>
  </si>
  <si>
    <t>ACO</t>
  </si>
  <si>
    <t>ACO OPTIMIZAT</t>
  </si>
  <si>
    <t>W</t>
  </si>
  <si>
    <t>Wcrit</t>
  </si>
  <si>
    <t>Wcrit one tail</t>
  </si>
  <si>
    <t>Se respinge ipoteza nula</t>
  </si>
  <si>
    <t>Wilcoxon test AG VS ACO</t>
  </si>
  <si>
    <t>Wilcoxon test AG VS ACO optimizat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</si>
</sst>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8" borderId="0" xfId="0" applyFill="1" applyAlignment="1">
      <alignment horizontal="center"/>
    </xf>
    <xf numFmtId="2" fontId="0" fillId="0" borderId="0" xfId="0" applyNumberFormat="1"/>
    <xf numFmtId="0" fontId="0" fillId="6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9" borderId="0" xfId="0" applyFill="1" applyBorder="1"/>
    <xf numFmtId="0" fontId="0" fillId="0" borderId="2" xfId="0" applyBorder="1"/>
    <xf numFmtId="2" fontId="0" fillId="9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0" fontId="0" fillId="10" borderId="0" xfId="0" applyFill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5" xfId="0" applyBorder="1" applyAlignment="1">
      <alignment horizontal="center"/>
    </xf>
    <xf numFmtId="2" fontId="1" fillId="0" borderId="0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vertical="center"/>
    </xf>
    <xf numFmtId="2" fontId="1" fillId="0" borderId="0" xfId="0" applyNumberFormat="1" applyFont="1" applyAlignment="1">
      <alignment vertical="center"/>
    </xf>
    <xf numFmtId="2" fontId="1" fillId="0" borderId="3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0"/>
  <sheetViews>
    <sheetView tabSelected="1" workbookViewId="0">
      <selection activeCell="Q37" sqref="Q37"/>
    </sheetView>
  </sheetViews>
  <sheetFormatPr baseColWidth="10" defaultColWidth="8.83203125" defaultRowHeight="15" x14ac:dyDescent="0.2"/>
  <cols>
    <col min="1" max="1" width="18.6640625" bestFit="1" customWidth="1"/>
    <col min="2" max="2" width="12" bestFit="1" customWidth="1"/>
    <col min="3" max="3" width="5.5" customWidth="1"/>
    <col min="4" max="4" width="12" bestFit="1" customWidth="1"/>
    <col min="6" max="6" width="6.6640625" customWidth="1"/>
    <col min="8" max="8" width="13.1640625" customWidth="1"/>
    <col min="9" max="9" width="11" customWidth="1"/>
    <col min="12" max="12" width="4" customWidth="1"/>
    <col min="13" max="13" width="28" bestFit="1" customWidth="1"/>
    <col min="15" max="15" width="5.6640625" bestFit="1" customWidth="1"/>
    <col min="18" max="18" width="3.83203125" customWidth="1"/>
  </cols>
  <sheetData>
    <row r="1" spans="1:28" x14ac:dyDescent="0.2">
      <c r="B1" s="18" t="s">
        <v>0</v>
      </c>
      <c r="C1" s="18"/>
      <c r="D1" s="18"/>
      <c r="E1" s="18"/>
      <c r="F1" s="18"/>
      <c r="G1" s="18"/>
      <c r="H1" s="18"/>
      <c r="I1" s="18"/>
      <c r="J1" s="18"/>
      <c r="K1" s="16" t="s">
        <v>8</v>
      </c>
      <c r="L1" s="16"/>
      <c r="M1" s="16"/>
      <c r="N1" s="16"/>
      <c r="O1" s="16"/>
      <c r="P1" s="16"/>
      <c r="Q1" s="16"/>
      <c r="R1" s="16"/>
      <c r="S1" s="16"/>
      <c r="T1" s="12" t="s">
        <v>9</v>
      </c>
      <c r="U1" s="12"/>
      <c r="V1" s="12"/>
      <c r="W1" s="12"/>
      <c r="X1" s="12"/>
      <c r="Y1" s="12"/>
      <c r="Z1" s="12"/>
      <c r="AA1" s="12"/>
      <c r="AB1" s="12"/>
    </row>
    <row r="2" spans="1:28" x14ac:dyDescent="0.2">
      <c r="B2" s="13" t="s">
        <v>1</v>
      </c>
      <c r="C2" s="13"/>
      <c r="D2" s="13"/>
      <c r="E2" s="15" t="s">
        <v>2</v>
      </c>
      <c r="F2" s="15"/>
      <c r="G2" s="15"/>
      <c r="H2" s="9" t="s">
        <v>3</v>
      </c>
      <c r="I2" s="9"/>
      <c r="J2" s="9"/>
      <c r="K2" s="13" t="s">
        <v>1</v>
      </c>
      <c r="L2" s="13"/>
      <c r="M2" s="13"/>
      <c r="N2" s="15" t="s">
        <v>2</v>
      </c>
      <c r="O2" s="15"/>
      <c r="P2" s="15"/>
      <c r="Q2" s="9" t="s">
        <v>3</v>
      </c>
      <c r="R2" s="9"/>
      <c r="S2" s="9"/>
      <c r="T2" s="13" t="s">
        <v>1</v>
      </c>
      <c r="U2" s="13"/>
      <c r="V2" s="13"/>
      <c r="W2" s="15" t="s">
        <v>2</v>
      </c>
      <c r="X2" s="15"/>
      <c r="Y2" s="15"/>
      <c r="Z2" s="9" t="s">
        <v>3</v>
      </c>
      <c r="AA2" s="9"/>
      <c r="AB2" s="9"/>
    </row>
    <row r="3" spans="1:28" x14ac:dyDescent="0.2">
      <c r="A3" s="1">
        <v>1</v>
      </c>
      <c r="B3" s="17">
        <v>112.298255214972</v>
      </c>
      <c r="C3" s="17"/>
      <c r="D3" s="17"/>
      <c r="E3" s="17">
        <v>336.36589344233101</v>
      </c>
      <c r="F3" s="17"/>
      <c r="G3" s="17"/>
      <c r="H3" s="17">
        <v>651.31643783594097</v>
      </c>
      <c r="I3" s="17"/>
      <c r="J3" s="17"/>
      <c r="K3" s="10">
        <v>108.702547057549</v>
      </c>
      <c r="L3" s="10">
        <v>108.702547057549</v>
      </c>
      <c r="M3" s="10">
        <v>108.702547057549</v>
      </c>
      <c r="N3" s="10">
        <v>249.07310752944301</v>
      </c>
      <c r="O3" s="10">
        <v>249.07310752944301</v>
      </c>
      <c r="P3" s="10">
        <v>249.07310752944301</v>
      </c>
      <c r="Q3" s="10">
        <v>390.66091126679902</v>
      </c>
      <c r="R3" s="10">
        <v>390.66091126679902</v>
      </c>
      <c r="S3" s="10">
        <v>390.66091126679902</v>
      </c>
      <c r="T3" s="10">
        <v>96.202212084780101</v>
      </c>
      <c r="U3" s="10">
        <v>96.202212084780101</v>
      </c>
      <c r="V3" s="10">
        <v>96.202212084780101</v>
      </c>
      <c r="W3" s="10">
        <v>177.97248805664199</v>
      </c>
      <c r="X3" s="10">
        <v>177.97248805664199</v>
      </c>
      <c r="Y3" s="10">
        <v>177.97248805664199</v>
      </c>
      <c r="Z3" s="10">
        <v>299.88151301964501</v>
      </c>
      <c r="AA3" s="10">
        <v>299.88151301964501</v>
      </c>
      <c r="AB3" s="10">
        <v>299.88151301964501</v>
      </c>
    </row>
    <row r="4" spans="1:28" x14ac:dyDescent="0.2">
      <c r="A4" s="1">
        <v>2</v>
      </c>
      <c r="B4" s="17">
        <v>101.086110834465</v>
      </c>
      <c r="C4" s="17"/>
      <c r="D4" s="17"/>
      <c r="E4" s="17">
        <v>346.24902424644199</v>
      </c>
      <c r="F4" s="17"/>
      <c r="G4" s="17"/>
      <c r="H4" s="17">
        <v>661.83348648440199</v>
      </c>
      <c r="I4" s="17"/>
      <c r="J4" s="17"/>
      <c r="K4" s="10">
        <v>96.202212084780101</v>
      </c>
      <c r="L4" s="10">
        <v>96.202212084780101</v>
      </c>
      <c r="M4" s="10">
        <v>96.202212084780101</v>
      </c>
      <c r="N4" s="10">
        <v>243.80745679595199</v>
      </c>
      <c r="O4" s="10">
        <v>243.80745679595199</v>
      </c>
      <c r="P4" s="10">
        <v>243.80745679595199</v>
      </c>
      <c r="Q4" s="10">
        <v>367.478757214437</v>
      </c>
      <c r="R4" s="10">
        <v>367.478757214437</v>
      </c>
      <c r="S4" s="10">
        <v>367.478757214437</v>
      </c>
      <c r="T4" s="10">
        <v>96.052544491689304</v>
      </c>
      <c r="U4" s="10">
        <v>96.052544491689304</v>
      </c>
      <c r="V4" s="10">
        <v>96.052544491689304</v>
      </c>
      <c r="W4" s="10">
        <v>184.19972188770399</v>
      </c>
      <c r="X4" s="10">
        <v>184.19972188770399</v>
      </c>
      <c r="Y4" s="10">
        <v>184.19972188770399</v>
      </c>
      <c r="Z4" s="10">
        <v>291.22588160904797</v>
      </c>
      <c r="AA4" s="10">
        <v>291.22588160904797</v>
      </c>
      <c r="AB4" s="10">
        <v>291.22588160904797</v>
      </c>
    </row>
    <row r="5" spans="1:28" x14ac:dyDescent="0.2">
      <c r="A5" s="1">
        <v>3</v>
      </c>
      <c r="B5" s="17">
        <v>108.30858975574201</v>
      </c>
      <c r="C5" s="17"/>
      <c r="D5" s="17"/>
      <c r="E5" s="17">
        <v>345.24137954752302</v>
      </c>
      <c r="F5" s="17"/>
      <c r="G5" s="17"/>
      <c r="H5" s="17">
        <v>677.34645258795103</v>
      </c>
      <c r="I5" s="17"/>
      <c r="J5" s="17"/>
      <c r="K5" s="10">
        <v>104.502647181491</v>
      </c>
      <c r="L5" s="10">
        <v>104.502647181491</v>
      </c>
      <c r="M5" s="10">
        <v>104.502647181491</v>
      </c>
      <c r="N5" s="10">
        <v>222.474010803976</v>
      </c>
      <c r="O5" s="10">
        <v>222.474010803976</v>
      </c>
      <c r="P5" s="10">
        <v>222.474010803976</v>
      </c>
      <c r="Q5" s="10">
        <v>386.69704673303698</v>
      </c>
      <c r="R5" s="10">
        <v>386.69704673303698</v>
      </c>
      <c r="S5" s="10">
        <v>386.69704673303698</v>
      </c>
      <c r="T5" s="10">
        <v>96.052544491689304</v>
      </c>
      <c r="U5" s="10">
        <v>96.052544491689304</v>
      </c>
      <c r="V5" s="10">
        <v>96.052544491689304</v>
      </c>
      <c r="W5" s="10">
        <v>184.30516162050699</v>
      </c>
      <c r="X5" s="10">
        <v>184.30516162050699</v>
      </c>
      <c r="Y5" s="10">
        <v>184.30516162050699</v>
      </c>
      <c r="Z5" s="10">
        <v>267.28971360777098</v>
      </c>
      <c r="AA5" s="10">
        <v>267.28971360777098</v>
      </c>
      <c r="AB5" s="10">
        <v>267.28971360777098</v>
      </c>
    </row>
    <row r="6" spans="1:28" x14ac:dyDescent="0.2">
      <c r="A6" s="1">
        <v>4</v>
      </c>
      <c r="B6" s="17">
        <v>109.06640537006101</v>
      </c>
      <c r="C6" s="17"/>
      <c r="D6" s="17"/>
      <c r="E6" s="17">
        <v>371.10373938623502</v>
      </c>
      <c r="F6" s="17"/>
      <c r="G6" s="17"/>
      <c r="H6" s="17">
        <v>656.92524278001895</v>
      </c>
      <c r="I6" s="17"/>
      <c r="J6" s="17"/>
      <c r="K6" s="10">
        <v>112.126988612815</v>
      </c>
      <c r="L6" s="10">
        <v>112.126988612815</v>
      </c>
      <c r="M6" s="10">
        <v>112.126988612815</v>
      </c>
      <c r="N6" s="10">
        <v>253.62405427708501</v>
      </c>
      <c r="O6" s="10">
        <v>253.62405427708501</v>
      </c>
      <c r="P6" s="10">
        <v>253.62405427708501</v>
      </c>
      <c r="Q6" s="10">
        <v>383.01045494758699</v>
      </c>
      <c r="R6" s="10">
        <v>383.01045494758699</v>
      </c>
      <c r="S6" s="10">
        <v>383.01045494758699</v>
      </c>
      <c r="T6" s="10">
        <v>96.052544491689304</v>
      </c>
      <c r="U6" s="10">
        <v>96.052544491689304</v>
      </c>
      <c r="V6" s="10">
        <v>96.052544491689304</v>
      </c>
      <c r="W6" s="10">
        <v>186.15034094391899</v>
      </c>
      <c r="X6" s="10">
        <v>186.15034094391899</v>
      </c>
      <c r="Y6" s="10">
        <v>186.15034094391899</v>
      </c>
      <c r="Z6" s="10">
        <v>294.26728457041298</v>
      </c>
      <c r="AA6" s="10">
        <v>294.26728457041298</v>
      </c>
      <c r="AB6" s="10">
        <v>294.26728457041298</v>
      </c>
    </row>
    <row r="7" spans="1:28" x14ac:dyDescent="0.2">
      <c r="A7" s="1">
        <v>5</v>
      </c>
      <c r="B7" s="17">
        <v>114.672527883984</v>
      </c>
      <c r="C7" s="17"/>
      <c r="D7" s="17"/>
      <c r="E7" s="17">
        <v>335.99770274310202</v>
      </c>
      <c r="F7" s="17"/>
      <c r="G7" s="17"/>
      <c r="H7" s="17">
        <v>650.18255249745698</v>
      </c>
      <c r="I7" s="17"/>
      <c r="J7" s="17"/>
      <c r="K7" s="10">
        <v>108.702547057549</v>
      </c>
      <c r="L7" s="10">
        <v>108.702547057549</v>
      </c>
      <c r="M7" s="10">
        <v>108.702547057549</v>
      </c>
      <c r="N7" s="10">
        <v>233.61735718372</v>
      </c>
      <c r="O7" s="10">
        <v>233.61735718372</v>
      </c>
      <c r="P7" s="10">
        <v>233.61735718372</v>
      </c>
      <c r="Q7" s="10">
        <v>379.68459871468798</v>
      </c>
      <c r="R7" s="10">
        <v>379.68459871468798</v>
      </c>
      <c r="S7" s="10">
        <v>379.68459871468798</v>
      </c>
      <c r="T7" s="10">
        <v>96.202212084780101</v>
      </c>
      <c r="U7" s="10">
        <v>96.202212084780101</v>
      </c>
      <c r="V7" s="10">
        <v>96.202212084780101</v>
      </c>
      <c r="W7" s="10">
        <v>183.157645322219</v>
      </c>
      <c r="X7" s="10">
        <v>183.157645322219</v>
      </c>
      <c r="Y7" s="10">
        <v>183.157645322219</v>
      </c>
      <c r="Z7" s="10">
        <v>288.18248751780999</v>
      </c>
      <c r="AA7" s="10">
        <v>288.18248751780999</v>
      </c>
      <c r="AB7" s="10">
        <v>288.18248751780999</v>
      </c>
    </row>
    <row r="8" spans="1:28" x14ac:dyDescent="0.2">
      <c r="A8" s="1">
        <v>6</v>
      </c>
      <c r="B8" s="17">
        <v>110.714297590952</v>
      </c>
      <c r="C8" s="17"/>
      <c r="D8" s="17"/>
      <c r="E8" s="17">
        <v>350.06659003440097</v>
      </c>
      <c r="F8" s="17"/>
      <c r="G8" s="17"/>
      <c r="H8" s="17">
        <v>708.91130290037995</v>
      </c>
      <c r="I8" s="17"/>
      <c r="J8" s="17"/>
      <c r="K8" s="10">
        <v>105.412720908233</v>
      </c>
      <c r="L8" s="10">
        <v>105.412720908233</v>
      </c>
      <c r="M8" s="10">
        <v>105.412720908233</v>
      </c>
      <c r="N8" s="10">
        <v>243.639587743362</v>
      </c>
      <c r="O8" s="10">
        <v>243.639587743362</v>
      </c>
      <c r="P8" s="10">
        <v>243.639587743362</v>
      </c>
      <c r="Q8" s="10">
        <v>383.48539681657797</v>
      </c>
      <c r="R8" s="10">
        <v>383.48539681657797</v>
      </c>
      <c r="S8" s="10">
        <v>383.48539681657797</v>
      </c>
      <c r="T8" s="10">
        <v>96.052544491689304</v>
      </c>
      <c r="U8" s="10">
        <v>96.052544491689304</v>
      </c>
      <c r="V8" s="10">
        <v>96.052544491689304</v>
      </c>
      <c r="W8" s="10">
        <v>183.53375580801301</v>
      </c>
      <c r="X8" s="10">
        <v>183.53375580801301</v>
      </c>
      <c r="Y8" s="10">
        <v>183.53375580801301</v>
      </c>
      <c r="Z8" s="10">
        <v>288.54385933297101</v>
      </c>
      <c r="AA8" s="10">
        <v>288.54385933297101</v>
      </c>
      <c r="AB8" s="10">
        <v>288.54385933297101</v>
      </c>
    </row>
    <row r="9" spans="1:28" x14ac:dyDescent="0.2">
      <c r="A9" s="1">
        <v>7</v>
      </c>
      <c r="B9" s="17">
        <v>112.13063098420101</v>
      </c>
      <c r="C9" s="17"/>
      <c r="D9" s="17"/>
      <c r="E9" s="17">
        <v>362.67308829763198</v>
      </c>
      <c r="F9" s="17"/>
      <c r="G9" s="17"/>
      <c r="H9" s="17">
        <v>677.21232598429197</v>
      </c>
      <c r="I9" s="17"/>
      <c r="J9" s="17"/>
      <c r="K9" s="10">
        <v>99.200383060045596</v>
      </c>
      <c r="L9" s="10">
        <v>99.200383060045596</v>
      </c>
      <c r="M9" s="10">
        <v>99.200383060045596</v>
      </c>
      <c r="N9" s="10">
        <v>242.93297365162999</v>
      </c>
      <c r="O9" s="10">
        <v>242.93297365162999</v>
      </c>
      <c r="P9" s="10">
        <v>242.93297365162999</v>
      </c>
      <c r="Q9" s="10">
        <v>389.51361128194401</v>
      </c>
      <c r="R9" s="10">
        <v>389.51361128194401</v>
      </c>
      <c r="S9" s="10">
        <v>389.51361128194401</v>
      </c>
      <c r="T9" s="10">
        <v>96.202212084780101</v>
      </c>
      <c r="U9" s="10">
        <v>96.202212084780101</v>
      </c>
      <c r="V9" s="10">
        <v>96.202212084780101</v>
      </c>
      <c r="W9" s="10">
        <v>179.948493600825</v>
      </c>
      <c r="X9" s="10">
        <v>179.948493600825</v>
      </c>
      <c r="Y9" s="10">
        <v>179.948493600825</v>
      </c>
      <c r="Z9" s="10">
        <v>287.97083681570399</v>
      </c>
      <c r="AA9" s="10">
        <v>287.97083681570399</v>
      </c>
      <c r="AB9" s="10">
        <v>287.97083681570399</v>
      </c>
    </row>
    <row r="10" spans="1:28" x14ac:dyDescent="0.2">
      <c r="A10" s="1">
        <v>8</v>
      </c>
      <c r="B10" s="17">
        <v>96.9600276990992</v>
      </c>
      <c r="C10" s="17"/>
      <c r="D10" s="17"/>
      <c r="E10" s="17">
        <v>352.835788325392</v>
      </c>
      <c r="F10" s="17"/>
      <c r="G10" s="17"/>
      <c r="H10" s="17">
        <v>643.08320144635002</v>
      </c>
      <c r="I10" s="17"/>
      <c r="J10" s="17"/>
      <c r="K10" s="10">
        <v>108.702547057549</v>
      </c>
      <c r="L10" s="10">
        <v>108.702547057549</v>
      </c>
      <c r="M10" s="10">
        <v>108.702547057549</v>
      </c>
      <c r="N10" s="10">
        <v>257.97167897401602</v>
      </c>
      <c r="O10" s="10">
        <v>257.97167897401602</v>
      </c>
      <c r="P10" s="10">
        <v>257.97167897401602</v>
      </c>
      <c r="Q10" s="10">
        <v>388.86594001400402</v>
      </c>
      <c r="R10" s="10">
        <v>388.86594001400402</v>
      </c>
      <c r="S10" s="10">
        <v>388.86594001400402</v>
      </c>
      <c r="T10" s="10">
        <v>96.052544491689304</v>
      </c>
      <c r="U10" s="10">
        <v>96.052544491689304</v>
      </c>
      <c r="V10" s="10">
        <v>96.052544491689304</v>
      </c>
      <c r="W10" s="10">
        <v>188.46713750415799</v>
      </c>
      <c r="X10" s="10">
        <v>188.46713750415799</v>
      </c>
      <c r="Y10" s="10">
        <v>188.46713750415799</v>
      </c>
      <c r="Z10" s="10">
        <v>287.96479689935899</v>
      </c>
      <c r="AA10" s="10">
        <v>287.96479689935899</v>
      </c>
      <c r="AB10" s="10">
        <v>287.96479689935899</v>
      </c>
    </row>
    <row r="11" spans="1:28" x14ac:dyDescent="0.2">
      <c r="A11" s="1">
        <v>9</v>
      </c>
      <c r="B11" s="21">
        <v>101.00962122129</v>
      </c>
      <c r="C11" s="21"/>
      <c r="D11" s="21"/>
      <c r="E11" s="17">
        <v>361.35473004270398</v>
      </c>
      <c r="F11" s="17"/>
      <c r="G11" s="17"/>
      <c r="H11" s="17">
        <v>644.79579278079495</v>
      </c>
      <c r="I11" s="17"/>
      <c r="J11" s="17"/>
      <c r="K11" s="10">
        <v>108.702547057549</v>
      </c>
      <c r="L11" s="10">
        <v>108.702547057549</v>
      </c>
      <c r="M11" s="10">
        <v>108.702547057549</v>
      </c>
      <c r="N11" s="10">
        <v>240.577093504836</v>
      </c>
      <c r="O11" s="10">
        <v>240.577093504836</v>
      </c>
      <c r="P11" s="10">
        <v>240.577093504836</v>
      </c>
      <c r="Q11" s="10">
        <v>384.781070870257</v>
      </c>
      <c r="R11" s="10">
        <v>384.781070870257</v>
      </c>
      <c r="S11" s="10">
        <v>384.781070870257</v>
      </c>
      <c r="T11" s="10">
        <v>96.052544491689304</v>
      </c>
      <c r="U11" s="10">
        <v>96.052544491689304</v>
      </c>
      <c r="V11" s="10">
        <v>96.052544491689304</v>
      </c>
      <c r="W11" s="10">
        <v>184.864937609213</v>
      </c>
      <c r="X11" s="10">
        <v>184.864937609213</v>
      </c>
      <c r="Y11" s="10">
        <v>184.864937609213</v>
      </c>
      <c r="Z11" s="10">
        <v>277.95627447967303</v>
      </c>
      <c r="AA11" s="10">
        <v>277.95627447967303</v>
      </c>
      <c r="AB11" s="10">
        <v>277.95627447967303</v>
      </c>
    </row>
    <row r="12" spans="1:28" x14ac:dyDescent="0.2">
      <c r="A12" s="1">
        <v>10</v>
      </c>
      <c r="B12" s="20">
        <v>111.37281536988201</v>
      </c>
      <c r="C12" s="20"/>
      <c r="D12" s="20"/>
      <c r="E12" s="20">
        <v>332.21439008042501</v>
      </c>
      <c r="F12" s="20"/>
      <c r="G12" s="20"/>
      <c r="H12" s="20">
        <v>664.94307721541202</v>
      </c>
      <c r="I12" s="20"/>
      <c r="J12" s="20"/>
      <c r="K12" s="14">
        <v>96.202212084780101</v>
      </c>
      <c r="L12" s="14">
        <v>96.202212084780101</v>
      </c>
      <c r="M12" s="14">
        <v>96.202212084780101</v>
      </c>
      <c r="N12" s="14">
        <v>235.665599379154</v>
      </c>
      <c r="O12" s="14">
        <v>235.665599379154</v>
      </c>
      <c r="P12" s="14">
        <v>235.665599379154</v>
      </c>
      <c r="Q12" s="14">
        <v>384.322192043661</v>
      </c>
      <c r="R12" s="14">
        <v>384.322192043661</v>
      </c>
      <c r="S12" s="14">
        <v>384.322192043661</v>
      </c>
      <c r="T12" s="11">
        <v>96.052544491689304</v>
      </c>
      <c r="U12" s="11">
        <v>96.052544491689304</v>
      </c>
      <c r="V12" s="11">
        <v>96.052544491689304</v>
      </c>
      <c r="W12" s="11">
        <v>184.492488729847</v>
      </c>
      <c r="X12" s="11">
        <v>184.492488729847</v>
      </c>
      <c r="Y12" s="11">
        <v>184.492488729847</v>
      </c>
      <c r="Z12" s="11">
        <v>281.14025661968702</v>
      </c>
      <c r="AA12" s="11">
        <v>281.14025661968702</v>
      </c>
      <c r="AB12" s="11">
        <v>281.14025661968702</v>
      </c>
    </row>
    <row r="13" spans="1:28" x14ac:dyDescent="0.2">
      <c r="A13" s="3" t="s">
        <v>4</v>
      </c>
      <c r="B13" s="8">
        <v>107.76192819246501</v>
      </c>
      <c r="C13" s="8"/>
      <c r="D13" s="8"/>
      <c r="E13" s="8">
        <v>349.41023261461902</v>
      </c>
      <c r="F13" s="8"/>
      <c r="G13" s="8"/>
      <c r="H13" s="8">
        <v>663.65498725129999</v>
      </c>
      <c r="I13" s="8"/>
      <c r="J13" s="8"/>
      <c r="K13" s="8">
        <f>AVERAGE(K3:M12)</f>
        <v>104.84573521623409</v>
      </c>
      <c r="L13" s="8"/>
      <c r="M13" s="8"/>
      <c r="N13" s="8">
        <f>AVERAGE(N3:P12)</f>
        <v>242.33829198431738</v>
      </c>
      <c r="O13" s="8"/>
      <c r="P13" s="8"/>
      <c r="Q13" s="8">
        <f>AVERAGE(Q3:S12)</f>
        <v>383.84999799029907</v>
      </c>
      <c r="R13" s="8"/>
      <c r="S13" s="8"/>
      <c r="T13" s="8">
        <f>AVERAGE(T3:V12)</f>
        <v>96.097444769616544</v>
      </c>
      <c r="U13" s="8"/>
      <c r="V13" s="8"/>
      <c r="W13" s="8">
        <f>AVERAGE(W3:Y12)</f>
        <v>183.70921710830464</v>
      </c>
      <c r="X13" s="8"/>
      <c r="Y13" s="8"/>
      <c r="Z13" s="8">
        <f>AVERAGE(Z3:AB12)</f>
        <v>286.44229044720799</v>
      </c>
      <c r="AA13" s="8"/>
      <c r="AB13" s="8"/>
    </row>
    <row r="14" spans="1:28" x14ac:dyDescent="0.2">
      <c r="A14" s="4" t="s">
        <v>5</v>
      </c>
      <c r="B14" s="8">
        <v>5.6392991317875802</v>
      </c>
      <c r="C14" s="8"/>
      <c r="D14" s="8"/>
      <c r="E14" s="8">
        <v>12.142768009877701</v>
      </c>
      <c r="F14" s="8"/>
      <c r="G14" s="8"/>
      <c r="H14" s="8">
        <v>18.9268913224439</v>
      </c>
      <c r="I14" s="8"/>
      <c r="J14" s="8"/>
      <c r="K14" s="8">
        <f>_xlfn.STDEV.P(K3:M12)</f>
        <v>5.4244521265497978</v>
      </c>
      <c r="L14" s="8"/>
      <c r="M14" s="8"/>
      <c r="N14" s="8">
        <f>_xlfn.STDEV.P(N3:P12)</f>
        <v>9.6933247093149379</v>
      </c>
      <c r="O14" s="8"/>
      <c r="P14" s="8"/>
      <c r="Q14" s="8">
        <f>_xlfn.STDEV.P(Q3:S12)</f>
        <v>6.3168514486314642</v>
      </c>
      <c r="R14" s="8"/>
      <c r="S14" s="8"/>
      <c r="T14" s="8">
        <f>_xlfn.STDEV.P(T3:V12)</f>
        <v>6.8586307442042665E-2</v>
      </c>
      <c r="U14" s="8"/>
      <c r="V14" s="8"/>
      <c r="W14" s="8">
        <f>_xlfn.STDEV.P(W3:Y12)</f>
        <v>2.8023197675971754</v>
      </c>
      <c r="X14" s="8"/>
      <c r="Y14" s="8"/>
      <c r="Z14" s="8">
        <f>_xlfn.STDEV.P(Z3:AB12)</f>
        <v>8.6242133995334544</v>
      </c>
      <c r="AA14" s="8"/>
      <c r="AB14" s="8"/>
    </row>
    <row r="15" spans="1:28" x14ac:dyDescent="0.2">
      <c r="A15" s="5" t="s">
        <v>6</v>
      </c>
      <c r="B15" s="7">
        <v>103.509601217861</v>
      </c>
      <c r="C15" s="7" t="s">
        <v>7</v>
      </c>
      <c r="D15" s="7">
        <v>112.014255167069</v>
      </c>
      <c r="E15" s="7">
        <v>340.25394940493601</v>
      </c>
      <c r="F15" s="7" t="s">
        <v>7</v>
      </c>
      <c r="G15" s="7">
        <v>358.56651582430101</v>
      </c>
      <c r="H15" s="7">
        <v>649.38311966013805</v>
      </c>
      <c r="I15" s="7" t="s">
        <v>7</v>
      </c>
      <c r="J15" s="7">
        <v>677.92685484246203</v>
      </c>
      <c r="K15" s="7">
        <v>100.96558551755066</v>
      </c>
      <c r="L15" s="7" t="s">
        <v>7</v>
      </c>
      <c r="M15" s="7">
        <v>108.72588491491751</v>
      </c>
      <c r="N15" s="7">
        <f t="shared" ref="N15" si="0">N7-N14</f>
        <v>223.92403247440507</v>
      </c>
      <c r="O15" s="7" t="s">
        <v>7</v>
      </c>
      <c r="P15" s="7">
        <f t="shared" ref="P15" si="1">P6+P13</f>
        <v>253.62405427708501</v>
      </c>
      <c r="Q15" s="7">
        <f t="shared" ref="Q15" si="2">Q7-Q14</f>
        <v>373.36774726605654</v>
      </c>
      <c r="R15" s="7" t="s">
        <v>7</v>
      </c>
      <c r="S15" s="7">
        <f t="shared" ref="S15" si="3">S6+S13</f>
        <v>383.01045494758699</v>
      </c>
      <c r="T15" s="7">
        <v>96.048384489620247</v>
      </c>
      <c r="U15" s="7" t="s">
        <v>7</v>
      </c>
      <c r="V15" s="7">
        <v>96.146505049612841</v>
      </c>
      <c r="W15" s="7">
        <v>181.7046975829802</v>
      </c>
      <c r="X15" s="7" t="s">
        <v>7</v>
      </c>
      <c r="Y15" s="7">
        <v>185.71373663362908</v>
      </c>
      <c r="Z15" s="7">
        <v>280.27332845014354</v>
      </c>
      <c r="AA15" s="7" t="s">
        <v>7</v>
      </c>
      <c r="AB15" s="7">
        <v>292.61125244427245</v>
      </c>
    </row>
    <row r="16" spans="1:28" x14ac:dyDescent="0.2">
      <c r="B16" s="19"/>
      <c r="C16" s="19"/>
      <c r="D16" s="19"/>
    </row>
    <row r="18" spans="2:31" x14ac:dyDescent="0.2">
      <c r="B18" s="2"/>
    </row>
    <row r="19" spans="2:31" x14ac:dyDescent="0.2">
      <c r="B19" s="2"/>
    </row>
    <row r="21" spans="2:31" x14ac:dyDescent="0.2">
      <c r="K21" s="2"/>
      <c r="L21" s="2"/>
      <c r="M21" s="2"/>
      <c r="N21" s="2"/>
      <c r="O21" s="2"/>
      <c r="P21" s="2"/>
      <c r="Q21" s="2"/>
      <c r="R21" s="2"/>
      <c r="S21" s="2"/>
    </row>
    <row r="22" spans="2:31" x14ac:dyDescent="0.2">
      <c r="K22" s="2"/>
      <c r="L22" s="2"/>
      <c r="M22" s="2"/>
      <c r="N22" s="2"/>
      <c r="O22" s="2"/>
      <c r="P22" s="2"/>
      <c r="Q22" s="2"/>
      <c r="R22" s="2"/>
      <c r="S22" s="2"/>
    </row>
    <row r="23" spans="2:31" x14ac:dyDescent="0.2">
      <c r="AC23" s="2"/>
      <c r="AD23" s="2"/>
      <c r="AE23" s="2"/>
    </row>
    <row r="24" spans="2:31" x14ac:dyDescent="0.2">
      <c r="AC24" s="2"/>
      <c r="AD24" s="2"/>
      <c r="AE24" s="2"/>
    </row>
    <row r="25" spans="2:31" x14ac:dyDescent="0.2">
      <c r="E25" s="6"/>
      <c r="AC25" s="2"/>
      <c r="AD25" s="2"/>
      <c r="AE25" s="2"/>
    </row>
    <row r="26" spans="2:31" x14ac:dyDescent="0.2">
      <c r="D26" t="s">
        <v>14</v>
      </c>
      <c r="M26" t="s">
        <v>15</v>
      </c>
      <c r="AC26" s="2"/>
      <c r="AD26" s="2"/>
      <c r="AE26" s="2"/>
    </row>
    <row r="27" spans="2:31" x14ac:dyDescent="0.2">
      <c r="D27" s="23">
        <v>109.06640537006101</v>
      </c>
      <c r="E27" s="23">
        <v>112.126988612815</v>
      </c>
      <c r="F27" s="23">
        <f>ABS(D27-E27)</f>
        <v>3.0605832427539923</v>
      </c>
      <c r="G27">
        <f>SIGN(D27-E27)</f>
        <v>-1</v>
      </c>
      <c r="H27">
        <v>1</v>
      </c>
      <c r="I27">
        <f>G27*H27</f>
        <v>-1</v>
      </c>
      <c r="M27" s="23">
        <v>96.202212084780101</v>
      </c>
      <c r="N27" s="2">
        <v>96.052544491689304</v>
      </c>
      <c r="O27" s="23">
        <f>ABS(M27-N27)</f>
        <v>0.14966759309079691</v>
      </c>
      <c r="P27">
        <f>SIGN(M27-N27)</f>
        <v>1</v>
      </c>
      <c r="Q27">
        <v>1</v>
      </c>
      <c r="R27">
        <f>P27*Q27</f>
        <v>1</v>
      </c>
      <c r="AC27" s="2"/>
      <c r="AD27" s="2"/>
      <c r="AE27" s="2"/>
    </row>
    <row r="28" spans="2:31" x14ac:dyDescent="0.2">
      <c r="D28" s="22">
        <v>112.298255214972</v>
      </c>
      <c r="E28" s="22">
        <v>108.702547057549</v>
      </c>
      <c r="F28" s="23">
        <f>ABS(D28-E28)</f>
        <v>3.5957081574230045</v>
      </c>
      <c r="G28">
        <f>SIGN(D28-E28)</f>
        <v>1</v>
      </c>
      <c r="H28">
        <v>2</v>
      </c>
      <c r="I28">
        <f t="shared" ref="I28:I36" si="4">G28*H28</f>
        <v>2</v>
      </c>
      <c r="M28" s="22">
        <v>96.202212084780101</v>
      </c>
      <c r="N28" s="2">
        <v>96.052544491689304</v>
      </c>
      <c r="O28" s="23">
        <f>ABS(M28-N28)</f>
        <v>0.14966759309079691</v>
      </c>
      <c r="P28">
        <f>SIGN(M28-N28)</f>
        <v>1</v>
      </c>
      <c r="Q28">
        <v>2</v>
      </c>
      <c r="R28">
        <f>P28*Q28</f>
        <v>2</v>
      </c>
      <c r="AC28" s="2"/>
      <c r="AD28" s="2"/>
      <c r="AE28" s="2"/>
    </row>
    <row r="29" spans="2:31" x14ac:dyDescent="0.2">
      <c r="D29" s="23">
        <v>108.30858975574201</v>
      </c>
      <c r="E29" s="23">
        <v>104.502647181491</v>
      </c>
      <c r="F29" s="23">
        <f>ABS(D29-E29)</f>
        <v>3.8059425742510058</v>
      </c>
      <c r="G29">
        <f>SIGN(D29-E29)</f>
        <v>1</v>
      </c>
      <c r="H29">
        <v>3</v>
      </c>
      <c r="I29">
        <f t="shared" si="4"/>
        <v>3</v>
      </c>
      <c r="M29" s="22">
        <v>99.200383060045596</v>
      </c>
      <c r="N29" s="2">
        <v>96.052544491689304</v>
      </c>
      <c r="O29" s="23">
        <f>ABS(M29-N29)</f>
        <v>3.1478385683562919</v>
      </c>
      <c r="P29">
        <f>SIGN(M29-N29)</f>
        <v>1</v>
      </c>
      <c r="Q29">
        <v>3</v>
      </c>
      <c r="R29">
        <f>P29*Q29</f>
        <v>3</v>
      </c>
      <c r="AC29" s="2"/>
      <c r="AD29" s="2"/>
      <c r="AE29" s="2"/>
    </row>
    <row r="30" spans="2:31" x14ac:dyDescent="0.2">
      <c r="D30" s="23">
        <v>101.086110834465</v>
      </c>
      <c r="E30" s="23">
        <v>96.202212084780101</v>
      </c>
      <c r="F30" s="23">
        <f>ABS(D30-E30)</f>
        <v>4.8838987496849029</v>
      </c>
      <c r="G30">
        <f>SIGN(D30-E30)</f>
        <v>1</v>
      </c>
      <c r="H30">
        <v>4</v>
      </c>
      <c r="I30">
        <f t="shared" si="4"/>
        <v>4</v>
      </c>
      <c r="M30" s="23">
        <v>104.502647181491</v>
      </c>
      <c r="N30" s="2">
        <v>96.052544491689304</v>
      </c>
      <c r="O30" s="23">
        <f>ABS(M30-N30)</f>
        <v>8.450102689801696</v>
      </c>
      <c r="P30">
        <f>SIGN(M30-N30)</f>
        <v>1</v>
      </c>
      <c r="Q30">
        <v>4</v>
      </c>
      <c r="R30">
        <f>P30*Q30</f>
        <v>4</v>
      </c>
      <c r="AC30" s="2"/>
      <c r="AD30" s="2"/>
      <c r="AE30" s="2"/>
    </row>
    <row r="31" spans="2:31" x14ac:dyDescent="0.2">
      <c r="D31" s="23">
        <v>110.714297590952</v>
      </c>
      <c r="E31" s="23">
        <v>105.412720908233</v>
      </c>
      <c r="F31" s="23">
        <f>ABS(D31-E31)</f>
        <v>5.3015766827190021</v>
      </c>
      <c r="G31">
        <f>SIGN(D31-E31)</f>
        <v>1</v>
      </c>
      <c r="H31">
        <v>5</v>
      </c>
      <c r="I31">
        <f t="shared" si="4"/>
        <v>5</v>
      </c>
      <c r="M31" s="23">
        <v>105.412720908233</v>
      </c>
      <c r="N31" s="2">
        <v>96.202212084780101</v>
      </c>
      <c r="O31" s="23">
        <f>ABS(M31-N31)</f>
        <v>9.2105088234528978</v>
      </c>
      <c r="P31">
        <f>SIGN(M31-N31)</f>
        <v>1</v>
      </c>
      <c r="Q31">
        <v>5</v>
      </c>
      <c r="R31">
        <f>P31*Q31</f>
        <v>5</v>
      </c>
      <c r="AC31" s="2"/>
      <c r="AD31" s="2"/>
      <c r="AE31" s="2"/>
    </row>
    <row r="32" spans="2:31" x14ac:dyDescent="0.2">
      <c r="D32" s="23">
        <v>114.672527883984</v>
      </c>
      <c r="E32" s="23">
        <v>108.702547057549</v>
      </c>
      <c r="F32" s="23">
        <f>ABS(D32-E32)</f>
        <v>5.9699808264350054</v>
      </c>
      <c r="G32">
        <f>SIGN(D32-E32)</f>
        <v>1</v>
      </c>
      <c r="H32">
        <v>6</v>
      </c>
      <c r="I32">
        <f t="shared" si="4"/>
        <v>6</v>
      </c>
      <c r="M32" s="22">
        <v>108.702547057549</v>
      </c>
      <c r="N32" s="2">
        <v>96.202212084780101</v>
      </c>
      <c r="O32" s="23">
        <f>ABS(M32-N32)</f>
        <v>12.500334972768897</v>
      </c>
      <c r="P32">
        <f>SIGN(M32-N32)</f>
        <v>1</v>
      </c>
      <c r="Q32">
        <v>6</v>
      </c>
      <c r="R32">
        <f>P32*Q32</f>
        <v>6</v>
      </c>
      <c r="AC32" s="2"/>
      <c r="AD32" s="2"/>
      <c r="AE32" s="2"/>
    </row>
    <row r="33" spans="4:18" x14ac:dyDescent="0.2">
      <c r="D33" s="22">
        <v>101.00962122129</v>
      </c>
      <c r="E33" s="22">
        <v>108.702547057549</v>
      </c>
      <c r="F33" s="23">
        <f>ABS(D33-E33)</f>
        <v>7.6929258362589934</v>
      </c>
      <c r="G33">
        <f>SIGN(D33-E33)</f>
        <v>-1</v>
      </c>
      <c r="H33">
        <v>7</v>
      </c>
      <c r="I33">
        <f t="shared" si="4"/>
        <v>-7</v>
      </c>
      <c r="M33" s="22">
        <v>108.702547057549</v>
      </c>
      <c r="N33" s="2">
        <v>96.052544491689304</v>
      </c>
      <c r="O33" s="23">
        <f>ABS(M33-N33)</f>
        <v>12.650002565859694</v>
      </c>
      <c r="P33">
        <f>SIGN(M33-N33)</f>
        <v>1</v>
      </c>
      <c r="Q33">
        <v>7</v>
      </c>
      <c r="R33">
        <f>P33*Q33</f>
        <v>7</v>
      </c>
    </row>
    <row r="34" spans="4:18" x14ac:dyDescent="0.2">
      <c r="D34" s="23">
        <v>96.9600276990992</v>
      </c>
      <c r="E34" s="23">
        <v>108.702547057549</v>
      </c>
      <c r="F34" s="23">
        <f>ABS(D34-E34)</f>
        <v>11.742519358449798</v>
      </c>
      <c r="G34">
        <f>SIGN(D34-E34)</f>
        <v>-1</v>
      </c>
      <c r="H34">
        <v>8</v>
      </c>
      <c r="I34">
        <f t="shared" si="4"/>
        <v>-8</v>
      </c>
      <c r="M34" s="23">
        <v>108.702547057549</v>
      </c>
      <c r="N34" s="2">
        <v>96.052544491689304</v>
      </c>
      <c r="O34" s="23">
        <f>ABS(M34-N34)</f>
        <v>12.650002565859694</v>
      </c>
      <c r="P34">
        <f>SIGN(M34-N34)</f>
        <v>1</v>
      </c>
      <c r="Q34">
        <v>8</v>
      </c>
      <c r="R34">
        <f>P34*Q34</f>
        <v>8</v>
      </c>
    </row>
    <row r="35" spans="4:18" x14ac:dyDescent="0.2">
      <c r="D35" s="24">
        <v>112.13063098420101</v>
      </c>
      <c r="E35" s="24">
        <v>99.200383060045596</v>
      </c>
      <c r="F35" s="23">
        <f>ABS(D35-E35)</f>
        <v>12.93024792415541</v>
      </c>
      <c r="G35">
        <f>SIGN(D35-E35)</f>
        <v>1</v>
      </c>
      <c r="H35">
        <v>9</v>
      </c>
      <c r="I35">
        <f t="shared" si="4"/>
        <v>9</v>
      </c>
      <c r="M35" s="23">
        <v>108.702547057549</v>
      </c>
      <c r="N35" s="2">
        <v>96.052544491689304</v>
      </c>
      <c r="O35" s="23">
        <f>ABS(M35-N35)</f>
        <v>12.650002565859694</v>
      </c>
      <c r="P35">
        <f>SIGN(M35-N35)</f>
        <v>1</v>
      </c>
      <c r="Q35">
        <v>9</v>
      </c>
      <c r="R35">
        <f>P35*Q35</f>
        <v>9</v>
      </c>
    </row>
    <row r="36" spans="4:18" x14ac:dyDescent="0.2">
      <c r="D36" s="22">
        <v>111.37281536988201</v>
      </c>
      <c r="E36" s="22">
        <v>96.202212084780101</v>
      </c>
      <c r="F36" s="23">
        <f>ABS(D36-E36)</f>
        <v>15.170603285101905</v>
      </c>
      <c r="G36">
        <f>SIGN(D36-E36)</f>
        <v>1</v>
      </c>
      <c r="H36">
        <v>10</v>
      </c>
      <c r="I36">
        <f t="shared" si="4"/>
        <v>10</v>
      </c>
      <c r="M36" s="24">
        <v>112.126988612815</v>
      </c>
      <c r="N36" s="2">
        <v>96.202212084780101</v>
      </c>
      <c r="O36" s="23">
        <f>ABS(M36-N36)</f>
        <v>15.924776528034897</v>
      </c>
      <c r="P36">
        <f>SIGN(M36-N36)</f>
        <v>1</v>
      </c>
      <c r="Q36">
        <v>10</v>
      </c>
      <c r="R36">
        <f>P36*Q36</f>
        <v>10</v>
      </c>
    </row>
    <row r="37" spans="4:18" x14ac:dyDescent="0.2">
      <c r="H37" t="s">
        <v>10</v>
      </c>
      <c r="I37">
        <f>ABS(SUM(I27:I36))</f>
        <v>23</v>
      </c>
      <c r="Q37" t="s">
        <v>10</v>
      </c>
      <c r="R37">
        <f>ABS(SUM(R28:R36))</f>
        <v>54</v>
      </c>
    </row>
    <row r="38" spans="4:18" x14ac:dyDescent="0.2">
      <c r="H38" t="s">
        <v>11</v>
      </c>
      <c r="I38">
        <v>8</v>
      </c>
      <c r="Q38" t="s">
        <v>11</v>
      </c>
      <c r="R38">
        <v>8</v>
      </c>
    </row>
    <row r="39" spans="4:18" x14ac:dyDescent="0.2">
      <c r="H39" t="s">
        <v>12</v>
      </c>
      <c r="I39">
        <v>10</v>
      </c>
      <c r="Q39" t="s">
        <v>12</v>
      </c>
      <c r="R39">
        <v>10</v>
      </c>
    </row>
    <row r="40" spans="4:18" x14ac:dyDescent="0.2">
      <c r="H40" t="s">
        <v>13</v>
      </c>
      <c r="Q40" t="s">
        <v>13</v>
      </c>
    </row>
  </sheetData>
  <sortState ref="M26:R40">
    <sortCondition ref="O27"/>
  </sortState>
  <mergeCells count="121">
    <mergeCell ref="B16:D16"/>
    <mergeCell ref="B14:D14"/>
    <mergeCell ref="E14:G14"/>
    <mergeCell ref="H14:J14"/>
    <mergeCell ref="H10:J10"/>
    <mergeCell ref="H11:J11"/>
    <mergeCell ref="H12:J12"/>
    <mergeCell ref="B13:D13"/>
    <mergeCell ref="E13:G13"/>
    <mergeCell ref="H13:J13"/>
    <mergeCell ref="E10:G10"/>
    <mergeCell ref="E11:G11"/>
    <mergeCell ref="E12:G12"/>
    <mergeCell ref="B12:D12"/>
    <mergeCell ref="B11:D11"/>
    <mergeCell ref="B10:D10"/>
    <mergeCell ref="B1:J1"/>
    <mergeCell ref="B3:D3"/>
    <mergeCell ref="B4:D4"/>
    <mergeCell ref="B5:D5"/>
    <mergeCell ref="B6:D6"/>
    <mergeCell ref="E3:G3"/>
    <mergeCell ref="E4:G4"/>
    <mergeCell ref="E5:G5"/>
    <mergeCell ref="E6:G6"/>
    <mergeCell ref="E9:G9"/>
    <mergeCell ref="B9:D9"/>
    <mergeCell ref="H3:J3"/>
    <mergeCell ref="H4:J4"/>
    <mergeCell ref="H5:J5"/>
    <mergeCell ref="H6:J6"/>
    <mergeCell ref="H7:J7"/>
    <mergeCell ref="B2:D2"/>
    <mergeCell ref="E2:G2"/>
    <mergeCell ref="H2:J2"/>
    <mergeCell ref="B7:D7"/>
    <mergeCell ref="B8:D8"/>
    <mergeCell ref="E7:G7"/>
    <mergeCell ref="H8:J8"/>
    <mergeCell ref="H9:J9"/>
    <mergeCell ref="E8:G8"/>
    <mergeCell ref="N2:P2"/>
    <mergeCell ref="Q2:S2"/>
    <mergeCell ref="K1:S1"/>
    <mergeCell ref="K3:M3"/>
    <mergeCell ref="Q3:S3"/>
    <mergeCell ref="Q4:S4"/>
    <mergeCell ref="Q5:S5"/>
    <mergeCell ref="Q6:S6"/>
    <mergeCell ref="K12:M12"/>
    <mergeCell ref="K5:M5"/>
    <mergeCell ref="K6:M6"/>
    <mergeCell ref="K7:M7"/>
    <mergeCell ref="K8:M8"/>
    <mergeCell ref="K2:M2"/>
    <mergeCell ref="K13:M13"/>
    <mergeCell ref="K14:M14"/>
    <mergeCell ref="N3:P3"/>
    <mergeCell ref="N4:P4"/>
    <mergeCell ref="N5:P5"/>
    <mergeCell ref="N6:P6"/>
    <mergeCell ref="N7:P7"/>
    <mergeCell ref="N8:P8"/>
    <mergeCell ref="N9:P9"/>
    <mergeCell ref="N10:P10"/>
    <mergeCell ref="N11:P11"/>
    <mergeCell ref="N12:P12"/>
    <mergeCell ref="N13:P13"/>
    <mergeCell ref="N14:P14"/>
    <mergeCell ref="K4:M4"/>
    <mergeCell ref="K9:M9"/>
    <mergeCell ref="K10:M10"/>
    <mergeCell ref="K11:M11"/>
    <mergeCell ref="Q13:S13"/>
    <mergeCell ref="Q14:S14"/>
    <mergeCell ref="Q8:S8"/>
    <mergeCell ref="Q9:S9"/>
    <mergeCell ref="Q10:S10"/>
    <mergeCell ref="Q11:S11"/>
    <mergeCell ref="Q12:S12"/>
    <mergeCell ref="Q7:S7"/>
    <mergeCell ref="T11:V11"/>
    <mergeCell ref="T12:V12"/>
    <mergeCell ref="T13:V13"/>
    <mergeCell ref="T14:V14"/>
    <mergeCell ref="T6:V6"/>
    <mergeCell ref="T7:V7"/>
    <mergeCell ref="T8:V8"/>
    <mergeCell ref="T9:V9"/>
    <mergeCell ref="T10:V10"/>
    <mergeCell ref="T1:AB1"/>
    <mergeCell ref="T2:V2"/>
    <mergeCell ref="T3:V3"/>
    <mergeCell ref="T4:V4"/>
    <mergeCell ref="T5:V5"/>
    <mergeCell ref="W2:Y2"/>
    <mergeCell ref="W3:Y3"/>
    <mergeCell ref="W4:Y4"/>
    <mergeCell ref="W5:Y5"/>
    <mergeCell ref="W6:Y6"/>
    <mergeCell ref="W7:Y7"/>
    <mergeCell ref="W8:Y8"/>
    <mergeCell ref="W14:Y14"/>
    <mergeCell ref="Z2:AB2"/>
    <mergeCell ref="Z3:AB3"/>
    <mergeCell ref="Z4:AB4"/>
    <mergeCell ref="Z5:AB5"/>
    <mergeCell ref="Z6:AB6"/>
    <mergeCell ref="Z7:AB7"/>
    <mergeCell ref="Z8:AB8"/>
    <mergeCell ref="Z9:AB9"/>
    <mergeCell ref="Z10:AB10"/>
    <mergeCell ref="Z11:AB11"/>
    <mergeCell ref="Z12:AB12"/>
    <mergeCell ref="Z13:AB13"/>
    <mergeCell ref="Z14:AB14"/>
    <mergeCell ref="W9:Y9"/>
    <mergeCell ref="W10:Y10"/>
    <mergeCell ref="W11:Y11"/>
    <mergeCell ref="W12:Y12"/>
    <mergeCell ref="W13:Y13"/>
  </mergeCells>
  <pageMargins left="0.7" right="0.7" top="0.75" bottom="0.75" header="0.3" footer="0.3"/>
  <pageSetup orientation="portrait" horizontalDpi="203" verticalDpi="203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Iustin Petrisor</dc:creator>
  <cp:lastModifiedBy>Microsoft Office User</cp:lastModifiedBy>
  <dcterms:created xsi:type="dcterms:W3CDTF">2015-06-05T18:17:20Z</dcterms:created>
  <dcterms:modified xsi:type="dcterms:W3CDTF">2020-01-10T15:18:22Z</dcterms:modified>
</cp:coreProperties>
</file>