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23" documentId="8_{A345CAA1-CFF0-4833-B627-A203363F97FD}" xr6:coauthVersionLast="47" xr6:coauthVersionMax="47" xr10:uidLastSave="{7E06FBCD-3A17-4419-856F-C34210821896}"/>
  <bookViews>
    <workbookView xWindow="-120" yWindow="-120" windowWidth="29040" windowHeight="15840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2" l="1"/>
  <c r="Q9" i="2"/>
  <c r="P9" i="2"/>
  <c r="R5" i="2"/>
  <c r="Q5" i="2"/>
  <c r="P5" i="2"/>
  <c r="M5" i="2"/>
  <c r="M6" i="2"/>
  <c r="M7" i="2"/>
  <c r="M8" i="2"/>
  <c r="M9" i="2"/>
  <c r="M10" i="2"/>
  <c r="F5" i="2" l="1"/>
  <c r="L5" i="2" s="1"/>
  <c r="K5" i="2"/>
  <c r="U5" i="2"/>
  <c r="V5" i="2"/>
  <c r="W5" i="2" s="1"/>
  <c r="F6" i="2"/>
  <c r="K6" i="2"/>
  <c r="L6" i="2" s="1"/>
  <c r="U6" i="2"/>
  <c r="V6" i="2"/>
  <c r="W6" i="2" s="1"/>
  <c r="F7" i="2"/>
  <c r="K7" i="2"/>
  <c r="L7" i="2" s="1"/>
  <c r="U7" i="2"/>
  <c r="V7" i="2"/>
  <c r="W7" i="2" s="1"/>
  <c r="F8" i="2"/>
  <c r="K8" i="2"/>
  <c r="L8" i="2" s="1"/>
  <c r="U8" i="2"/>
  <c r="V8" i="2"/>
  <c r="W8" i="2" s="1"/>
  <c r="F9" i="2"/>
  <c r="K9" i="2"/>
  <c r="L9" i="2" s="1"/>
  <c r="U9" i="2"/>
  <c r="V9" i="2"/>
  <c r="W9" i="2" s="1"/>
  <c r="F10" i="2"/>
  <c r="K10" i="2"/>
  <c r="L10" i="2"/>
  <c r="U10" i="2"/>
  <c r="V10" i="2"/>
  <c r="W10" i="2" s="1"/>
  <c r="N7" i="2" l="1"/>
  <c r="N5" i="2"/>
  <c r="N6" i="2"/>
  <c r="N9" i="2"/>
  <c r="N8" i="2"/>
  <c r="N10" i="2"/>
  <c r="O9" i="2" l="1"/>
  <c r="O5" i="2"/>
</calcChain>
</file>

<file path=xl/sharedStrings.xml><?xml version="1.0" encoding="utf-8"?>
<sst xmlns="http://schemas.openxmlformats.org/spreadsheetml/2006/main" count="67" uniqueCount="35">
  <si>
    <t>CV% = standard deviasjonen (SD)/gjennomsnittet x 100 (%)</t>
  </si>
  <si>
    <t>#CV tall over 10 er avvikstall</t>
  </si>
  <si>
    <t>#verdiene CV 0%-5% er gode tall</t>
  </si>
  <si>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</si>
  <si>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</si>
  <si>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</si>
  <si>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</si>
  <si>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</si>
  <si>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</si>
  <si>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</si>
  <si>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</si>
  <si>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</si>
  <si>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100% W2</t>
  </si>
  <si>
    <t>MHC1</t>
  </si>
  <si>
    <t>CV(%)</t>
  </si>
  <si>
    <t>SD</t>
  </si>
  <si>
    <t>Avg</t>
  </si>
  <si>
    <t>MHC2x W0</t>
  </si>
  <si>
    <t>MHC2a W0</t>
  </si>
  <si>
    <t>MHC1 W0</t>
  </si>
  <si>
    <t>100% W0</t>
  </si>
  <si>
    <r>
      <t>2</t>
    </r>
    <r>
      <rPr>
        <vertAlign val="superscript"/>
        <sz val="10"/>
        <rFont val="Arial"/>
        <family val="2"/>
      </rPr>
      <t>-CT</t>
    </r>
  </si>
  <si>
    <t>ΔΔCt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</si>
  <si>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</si>
  <si>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</si>
  <si>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</si>
  <si>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</si>
  <si>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</si>
  <si>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</si>
  <si>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</si>
  <si>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</si>
  <si>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</si>
  <si>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Gene fam normalizatiion 2^-CT</t>
  </si>
  <si>
    <t>Delta method</t>
  </si>
  <si>
    <t>Dublikat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</si>
</sst>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  <xf numFmtId="0" fontId="2" fillId="0" borderId="0" xfId="1" applyFont="1" applyAlignment="1">
      <alignment horizontal="center"/>
    </xf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3:W23"/>
  <sheetViews>
    <sheetView tabSelected="1" workbookViewId="0">
      <selection activeCell="R10" sqref="R10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5" width="12" style="1" bestFit="1" customWidth="1"/>
    <col min="16" max="16384" width="11.42578125" style="1"/>
  </cols>
  <sheetData>
    <row r="3" spans="1:23" x14ac:dyDescent="0.2">
      <c r="C3" s="7" t="s">
        <v>34</v>
      </c>
      <c r="D3" s="7"/>
      <c r="E3" s="7"/>
      <c r="H3" s="7" t="s">
        <v>34</v>
      </c>
      <c r="I3" s="7"/>
      <c r="J3" s="7"/>
      <c r="N3" s="4" t="s">
        <v>33</v>
      </c>
      <c r="O3" s="4" t="s">
        <v>32</v>
      </c>
    </row>
    <row r="4" spans="1:23" ht="14.25" x14ac:dyDescent="0.2">
      <c r="A4" s="4" t="s">
        <v>31</v>
      </c>
      <c r="B4" s="4" t="s">
        <v>30</v>
      </c>
      <c r="C4" s="4" t="s">
        <v>29</v>
      </c>
      <c r="D4" s="4" t="s">
        <v>26</v>
      </c>
      <c r="E4" s="4" t="s">
        <v>25</v>
      </c>
      <c r="F4" s="4" t="s">
        <v>24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4" t="s">
        <v>22</v>
      </c>
      <c r="N4" s="4" t="s">
        <v>21</v>
      </c>
      <c r="O4" s="4" t="s">
        <v>20</v>
      </c>
      <c r="P4" s="4" t="s">
        <v>19</v>
      </c>
      <c r="Q4" s="4" t="s">
        <v>18</v>
      </c>
      <c r="R4" s="4" t="s">
        <v>17</v>
      </c>
      <c r="U4" s="4" t="s">
        <v>16</v>
      </c>
      <c r="V4" s="6" t="s">
        <v>15</v>
      </c>
      <c r="W4" s="4" t="s">
        <v>14</v>
      </c>
    </row>
    <row r="5" spans="1:23" ht="15" x14ac:dyDescent="0.25">
      <c r="A5" s="4" t="s">
        <v>7</v>
      </c>
      <c r="B5" s="4" t="s">
        <v>13</v>
      </c>
      <c r="C5" s="3">
        <v>29.131275177001953</v>
      </c>
      <c r="D5" s="3">
        <v>18.978000640869141</v>
      </c>
      <c r="E5" s="3">
        <v>18.023632049560547</v>
      </c>
      <c r="F5" s="3">
        <f t="shared" ref="F5:F10" si="0">AVERAGE(C5:E5)</f>
        <v>22.044302622477215</v>
      </c>
      <c r="G5" s="4" t="s">
        <v>6</v>
      </c>
      <c r="H5" s="3">
        <v>23.221717834472656</v>
      </c>
      <c r="I5" s="3">
        <v>23.283061981201172</v>
      </c>
      <c r="J5" s="3">
        <v>25.416980743408203</v>
      </c>
      <c r="K5" s="3">
        <f t="shared" ref="K5:K10" si="1">AVERAGE(H5:J5)</f>
        <v>23.973920186360676</v>
      </c>
      <c r="L5" s="3">
        <f t="shared" ref="L5:L10" si="2">AVERAGE(F5-K5)</f>
        <v>-1.9296175638834612</v>
      </c>
      <c r="M5" s="3">
        <f>AVERAGE(F5-K5)</f>
        <v>-1.9296175638834612</v>
      </c>
      <c r="N5" s="3">
        <f t="shared" ref="N5:N10" si="3">(2^-L5)</f>
        <v>3.8095420077170381</v>
      </c>
      <c r="O5" s="3">
        <f>SUM(N5,N7,N9)</f>
        <v>10.7522466778384</v>
      </c>
      <c r="P5" s="2">
        <f>SUM(N5/O5)</f>
        <v>0.35430195398780573</v>
      </c>
      <c r="Q5" s="2">
        <f>SUM(N7/O5)</f>
        <v>6.0751538686626581E-3</v>
      </c>
      <c r="R5" s="2">
        <f>N9/O5</f>
        <v>0.63962289214353152</v>
      </c>
      <c r="S5" s="4" t="s">
        <v>7</v>
      </c>
      <c r="T5" s="4" t="s">
        <v>13</v>
      </c>
      <c r="U5" s="3">
        <f t="shared" ref="U5:U10" si="4">F5</f>
        <v>22.044302622477215</v>
      </c>
      <c r="V5" s="4">
        <f t="shared" ref="V5:V10" si="5">STDEV(C5:E5)</f>
        <v>6.1560206175303955</v>
      </c>
      <c r="W5" s="2">
        <f t="shared" ref="W5:W10" si="6">V5/U5</f>
        <v>0.27925676411525402</v>
      </c>
    </row>
    <row r="6" spans="1:23" ht="15" x14ac:dyDescent="0.25">
      <c r="A6" s="4" t="s">
        <v>4</v>
      </c>
      <c r="B6" s="4" t="s">
        <v>13</v>
      </c>
      <c r="C6" s="3">
        <v>17.703769683837891</v>
      </c>
      <c r="D6" s="1" t="s">
        <v>5</v>
      </c>
      <c r="E6" s="3">
        <v>16.885320663452148</v>
      </c>
      <c r="F6" s="3">
        <f t="shared" si="0"/>
        <v>17.29454517364502</v>
      </c>
      <c r="G6" s="4" t="s">
        <v>6</v>
      </c>
      <c r="H6" s="1" t="s">
        <v>5</v>
      </c>
      <c r="I6" s="3">
        <v>22.870803833007813</v>
      </c>
      <c r="J6" s="3">
        <v>22.418289184570313</v>
      </c>
      <c r="K6" s="3">
        <f t="shared" si="1"/>
        <v>22.644546508789063</v>
      </c>
      <c r="L6" s="3">
        <f t="shared" si="2"/>
        <v>-5.350001335144043</v>
      </c>
      <c r="M6" s="3">
        <f t="shared" ref="M6:M10" si="7">AVERAGE(F6-K6)</f>
        <v>-5.350001335144043</v>
      </c>
      <c r="N6" s="3">
        <f t="shared" si="3"/>
        <v>40.785977819636301</v>
      </c>
      <c r="S6" s="4" t="s">
        <v>4</v>
      </c>
      <c r="T6" s="4" t="s">
        <v>13</v>
      </c>
      <c r="U6" s="3">
        <f t="shared" si="4"/>
        <v>17.29454517364502</v>
      </c>
      <c r="V6" s="1">
        <f t="shared" si="5"/>
        <v>0.57873085237024513</v>
      </c>
      <c r="W6" s="2">
        <f t="shared" si="6"/>
        <v>3.3463201637251909E-2</v>
      </c>
    </row>
    <row r="7" spans="1:23" ht="15" x14ac:dyDescent="0.25">
      <c r="A7" s="4" t="s">
        <v>7</v>
      </c>
      <c r="B7" s="4" t="s">
        <v>8</v>
      </c>
      <c r="C7" s="3">
        <v>37.095432281494141</v>
      </c>
      <c r="D7" s="3">
        <v>23.977840423583984</v>
      </c>
      <c r="E7" s="3">
        <v>22.657379150390625</v>
      </c>
      <c r="F7" s="3">
        <f t="shared" si="0"/>
        <v>27.91021728515625</v>
      </c>
      <c r="G7" s="4" t="s">
        <v>6</v>
      </c>
      <c r="H7" s="3">
        <v>23.221717834472656</v>
      </c>
      <c r="I7" s="3">
        <v>23.283061981201172</v>
      </c>
      <c r="J7" s="3">
        <v>25.416980743408203</v>
      </c>
      <c r="K7" s="3">
        <f t="shared" si="1"/>
        <v>23.973920186360676</v>
      </c>
      <c r="L7" s="3">
        <f t="shared" si="2"/>
        <v>3.9362970987955741</v>
      </c>
      <c r="M7" s="3">
        <f t="shared" si="7"/>
        <v>3.9362970987955741</v>
      </c>
      <c r="N7" s="3">
        <f t="shared" si="3"/>
        <v>6.532155300168517E-2</v>
      </c>
      <c r="S7" s="4" t="s">
        <v>7</v>
      </c>
      <c r="T7" s="4" t="s">
        <v>8</v>
      </c>
      <c r="U7" s="3">
        <f t="shared" si="4"/>
        <v>27.91021728515625</v>
      </c>
      <c r="V7" s="1">
        <f t="shared" si="5"/>
        <v>7.9819819211906085</v>
      </c>
      <c r="W7" s="2">
        <f t="shared" si="6"/>
        <v>0.28598781011410257</v>
      </c>
    </row>
    <row r="8" spans="1:23" ht="15" x14ac:dyDescent="0.25">
      <c r="A8" s="4" t="s">
        <v>4</v>
      </c>
      <c r="B8" s="4" t="s">
        <v>8</v>
      </c>
      <c r="C8" s="3">
        <v>16.600025177001953</v>
      </c>
      <c r="D8" s="3">
        <v>15.883395195007324</v>
      </c>
      <c r="E8" s="3">
        <v>15.195161819458008</v>
      </c>
      <c r="F8" s="3">
        <f t="shared" si="0"/>
        <v>15.892860730489096</v>
      </c>
      <c r="G8" s="4" t="s">
        <v>6</v>
      </c>
      <c r="H8" s="1" t="s">
        <v>5</v>
      </c>
      <c r="I8" s="3">
        <v>22.870803833007813</v>
      </c>
      <c r="J8" s="3">
        <v>22.418289184570313</v>
      </c>
      <c r="K8" s="3">
        <f t="shared" si="1"/>
        <v>22.644546508789063</v>
      </c>
      <c r="L8" s="3">
        <f t="shared" si="2"/>
        <v>-6.7516857782999669</v>
      </c>
      <c r="M8" s="3">
        <f t="shared" si="7"/>
        <v>-6.7516857782999669</v>
      </c>
      <c r="N8" s="3">
        <f t="shared" si="3"/>
        <v>107.76058504713625</v>
      </c>
      <c r="O8" s="4" t="s">
        <v>12</v>
      </c>
      <c r="P8" s="4" t="s">
        <v>11</v>
      </c>
      <c r="Q8" s="4" t="s">
        <v>10</v>
      </c>
      <c r="R8" s="4" t="s">
        <v>9</v>
      </c>
      <c r="S8" s="4" t="s">
        <v>4</v>
      </c>
      <c r="T8" s="4" t="s">
        <v>8</v>
      </c>
      <c r="U8" s="3">
        <f t="shared" si="4"/>
        <v>15.892860730489096</v>
      </c>
      <c r="V8" s="1">
        <f t="shared" si="5"/>
        <v>0.70247950903487522</v>
      </c>
      <c r="W8" s="2">
        <f t="shared" si="6"/>
        <v>4.4200947893995465E-2</v>
      </c>
    </row>
    <row r="9" spans="1:23" ht="15" x14ac:dyDescent="0.25">
      <c r="A9" s="4" t="s">
        <v>7</v>
      </c>
      <c r="B9" s="4" t="s">
        <v>3</v>
      </c>
      <c r="C9" s="1" t="s">
        <v>5</v>
      </c>
      <c r="D9" s="3">
        <v>21.233205795288086</v>
      </c>
      <c r="E9" s="3">
        <v>21.150915145874023</v>
      </c>
      <c r="F9" s="3">
        <f t="shared" si="0"/>
        <v>21.192060470581055</v>
      </c>
      <c r="G9" s="4" t="s">
        <v>6</v>
      </c>
      <c r="H9" s="3">
        <v>23.221717834472656</v>
      </c>
      <c r="I9" s="3">
        <v>23.283061981201172</v>
      </c>
      <c r="J9" s="3">
        <v>25.416980743408203</v>
      </c>
      <c r="K9" s="3">
        <f t="shared" si="1"/>
        <v>23.973920186360676</v>
      </c>
      <c r="L9" s="3">
        <f t="shared" si="2"/>
        <v>-2.7818597157796212</v>
      </c>
      <c r="M9" s="3">
        <f t="shared" si="7"/>
        <v>-2.7818597157796212</v>
      </c>
      <c r="N9" s="3">
        <f t="shared" si="3"/>
        <v>6.8773831171196758</v>
      </c>
      <c r="O9" s="3">
        <f>SUM(N6,N8,N10)</f>
        <v>149.23032361780935</v>
      </c>
      <c r="P9" s="2">
        <f>N6/O9</f>
        <v>0.27330891490989734</v>
      </c>
      <c r="Q9" s="2">
        <f>N8/O9</f>
        <v>0.72210916946826187</v>
      </c>
      <c r="R9" s="2">
        <f>N10/O9</f>
        <v>4.5819156218407609E-3</v>
      </c>
      <c r="S9" s="4" t="s">
        <v>7</v>
      </c>
      <c r="T9" s="4" t="s">
        <v>3</v>
      </c>
      <c r="U9" s="3">
        <f t="shared" si="4"/>
        <v>21.192060470581055</v>
      </c>
      <c r="V9" s="1">
        <f t="shared" si="5"/>
        <v>5.8188276228928387E-2</v>
      </c>
      <c r="W9" s="2">
        <f t="shared" si="6"/>
        <v>2.7457583140490611E-3</v>
      </c>
    </row>
    <row r="10" spans="1:23" ht="15" x14ac:dyDescent="0.25">
      <c r="A10" s="4" t="s">
        <v>4</v>
      </c>
      <c r="B10" s="4" t="s">
        <v>3</v>
      </c>
      <c r="C10" s="3">
        <v>22.130130767822266</v>
      </c>
      <c r="D10" s="3">
        <v>24.335453033447266</v>
      </c>
      <c r="E10" s="3">
        <v>23.113365173339844</v>
      </c>
      <c r="F10" s="3">
        <f t="shared" si="0"/>
        <v>23.192982991536457</v>
      </c>
      <c r="G10" s="4" t="s">
        <v>6</v>
      </c>
      <c r="H10" s="1" t="s">
        <v>5</v>
      </c>
      <c r="I10" s="3">
        <v>22.870803833007813</v>
      </c>
      <c r="J10" s="3">
        <v>22.418289184570313</v>
      </c>
      <c r="K10" s="3">
        <f t="shared" si="1"/>
        <v>22.644546508789063</v>
      </c>
      <c r="L10" s="3">
        <f t="shared" si="2"/>
        <v>0.54843648274739465</v>
      </c>
      <c r="M10" s="3">
        <f t="shared" si="7"/>
        <v>0.54843648274739465</v>
      </c>
      <c r="N10" s="3">
        <f t="shared" si="3"/>
        <v>0.6837607510367929</v>
      </c>
      <c r="S10" s="4" t="s">
        <v>4</v>
      </c>
      <c r="T10" s="4" t="s">
        <v>3</v>
      </c>
      <c r="U10" s="3">
        <f t="shared" si="4"/>
        <v>23.192982991536457</v>
      </c>
      <c r="V10" s="1">
        <f t="shared" si="5"/>
        <v>1.1048148358644256</v>
      </c>
      <c r="W10" s="2">
        <f t="shared" si="6"/>
        <v>4.7635736906614934E-2</v>
      </c>
    </row>
    <row r="12" spans="1:23" x14ac:dyDescent="0.2">
      <c r="S12" s="4" t="s">
        <v>2</v>
      </c>
    </row>
    <row r="13" spans="1:23" x14ac:dyDescent="0.2">
      <c r="S13" s="4" t="s">
        <v>1</v>
      </c>
    </row>
    <row r="15" spans="1:23" ht="15" x14ac:dyDescent="0.2">
      <c r="S15" s="5" t="s">
        <v>0</v>
      </c>
    </row>
    <row r="17" spans="1:4" x14ac:dyDescent="0.2">
      <c r="A17" s="4"/>
    </row>
    <row r="18" spans="1:4" x14ac:dyDescent="0.2">
      <c r="A18" s="4"/>
      <c r="B18" s="4"/>
      <c r="C18" s="4"/>
      <c r="D18" s="4"/>
    </row>
    <row r="19" spans="1:4" ht="15" x14ac:dyDescent="0.25">
      <c r="A19" s="3"/>
      <c r="B19" s="2"/>
      <c r="C19" s="2"/>
      <c r="D19" s="2"/>
    </row>
    <row r="22" spans="1:4" x14ac:dyDescent="0.2">
      <c r="A22" s="4"/>
      <c r="B22" s="4"/>
      <c r="C22" s="4"/>
      <c r="D22" s="4"/>
    </row>
    <row r="23" spans="1:4" ht="15" x14ac:dyDescent="0.25">
      <c r="A23" s="3"/>
      <c r="B23" s="2"/>
      <c r="C23" s="2"/>
      <c r="D23" s="2"/>
    </row>
  </sheetData>
  <mergeCells count="2">
    <mergeCell ref="C3:E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2023-10-31T14:17:15Z</dcterms:modified>
</cp:coreProperties>
</file>