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22F808B-6307-42C7-8365-BD68201DBE12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2125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213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1" i="3" l="1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26" i="3"/>
  <c r="E27" i="3"/>
  <c r="E28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" i="3"/>
  <c r="P72" i="14"/>
  <c r="L72" i="14"/>
  <c r="H72" i="14"/>
  <c r="D72" i="14"/>
  <c r="P66" i="14"/>
  <c r="L66" i="14"/>
  <c r="H66" i="14"/>
  <c r="D66" i="14"/>
  <c r="P54" i="14"/>
  <c r="L54" i="14"/>
  <c r="H54" i="14"/>
  <c r="D54" i="14"/>
  <c r="P45" i="14"/>
  <c r="P43" i="14"/>
  <c r="L45" i="14"/>
  <c r="L43" i="14"/>
  <c r="H45" i="14"/>
  <c r="H43" i="14"/>
  <c r="D45" i="14"/>
  <c r="D43" i="14"/>
  <c r="P37" i="14"/>
  <c r="L37" i="14"/>
  <c r="H37" i="14"/>
  <c r="D37" i="14"/>
  <c r="J9" i="14"/>
  <c r="D59" i="3" l="1"/>
  <c r="D71" i="3"/>
  <c r="D82" i="3"/>
  <c r="D94" i="3"/>
  <c r="D95" i="3"/>
  <c r="F16" i="3"/>
  <c r="F52" i="3"/>
  <c r="F88" i="3"/>
  <c r="I10" i="3"/>
  <c r="I11" i="3"/>
  <c r="I23" i="3"/>
  <c r="I46" i="3"/>
  <c r="I47" i="3"/>
  <c r="I58" i="3"/>
  <c r="I59" i="3"/>
  <c r="I76" i="3"/>
  <c r="I82" i="3"/>
  <c r="I83" i="3"/>
  <c r="I94" i="3"/>
  <c r="I95" i="3"/>
  <c r="I97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D83" i="3" s="1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F62" i="3" s="1"/>
  <c r="A61" i="3"/>
  <c r="A60" i="3"/>
  <c r="A59" i="3"/>
  <c r="A58" i="3"/>
  <c r="A57" i="3"/>
  <c r="A56" i="3"/>
  <c r="A55" i="3"/>
  <c r="A54" i="3"/>
  <c r="A53" i="3"/>
  <c r="A52" i="3"/>
  <c r="A51" i="3"/>
  <c r="A50" i="3"/>
  <c r="F50" i="3" s="1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F26" i="3" s="1"/>
  <c r="A25" i="3"/>
  <c r="A24" i="3"/>
  <c r="A23" i="3"/>
  <c r="A22" i="3"/>
  <c r="I22" i="3" s="1"/>
  <c r="A21" i="3"/>
  <c r="A20" i="3"/>
  <c r="A19" i="3"/>
  <c r="A18" i="3"/>
  <c r="A17" i="3"/>
  <c r="A16" i="3"/>
  <c r="A15" i="3"/>
  <c r="A14" i="3"/>
  <c r="F14" i="3" s="1"/>
  <c r="A13" i="3"/>
  <c r="A12" i="3"/>
  <c r="A11" i="3"/>
  <c r="A10" i="3"/>
  <c r="A9" i="3"/>
  <c r="A8" i="3"/>
  <c r="A7" i="3"/>
  <c r="A6" i="3"/>
  <c r="A5" i="3"/>
  <c r="A4" i="3"/>
  <c r="A3" i="3"/>
  <c r="A2" i="3"/>
  <c r="I38" i="3" l="1"/>
  <c r="D74" i="3"/>
  <c r="I39" i="3"/>
  <c r="D75" i="3"/>
  <c r="F85" i="3"/>
  <c r="F49" i="3"/>
  <c r="F13" i="3"/>
  <c r="D31" i="3"/>
  <c r="D52" i="3"/>
  <c r="D5" i="3"/>
  <c r="D17" i="3"/>
  <c r="D29" i="3"/>
  <c r="D41" i="3"/>
  <c r="F53" i="3"/>
  <c r="F65" i="3"/>
  <c r="F89" i="3"/>
  <c r="I88" i="3"/>
  <c r="I52" i="3"/>
  <c r="I16" i="3"/>
  <c r="F79" i="3"/>
  <c r="F43" i="3"/>
  <c r="F7" i="3"/>
  <c r="D28" i="3"/>
  <c r="D85" i="3"/>
  <c r="D97" i="3"/>
  <c r="D6" i="3"/>
  <c r="D18" i="3"/>
  <c r="D30" i="3"/>
  <c r="D42" i="3"/>
  <c r="F54" i="3"/>
  <c r="F66" i="3"/>
  <c r="F78" i="3"/>
  <c r="F90" i="3"/>
  <c r="I85" i="3"/>
  <c r="I49" i="3"/>
  <c r="I13" i="3"/>
  <c r="F76" i="3"/>
  <c r="F40" i="3"/>
  <c r="F4" i="3"/>
  <c r="D26" i="3"/>
  <c r="D76" i="3"/>
  <c r="F38" i="3"/>
  <c r="F56" i="3"/>
  <c r="F73" i="3"/>
  <c r="F69" i="3"/>
  <c r="I4" i="3"/>
  <c r="F31" i="3"/>
  <c r="D16" i="3"/>
  <c r="D73" i="3"/>
  <c r="G2" i="3"/>
  <c r="G3" i="3" s="1"/>
  <c r="G4" i="3" s="1"/>
  <c r="D20" i="3"/>
  <c r="F68" i="3"/>
  <c r="D19" i="3"/>
  <c r="D21" i="3"/>
  <c r="D45" i="3"/>
  <c r="F81" i="3"/>
  <c r="F67" i="3"/>
  <c r="D10" i="3"/>
  <c r="D46" i="3"/>
  <c r="F94" i="3"/>
  <c r="I37" i="3"/>
  <c r="G74" i="3"/>
  <c r="F28" i="3"/>
  <c r="D2" i="3"/>
  <c r="D14" i="3"/>
  <c r="F74" i="3"/>
  <c r="D25" i="3"/>
  <c r="D8" i="3"/>
  <c r="D32" i="3"/>
  <c r="F80" i="3"/>
  <c r="F92" i="3"/>
  <c r="F37" i="3"/>
  <c r="D9" i="3"/>
  <c r="D33" i="3"/>
  <c r="F57" i="3"/>
  <c r="F93" i="3"/>
  <c r="I40" i="3"/>
  <c r="H50" i="3"/>
  <c r="D22" i="3"/>
  <c r="D34" i="3"/>
  <c r="F58" i="3"/>
  <c r="F70" i="3"/>
  <c r="F82" i="3"/>
  <c r="I73" i="3"/>
  <c r="F64" i="3"/>
  <c r="D11" i="3"/>
  <c r="D23" i="3"/>
  <c r="D35" i="3"/>
  <c r="D47" i="3"/>
  <c r="F59" i="3"/>
  <c r="F71" i="3"/>
  <c r="F83" i="3"/>
  <c r="F95" i="3"/>
  <c r="I71" i="3"/>
  <c r="I35" i="3"/>
  <c r="F2" i="3"/>
  <c r="D49" i="3"/>
  <c r="D13" i="3"/>
  <c r="D70" i="3"/>
  <c r="D44" i="3"/>
  <c r="H2" i="3"/>
  <c r="D12" i="3"/>
  <c r="D36" i="3"/>
  <c r="F72" i="3"/>
  <c r="I70" i="3"/>
  <c r="I34" i="3"/>
  <c r="F97" i="3"/>
  <c r="F61" i="3"/>
  <c r="F25" i="3"/>
  <c r="D43" i="3"/>
  <c r="D7" i="3"/>
  <c r="D64" i="3"/>
  <c r="I64" i="3"/>
  <c r="I28" i="3"/>
  <c r="F91" i="3"/>
  <c r="F55" i="3"/>
  <c r="F19" i="3"/>
  <c r="D40" i="3"/>
  <c r="D4" i="3"/>
  <c r="D61" i="3"/>
  <c r="D62" i="3"/>
  <c r="D86" i="3"/>
  <c r="I61" i="3"/>
  <c r="I25" i="3"/>
  <c r="D38" i="3"/>
  <c r="F86" i="3"/>
  <c r="D37" i="3"/>
  <c r="D58" i="3"/>
  <c r="G26" i="3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D50" i="3"/>
  <c r="I3" i="3"/>
  <c r="I27" i="3"/>
  <c r="D63" i="3"/>
  <c r="D88" i="3"/>
  <c r="I14" i="3"/>
  <c r="H51" i="3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F77" i="3"/>
  <c r="G75" i="3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I96" i="3"/>
  <c r="I84" i="3"/>
  <c r="I72" i="3"/>
  <c r="I60" i="3"/>
  <c r="I48" i="3"/>
  <c r="I36" i="3"/>
  <c r="I24" i="3"/>
  <c r="I12" i="3"/>
  <c r="G50" i="3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F87" i="3"/>
  <c r="F75" i="3"/>
  <c r="F63" i="3"/>
  <c r="F51" i="3"/>
  <c r="F39" i="3"/>
  <c r="F27" i="3"/>
  <c r="F15" i="3"/>
  <c r="F3" i="3"/>
  <c r="D39" i="3"/>
  <c r="D27" i="3"/>
  <c r="D15" i="3"/>
  <c r="D3" i="3"/>
  <c r="D84" i="3"/>
  <c r="D72" i="3"/>
  <c r="D60" i="3"/>
  <c r="D96" i="3"/>
  <c r="I93" i="3"/>
  <c r="I81" i="3"/>
  <c r="I69" i="3"/>
  <c r="I57" i="3"/>
  <c r="I45" i="3"/>
  <c r="I33" i="3"/>
  <c r="I21" i="3"/>
  <c r="I9" i="3"/>
  <c r="F96" i="3"/>
  <c r="F84" i="3"/>
  <c r="F60" i="3"/>
  <c r="F48" i="3"/>
  <c r="F36" i="3"/>
  <c r="F24" i="3"/>
  <c r="F12" i="3"/>
  <c r="H26" i="3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D48" i="3"/>
  <c r="D24" i="3"/>
  <c r="D93" i="3"/>
  <c r="D81" i="3"/>
  <c r="D69" i="3"/>
  <c r="D57" i="3"/>
  <c r="I92" i="3"/>
  <c r="I80" i="3"/>
  <c r="I68" i="3"/>
  <c r="I56" i="3"/>
  <c r="I44" i="3"/>
  <c r="I32" i="3"/>
  <c r="I20" i="3"/>
  <c r="I8" i="3"/>
  <c r="F47" i="3"/>
  <c r="F35" i="3"/>
  <c r="F23" i="3"/>
  <c r="F11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D92" i="3"/>
  <c r="D80" i="3"/>
  <c r="D68" i="3"/>
  <c r="D56" i="3"/>
  <c r="I91" i="3"/>
  <c r="I79" i="3"/>
  <c r="I67" i="3"/>
  <c r="I55" i="3"/>
  <c r="I43" i="3"/>
  <c r="I31" i="3"/>
  <c r="I19" i="3"/>
  <c r="I7" i="3"/>
  <c r="F46" i="3"/>
  <c r="F34" i="3"/>
  <c r="F22" i="3"/>
  <c r="F10" i="3"/>
  <c r="D91" i="3"/>
  <c r="D79" i="3"/>
  <c r="D67" i="3"/>
  <c r="D55" i="3"/>
  <c r="I90" i="3"/>
  <c r="I78" i="3"/>
  <c r="I66" i="3"/>
  <c r="I54" i="3"/>
  <c r="I42" i="3"/>
  <c r="I30" i="3"/>
  <c r="I18" i="3"/>
  <c r="I6" i="3"/>
  <c r="F45" i="3"/>
  <c r="F33" i="3"/>
  <c r="F21" i="3"/>
  <c r="F9" i="3"/>
  <c r="D90" i="3"/>
  <c r="D78" i="3"/>
  <c r="D66" i="3"/>
  <c r="D54" i="3"/>
  <c r="G5" i="3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I89" i="3"/>
  <c r="I77" i="3"/>
  <c r="I65" i="3"/>
  <c r="I53" i="3"/>
  <c r="I41" i="3"/>
  <c r="I29" i="3"/>
  <c r="I17" i="3"/>
  <c r="I5" i="3"/>
  <c r="F44" i="3"/>
  <c r="F32" i="3"/>
  <c r="F20" i="3"/>
  <c r="F8" i="3"/>
  <c r="D89" i="3"/>
  <c r="D77" i="3"/>
  <c r="D65" i="3"/>
  <c r="D53" i="3"/>
  <c r="H75" i="3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I87" i="3"/>
  <c r="I75" i="3"/>
  <c r="I63" i="3"/>
  <c r="I51" i="3"/>
  <c r="I15" i="3"/>
  <c r="F42" i="3"/>
  <c r="F30" i="3"/>
  <c r="F18" i="3"/>
  <c r="F6" i="3"/>
  <c r="H74" i="3"/>
  <c r="D87" i="3"/>
  <c r="D51" i="3"/>
  <c r="I2" i="3"/>
  <c r="I86" i="3"/>
  <c r="I74" i="3"/>
  <c r="I62" i="3"/>
  <c r="I50" i="3"/>
  <c r="I26" i="3"/>
  <c r="F41" i="3"/>
  <c r="F29" i="3"/>
  <c r="F17" i="3"/>
  <c r="F5" i="3"/>
</calcChain>
</file>

<file path=xl/sharedStrings.xml><?xml version="1.0" encoding="utf-8"?>
<sst xmlns="http://schemas.openxmlformats.org/spreadsheetml/2006/main" count="1060" uniqueCount="216">
  <si>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</si>
  <si>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</si>
  <si>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</si>
  <si>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</si>
  <si>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</si>
  <si>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</si>
  <si>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</si>
  <si>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</si>
  <si>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</si>
  <si>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</si>
  <si>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</si>
  <si>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</si>
  <si>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</si>
  <si>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</si>
  <si>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</si>
  <si>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</si>
  <si>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</si>
  <si>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</si>
  <si>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</si>
  <si>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</si>
  <si>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</si>
  <si>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</si>
  <si>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</si>
  <si>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</si>
  <si>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</si>
  <si>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</si>
  <si>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</si>
  <si>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</si>
  <si>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</si>
  <si>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</si>
  <si>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</si>
  <si>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</si>
  <si>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</si>
  <si>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</si>
  <si>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</si>
  <si>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</si>
  <si>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</si>
  <si>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</si>
  <si>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</si>
  <si>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</si>
  <si>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</si>
  <si>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</si>
  <si>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</si>
  <si>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</si>
  <si>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</si>
  <si>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</si>
  <si>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</si>
  <si>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</si>
  <si>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</si>
  <si>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</si>
  <si>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</si>
  <si>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</si>
  <si>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</si>
  <si>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</si>
  <si>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</si>
  <si>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</si>
  <si>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</si>
  <si>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</si>
  <si>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</si>
  <si>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</si>
  <si>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</si>
  <si>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</si>
  <si>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</si>
  <si>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</si>
  <si>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</si>
  <si>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</si>
  <si>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</si>
  <si>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</si>
  <si>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</si>
  <si>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</si>
  <si>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</si>
  <si>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</si>
  <si>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</si>
  <si>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</si>
  <si>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</si>
  <si>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</si>
  <si>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</si>
  <si>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</si>
  <si>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</si>
  <si>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</si>
  <si>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</si>
  <si>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</si>
  <si>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</si>
  <si>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</si>
  <si>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</si>
  <si>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</si>
  <si>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</si>
  <si>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</si>
  <si>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</si>
  <si>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</si>
  <si>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</si>
  <si>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</si>
  <si>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</si>
  <si>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</si>
  <si>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</si>
  <si>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</si>
  <si>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</si>
  <si>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</si>
  <si>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</si>
  <si>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</si>
  <si>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</si>
  <si>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</si>
  <si>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</si>
  <si>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</si>
  <si>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</si>
  <si>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</si>
  <si>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</si>
  <si>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</si>
  <si>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</si>
  <si>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</si>
  <si>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</si>
  <si>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</si>
  <si>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</si>
  <si>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</si>
  <si>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</si>
  <si>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</si>
  <si>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</si>
  <si>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</si>
  <si>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</si>
  <si>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</si>
  <si>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</si>
  <si>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</si>
  <si>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</si>
  <si>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</si>
  <si>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</si>
  <si>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</si>
  <si>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</si>
  <si>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</si>
  <si>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</si>
  <si>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</si>
  <si>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</si>
  <si>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</si>
  <si>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</si>
  <si>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</si>
  <si>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</si>
  <si>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</si>
  <si>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</si>
  <si>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</si>
  <si>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</si>
  <si>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</si>
  <si>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</si>
  <si>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</si>
  <si>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</si>
  <si>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</si>
  <si>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</si>
  <si>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</si>
  <si>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</si>
  <si>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</si>
  <si>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</si>
  <si>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</si>
  <si>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</si>
  <si>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</si>
  <si>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</si>
  <si>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</si>
  <si>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</si>
  <si>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</si>
  <si>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</si>
  <si>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Serial Dilution - (Click Here to Update)</t>
  </si>
  <si>
    <t>Finish - (Click Here to Update)</t>
  </si>
  <si>
    <t>Sample - (Click Here to Update)</t>
  </si>
  <si>
    <t>Solution Category</t>
  </si>
  <si>
    <t>Storage Temperature</t>
  </si>
  <si>
    <t>General Reagent/Plate</t>
  </si>
  <si>
    <t>Aspirate Location</t>
  </si>
  <si>
    <t>Max Dilution Factor (x)</t>
  </si>
  <si>
    <t>Pool - (Click Here to Update)</t>
  </si>
  <si>
    <t>Water - (Click Here to Update)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</si>
  <si>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</si>
  <si>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</si>
  <si>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</si>
  <si>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</si>
  <si>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</si>
  <si>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Plate Start Position(A1)</t>
  </si>
  <si>
    <t>Split Plate - (Click Here to Update)</t>
  </si>
  <si>
    <t>Choice</t>
  </si>
  <si>
    <t>Set 1</t>
  </si>
  <si>
    <t>Set 2</t>
  </si>
  <si>
    <t>Set Choice</t>
  </si>
  <si>
    <t>Sample Concentration (vg/mL)</t>
  </si>
  <si>
    <t>Aliquot - (Click Here to Update)</t>
  </si>
  <si>
    <t>Dilution Plate 1</t>
  </si>
  <si>
    <t>Dilution Plate 4</t>
  </si>
  <si>
    <t>Dilution Plate 3</t>
  </si>
  <si>
    <t>Dilution Plate 2</t>
  </si>
  <si>
    <t>Initial Pool</t>
  </si>
  <si>
    <t>Pathway Aliquot</t>
  </si>
  <si>
    <t>Pathway Pool</t>
  </si>
  <si>
    <t>Final</t>
  </si>
  <si>
    <t>Final Aliquot</t>
  </si>
  <si>
    <t>Liquid Transfer - (Click Here to Update)</t>
  </si>
  <si>
    <t>Dilution Plate 1 - (Click Here to Update)</t>
  </si>
  <si>
    <t>Dilution Plate 2 - (Click Here to Update)</t>
  </si>
  <si>
    <t>Dilution Plate 3 - (Click Here to Update)</t>
  </si>
  <si>
    <t>Dilution Plate 4 - (Click Here to Update)</t>
  </si>
  <si>
    <t>Use All Wells</t>
  </si>
  <si>
    <t>Step Title: Plate</t>
  </si>
  <si>
    <t>Excel Location (Row,Col): (2,9)</t>
  </si>
  <si>
    <t>Name: Sample</t>
  </si>
  <si>
    <t>Type: 96 Well PCR Plate</t>
  </si>
  <si>
    <t>Step Title: Pool</t>
  </si>
  <si>
    <t>Excel Location (Row,Col): (8,9)</t>
  </si>
  <si>
    <t xml:space="preserve">Dispense Location: Initial Pool (Worklist Column) </t>
  </si>
  <si>
    <t>Start Position: Plate Start Position(A1)</t>
  </si>
  <si>
    <t>Step Title: Split Plate</t>
  </si>
  <si>
    <t>Excel Location (Row,Col): (14,9)</t>
  </si>
  <si>
    <t xml:space="preserve">Plate Choice: Choice (Worklist Column) </t>
  </si>
  <si>
    <t>Pathway 1: Set 1</t>
  </si>
  <si>
    <t>Pathway 2: Set 2</t>
  </si>
  <si>
    <t>Excel Location (Row,Col): (25,5)</t>
  </si>
  <si>
    <t xml:space="preserve">Plate Choice: Set Choice (Worklist Column) </t>
  </si>
  <si>
    <t>Pathway 1: Dilution Plate 1</t>
  </si>
  <si>
    <t>Pathway 2: Dilution Plate 2</t>
  </si>
  <si>
    <t>Excel Location (Row,Col): (25,13)</t>
  </si>
  <si>
    <t>Pathway 1: Dilution Plate 3</t>
  </si>
  <si>
    <t>Pathway 2: Dilution Plate 4</t>
  </si>
  <si>
    <t>The Plate Choice parameter can be "Split", "Concurrent", "Dilution Plate 3", or "Dilution Plate 4". Please Correct.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</si>
</sst>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5A17E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CA6D6-BCE1-4037-9DB1-68187BECD609}">
  <dimension ref="B1:G373"/>
  <sheetViews>
    <sheetView topLeftCell="A342" workbookViewId="0">
      <selection activeCell="C373" sqref="C37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1" t="s">
        <v>6</v>
      </c>
      <c r="C2" s="3" t="s">
        <v>7</v>
      </c>
      <c r="D2" s="12"/>
      <c r="F2" s="31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31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31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31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31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31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31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31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31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31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31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31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163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31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31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31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31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164</v>
      </c>
      <c r="D365" s="13"/>
    </row>
    <row r="366" spans="2:4" x14ac:dyDescent="0.25">
      <c r="B366" s="9" t="s">
        <v>26</v>
      </c>
      <c r="C366" t="s">
        <v>47</v>
      </c>
      <c r="D366" s="13" t="s">
        <v>167</v>
      </c>
    </row>
    <row r="367" spans="2:4" x14ac:dyDescent="0.25">
      <c r="B367" s="9" t="s">
        <v>30</v>
      </c>
      <c r="C367" t="s">
        <v>168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169</v>
      </c>
      <c r="D370" s="13"/>
    </row>
    <row r="371" spans="2:4" x14ac:dyDescent="0.25">
      <c r="B371" s="9" t="s">
        <v>26</v>
      </c>
      <c r="C371" t="s">
        <v>38</v>
      </c>
      <c r="D371" s="13" t="s">
        <v>170</v>
      </c>
    </row>
    <row r="372" spans="2:4" x14ac:dyDescent="0.25">
      <c r="B372" s="9" t="s">
        <v>30</v>
      </c>
      <c r="C372" t="s">
        <v>171</v>
      </c>
      <c r="D372" s="13"/>
    </row>
    <row r="373" spans="2:4" ht="15.75" thickBot="1" x14ac:dyDescent="0.3">
      <c r="B373" s="10" t="s">
        <v>33</v>
      </c>
      <c r="C373" s="11" t="b">
        <v>0</v>
      </c>
      <c r="D373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A101"/>
  <sheetViews>
    <sheetView tabSelected="1" topLeftCell="A37" workbookViewId="0">
      <selection activeCell="E74" sqref="E7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5" width="29.140625" customWidth="1"/>
    <col min="6" max="6" width="14.7109375" customWidth="1"/>
    <col min="7" max="7" width="15.7109375" customWidth="1"/>
    <col min="8" max="8" width="13.140625" customWidth="1"/>
    <col min="9" max="9" width="12.28515625" customWidth="1"/>
    <col min="10" max="10" width="9.140625" customWidth="1"/>
    <col min="12" max="12" width="12" bestFit="1" customWidth="1"/>
  </cols>
  <sheetData>
    <row r="1" spans="1:53" x14ac:dyDescent="0.25">
      <c r="A1" s="1" t="s">
        <v>4</v>
      </c>
      <c r="B1" s="1" t="s">
        <v>3</v>
      </c>
      <c r="C1" s="1" t="s">
        <v>178</v>
      </c>
      <c r="D1" s="1" t="s">
        <v>174</v>
      </c>
      <c r="E1" s="1" t="s">
        <v>177</v>
      </c>
      <c r="F1" s="1" t="s">
        <v>184</v>
      </c>
      <c r="G1" s="1" t="s">
        <v>185</v>
      </c>
      <c r="H1" s="1" t="s">
        <v>186</v>
      </c>
      <c r="I1" s="1" t="s">
        <v>188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x14ac:dyDescent="0.25">
      <c r="A2" s="1">
        <f t="shared" ref="A2:A65" si="0">ROW() - 1</f>
        <v>1</v>
      </c>
      <c r="B2" s="1" t="s">
        <v>151</v>
      </c>
      <c r="C2" s="1">
        <v>1000</v>
      </c>
      <c r="D2" s="1" t="str">
        <f>IF(INT(A2/49)=0,"Set 1","Set 2")</f>
        <v>Set 1</v>
      </c>
      <c r="E2" s="1" t="str">
        <f>"Dilution Plate " &amp; INT(A2/24.1)+1</f>
        <v>Dilution Plate 1</v>
      </c>
      <c r="F2" s="1">
        <f>A2</f>
        <v>1</v>
      </c>
      <c r="G2" s="1">
        <f>IF(MOD(A2,24)=1,1,G1+4)</f>
        <v>1</v>
      </c>
      <c r="H2" s="1">
        <f>IF(MOD(A2,24)=1,4,H1+4)</f>
        <v>4</v>
      </c>
      <c r="I2" s="1">
        <f>A2</f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x14ac:dyDescent="0.25">
      <c r="A3" s="1">
        <f t="shared" si="0"/>
        <v>2</v>
      </c>
      <c r="B3" s="1" t="s">
        <v>151</v>
      </c>
      <c r="C3" s="1">
        <v>1000</v>
      </c>
      <c r="D3" s="1" t="str">
        <f t="shared" ref="D3:D66" si="1">IF(INT(A3/49)=0,"Set 1","Set 2")</f>
        <v>Set 1</v>
      </c>
      <c r="E3" s="1" t="str">
        <f t="shared" ref="E3:E66" si="2">"Dilution Plate " &amp; INT(A3/24.1)+1</f>
        <v>Dilution Plate 1</v>
      </c>
      <c r="F3" s="1">
        <f>A3</f>
        <v>2</v>
      </c>
      <c r="G3" s="1">
        <f>IF(MOD(A3,24)=1,1,G2+4)</f>
        <v>5</v>
      </c>
      <c r="H3" s="1">
        <f>IF(MOD(A3,24)=1,4,H2+4)</f>
        <v>8</v>
      </c>
      <c r="I3" s="1">
        <f>A3</f>
        <v>2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x14ac:dyDescent="0.25">
      <c r="A4" s="1">
        <f t="shared" si="0"/>
        <v>3</v>
      </c>
      <c r="B4" s="1" t="s">
        <v>151</v>
      </c>
      <c r="C4" s="1">
        <v>1000</v>
      </c>
      <c r="D4" s="1" t="str">
        <f t="shared" si="1"/>
        <v>Set 1</v>
      </c>
      <c r="E4" s="1" t="str">
        <f t="shared" si="2"/>
        <v>Dilution Plate 1</v>
      </c>
      <c r="F4" s="1">
        <f>A4</f>
        <v>3</v>
      </c>
      <c r="G4" s="1">
        <f>IF(MOD(A4,24)=1,1,G3+4)</f>
        <v>9</v>
      </c>
      <c r="H4" s="1">
        <f>IF(MOD(A4,24)=1,4,H3+4)</f>
        <v>12</v>
      </c>
      <c r="I4" s="1">
        <f>A4</f>
        <v>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x14ac:dyDescent="0.25">
      <c r="A5" s="1">
        <f t="shared" si="0"/>
        <v>4</v>
      </c>
      <c r="B5" s="1" t="s">
        <v>151</v>
      </c>
      <c r="C5" s="1">
        <v>1000</v>
      </c>
      <c r="D5" s="1" t="str">
        <f t="shared" si="1"/>
        <v>Set 1</v>
      </c>
      <c r="E5" s="1" t="str">
        <f t="shared" si="2"/>
        <v>Dilution Plate 1</v>
      </c>
      <c r="F5" s="1">
        <f>A5</f>
        <v>4</v>
      </c>
      <c r="G5" s="1">
        <f>IF(MOD(A5,24)=1,1,G4+4)</f>
        <v>13</v>
      </c>
      <c r="H5" s="1">
        <f>IF(MOD(A5,24)=1,4,H4+4)</f>
        <v>16</v>
      </c>
      <c r="I5" s="1">
        <f>A5</f>
        <v>4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x14ac:dyDescent="0.25">
      <c r="A6" s="1">
        <f t="shared" si="0"/>
        <v>5</v>
      </c>
      <c r="B6" s="1" t="s">
        <v>151</v>
      </c>
      <c r="C6" s="1">
        <v>1000</v>
      </c>
      <c r="D6" s="1" t="str">
        <f t="shared" si="1"/>
        <v>Set 1</v>
      </c>
      <c r="E6" s="1" t="str">
        <f t="shared" si="2"/>
        <v>Dilution Plate 1</v>
      </c>
      <c r="F6" s="1">
        <f>A6</f>
        <v>5</v>
      </c>
      <c r="G6" s="1">
        <f>IF(MOD(A6,24)=1,1,G5+4)</f>
        <v>17</v>
      </c>
      <c r="H6" s="1">
        <f>IF(MOD(A6,24)=1,4,H5+4)</f>
        <v>20</v>
      </c>
      <c r="I6" s="1">
        <f>A6</f>
        <v>5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>
        <f t="shared" si="0"/>
        <v>6</v>
      </c>
      <c r="B7" s="1" t="s">
        <v>151</v>
      </c>
      <c r="C7" s="1">
        <v>1000</v>
      </c>
      <c r="D7" s="1" t="str">
        <f t="shared" si="1"/>
        <v>Set 1</v>
      </c>
      <c r="E7" s="1" t="str">
        <f t="shared" si="2"/>
        <v>Dilution Plate 1</v>
      </c>
      <c r="F7" s="1">
        <f>A7</f>
        <v>6</v>
      </c>
      <c r="G7" s="1">
        <f>IF(MOD(A7,24)=1,1,G6+4)</f>
        <v>21</v>
      </c>
      <c r="H7" s="1">
        <f>IF(MOD(A7,24)=1,4,H6+4)</f>
        <v>24</v>
      </c>
      <c r="I7" s="1">
        <f>A7</f>
        <v>6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>
        <f t="shared" si="0"/>
        <v>7</v>
      </c>
      <c r="B8" s="1" t="s">
        <v>151</v>
      </c>
      <c r="C8" s="1">
        <v>1000</v>
      </c>
      <c r="D8" s="1" t="str">
        <f t="shared" si="1"/>
        <v>Set 1</v>
      </c>
      <c r="E8" s="1" t="str">
        <f t="shared" si="2"/>
        <v>Dilution Plate 1</v>
      </c>
      <c r="F8" s="1">
        <f>A8</f>
        <v>7</v>
      </c>
      <c r="G8" s="1">
        <f>IF(MOD(A8,24)=1,1,G7+4)</f>
        <v>25</v>
      </c>
      <c r="H8" s="1">
        <f>IF(MOD(A8,24)=1,4,H7+4)</f>
        <v>28</v>
      </c>
      <c r="I8" s="1">
        <f>A8</f>
        <v>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x14ac:dyDescent="0.25">
      <c r="A9" s="1">
        <f t="shared" si="0"/>
        <v>8</v>
      </c>
      <c r="B9" s="1" t="s">
        <v>151</v>
      </c>
      <c r="C9" s="1">
        <v>1000</v>
      </c>
      <c r="D9" s="1" t="str">
        <f t="shared" si="1"/>
        <v>Set 1</v>
      </c>
      <c r="E9" s="1" t="str">
        <f t="shared" si="2"/>
        <v>Dilution Plate 1</v>
      </c>
      <c r="F9" s="1">
        <f>A9</f>
        <v>8</v>
      </c>
      <c r="G9" s="1">
        <f>IF(MOD(A9,24)=1,1,G8+4)</f>
        <v>29</v>
      </c>
      <c r="H9" s="1">
        <f>IF(MOD(A9,24)=1,4,H8+4)</f>
        <v>32</v>
      </c>
      <c r="I9" s="1">
        <f>A9</f>
        <v>8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>
        <f t="shared" si="0"/>
        <v>9</v>
      </c>
      <c r="B10" s="1" t="s">
        <v>151</v>
      </c>
      <c r="C10" s="1">
        <v>1000</v>
      </c>
      <c r="D10" s="1" t="str">
        <f t="shared" si="1"/>
        <v>Set 1</v>
      </c>
      <c r="E10" s="1" t="str">
        <f t="shared" si="2"/>
        <v>Dilution Plate 1</v>
      </c>
      <c r="F10" s="1">
        <f>A10</f>
        <v>9</v>
      </c>
      <c r="G10" s="1">
        <f>IF(MOD(A10,24)=1,1,G9+4)</f>
        <v>33</v>
      </c>
      <c r="H10" s="1">
        <f>IF(MOD(A10,24)=1,4,H9+4)</f>
        <v>36</v>
      </c>
      <c r="I10" s="1">
        <f>A10</f>
        <v>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>
        <f t="shared" si="0"/>
        <v>10</v>
      </c>
      <c r="B11" s="1" t="s">
        <v>151</v>
      </c>
      <c r="C11" s="1">
        <v>1000</v>
      </c>
      <c r="D11" s="1" t="str">
        <f t="shared" si="1"/>
        <v>Set 1</v>
      </c>
      <c r="E11" s="1" t="str">
        <f t="shared" si="2"/>
        <v>Dilution Plate 1</v>
      </c>
      <c r="F11" s="1">
        <f>A11</f>
        <v>10</v>
      </c>
      <c r="G11" s="1">
        <f>IF(MOD(A11,24)=1,1,G10+4)</f>
        <v>37</v>
      </c>
      <c r="H11" s="1">
        <f>IF(MOD(A11,24)=1,4,H10+4)</f>
        <v>40</v>
      </c>
      <c r="I11" s="1">
        <f>A11</f>
        <v>10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x14ac:dyDescent="0.25">
      <c r="A12" s="1">
        <f t="shared" si="0"/>
        <v>11</v>
      </c>
      <c r="B12" s="1" t="s">
        <v>151</v>
      </c>
      <c r="C12" s="1">
        <v>1000</v>
      </c>
      <c r="D12" s="1" t="str">
        <f t="shared" si="1"/>
        <v>Set 1</v>
      </c>
      <c r="E12" s="1" t="str">
        <f t="shared" si="2"/>
        <v>Dilution Plate 1</v>
      </c>
      <c r="F12" s="1">
        <f>A12</f>
        <v>11</v>
      </c>
      <c r="G12" s="1">
        <f>IF(MOD(A12,24)=1,1,G11+4)</f>
        <v>41</v>
      </c>
      <c r="H12" s="1">
        <f>IF(MOD(A12,24)=1,4,H11+4)</f>
        <v>44</v>
      </c>
      <c r="I12" s="1">
        <f>A12</f>
        <v>11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x14ac:dyDescent="0.25">
      <c r="A13" s="1">
        <f t="shared" si="0"/>
        <v>12</v>
      </c>
      <c r="B13" s="1" t="s">
        <v>151</v>
      </c>
      <c r="C13" s="1">
        <v>1000</v>
      </c>
      <c r="D13" s="1" t="str">
        <f t="shared" si="1"/>
        <v>Set 1</v>
      </c>
      <c r="E13" s="1" t="str">
        <f t="shared" si="2"/>
        <v>Dilution Plate 1</v>
      </c>
      <c r="F13" s="1">
        <f>A13</f>
        <v>12</v>
      </c>
      <c r="G13" s="1">
        <f>IF(MOD(A13,24)=1,1,G12+4)</f>
        <v>45</v>
      </c>
      <c r="H13" s="1">
        <f>IF(MOD(A13,24)=1,4,H12+4)</f>
        <v>48</v>
      </c>
      <c r="I13" s="1">
        <f>A13</f>
        <v>12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>
        <f t="shared" si="0"/>
        <v>13</v>
      </c>
      <c r="B14" s="1" t="s">
        <v>151</v>
      </c>
      <c r="C14" s="1">
        <v>1000</v>
      </c>
      <c r="D14" s="1" t="str">
        <f t="shared" si="1"/>
        <v>Set 1</v>
      </c>
      <c r="E14" s="1" t="str">
        <f t="shared" si="2"/>
        <v>Dilution Plate 1</v>
      </c>
      <c r="F14" s="1">
        <f>A14</f>
        <v>13</v>
      </c>
      <c r="G14" s="1">
        <f>IF(MOD(A14,24)=1,1,G13+4)</f>
        <v>49</v>
      </c>
      <c r="H14" s="1">
        <f>IF(MOD(A14,24)=1,4,H13+4)</f>
        <v>52</v>
      </c>
      <c r="I14" s="1">
        <f>A14</f>
        <v>13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x14ac:dyDescent="0.25">
      <c r="A15" s="1">
        <f t="shared" si="0"/>
        <v>14</v>
      </c>
      <c r="B15" s="1" t="s">
        <v>151</v>
      </c>
      <c r="C15" s="1">
        <v>1000</v>
      </c>
      <c r="D15" s="1" t="str">
        <f t="shared" si="1"/>
        <v>Set 1</v>
      </c>
      <c r="E15" s="1" t="str">
        <f t="shared" si="2"/>
        <v>Dilution Plate 1</v>
      </c>
      <c r="F15" s="1">
        <f>A15</f>
        <v>14</v>
      </c>
      <c r="G15" s="1">
        <f>IF(MOD(A15,24)=1,1,G14+4)</f>
        <v>53</v>
      </c>
      <c r="H15" s="1">
        <f>IF(MOD(A15,24)=1,4,H14+4)</f>
        <v>56</v>
      </c>
      <c r="I15" s="1">
        <f>A15</f>
        <v>14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>
        <f t="shared" si="0"/>
        <v>15</v>
      </c>
      <c r="B16" s="1" t="s">
        <v>151</v>
      </c>
      <c r="C16" s="1">
        <v>1000</v>
      </c>
      <c r="D16" s="1" t="str">
        <f t="shared" si="1"/>
        <v>Set 1</v>
      </c>
      <c r="E16" s="1" t="str">
        <f t="shared" si="2"/>
        <v>Dilution Plate 1</v>
      </c>
      <c r="F16" s="1">
        <f>A16</f>
        <v>15</v>
      </c>
      <c r="G16" s="1">
        <f>IF(MOD(A16,24)=1,1,G15+4)</f>
        <v>57</v>
      </c>
      <c r="H16" s="1">
        <f>IF(MOD(A16,24)=1,4,H15+4)</f>
        <v>60</v>
      </c>
      <c r="I16" s="1">
        <f>A16</f>
        <v>15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>
        <f t="shared" si="0"/>
        <v>16</v>
      </c>
      <c r="B17" s="1" t="s">
        <v>151</v>
      </c>
      <c r="C17" s="1">
        <v>1000</v>
      </c>
      <c r="D17" s="1" t="str">
        <f t="shared" si="1"/>
        <v>Set 1</v>
      </c>
      <c r="E17" s="1" t="str">
        <f t="shared" si="2"/>
        <v>Dilution Plate 1</v>
      </c>
      <c r="F17" s="1">
        <f>A17</f>
        <v>16</v>
      </c>
      <c r="G17" s="1">
        <f>IF(MOD(A17,24)=1,1,G16+4)</f>
        <v>61</v>
      </c>
      <c r="H17" s="1">
        <f>IF(MOD(A17,24)=1,4,H16+4)</f>
        <v>64</v>
      </c>
      <c r="I17" s="1">
        <f>A17</f>
        <v>16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</row>
    <row r="18" spans="1:53" x14ac:dyDescent="0.25">
      <c r="A18" s="1">
        <f t="shared" si="0"/>
        <v>17</v>
      </c>
      <c r="B18" s="1" t="s">
        <v>151</v>
      </c>
      <c r="C18" s="1">
        <v>1000</v>
      </c>
      <c r="D18" s="1" t="str">
        <f t="shared" si="1"/>
        <v>Set 1</v>
      </c>
      <c r="E18" s="1" t="str">
        <f t="shared" si="2"/>
        <v>Dilution Plate 1</v>
      </c>
      <c r="F18" s="1">
        <f>A18</f>
        <v>17</v>
      </c>
      <c r="G18" s="1">
        <f>IF(MOD(A18,24)=1,1,G17+4)</f>
        <v>65</v>
      </c>
      <c r="H18" s="1">
        <f>IF(MOD(A18,24)=1,4,H17+4)</f>
        <v>68</v>
      </c>
      <c r="I18" s="1">
        <f>A18</f>
        <v>17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>
        <f t="shared" si="0"/>
        <v>18</v>
      </c>
      <c r="B19" s="1" t="s">
        <v>151</v>
      </c>
      <c r="C19" s="1">
        <v>1000</v>
      </c>
      <c r="D19" s="1" t="str">
        <f t="shared" si="1"/>
        <v>Set 1</v>
      </c>
      <c r="E19" s="1" t="str">
        <f t="shared" si="2"/>
        <v>Dilution Plate 1</v>
      </c>
      <c r="F19" s="1">
        <f>A19</f>
        <v>18</v>
      </c>
      <c r="G19" s="1">
        <f>IF(MOD(A19,24)=1,1,G18+4)</f>
        <v>69</v>
      </c>
      <c r="H19" s="1">
        <f>IF(MOD(A19,24)=1,4,H18+4)</f>
        <v>72</v>
      </c>
      <c r="I19" s="1">
        <f>A19</f>
        <v>18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>
        <f t="shared" si="0"/>
        <v>19</v>
      </c>
      <c r="B20" s="1" t="s">
        <v>151</v>
      </c>
      <c r="C20" s="1">
        <v>1000</v>
      </c>
      <c r="D20" s="1" t="str">
        <f t="shared" si="1"/>
        <v>Set 1</v>
      </c>
      <c r="E20" s="1" t="str">
        <f t="shared" si="2"/>
        <v>Dilution Plate 1</v>
      </c>
      <c r="F20" s="1">
        <f>A20</f>
        <v>19</v>
      </c>
      <c r="G20" s="1">
        <f>IF(MOD(A20,24)=1,1,G19+4)</f>
        <v>73</v>
      </c>
      <c r="H20" s="1">
        <f>IF(MOD(A20,24)=1,4,H19+4)</f>
        <v>76</v>
      </c>
      <c r="I20" s="1">
        <f>A20</f>
        <v>19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>
        <f t="shared" si="0"/>
        <v>20</v>
      </c>
      <c r="B21" s="1" t="s">
        <v>151</v>
      </c>
      <c r="C21" s="1">
        <v>1000</v>
      </c>
      <c r="D21" s="1" t="str">
        <f t="shared" si="1"/>
        <v>Set 1</v>
      </c>
      <c r="E21" s="1" t="str">
        <f t="shared" si="2"/>
        <v>Dilution Plate 1</v>
      </c>
      <c r="F21" s="1">
        <f>A21</f>
        <v>20</v>
      </c>
      <c r="G21" s="1">
        <f>IF(MOD(A21,24)=1,1,G20+4)</f>
        <v>77</v>
      </c>
      <c r="H21" s="1">
        <f>IF(MOD(A21,24)=1,4,H20+4)</f>
        <v>80</v>
      </c>
      <c r="I21" s="1">
        <f>A21</f>
        <v>20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>
        <f t="shared" si="0"/>
        <v>21</v>
      </c>
      <c r="B22" s="1" t="s">
        <v>151</v>
      </c>
      <c r="C22" s="1">
        <v>1000</v>
      </c>
      <c r="D22" s="1" t="str">
        <f t="shared" si="1"/>
        <v>Set 1</v>
      </c>
      <c r="E22" s="1" t="str">
        <f t="shared" si="2"/>
        <v>Dilution Plate 1</v>
      </c>
      <c r="F22" s="1">
        <f>A22</f>
        <v>21</v>
      </c>
      <c r="G22" s="1">
        <f>IF(MOD(A22,24)=1,1,G21+4)</f>
        <v>81</v>
      </c>
      <c r="H22" s="1">
        <f>IF(MOD(A22,24)=1,4,H21+4)</f>
        <v>84</v>
      </c>
      <c r="I22" s="1">
        <f>A22</f>
        <v>21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>
        <f t="shared" si="0"/>
        <v>22</v>
      </c>
      <c r="B23" s="1" t="s">
        <v>151</v>
      </c>
      <c r="C23" s="1">
        <v>1000</v>
      </c>
      <c r="D23" s="1" t="str">
        <f t="shared" si="1"/>
        <v>Set 1</v>
      </c>
      <c r="E23" s="1" t="str">
        <f t="shared" si="2"/>
        <v>Dilution Plate 1</v>
      </c>
      <c r="F23" s="1">
        <f>A23</f>
        <v>22</v>
      </c>
      <c r="G23" s="1">
        <f>IF(MOD(A23,24)=1,1,G22+4)</f>
        <v>85</v>
      </c>
      <c r="H23" s="1">
        <f>IF(MOD(A23,24)=1,4,H22+4)</f>
        <v>88</v>
      </c>
      <c r="I23" s="1">
        <f>A23</f>
        <v>22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>
        <f t="shared" si="0"/>
        <v>23</v>
      </c>
      <c r="B24" s="1" t="s">
        <v>151</v>
      </c>
      <c r="C24" s="1">
        <v>1000</v>
      </c>
      <c r="D24" s="1" t="str">
        <f t="shared" si="1"/>
        <v>Set 1</v>
      </c>
      <c r="E24" s="1" t="str">
        <f t="shared" si="2"/>
        <v>Dilution Plate 1</v>
      </c>
      <c r="F24" s="1">
        <f>A24</f>
        <v>23</v>
      </c>
      <c r="G24" s="1">
        <f>IF(MOD(A24,24)=1,1,G23+4)</f>
        <v>89</v>
      </c>
      <c r="H24" s="1">
        <f>IF(MOD(A24,24)=1,4,H23+4)</f>
        <v>92</v>
      </c>
      <c r="I24" s="1">
        <f>A24</f>
        <v>23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>
        <f t="shared" si="0"/>
        <v>24</v>
      </c>
      <c r="B25" s="1" t="s">
        <v>151</v>
      </c>
      <c r="C25" s="1">
        <v>1000</v>
      </c>
      <c r="D25" s="1" t="str">
        <f t="shared" si="1"/>
        <v>Set 1</v>
      </c>
      <c r="E25" s="1" t="str">
        <f t="shared" si="2"/>
        <v>Dilution Plate 1</v>
      </c>
      <c r="F25" s="1">
        <f>A25</f>
        <v>24</v>
      </c>
      <c r="G25" s="1">
        <f>IF(MOD(A25,24)=1,1,G24+4)</f>
        <v>93</v>
      </c>
      <c r="H25" s="1">
        <f>IF(MOD(A25,24)=1,4,H24+4)</f>
        <v>96</v>
      </c>
      <c r="I25" s="1">
        <f>A25</f>
        <v>24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>
        <f t="shared" si="0"/>
        <v>25</v>
      </c>
      <c r="B26" s="1" t="s">
        <v>151</v>
      </c>
      <c r="C26" s="1">
        <v>1000</v>
      </c>
      <c r="D26" s="1" t="str">
        <f t="shared" si="1"/>
        <v>Set 1</v>
      </c>
      <c r="E26" s="1" t="str">
        <f>"Dilution Plate " &amp; INT(A26/24.1)+1</f>
        <v>Dilution Plate 2</v>
      </c>
      <c r="F26" s="1">
        <f>A26</f>
        <v>25</v>
      </c>
      <c r="G26" s="1">
        <f>IF(MOD(A26,24)=1,1,G25+4)</f>
        <v>1</v>
      </c>
      <c r="H26" s="1">
        <f>IF(MOD(A26,24)=1,4,H25+4)</f>
        <v>4</v>
      </c>
      <c r="I26" s="1">
        <f>A26</f>
        <v>25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>
        <f t="shared" si="0"/>
        <v>26</v>
      </c>
      <c r="B27" s="1" t="s">
        <v>151</v>
      </c>
      <c r="C27" s="1">
        <v>1000</v>
      </c>
      <c r="D27" s="1" t="str">
        <f t="shared" si="1"/>
        <v>Set 1</v>
      </c>
      <c r="E27" s="1" t="str">
        <f t="shared" si="2"/>
        <v>Dilution Plate 2</v>
      </c>
      <c r="F27" s="1">
        <f>A27</f>
        <v>26</v>
      </c>
      <c r="G27" s="1">
        <f>IF(MOD(A27,24)=1,1,G26+4)</f>
        <v>5</v>
      </c>
      <c r="H27" s="1">
        <f>IF(MOD(A27,24)=1,4,H26+4)</f>
        <v>8</v>
      </c>
      <c r="I27" s="1">
        <f>A27</f>
        <v>26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>
        <f t="shared" si="0"/>
        <v>27</v>
      </c>
      <c r="B28" s="1" t="s">
        <v>151</v>
      </c>
      <c r="C28" s="1">
        <v>1000</v>
      </c>
      <c r="D28" s="1" t="str">
        <f t="shared" si="1"/>
        <v>Set 1</v>
      </c>
      <c r="E28" s="1" t="str">
        <f t="shared" si="2"/>
        <v>Dilution Plate 2</v>
      </c>
      <c r="F28" s="1">
        <f>A28</f>
        <v>27</v>
      </c>
      <c r="G28" s="1">
        <f>IF(MOD(A28,24)=1,1,G27+4)</f>
        <v>9</v>
      </c>
      <c r="H28" s="1">
        <f>IF(MOD(A28,24)=1,4,H27+4)</f>
        <v>12</v>
      </c>
      <c r="I28" s="1">
        <f>A28</f>
        <v>27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>
        <f t="shared" si="0"/>
        <v>28</v>
      </c>
      <c r="B29" s="1" t="s">
        <v>151</v>
      </c>
      <c r="C29" s="1">
        <v>1000</v>
      </c>
      <c r="D29" s="1" t="str">
        <f t="shared" si="1"/>
        <v>Set 1</v>
      </c>
      <c r="E29" s="1" t="str">
        <f>"Dilution Plate " &amp; INT(A29/24.1)+1</f>
        <v>Dilution Plate 2</v>
      </c>
      <c r="F29" s="1">
        <f>A29</f>
        <v>28</v>
      </c>
      <c r="G29" s="1">
        <f>IF(MOD(A29,24)=1,1,G28+4)</f>
        <v>13</v>
      </c>
      <c r="H29" s="1">
        <f>IF(MOD(A29,24)=1,4,H28+4)</f>
        <v>16</v>
      </c>
      <c r="I29" s="1">
        <f>A29</f>
        <v>28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>
        <f t="shared" si="0"/>
        <v>29</v>
      </c>
      <c r="B30" s="1" t="s">
        <v>151</v>
      </c>
      <c r="C30" s="1">
        <v>1000</v>
      </c>
      <c r="D30" s="1" t="str">
        <f t="shared" si="1"/>
        <v>Set 1</v>
      </c>
      <c r="E30" s="1" t="str">
        <f t="shared" si="2"/>
        <v>Dilution Plate 2</v>
      </c>
      <c r="F30" s="1">
        <f>A30</f>
        <v>29</v>
      </c>
      <c r="G30" s="1">
        <f>IF(MOD(A30,24)=1,1,G29+4)</f>
        <v>17</v>
      </c>
      <c r="H30" s="1">
        <f>IF(MOD(A30,24)=1,4,H29+4)</f>
        <v>20</v>
      </c>
      <c r="I30" s="1">
        <f>A30</f>
        <v>29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>
        <f t="shared" si="0"/>
        <v>30</v>
      </c>
      <c r="B31" s="1" t="s">
        <v>151</v>
      </c>
      <c r="C31" s="1">
        <v>1000</v>
      </c>
      <c r="D31" s="1" t="str">
        <f t="shared" si="1"/>
        <v>Set 1</v>
      </c>
      <c r="E31" s="1" t="str">
        <f t="shared" si="2"/>
        <v>Dilution Plate 2</v>
      </c>
      <c r="F31" s="1">
        <f>A31</f>
        <v>30</v>
      </c>
      <c r="G31" s="1">
        <f>IF(MOD(A31,24)=1,1,G30+4)</f>
        <v>21</v>
      </c>
      <c r="H31" s="1">
        <f>IF(MOD(A31,24)=1,4,H30+4)</f>
        <v>24</v>
      </c>
      <c r="I31" s="1">
        <f>A31</f>
        <v>30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>
        <f t="shared" si="0"/>
        <v>31</v>
      </c>
      <c r="B32" s="1" t="s">
        <v>151</v>
      </c>
      <c r="C32" s="1">
        <v>1000</v>
      </c>
      <c r="D32" s="1" t="str">
        <f t="shared" si="1"/>
        <v>Set 1</v>
      </c>
      <c r="E32" s="1" t="str">
        <f t="shared" si="2"/>
        <v>Dilution Plate 2</v>
      </c>
      <c r="F32" s="1">
        <f>A32</f>
        <v>31</v>
      </c>
      <c r="G32" s="1">
        <f>IF(MOD(A32,24)=1,1,G31+4)</f>
        <v>25</v>
      </c>
      <c r="H32" s="1">
        <f>IF(MOD(A32,24)=1,4,H31+4)</f>
        <v>28</v>
      </c>
      <c r="I32" s="1">
        <f>A32</f>
        <v>31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</row>
    <row r="33" spans="1:53" x14ac:dyDescent="0.25">
      <c r="A33" s="1">
        <f t="shared" si="0"/>
        <v>32</v>
      </c>
      <c r="B33" s="1" t="s">
        <v>151</v>
      </c>
      <c r="C33" s="1">
        <v>1000</v>
      </c>
      <c r="D33" s="1" t="str">
        <f t="shared" si="1"/>
        <v>Set 1</v>
      </c>
      <c r="E33" s="1" t="str">
        <f t="shared" si="2"/>
        <v>Dilution Plate 2</v>
      </c>
      <c r="F33" s="1">
        <f>A33</f>
        <v>32</v>
      </c>
      <c r="G33" s="1">
        <f>IF(MOD(A33,24)=1,1,G32+4)</f>
        <v>29</v>
      </c>
      <c r="H33" s="1">
        <f>IF(MOD(A33,24)=1,4,H32+4)</f>
        <v>32</v>
      </c>
      <c r="I33" s="1">
        <f>A33</f>
        <v>32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>
        <f t="shared" si="0"/>
        <v>33</v>
      </c>
      <c r="B34" s="1" t="s">
        <v>151</v>
      </c>
      <c r="C34" s="1">
        <v>1000</v>
      </c>
      <c r="D34" s="1" t="str">
        <f t="shared" si="1"/>
        <v>Set 1</v>
      </c>
      <c r="E34" s="1" t="str">
        <f t="shared" si="2"/>
        <v>Dilution Plate 2</v>
      </c>
      <c r="F34" s="1">
        <f>A34</f>
        <v>33</v>
      </c>
      <c r="G34" s="1">
        <f>IF(MOD(A34,24)=1,1,G33+4)</f>
        <v>33</v>
      </c>
      <c r="H34" s="1">
        <f>IF(MOD(A34,24)=1,4,H33+4)</f>
        <v>36</v>
      </c>
      <c r="I34" s="1">
        <f>A34</f>
        <v>33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>
        <f t="shared" si="0"/>
        <v>34</v>
      </c>
      <c r="B35" s="1" t="s">
        <v>151</v>
      </c>
      <c r="C35" s="1">
        <v>1000</v>
      </c>
      <c r="D35" s="1" t="str">
        <f t="shared" si="1"/>
        <v>Set 1</v>
      </c>
      <c r="E35" s="1" t="str">
        <f t="shared" si="2"/>
        <v>Dilution Plate 2</v>
      </c>
      <c r="F35" s="1">
        <f>A35</f>
        <v>34</v>
      </c>
      <c r="G35" s="1">
        <f>IF(MOD(A35,24)=1,1,G34+4)</f>
        <v>37</v>
      </c>
      <c r="H35" s="1">
        <f>IF(MOD(A35,24)=1,4,H34+4)</f>
        <v>40</v>
      </c>
      <c r="I35" s="1">
        <f>A35</f>
        <v>34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x14ac:dyDescent="0.25">
      <c r="A36" s="1">
        <f t="shared" si="0"/>
        <v>35</v>
      </c>
      <c r="B36" s="1" t="s">
        <v>151</v>
      </c>
      <c r="C36" s="1">
        <v>1000</v>
      </c>
      <c r="D36" s="1" t="str">
        <f t="shared" si="1"/>
        <v>Set 1</v>
      </c>
      <c r="E36" s="1" t="str">
        <f t="shared" si="2"/>
        <v>Dilution Plate 2</v>
      </c>
      <c r="F36" s="1">
        <f>A36</f>
        <v>35</v>
      </c>
      <c r="G36" s="1">
        <f>IF(MOD(A36,24)=1,1,G35+4)</f>
        <v>41</v>
      </c>
      <c r="H36" s="1">
        <f>IF(MOD(A36,24)=1,4,H35+4)</f>
        <v>44</v>
      </c>
      <c r="I36" s="1">
        <f>A36</f>
        <v>35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>
        <f t="shared" si="0"/>
        <v>36</v>
      </c>
      <c r="B37" s="1" t="s">
        <v>151</v>
      </c>
      <c r="C37" s="1">
        <v>1000</v>
      </c>
      <c r="D37" s="1" t="str">
        <f t="shared" si="1"/>
        <v>Set 1</v>
      </c>
      <c r="E37" s="1" t="str">
        <f t="shared" si="2"/>
        <v>Dilution Plate 2</v>
      </c>
      <c r="F37" s="1">
        <f>A37</f>
        <v>36</v>
      </c>
      <c r="G37" s="1">
        <f>IF(MOD(A37,24)=1,1,G36+4)</f>
        <v>45</v>
      </c>
      <c r="H37" s="1">
        <f>IF(MOD(A37,24)=1,4,H36+4)</f>
        <v>48</v>
      </c>
      <c r="I37" s="1">
        <f>A37</f>
        <v>36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>
        <f t="shared" si="0"/>
        <v>37</v>
      </c>
      <c r="B38" s="1" t="s">
        <v>151</v>
      </c>
      <c r="C38" s="1">
        <v>1000</v>
      </c>
      <c r="D38" s="1" t="str">
        <f t="shared" si="1"/>
        <v>Set 1</v>
      </c>
      <c r="E38" s="1" t="str">
        <f t="shared" si="2"/>
        <v>Dilution Plate 2</v>
      </c>
      <c r="F38" s="1">
        <f>A38</f>
        <v>37</v>
      </c>
      <c r="G38" s="1">
        <f>IF(MOD(A38,24)=1,1,G37+4)</f>
        <v>49</v>
      </c>
      <c r="H38" s="1">
        <f>IF(MOD(A38,24)=1,4,H37+4)</f>
        <v>52</v>
      </c>
      <c r="I38" s="1">
        <f>A38</f>
        <v>37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>
        <f t="shared" si="0"/>
        <v>38</v>
      </c>
      <c r="B39" s="1" t="s">
        <v>151</v>
      </c>
      <c r="C39" s="1">
        <v>1000</v>
      </c>
      <c r="D39" s="1" t="str">
        <f t="shared" si="1"/>
        <v>Set 1</v>
      </c>
      <c r="E39" s="1" t="str">
        <f t="shared" si="2"/>
        <v>Dilution Plate 2</v>
      </c>
      <c r="F39" s="1">
        <f>A39</f>
        <v>38</v>
      </c>
      <c r="G39" s="1">
        <f>IF(MOD(A39,24)=1,1,G38+4)</f>
        <v>53</v>
      </c>
      <c r="H39" s="1">
        <f>IF(MOD(A39,24)=1,4,H38+4)</f>
        <v>56</v>
      </c>
      <c r="I39" s="1">
        <f>A39</f>
        <v>38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>
        <f t="shared" si="0"/>
        <v>39</v>
      </c>
      <c r="B40" s="1" t="s">
        <v>151</v>
      </c>
      <c r="C40" s="1">
        <v>1000</v>
      </c>
      <c r="D40" s="1" t="str">
        <f t="shared" si="1"/>
        <v>Set 1</v>
      </c>
      <c r="E40" s="1" t="str">
        <f t="shared" si="2"/>
        <v>Dilution Plate 2</v>
      </c>
      <c r="F40" s="1">
        <f>A40</f>
        <v>39</v>
      </c>
      <c r="G40" s="1">
        <f>IF(MOD(A40,24)=1,1,G39+4)</f>
        <v>57</v>
      </c>
      <c r="H40" s="1">
        <f>IF(MOD(A40,24)=1,4,H39+4)</f>
        <v>60</v>
      </c>
      <c r="I40" s="1">
        <f>A40</f>
        <v>39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>
        <f t="shared" si="0"/>
        <v>40</v>
      </c>
      <c r="B41" s="1" t="s">
        <v>151</v>
      </c>
      <c r="C41" s="1">
        <v>1000</v>
      </c>
      <c r="D41" s="1" t="str">
        <f t="shared" si="1"/>
        <v>Set 1</v>
      </c>
      <c r="E41" s="1" t="str">
        <f t="shared" si="2"/>
        <v>Dilution Plate 2</v>
      </c>
      <c r="F41" s="1">
        <f>A41</f>
        <v>40</v>
      </c>
      <c r="G41" s="1">
        <f>IF(MOD(A41,24)=1,1,G40+4)</f>
        <v>61</v>
      </c>
      <c r="H41" s="1">
        <f>IF(MOD(A41,24)=1,4,H40+4)</f>
        <v>64</v>
      </c>
      <c r="I41" s="1">
        <f>A41</f>
        <v>40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>
        <f t="shared" si="0"/>
        <v>41</v>
      </c>
      <c r="B42" s="1" t="s">
        <v>151</v>
      </c>
      <c r="C42" s="1">
        <v>1000</v>
      </c>
      <c r="D42" s="1" t="str">
        <f t="shared" si="1"/>
        <v>Set 1</v>
      </c>
      <c r="E42" s="1" t="str">
        <f t="shared" si="2"/>
        <v>Dilution Plate 2</v>
      </c>
      <c r="F42" s="1">
        <f>A42</f>
        <v>41</v>
      </c>
      <c r="G42" s="1">
        <f>IF(MOD(A42,24)=1,1,G41+4)</f>
        <v>65</v>
      </c>
      <c r="H42" s="1">
        <f>IF(MOD(A42,24)=1,4,H41+4)</f>
        <v>68</v>
      </c>
      <c r="I42" s="1">
        <f>A42</f>
        <v>41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>
        <f t="shared" si="0"/>
        <v>42</v>
      </c>
      <c r="B43" s="1" t="s">
        <v>151</v>
      </c>
      <c r="C43" s="1">
        <v>1000</v>
      </c>
      <c r="D43" s="1" t="str">
        <f t="shared" si="1"/>
        <v>Set 1</v>
      </c>
      <c r="E43" s="1" t="str">
        <f t="shared" si="2"/>
        <v>Dilution Plate 2</v>
      </c>
      <c r="F43" s="1">
        <f>A43</f>
        <v>42</v>
      </c>
      <c r="G43" s="1">
        <f>IF(MOD(A43,24)=1,1,G42+4)</f>
        <v>69</v>
      </c>
      <c r="H43" s="1">
        <f>IF(MOD(A43,24)=1,4,H42+4)</f>
        <v>72</v>
      </c>
      <c r="I43" s="1">
        <f>A43</f>
        <v>42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>
        <f t="shared" si="0"/>
        <v>43</v>
      </c>
      <c r="B44" s="1" t="s">
        <v>151</v>
      </c>
      <c r="C44" s="1">
        <v>1000</v>
      </c>
      <c r="D44" s="1" t="str">
        <f t="shared" si="1"/>
        <v>Set 1</v>
      </c>
      <c r="E44" s="1" t="str">
        <f t="shared" si="2"/>
        <v>Dilution Plate 2</v>
      </c>
      <c r="F44" s="1">
        <f>A44</f>
        <v>43</v>
      </c>
      <c r="G44" s="1">
        <f>IF(MOD(A44,24)=1,1,G43+4)</f>
        <v>73</v>
      </c>
      <c r="H44" s="1">
        <f>IF(MOD(A44,24)=1,4,H43+4)</f>
        <v>76</v>
      </c>
      <c r="I44" s="1">
        <f>A44</f>
        <v>43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>
        <f t="shared" si="0"/>
        <v>44</v>
      </c>
      <c r="B45" s="1" t="s">
        <v>151</v>
      </c>
      <c r="C45" s="1">
        <v>1000</v>
      </c>
      <c r="D45" s="1" t="str">
        <f t="shared" si="1"/>
        <v>Set 1</v>
      </c>
      <c r="E45" s="1" t="str">
        <f t="shared" si="2"/>
        <v>Dilution Plate 2</v>
      </c>
      <c r="F45" s="1">
        <f>A45</f>
        <v>44</v>
      </c>
      <c r="G45" s="1">
        <f>IF(MOD(A45,24)=1,1,G44+4)</f>
        <v>77</v>
      </c>
      <c r="H45" s="1">
        <f>IF(MOD(A45,24)=1,4,H44+4)</f>
        <v>80</v>
      </c>
      <c r="I45" s="1">
        <f>A45</f>
        <v>44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>
        <f t="shared" si="0"/>
        <v>45</v>
      </c>
      <c r="B46" s="1" t="s">
        <v>151</v>
      </c>
      <c r="C46" s="1">
        <v>1000</v>
      </c>
      <c r="D46" s="1" t="str">
        <f t="shared" si="1"/>
        <v>Set 1</v>
      </c>
      <c r="E46" s="1" t="str">
        <f t="shared" si="2"/>
        <v>Dilution Plate 2</v>
      </c>
      <c r="F46" s="1">
        <f>A46</f>
        <v>45</v>
      </c>
      <c r="G46" s="1">
        <f>IF(MOD(A46,24)=1,1,G45+4)</f>
        <v>81</v>
      </c>
      <c r="H46" s="1">
        <f>IF(MOD(A46,24)=1,4,H45+4)</f>
        <v>84</v>
      </c>
      <c r="I46" s="1">
        <f>A46</f>
        <v>45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>
        <f t="shared" si="0"/>
        <v>46</v>
      </c>
      <c r="B47" s="1" t="s">
        <v>151</v>
      </c>
      <c r="C47" s="1">
        <v>1000</v>
      </c>
      <c r="D47" s="1" t="str">
        <f t="shared" si="1"/>
        <v>Set 1</v>
      </c>
      <c r="E47" s="1" t="str">
        <f t="shared" si="2"/>
        <v>Dilution Plate 2</v>
      </c>
      <c r="F47" s="1">
        <f>A47</f>
        <v>46</v>
      </c>
      <c r="G47" s="1">
        <f>IF(MOD(A47,24)=1,1,G46+4)</f>
        <v>85</v>
      </c>
      <c r="H47" s="1">
        <f>IF(MOD(A47,24)=1,4,H46+4)</f>
        <v>88</v>
      </c>
      <c r="I47" s="1">
        <f>A47</f>
        <v>46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>
        <f t="shared" si="0"/>
        <v>47</v>
      </c>
      <c r="B48" s="1" t="s">
        <v>151</v>
      </c>
      <c r="C48" s="1">
        <v>1000</v>
      </c>
      <c r="D48" s="1" t="str">
        <f t="shared" si="1"/>
        <v>Set 1</v>
      </c>
      <c r="E48" s="1" t="str">
        <f t="shared" si="2"/>
        <v>Dilution Plate 2</v>
      </c>
      <c r="F48" s="1">
        <f>A48</f>
        <v>47</v>
      </c>
      <c r="G48" s="1">
        <f>IF(MOD(A48,24)=1,1,G47+4)</f>
        <v>89</v>
      </c>
      <c r="H48" s="1">
        <f>IF(MOD(A48,24)=1,4,H47+4)</f>
        <v>92</v>
      </c>
      <c r="I48" s="1">
        <f>A48</f>
        <v>47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>
        <f t="shared" si="0"/>
        <v>48</v>
      </c>
      <c r="B49" s="1" t="s">
        <v>151</v>
      </c>
      <c r="C49" s="1">
        <v>1000</v>
      </c>
      <c r="D49" s="1" t="str">
        <f t="shared" si="1"/>
        <v>Set 1</v>
      </c>
      <c r="E49" s="1" t="str">
        <f t="shared" si="2"/>
        <v>Dilution Plate 2</v>
      </c>
      <c r="F49" s="1">
        <f>A49</f>
        <v>48</v>
      </c>
      <c r="G49" s="1">
        <f>IF(MOD(A49,24)=1,1,G48+4)</f>
        <v>93</v>
      </c>
      <c r="H49" s="1">
        <f>IF(MOD(A49,24)=1,4,H48+4)</f>
        <v>96</v>
      </c>
      <c r="I49" s="1">
        <f>A49</f>
        <v>48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>
        <f t="shared" si="0"/>
        <v>49</v>
      </c>
      <c r="B50" s="1" t="s">
        <v>151</v>
      </c>
      <c r="C50" s="1">
        <v>1000</v>
      </c>
      <c r="D50" s="1" t="str">
        <f>IF(INT(A50/49)=0,"Set 1","Set 2")</f>
        <v>Set 2</v>
      </c>
      <c r="E50" s="1" t="str">
        <f t="shared" si="2"/>
        <v>Dilution Plate 3</v>
      </c>
      <c r="F50" s="1">
        <f>A50</f>
        <v>49</v>
      </c>
      <c r="G50" s="1">
        <f>IF(MOD(A50,24)=1,1,G49+4)</f>
        <v>1</v>
      </c>
      <c r="H50" s="1">
        <f>IF(MOD(A50,24)=1,4,H49+4)</f>
        <v>4</v>
      </c>
      <c r="I50" s="1">
        <f>A50</f>
        <v>49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>
        <f t="shared" si="0"/>
        <v>50</v>
      </c>
      <c r="B51" s="1" t="s">
        <v>151</v>
      </c>
      <c r="C51" s="1">
        <v>1000</v>
      </c>
      <c r="D51" s="1" t="str">
        <f t="shared" si="1"/>
        <v>Set 2</v>
      </c>
      <c r="E51" s="1" t="str">
        <f>"Dilution Plate " &amp; INT(A51/24.1)+1</f>
        <v>Dilution Plate 3</v>
      </c>
      <c r="F51" s="1">
        <f>A51</f>
        <v>50</v>
      </c>
      <c r="G51" s="1">
        <f>IF(MOD(A51,24)=1,1,G50+4)</f>
        <v>5</v>
      </c>
      <c r="H51" s="1">
        <f>IF(MOD(A51,24)=1,4,H50+4)</f>
        <v>8</v>
      </c>
      <c r="I51" s="1">
        <f>A51</f>
        <v>50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>
        <f t="shared" si="0"/>
        <v>51</v>
      </c>
      <c r="B52" s="1" t="s">
        <v>151</v>
      </c>
      <c r="C52" s="1">
        <v>1000</v>
      </c>
      <c r="D52" s="1" t="str">
        <f t="shared" si="1"/>
        <v>Set 2</v>
      </c>
      <c r="E52" s="1" t="str">
        <f t="shared" si="2"/>
        <v>Dilution Plate 3</v>
      </c>
      <c r="F52" s="1">
        <f>A52</f>
        <v>51</v>
      </c>
      <c r="G52" s="1">
        <f>IF(MOD(A52,24)=1,1,G51+4)</f>
        <v>9</v>
      </c>
      <c r="H52" s="1">
        <f>IF(MOD(A52,24)=1,4,H51+4)</f>
        <v>12</v>
      </c>
      <c r="I52" s="1">
        <f>A52</f>
        <v>51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>
        <f t="shared" si="0"/>
        <v>52</v>
      </c>
      <c r="B53" s="1" t="s">
        <v>151</v>
      </c>
      <c r="C53" s="1">
        <v>1000</v>
      </c>
      <c r="D53" s="1" t="str">
        <f t="shared" si="1"/>
        <v>Set 2</v>
      </c>
      <c r="E53" s="1" t="str">
        <f t="shared" si="2"/>
        <v>Dilution Plate 3</v>
      </c>
      <c r="F53" s="1">
        <f>A53</f>
        <v>52</v>
      </c>
      <c r="G53" s="1">
        <f>IF(MOD(A53,24)=1,1,G52+4)</f>
        <v>13</v>
      </c>
      <c r="H53" s="1">
        <f>IF(MOD(A53,24)=1,4,H52+4)</f>
        <v>16</v>
      </c>
      <c r="I53" s="1">
        <f>A53</f>
        <v>52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</row>
    <row r="54" spans="1:53" x14ac:dyDescent="0.25">
      <c r="A54" s="1">
        <f t="shared" si="0"/>
        <v>53</v>
      </c>
      <c r="B54" s="1" t="s">
        <v>151</v>
      </c>
      <c r="C54" s="1">
        <v>1000</v>
      </c>
      <c r="D54" s="1" t="str">
        <f t="shared" si="1"/>
        <v>Set 2</v>
      </c>
      <c r="E54" s="1" t="str">
        <f t="shared" si="2"/>
        <v>Dilution Plate 3</v>
      </c>
      <c r="F54" s="1">
        <f>A54</f>
        <v>53</v>
      </c>
      <c r="G54" s="1">
        <f>IF(MOD(A54,24)=1,1,G53+4)</f>
        <v>17</v>
      </c>
      <c r="H54" s="1">
        <f>IF(MOD(A54,24)=1,4,H53+4)</f>
        <v>20</v>
      </c>
      <c r="I54" s="1">
        <f>A54</f>
        <v>53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>
        <f t="shared" si="0"/>
        <v>54</v>
      </c>
      <c r="B55" s="1" t="s">
        <v>151</v>
      </c>
      <c r="C55" s="1">
        <v>1000</v>
      </c>
      <c r="D55" s="1" t="str">
        <f t="shared" si="1"/>
        <v>Set 2</v>
      </c>
      <c r="E55" s="1" t="str">
        <f t="shared" si="2"/>
        <v>Dilution Plate 3</v>
      </c>
      <c r="F55" s="1">
        <f>A55</f>
        <v>54</v>
      </c>
      <c r="G55" s="1">
        <f>IF(MOD(A55,24)=1,1,G54+4)</f>
        <v>21</v>
      </c>
      <c r="H55" s="1">
        <f>IF(MOD(A55,24)=1,4,H54+4)</f>
        <v>24</v>
      </c>
      <c r="I55" s="1">
        <f>A55</f>
        <v>54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>
        <f t="shared" si="0"/>
        <v>55</v>
      </c>
      <c r="B56" s="1" t="s">
        <v>151</v>
      </c>
      <c r="C56" s="1">
        <v>1000</v>
      </c>
      <c r="D56" s="1" t="str">
        <f t="shared" si="1"/>
        <v>Set 2</v>
      </c>
      <c r="E56" s="1" t="str">
        <f t="shared" si="2"/>
        <v>Dilution Plate 3</v>
      </c>
      <c r="F56" s="1">
        <f>A56</f>
        <v>55</v>
      </c>
      <c r="G56" s="1">
        <f>IF(MOD(A56,24)=1,1,G55+4)</f>
        <v>25</v>
      </c>
      <c r="H56" s="1">
        <f>IF(MOD(A56,24)=1,4,H55+4)</f>
        <v>28</v>
      </c>
      <c r="I56" s="1">
        <f>A56</f>
        <v>55</v>
      </c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>
        <f t="shared" si="0"/>
        <v>56</v>
      </c>
      <c r="B57" s="1" t="s">
        <v>151</v>
      </c>
      <c r="C57" s="1">
        <v>1000</v>
      </c>
      <c r="D57" s="1" t="str">
        <f t="shared" si="1"/>
        <v>Set 2</v>
      </c>
      <c r="E57" s="1" t="str">
        <f t="shared" si="2"/>
        <v>Dilution Plate 3</v>
      </c>
      <c r="F57" s="1">
        <f>A57</f>
        <v>56</v>
      </c>
      <c r="G57" s="1">
        <f>IF(MOD(A57,24)=1,1,G56+4)</f>
        <v>29</v>
      </c>
      <c r="H57" s="1">
        <f>IF(MOD(A57,24)=1,4,H56+4)</f>
        <v>32</v>
      </c>
      <c r="I57" s="1">
        <f>A57</f>
        <v>56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x14ac:dyDescent="0.25">
      <c r="A58" s="1">
        <f t="shared" si="0"/>
        <v>57</v>
      </c>
      <c r="B58" s="1" t="s">
        <v>151</v>
      </c>
      <c r="C58" s="1">
        <v>1000</v>
      </c>
      <c r="D58" s="1" t="str">
        <f t="shared" si="1"/>
        <v>Set 2</v>
      </c>
      <c r="E58" s="1" t="str">
        <f t="shared" si="2"/>
        <v>Dilution Plate 3</v>
      </c>
      <c r="F58" s="1">
        <f>A58</f>
        <v>57</v>
      </c>
      <c r="G58" s="1">
        <f>IF(MOD(A58,24)=1,1,G57+4)</f>
        <v>33</v>
      </c>
      <c r="H58" s="1">
        <f>IF(MOD(A58,24)=1,4,H57+4)</f>
        <v>36</v>
      </c>
      <c r="I58" s="1">
        <f>A58</f>
        <v>57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>
        <f t="shared" si="0"/>
        <v>58</v>
      </c>
      <c r="B59" s="1" t="s">
        <v>151</v>
      </c>
      <c r="C59" s="1">
        <v>1000</v>
      </c>
      <c r="D59" s="1" t="str">
        <f t="shared" si="1"/>
        <v>Set 2</v>
      </c>
      <c r="E59" s="1" t="str">
        <f t="shared" si="2"/>
        <v>Dilution Plate 3</v>
      </c>
      <c r="F59" s="1">
        <f>A59</f>
        <v>58</v>
      </c>
      <c r="G59" s="1">
        <f>IF(MOD(A59,24)=1,1,G58+4)</f>
        <v>37</v>
      </c>
      <c r="H59" s="1">
        <f>IF(MOD(A59,24)=1,4,H58+4)</f>
        <v>40</v>
      </c>
      <c r="I59" s="1">
        <f>A59</f>
        <v>58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>
        <f t="shared" si="0"/>
        <v>59</v>
      </c>
      <c r="B60" s="1" t="s">
        <v>151</v>
      </c>
      <c r="C60" s="1">
        <v>1000</v>
      </c>
      <c r="D60" s="1" t="str">
        <f t="shared" si="1"/>
        <v>Set 2</v>
      </c>
      <c r="E60" s="1" t="str">
        <f t="shared" si="2"/>
        <v>Dilution Plate 3</v>
      </c>
      <c r="F60" s="1">
        <f>A60</f>
        <v>59</v>
      </c>
      <c r="G60" s="1">
        <f>IF(MOD(A60,24)=1,1,G59+4)</f>
        <v>41</v>
      </c>
      <c r="H60" s="1">
        <f>IF(MOD(A60,24)=1,4,H59+4)</f>
        <v>44</v>
      </c>
      <c r="I60" s="1">
        <f>A60</f>
        <v>59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>
        <f t="shared" si="0"/>
        <v>60</v>
      </c>
      <c r="B61" s="1" t="s">
        <v>151</v>
      </c>
      <c r="C61" s="1">
        <v>1000</v>
      </c>
      <c r="D61" s="1" t="str">
        <f t="shared" si="1"/>
        <v>Set 2</v>
      </c>
      <c r="E61" s="1" t="str">
        <f t="shared" si="2"/>
        <v>Dilution Plate 3</v>
      </c>
      <c r="F61" s="1">
        <f>A61</f>
        <v>60</v>
      </c>
      <c r="G61" s="1">
        <f>IF(MOD(A61,24)=1,1,G60+4)</f>
        <v>45</v>
      </c>
      <c r="H61" s="1">
        <f>IF(MOD(A61,24)=1,4,H60+4)</f>
        <v>48</v>
      </c>
      <c r="I61" s="1">
        <f>A61</f>
        <v>60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>
        <f t="shared" si="0"/>
        <v>61</v>
      </c>
      <c r="B62" s="1" t="s">
        <v>151</v>
      </c>
      <c r="C62" s="1">
        <v>1000</v>
      </c>
      <c r="D62" s="1" t="str">
        <f t="shared" si="1"/>
        <v>Set 2</v>
      </c>
      <c r="E62" s="1" t="str">
        <f t="shared" si="2"/>
        <v>Dilution Plate 3</v>
      </c>
      <c r="F62" s="1">
        <f>A62</f>
        <v>61</v>
      </c>
      <c r="G62" s="1">
        <f>IF(MOD(A62,24)=1,1,G61+4)</f>
        <v>49</v>
      </c>
      <c r="H62" s="1">
        <f>IF(MOD(A62,24)=1,4,H61+4)</f>
        <v>52</v>
      </c>
      <c r="I62" s="1">
        <f>A62</f>
        <v>61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>
        <f t="shared" si="0"/>
        <v>62</v>
      </c>
      <c r="B63" s="1" t="s">
        <v>151</v>
      </c>
      <c r="C63" s="1">
        <v>1000</v>
      </c>
      <c r="D63" s="1" t="str">
        <f t="shared" si="1"/>
        <v>Set 2</v>
      </c>
      <c r="E63" s="1" t="str">
        <f t="shared" si="2"/>
        <v>Dilution Plate 3</v>
      </c>
      <c r="F63" s="1">
        <f>A63</f>
        <v>62</v>
      </c>
      <c r="G63" s="1">
        <f>IF(MOD(A63,24)=1,1,G62+4)</f>
        <v>53</v>
      </c>
      <c r="H63" s="1">
        <f>IF(MOD(A63,24)=1,4,H62+4)</f>
        <v>56</v>
      </c>
      <c r="I63" s="1">
        <f>A63</f>
        <v>62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>
        <f t="shared" si="0"/>
        <v>63</v>
      </c>
      <c r="B64" s="1" t="s">
        <v>151</v>
      </c>
      <c r="C64" s="1">
        <v>1000</v>
      </c>
      <c r="D64" s="1" t="str">
        <f t="shared" si="1"/>
        <v>Set 2</v>
      </c>
      <c r="E64" s="1" t="str">
        <f t="shared" si="2"/>
        <v>Dilution Plate 3</v>
      </c>
      <c r="F64" s="1">
        <f>A64</f>
        <v>63</v>
      </c>
      <c r="G64" s="1">
        <f>IF(MOD(A64,24)=1,1,G63+4)</f>
        <v>57</v>
      </c>
      <c r="H64" s="1">
        <f>IF(MOD(A64,24)=1,4,H63+4)</f>
        <v>60</v>
      </c>
      <c r="I64" s="1">
        <f>A64</f>
        <v>63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>
        <f t="shared" si="0"/>
        <v>64</v>
      </c>
      <c r="B65" s="1" t="s">
        <v>151</v>
      </c>
      <c r="C65" s="1">
        <v>1000</v>
      </c>
      <c r="D65" s="1" t="str">
        <f t="shared" si="1"/>
        <v>Set 2</v>
      </c>
      <c r="E65" s="1" t="str">
        <f t="shared" si="2"/>
        <v>Dilution Plate 3</v>
      </c>
      <c r="F65" s="1">
        <f>A65</f>
        <v>64</v>
      </c>
      <c r="G65" s="1">
        <f>IF(MOD(A65,24)=1,1,G64+4)</f>
        <v>61</v>
      </c>
      <c r="H65" s="1">
        <f>IF(MOD(A65,24)=1,4,H64+4)</f>
        <v>64</v>
      </c>
      <c r="I65" s="1">
        <f>A65</f>
        <v>64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x14ac:dyDescent="0.25">
      <c r="A66" s="1">
        <f t="shared" ref="A66:A97" si="3">ROW() - 1</f>
        <v>65</v>
      </c>
      <c r="B66" s="1" t="s">
        <v>151</v>
      </c>
      <c r="C66" s="1">
        <v>1000</v>
      </c>
      <c r="D66" s="1" t="str">
        <f t="shared" si="1"/>
        <v>Set 2</v>
      </c>
      <c r="E66" s="1" t="str">
        <f t="shared" si="2"/>
        <v>Dilution Plate 3</v>
      </c>
      <c r="F66" s="1">
        <f>A66</f>
        <v>65</v>
      </c>
      <c r="G66" s="1">
        <f>IF(MOD(A66,24)=1,1,G65+4)</f>
        <v>65</v>
      </c>
      <c r="H66" s="1">
        <f>IF(MOD(A66,24)=1,4,H65+4)</f>
        <v>68</v>
      </c>
      <c r="I66" s="1">
        <f>A66</f>
        <v>65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x14ac:dyDescent="0.25">
      <c r="A67" s="1">
        <f t="shared" si="3"/>
        <v>66</v>
      </c>
      <c r="B67" s="1" t="s">
        <v>151</v>
      </c>
      <c r="C67" s="1">
        <v>1000</v>
      </c>
      <c r="D67" s="1" t="str">
        <f t="shared" ref="D67:D97" si="4">IF(INT(A67/49)=0,"Set 1","Set 2")</f>
        <v>Set 2</v>
      </c>
      <c r="E67" s="1" t="str">
        <f t="shared" ref="E67:E97" si="5">"Dilution Plate " &amp; INT(A67/24.1)+1</f>
        <v>Dilution Plate 3</v>
      </c>
      <c r="F67" s="1">
        <f>A67</f>
        <v>66</v>
      </c>
      <c r="G67" s="1">
        <f>IF(MOD(A67,24)=1,1,G66+4)</f>
        <v>69</v>
      </c>
      <c r="H67" s="1">
        <f>IF(MOD(A67,24)=1,4,H66+4)</f>
        <v>72</v>
      </c>
      <c r="I67" s="1">
        <f t="shared" ref="I67:I97" si="6">A67</f>
        <v>66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>
        <f t="shared" si="3"/>
        <v>67</v>
      </c>
      <c r="B68" s="1" t="s">
        <v>151</v>
      </c>
      <c r="C68" s="1">
        <v>1000</v>
      </c>
      <c r="D68" s="1" t="str">
        <f t="shared" si="4"/>
        <v>Set 2</v>
      </c>
      <c r="E68" s="1" t="str">
        <f t="shared" si="5"/>
        <v>Dilution Plate 3</v>
      </c>
      <c r="F68" s="1">
        <f>A68</f>
        <v>67</v>
      </c>
      <c r="G68" s="1">
        <f>IF(MOD(A68,24)=1,1,G67+4)</f>
        <v>73</v>
      </c>
      <c r="H68" s="1">
        <f>IF(MOD(A68,24)=1,4,H67+4)</f>
        <v>76</v>
      </c>
      <c r="I68" s="1">
        <f t="shared" si="6"/>
        <v>67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x14ac:dyDescent="0.25">
      <c r="A69" s="1">
        <f t="shared" si="3"/>
        <v>68</v>
      </c>
      <c r="B69" s="1" t="s">
        <v>151</v>
      </c>
      <c r="C69" s="1">
        <v>1000</v>
      </c>
      <c r="D69" s="1" t="str">
        <f t="shared" si="4"/>
        <v>Set 2</v>
      </c>
      <c r="E69" s="1" t="str">
        <f t="shared" si="5"/>
        <v>Dilution Plate 3</v>
      </c>
      <c r="F69" s="1">
        <f>A69</f>
        <v>68</v>
      </c>
      <c r="G69" s="1">
        <f>IF(MOD(A69,24)=1,1,G68+4)</f>
        <v>77</v>
      </c>
      <c r="H69" s="1">
        <f>IF(MOD(A69,24)=1,4,H68+4)</f>
        <v>80</v>
      </c>
      <c r="I69" s="1">
        <f t="shared" si="6"/>
        <v>68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x14ac:dyDescent="0.25">
      <c r="A70" s="1">
        <f t="shared" si="3"/>
        <v>69</v>
      </c>
      <c r="B70" s="1" t="s">
        <v>151</v>
      </c>
      <c r="C70" s="1">
        <v>1000</v>
      </c>
      <c r="D70" s="1" t="str">
        <f t="shared" si="4"/>
        <v>Set 2</v>
      </c>
      <c r="E70" s="1" t="str">
        <f t="shared" si="5"/>
        <v>Dilution Plate 3</v>
      </c>
      <c r="F70" s="1">
        <f>A70</f>
        <v>69</v>
      </c>
      <c r="G70" s="1">
        <f>IF(MOD(A70,24)=1,1,G69+4)</f>
        <v>81</v>
      </c>
      <c r="H70" s="1">
        <f>IF(MOD(A70,24)=1,4,H69+4)</f>
        <v>84</v>
      </c>
      <c r="I70" s="1">
        <f t="shared" si="6"/>
        <v>69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>
        <f t="shared" si="3"/>
        <v>70</v>
      </c>
      <c r="B71" s="1" t="s">
        <v>151</v>
      </c>
      <c r="C71" s="1">
        <v>1000</v>
      </c>
      <c r="D71" s="1" t="str">
        <f t="shared" si="4"/>
        <v>Set 2</v>
      </c>
      <c r="E71" s="1" t="str">
        <f t="shared" si="5"/>
        <v>Dilution Plate 3</v>
      </c>
      <c r="F71" s="1">
        <f>A71</f>
        <v>70</v>
      </c>
      <c r="G71" s="1">
        <f>IF(MOD(A71,24)=1,1,G70+4)</f>
        <v>85</v>
      </c>
      <c r="H71" s="1">
        <f>IF(MOD(A71,24)=1,4,H70+4)</f>
        <v>88</v>
      </c>
      <c r="I71" s="1">
        <f t="shared" si="6"/>
        <v>70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x14ac:dyDescent="0.25">
      <c r="A72" s="1">
        <f t="shared" si="3"/>
        <v>71</v>
      </c>
      <c r="B72" s="1" t="s">
        <v>151</v>
      </c>
      <c r="C72" s="1">
        <v>1000</v>
      </c>
      <c r="D72" s="1" t="str">
        <f t="shared" si="4"/>
        <v>Set 2</v>
      </c>
      <c r="E72" s="1" t="str">
        <f t="shared" si="5"/>
        <v>Dilution Plate 3</v>
      </c>
      <c r="F72" s="1">
        <f>A72</f>
        <v>71</v>
      </c>
      <c r="G72" s="1">
        <f>IF(MOD(A72,24)=1,1,G71+4)</f>
        <v>89</v>
      </c>
      <c r="H72" s="1">
        <f>IF(MOD(A72,24)=1,4,H71+4)</f>
        <v>92</v>
      </c>
      <c r="I72" s="1">
        <f t="shared" si="6"/>
        <v>71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x14ac:dyDescent="0.25">
      <c r="A73" s="1">
        <f t="shared" si="3"/>
        <v>72</v>
      </c>
      <c r="B73" s="1" t="s">
        <v>151</v>
      </c>
      <c r="C73" s="1">
        <v>1000</v>
      </c>
      <c r="D73" s="1" t="str">
        <f t="shared" si="4"/>
        <v>Set 2</v>
      </c>
      <c r="E73" s="1" t="str">
        <f t="shared" si="5"/>
        <v>Dilution Plate 3</v>
      </c>
      <c r="F73" s="1">
        <f>A73</f>
        <v>72</v>
      </c>
      <c r="G73" s="1">
        <f>IF(MOD(A73,24)=1,1,G72+4)</f>
        <v>93</v>
      </c>
      <c r="H73" s="1">
        <f>IF(MOD(A73,24)=1,4,H72+4)</f>
        <v>96</v>
      </c>
      <c r="I73" s="1">
        <f t="shared" si="6"/>
        <v>72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x14ac:dyDescent="0.25">
      <c r="A74" s="1">
        <f t="shared" si="3"/>
        <v>73</v>
      </c>
      <c r="B74" s="1" t="s">
        <v>151</v>
      </c>
      <c r="C74" s="1">
        <v>1000</v>
      </c>
      <c r="D74" s="1" t="str">
        <f t="shared" si="4"/>
        <v>Set 2</v>
      </c>
      <c r="E74" s="1" t="str">
        <f t="shared" si="5"/>
        <v>Dilution Plate 4</v>
      </c>
      <c r="F74" s="1">
        <f>A74</f>
        <v>73</v>
      </c>
      <c r="G74" s="1">
        <f>IF(MOD(A74,24)=1,1,G73+4)</f>
        <v>1</v>
      </c>
      <c r="H74" s="1">
        <f>IF(MOD(A74,24)=1,4,H73+4)</f>
        <v>4</v>
      </c>
      <c r="I74" s="1">
        <f t="shared" si="6"/>
        <v>73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x14ac:dyDescent="0.25">
      <c r="A75" s="1">
        <f t="shared" si="3"/>
        <v>74</v>
      </c>
      <c r="B75" s="1" t="s">
        <v>151</v>
      </c>
      <c r="C75" s="1">
        <v>1000</v>
      </c>
      <c r="D75" s="1" t="str">
        <f t="shared" si="4"/>
        <v>Set 2</v>
      </c>
      <c r="E75" s="1" t="str">
        <f>"Dilution Plate " &amp; INT(A75/24.1)+1</f>
        <v>Dilution Plate 4</v>
      </c>
      <c r="F75" s="1">
        <f>A75</f>
        <v>74</v>
      </c>
      <c r="G75" s="1">
        <f>IF(MOD(A75,24)=1,1,G74+4)</f>
        <v>5</v>
      </c>
      <c r="H75" s="1">
        <f>IF(MOD(A75,24)=1,4,H74+4)</f>
        <v>8</v>
      </c>
      <c r="I75" s="1">
        <f t="shared" si="6"/>
        <v>74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>
        <f t="shared" si="3"/>
        <v>75</v>
      </c>
      <c r="B76" s="1" t="s">
        <v>151</v>
      </c>
      <c r="C76" s="1">
        <v>1000</v>
      </c>
      <c r="D76" s="1" t="str">
        <f t="shared" si="4"/>
        <v>Set 2</v>
      </c>
      <c r="E76" s="1" t="str">
        <f t="shared" si="5"/>
        <v>Dilution Plate 4</v>
      </c>
      <c r="F76" s="1">
        <f>A76</f>
        <v>75</v>
      </c>
      <c r="G76" s="1">
        <f>IF(MOD(A76,24)=1,1,G75+4)</f>
        <v>9</v>
      </c>
      <c r="H76" s="1">
        <f>IF(MOD(A76,24)=1,4,H75+4)</f>
        <v>12</v>
      </c>
      <c r="I76" s="1">
        <f t="shared" si="6"/>
        <v>75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x14ac:dyDescent="0.25">
      <c r="A77" s="1">
        <f t="shared" si="3"/>
        <v>76</v>
      </c>
      <c r="B77" s="1" t="s">
        <v>151</v>
      </c>
      <c r="C77" s="1">
        <v>1000</v>
      </c>
      <c r="D77" s="1" t="str">
        <f t="shared" si="4"/>
        <v>Set 2</v>
      </c>
      <c r="E77" s="1" t="str">
        <f t="shared" si="5"/>
        <v>Dilution Plate 4</v>
      </c>
      <c r="F77" s="1">
        <f>A77</f>
        <v>76</v>
      </c>
      <c r="G77" s="1">
        <f>IF(MOD(A77,24)=1,1,G76+4)</f>
        <v>13</v>
      </c>
      <c r="H77" s="1">
        <f>IF(MOD(A77,24)=1,4,H76+4)</f>
        <v>16</v>
      </c>
      <c r="I77" s="1">
        <f t="shared" si="6"/>
        <v>76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x14ac:dyDescent="0.25">
      <c r="A78" s="1">
        <f t="shared" si="3"/>
        <v>77</v>
      </c>
      <c r="B78" s="1" t="s">
        <v>151</v>
      </c>
      <c r="C78" s="1">
        <v>1000</v>
      </c>
      <c r="D78" s="1" t="str">
        <f t="shared" si="4"/>
        <v>Set 2</v>
      </c>
      <c r="E78" s="1" t="str">
        <f>"Dilution Plate " &amp; INT(A78/24.1)+1</f>
        <v>Dilution Plate 4</v>
      </c>
      <c r="F78" s="1">
        <f>A78</f>
        <v>77</v>
      </c>
      <c r="G78" s="1">
        <f>IF(MOD(A78,24)=1,1,G77+4)</f>
        <v>17</v>
      </c>
      <c r="H78" s="1">
        <f>IF(MOD(A78,24)=1,4,H77+4)</f>
        <v>20</v>
      </c>
      <c r="I78" s="1">
        <f t="shared" si="6"/>
        <v>77</v>
      </c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x14ac:dyDescent="0.25">
      <c r="A79" s="1">
        <f t="shared" si="3"/>
        <v>78</v>
      </c>
      <c r="B79" s="1" t="s">
        <v>151</v>
      </c>
      <c r="C79" s="1">
        <v>1000</v>
      </c>
      <c r="D79" s="1" t="str">
        <f t="shared" si="4"/>
        <v>Set 2</v>
      </c>
      <c r="E79" s="1" t="str">
        <f t="shared" si="5"/>
        <v>Dilution Plate 4</v>
      </c>
      <c r="F79" s="1">
        <f>A79</f>
        <v>78</v>
      </c>
      <c r="G79" s="1">
        <f>IF(MOD(A79,24)=1,1,G78+4)</f>
        <v>21</v>
      </c>
      <c r="H79" s="1">
        <f>IF(MOD(A79,24)=1,4,H78+4)</f>
        <v>24</v>
      </c>
      <c r="I79" s="1">
        <f t="shared" si="6"/>
        <v>78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x14ac:dyDescent="0.25">
      <c r="A80" s="1">
        <f t="shared" si="3"/>
        <v>79</v>
      </c>
      <c r="B80" s="1" t="s">
        <v>151</v>
      </c>
      <c r="C80" s="1">
        <v>1000</v>
      </c>
      <c r="D80" s="1" t="str">
        <f t="shared" si="4"/>
        <v>Set 2</v>
      </c>
      <c r="E80" s="1" t="str">
        <f t="shared" si="5"/>
        <v>Dilution Plate 4</v>
      </c>
      <c r="F80" s="1">
        <f>A80</f>
        <v>79</v>
      </c>
      <c r="G80" s="1">
        <f>IF(MOD(A80,24)=1,1,G79+4)</f>
        <v>25</v>
      </c>
      <c r="H80" s="1">
        <f>IF(MOD(A80,24)=1,4,H79+4)</f>
        <v>28</v>
      </c>
      <c r="I80" s="1">
        <f t="shared" si="6"/>
        <v>79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x14ac:dyDescent="0.25">
      <c r="A81" s="1">
        <f t="shared" si="3"/>
        <v>80</v>
      </c>
      <c r="B81" s="1" t="s">
        <v>151</v>
      </c>
      <c r="C81" s="1">
        <v>1000</v>
      </c>
      <c r="D81" s="1" t="str">
        <f t="shared" si="4"/>
        <v>Set 2</v>
      </c>
      <c r="E81" s="1" t="str">
        <f t="shared" si="5"/>
        <v>Dilution Plate 4</v>
      </c>
      <c r="F81" s="1">
        <f>A81</f>
        <v>80</v>
      </c>
      <c r="G81" s="1">
        <f>IF(MOD(A81,24)=1,1,G80+4)</f>
        <v>29</v>
      </c>
      <c r="H81" s="1">
        <f>IF(MOD(A81,24)=1,4,H80+4)</f>
        <v>32</v>
      </c>
      <c r="I81" s="1">
        <f t="shared" si="6"/>
        <v>80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>
        <f t="shared" si="3"/>
        <v>81</v>
      </c>
      <c r="B82" s="1" t="s">
        <v>151</v>
      </c>
      <c r="C82" s="1">
        <v>1000</v>
      </c>
      <c r="D82" s="1" t="str">
        <f t="shared" si="4"/>
        <v>Set 2</v>
      </c>
      <c r="E82" s="1" t="str">
        <f t="shared" si="5"/>
        <v>Dilution Plate 4</v>
      </c>
      <c r="F82" s="1">
        <f>A82</f>
        <v>81</v>
      </c>
      <c r="G82" s="1">
        <f>IF(MOD(A82,24)=1,1,G81+4)</f>
        <v>33</v>
      </c>
      <c r="H82" s="1">
        <f>IF(MOD(A82,24)=1,4,H81+4)</f>
        <v>36</v>
      </c>
      <c r="I82" s="1">
        <f t="shared" si="6"/>
        <v>81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>
        <f t="shared" si="3"/>
        <v>82</v>
      </c>
      <c r="B83" s="1" t="s">
        <v>151</v>
      </c>
      <c r="C83" s="1">
        <v>1000</v>
      </c>
      <c r="D83" s="1" t="str">
        <f t="shared" si="4"/>
        <v>Set 2</v>
      </c>
      <c r="E83" s="1" t="str">
        <f t="shared" si="5"/>
        <v>Dilution Plate 4</v>
      </c>
      <c r="F83" s="1">
        <f>A83</f>
        <v>82</v>
      </c>
      <c r="G83" s="1">
        <f>IF(MOD(A83,24)=1,1,G82+4)</f>
        <v>37</v>
      </c>
      <c r="H83" s="1">
        <f>IF(MOD(A83,24)=1,4,H82+4)</f>
        <v>40</v>
      </c>
      <c r="I83" s="1">
        <f t="shared" si="6"/>
        <v>82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>
        <f t="shared" si="3"/>
        <v>83</v>
      </c>
      <c r="B84" s="1" t="s">
        <v>151</v>
      </c>
      <c r="C84" s="1">
        <v>1000</v>
      </c>
      <c r="D84" s="1" t="str">
        <f t="shared" si="4"/>
        <v>Set 2</v>
      </c>
      <c r="E84" s="1" t="str">
        <f t="shared" si="5"/>
        <v>Dilution Plate 4</v>
      </c>
      <c r="F84" s="1">
        <f>A84</f>
        <v>83</v>
      </c>
      <c r="G84" s="1">
        <f>IF(MOD(A84,24)=1,1,G83+4)</f>
        <v>41</v>
      </c>
      <c r="H84" s="1">
        <f>IF(MOD(A84,24)=1,4,H83+4)</f>
        <v>44</v>
      </c>
      <c r="I84" s="1">
        <f t="shared" si="6"/>
        <v>83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>
        <f t="shared" si="3"/>
        <v>84</v>
      </c>
      <c r="B85" s="1" t="s">
        <v>151</v>
      </c>
      <c r="C85" s="1">
        <v>1000</v>
      </c>
      <c r="D85" s="1" t="str">
        <f t="shared" si="4"/>
        <v>Set 2</v>
      </c>
      <c r="E85" s="1" t="str">
        <f t="shared" si="5"/>
        <v>Dilution Plate 4</v>
      </c>
      <c r="F85" s="1">
        <f>A85</f>
        <v>84</v>
      </c>
      <c r="G85" s="1">
        <f>IF(MOD(A85,24)=1,1,G84+4)</f>
        <v>45</v>
      </c>
      <c r="H85" s="1">
        <f>IF(MOD(A85,24)=1,4,H84+4)</f>
        <v>48</v>
      </c>
      <c r="I85" s="1">
        <f t="shared" si="6"/>
        <v>84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>
        <f t="shared" si="3"/>
        <v>85</v>
      </c>
      <c r="B86" s="1" t="s">
        <v>151</v>
      </c>
      <c r="C86" s="1">
        <v>1000</v>
      </c>
      <c r="D86" s="1" t="str">
        <f t="shared" si="4"/>
        <v>Set 2</v>
      </c>
      <c r="E86" s="1" t="str">
        <f t="shared" si="5"/>
        <v>Dilution Plate 4</v>
      </c>
      <c r="F86" s="1">
        <f>A86</f>
        <v>85</v>
      </c>
      <c r="G86" s="1">
        <f>IF(MOD(A86,24)=1,1,G85+4)</f>
        <v>49</v>
      </c>
      <c r="H86" s="1">
        <f>IF(MOD(A86,24)=1,4,H85+4)</f>
        <v>52</v>
      </c>
      <c r="I86" s="1">
        <f t="shared" si="6"/>
        <v>85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>
        <f t="shared" si="3"/>
        <v>86</v>
      </c>
      <c r="B87" s="1" t="s">
        <v>151</v>
      </c>
      <c r="C87" s="1">
        <v>1000</v>
      </c>
      <c r="D87" s="1" t="str">
        <f t="shared" si="4"/>
        <v>Set 2</v>
      </c>
      <c r="E87" s="1" t="str">
        <f t="shared" si="5"/>
        <v>Dilution Plate 4</v>
      </c>
      <c r="F87" s="1">
        <f>A87</f>
        <v>86</v>
      </c>
      <c r="G87" s="1">
        <f>IF(MOD(A87,24)=1,1,G86+4)</f>
        <v>53</v>
      </c>
      <c r="H87" s="1">
        <f>IF(MOD(A87,24)=1,4,H86+4)</f>
        <v>56</v>
      </c>
      <c r="I87" s="1">
        <f t="shared" si="6"/>
        <v>86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>
        <f t="shared" si="3"/>
        <v>87</v>
      </c>
      <c r="B88" s="1" t="s">
        <v>151</v>
      </c>
      <c r="C88" s="1">
        <v>1000</v>
      </c>
      <c r="D88" s="1" t="str">
        <f t="shared" si="4"/>
        <v>Set 2</v>
      </c>
      <c r="E88" s="1" t="str">
        <f t="shared" si="5"/>
        <v>Dilution Plate 4</v>
      </c>
      <c r="F88" s="1">
        <f>A88</f>
        <v>87</v>
      </c>
      <c r="G88" s="1">
        <f>IF(MOD(A88,24)=1,1,G87+4)</f>
        <v>57</v>
      </c>
      <c r="H88" s="1">
        <f>IF(MOD(A88,24)=1,4,H87+4)</f>
        <v>60</v>
      </c>
      <c r="I88" s="1">
        <f t="shared" si="6"/>
        <v>87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>
        <f t="shared" si="3"/>
        <v>88</v>
      </c>
      <c r="B89" s="1" t="s">
        <v>151</v>
      </c>
      <c r="C89" s="1">
        <v>1000</v>
      </c>
      <c r="D89" s="1" t="str">
        <f t="shared" si="4"/>
        <v>Set 2</v>
      </c>
      <c r="E89" s="1" t="str">
        <f t="shared" si="5"/>
        <v>Dilution Plate 4</v>
      </c>
      <c r="F89" s="1">
        <f>A89</f>
        <v>88</v>
      </c>
      <c r="G89" s="1">
        <f>IF(MOD(A89,24)=1,1,G88+4)</f>
        <v>61</v>
      </c>
      <c r="H89" s="1">
        <f>IF(MOD(A89,24)=1,4,H88+4)</f>
        <v>64</v>
      </c>
      <c r="I89" s="1">
        <f t="shared" si="6"/>
        <v>88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>
        <f t="shared" si="3"/>
        <v>89</v>
      </c>
      <c r="B90" s="1" t="s">
        <v>151</v>
      </c>
      <c r="C90" s="1">
        <v>1000</v>
      </c>
      <c r="D90" s="1" t="str">
        <f t="shared" si="4"/>
        <v>Set 2</v>
      </c>
      <c r="E90" s="1" t="str">
        <f t="shared" si="5"/>
        <v>Dilution Plate 4</v>
      </c>
      <c r="F90" s="1">
        <f>A90</f>
        <v>89</v>
      </c>
      <c r="G90" s="1">
        <f>IF(MOD(A90,24)=1,1,G89+4)</f>
        <v>65</v>
      </c>
      <c r="H90" s="1">
        <f>IF(MOD(A90,24)=1,4,H89+4)</f>
        <v>68</v>
      </c>
      <c r="I90" s="1">
        <f t="shared" si="6"/>
        <v>89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>
        <f t="shared" si="3"/>
        <v>90</v>
      </c>
      <c r="B91" s="1" t="s">
        <v>151</v>
      </c>
      <c r="C91" s="1">
        <v>1000</v>
      </c>
      <c r="D91" s="1" t="str">
        <f t="shared" si="4"/>
        <v>Set 2</v>
      </c>
      <c r="E91" s="1" t="str">
        <f t="shared" si="5"/>
        <v>Dilution Plate 4</v>
      </c>
      <c r="F91" s="1">
        <f>A91</f>
        <v>90</v>
      </c>
      <c r="G91" s="1">
        <f>IF(MOD(A91,24)=1,1,G90+4)</f>
        <v>69</v>
      </c>
      <c r="H91" s="1">
        <f>IF(MOD(A91,24)=1,4,H90+4)</f>
        <v>72</v>
      </c>
      <c r="I91" s="1">
        <f t="shared" si="6"/>
        <v>90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>
        <f t="shared" si="3"/>
        <v>91</v>
      </c>
      <c r="B92" s="1" t="s">
        <v>151</v>
      </c>
      <c r="C92" s="1">
        <v>1000</v>
      </c>
      <c r="D92" s="1" t="str">
        <f t="shared" si="4"/>
        <v>Set 2</v>
      </c>
      <c r="E92" s="1" t="str">
        <f t="shared" si="5"/>
        <v>Dilution Plate 4</v>
      </c>
      <c r="F92" s="1">
        <f>A92</f>
        <v>91</v>
      </c>
      <c r="G92" s="1">
        <f>IF(MOD(A92,24)=1,1,G91+4)</f>
        <v>73</v>
      </c>
      <c r="H92" s="1">
        <f>IF(MOD(A92,24)=1,4,H91+4)</f>
        <v>76</v>
      </c>
      <c r="I92" s="1">
        <f t="shared" si="6"/>
        <v>91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>
        <f t="shared" si="3"/>
        <v>92</v>
      </c>
      <c r="B93" s="1" t="s">
        <v>151</v>
      </c>
      <c r="C93" s="1">
        <v>1000</v>
      </c>
      <c r="D93" s="1" t="str">
        <f t="shared" si="4"/>
        <v>Set 2</v>
      </c>
      <c r="E93" s="1" t="str">
        <f t="shared" si="5"/>
        <v>Dilution Plate 4</v>
      </c>
      <c r="F93" s="1">
        <f>A93</f>
        <v>92</v>
      </c>
      <c r="G93" s="1">
        <f>IF(MOD(A93,24)=1,1,G92+4)</f>
        <v>77</v>
      </c>
      <c r="H93" s="1">
        <f>IF(MOD(A93,24)=1,4,H92+4)</f>
        <v>80</v>
      </c>
      <c r="I93" s="1">
        <f t="shared" si="6"/>
        <v>92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>
        <f t="shared" si="3"/>
        <v>93</v>
      </c>
      <c r="B94" s="1" t="s">
        <v>151</v>
      </c>
      <c r="C94" s="1">
        <v>1000</v>
      </c>
      <c r="D94" s="1" t="str">
        <f t="shared" si="4"/>
        <v>Set 2</v>
      </c>
      <c r="E94" s="1" t="str">
        <f t="shared" si="5"/>
        <v>Dilution Plate 4</v>
      </c>
      <c r="F94" s="1">
        <f>A94</f>
        <v>93</v>
      </c>
      <c r="G94" s="1">
        <f>IF(MOD(A94,24)=1,1,G93+4)</f>
        <v>81</v>
      </c>
      <c r="H94" s="1">
        <f>IF(MOD(A94,24)=1,4,H93+4)</f>
        <v>84</v>
      </c>
      <c r="I94" s="1">
        <f t="shared" si="6"/>
        <v>93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>
        <f t="shared" si="3"/>
        <v>94</v>
      </c>
      <c r="B95" s="1" t="s">
        <v>151</v>
      </c>
      <c r="C95" s="1">
        <v>1000</v>
      </c>
      <c r="D95" s="1" t="str">
        <f t="shared" si="4"/>
        <v>Set 2</v>
      </c>
      <c r="E95" s="1" t="str">
        <f t="shared" si="5"/>
        <v>Dilution Plate 4</v>
      </c>
      <c r="F95" s="1">
        <f>A95</f>
        <v>94</v>
      </c>
      <c r="G95" s="1">
        <f>IF(MOD(A95,24)=1,1,G94+4)</f>
        <v>85</v>
      </c>
      <c r="H95" s="1">
        <f>IF(MOD(A95,24)=1,4,H94+4)</f>
        <v>88</v>
      </c>
      <c r="I95" s="1">
        <f t="shared" si="6"/>
        <v>94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>
        <f t="shared" si="3"/>
        <v>95</v>
      </c>
      <c r="B96" s="1" t="s">
        <v>151</v>
      </c>
      <c r="C96" s="1">
        <v>1000</v>
      </c>
      <c r="D96" s="1" t="str">
        <f t="shared" si="4"/>
        <v>Set 2</v>
      </c>
      <c r="E96" s="1" t="str">
        <f t="shared" si="5"/>
        <v>Dilution Plate 4</v>
      </c>
      <c r="F96" s="1">
        <f>A96</f>
        <v>95</v>
      </c>
      <c r="G96" s="1">
        <f>IF(MOD(A96,24)=1,1,G95+4)</f>
        <v>89</v>
      </c>
      <c r="H96" s="1">
        <f>IF(MOD(A96,24)=1,4,H95+4)</f>
        <v>92</v>
      </c>
      <c r="I96" s="1">
        <f t="shared" si="6"/>
        <v>95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>
        <f t="shared" si="3"/>
        <v>96</v>
      </c>
      <c r="B97" s="1" t="s">
        <v>151</v>
      </c>
      <c r="C97" s="1">
        <v>1000</v>
      </c>
      <c r="D97" s="1" t="str">
        <f t="shared" si="4"/>
        <v>Set 2</v>
      </c>
      <c r="E97" s="1" t="str">
        <f t="shared" si="5"/>
        <v>Dilution Plate 4</v>
      </c>
      <c r="F97" s="1">
        <f>A97</f>
        <v>96</v>
      </c>
      <c r="G97" s="1">
        <f>IF(MOD(A97,24)=1,1,G96+4)</f>
        <v>93</v>
      </c>
      <c r="H97" s="1">
        <f>IF(MOD(A97,24)=1,4,H96+4)</f>
        <v>96</v>
      </c>
      <c r="I97" s="1">
        <f t="shared" si="6"/>
        <v>96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G101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0"/>
  <sheetViews>
    <sheetView topLeftCell="J4" zoomScale="70" zoomScaleNormal="70" workbookViewId="0">
      <selection activeCell="P25" sqref="P25"/>
    </sheetView>
  </sheetViews>
  <sheetFormatPr defaultRowHeight="15" x14ac:dyDescent="0.25"/>
  <cols>
    <col min="1" max="2" width="20.7109375" customWidth="1"/>
    <col min="3" max="3" width="31.140625" style="2" bestFit="1" customWidth="1"/>
    <col min="4" max="4" width="35" bestFit="1" customWidth="1"/>
    <col min="5" max="5" width="13.42578125" bestFit="1" customWidth="1"/>
    <col min="6" max="6" width="35" bestFit="1" customWidth="1"/>
    <col min="7" max="7" width="31.140625" style="2" bestFit="1" customWidth="1"/>
    <col min="8" max="8" width="35" bestFit="1" customWidth="1"/>
    <col min="9" max="9" width="19.140625" bestFit="1" customWidth="1"/>
    <col min="10" max="10" width="35" bestFit="1" customWidth="1"/>
    <col min="11" max="11" width="31.140625" bestFit="1" customWidth="1"/>
    <col min="12" max="12" width="35" bestFit="1" customWidth="1"/>
    <col min="13" max="13" width="13.42578125" bestFit="1" customWidth="1"/>
    <col min="14" max="14" width="35" bestFit="1" customWidth="1"/>
    <col min="15" max="15" width="31.140625" bestFit="1" customWidth="1"/>
    <col min="16" max="16" width="35" bestFit="1" customWidth="1"/>
    <col min="17" max="17" width="13" bestFit="1" customWidth="1"/>
    <col min="1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5"/>
      <c r="E2" s="5"/>
      <c r="F2" s="5"/>
      <c r="G2" s="5"/>
      <c r="H2" s="5"/>
      <c r="I2" s="34" t="s">
        <v>152</v>
      </c>
      <c r="J2" s="25"/>
      <c r="K2" s="35" t="s">
        <v>5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"/>
      <c r="E3" s="5"/>
      <c r="F3" s="5"/>
      <c r="G3" s="5"/>
      <c r="H3" s="5"/>
      <c r="I3" s="32" t="s">
        <v>0</v>
      </c>
      <c r="J3" s="6" t="s">
        <v>153</v>
      </c>
      <c r="K3" s="36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"/>
      <c r="E4" s="5"/>
      <c r="F4" s="5"/>
      <c r="G4" s="5"/>
      <c r="H4" s="5"/>
      <c r="I4" s="33" t="s">
        <v>2</v>
      </c>
      <c r="J4" s="7" t="s">
        <v>1</v>
      </c>
      <c r="K4" s="37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5"/>
      <c r="F6" s="5"/>
      <c r="G6" s="5"/>
      <c r="H6" s="5"/>
      <c r="I6" s="5"/>
      <c r="J6" s="8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5"/>
      <c r="E8" s="5"/>
      <c r="F8" s="5"/>
      <c r="G8" s="5"/>
      <c r="H8" s="5"/>
      <c r="I8" s="40" t="s">
        <v>165</v>
      </c>
      <c r="J8" s="26"/>
      <c r="K8" s="41" t="s">
        <v>5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38" t="s">
        <v>133</v>
      </c>
      <c r="J9" s="17" t="str">
        <f>Worklist!$F$1</f>
        <v>Initial Pool</v>
      </c>
      <c r="K9" s="42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"/>
      <c r="E10" s="5"/>
      <c r="F10" s="5"/>
      <c r="G10" s="5"/>
      <c r="H10" s="5"/>
      <c r="I10" s="39" t="s">
        <v>128</v>
      </c>
      <c r="J10" s="18" t="s">
        <v>172</v>
      </c>
      <c r="K10" s="43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5"/>
      <c r="F12" s="5"/>
      <c r="G12" s="5"/>
      <c r="H12" s="5"/>
      <c r="I12" s="5"/>
      <c r="J12" s="8" t="s">
        <v>154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x14ac:dyDescent="0.25">
      <c r="A14" s="5"/>
      <c r="B14" s="5"/>
      <c r="C14" s="5"/>
      <c r="D14" s="5"/>
      <c r="E14" s="5"/>
      <c r="F14" s="5"/>
      <c r="G14" s="5"/>
      <c r="H14" s="5"/>
      <c r="I14" s="46" t="s">
        <v>173</v>
      </c>
      <c r="J14" s="29"/>
      <c r="K14" s="47" t="s">
        <v>5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25">
      <c r="A15" s="5"/>
      <c r="B15" s="5"/>
      <c r="C15" s="5"/>
      <c r="D15" s="5"/>
      <c r="E15" s="5"/>
      <c r="F15" s="5"/>
      <c r="G15" s="5"/>
      <c r="H15" s="5"/>
      <c r="I15" s="44" t="s">
        <v>46</v>
      </c>
      <c r="J15" s="21" t="s">
        <v>174</v>
      </c>
      <c r="K15" s="48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44" t="s">
        <v>51</v>
      </c>
      <c r="J16" s="21" t="s">
        <v>175</v>
      </c>
      <c r="K16" s="48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45" t="s">
        <v>55</v>
      </c>
      <c r="J17" s="22" t="s">
        <v>176</v>
      </c>
      <c r="K17" s="49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x14ac:dyDescent="0.25">
      <c r="A19" s="5"/>
      <c r="B19" s="5"/>
      <c r="C19" s="5"/>
      <c r="D19" s="5"/>
      <c r="E19" s="34" t="s">
        <v>152</v>
      </c>
      <c r="F19" s="25"/>
      <c r="G19" s="35" t="s">
        <v>5</v>
      </c>
      <c r="H19" s="5"/>
      <c r="I19" s="5"/>
      <c r="J19" s="5"/>
      <c r="K19" s="5"/>
      <c r="L19" s="5"/>
      <c r="M19" s="34" t="s">
        <v>152</v>
      </c>
      <c r="N19" s="25"/>
      <c r="O19" s="35" t="s">
        <v>5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25">
      <c r="A20" s="5"/>
      <c r="B20" s="5"/>
      <c r="C20" s="5"/>
      <c r="D20" s="5"/>
      <c r="E20" s="32" t="s">
        <v>0</v>
      </c>
      <c r="F20" s="6" t="s">
        <v>175</v>
      </c>
      <c r="G20" s="36"/>
      <c r="H20" s="5"/>
      <c r="I20" s="5"/>
      <c r="J20" s="5"/>
      <c r="K20" s="5"/>
      <c r="L20" s="5"/>
      <c r="M20" s="32" t="s">
        <v>0</v>
      </c>
      <c r="N20" s="6" t="s">
        <v>176</v>
      </c>
      <c r="O20" s="36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thickBot="1" x14ac:dyDescent="0.3">
      <c r="A21" s="5"/>
      <c r="B21" s="5"/>
      <c r="C21" s="5"/>
      <c r="D21" s="5"/>
      <c r="E21" s="33" t="s">
        <v>2</v>
      </c>
      <c r="F21" s="7" t="s">
        <v>1</v>
      </c>
      <c r="G21" s="37"/>
      <c r="H21" s="5"/>
      <c r="I21" s="5"/>
      <c r="J21" s="5"/>
      <c r="K21" s="5"/>
      <c r="L21" s="5"/>
      <c r="M21" s="33" t="s">
        <v>2</v>
      </c>
      <c r="N21" s="7" t="s">
        <v>1</v>
      </c>
      <c r="O21" s="37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20.25" x14ac:dyDescent="0.25">
      <c r="A23" s="5"/>
      <c r="B23" s="5"/>
      <c r="C23" s="5"/>
      <c r="D23" s="5"/>
      <c r="E23" s="5"/>
      <c r="F23" s="8" t="s">
        <v>154</v>
      </c>
      <c r="G23" s="5"/>
      <c r="H23" s="5"/>
      <c r="I23" s="5"/>
      <c r="J23" s="5"/>
      <c r="K23" s="5"/>
      <c r="L23" s="5"/>
      <c r="M23" s="5"/>
      <c r="N23" s="8" t="s">
        <v>154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60" x14ac:dyDescent="0.25">
      <c r="A25" s="5"/>
      <c r="B25" s="5"/>
      <c r="C25" s="5"/>
      <c r="D25" s="5"/>
      <c r="E25" s="46" t="s">
        <v>173</v>
      </c>
      <c r="F25" s="29"/>
      <c r="G25" s="47" t="s">
        <v>5</v>
      </c>
      <c r="H25" s="5"/>
      <c r="I25" s="5"/>
      <c r="J25" s="5"/>
      <c r="K25" s="5"/>
      <c r="L25" s="5"/>
      <c r="M25" s="46" t="s">
        <v>173</v>
      </c>
      <c r="N25" s="29"/>
      <c r="O25" s="47" t="s">
        <v>5</v>
      </c>
      <c r="P25" s="5" t="s">
        <v>215</v>
      </c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44" t="s">
        <v>46</v>
      </c>
      <c r="F26" s="21" t="s">
        <v>177</v>
      </c>
      <c r="G26" s="48"/>
      <c r="H26" s="5"/>
      <c r="I26" s="5"/>
      <c r="J26" s="5"/>
      <c r="K26" s="5"/>
      <c r="L26" s="5"/>
      <c r="M26" s="44" t="s">
        <v>46</v>
      </c>
      <c r="N26" s="21" t="s">
        <v>177</v>
      </c>
      <c r="O26" s="48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25">
      <c r="A27" s="5"/>
      <c r="B27" s="5"/>
      <c r="C27" s="5"/>
      <c r="D27" s="5"/>
      <c r="E27" s="44" t="s">
        <v>51</v>
      </c>
      <c r="F27" s="21" t="s">
        <v>180</v>
      </c>
      <c r="G27" s="48"/>
      <c r="H27" s="5"/>
      <c r="I27" s="5"/>
      <c r="J27" s="5"/>
      <c r="K27" s="5"/>
      <c r="L27" s="5"/>
      <c r="M27" s="44" t="s">
        <v>51</v>
      </c>
      <c r="N27" s="21" t="s">
        <v>182</v>
      </c>
      <c r="O27" s="48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5"/>
      <c r="C28" s="5"/>
      <c r="D28" s="5"/>
      <c r="E28" s="45" t="s">
        <v>55</v>
      </c>
      <c r="F28" s="22" t="s">
        <v>183</v>
      </c>
      <c r="G28" s="49"/>
      <c r="H28" s="5"/>
      <c r="I28" s="5"/>
      <c r="J28" s="5"/>
      <c r="K28" s="5"/>
      <c r="L28" s="5"/>
      <c r="M28" s="45" t="s">
        <v>55</v>
      </c>
      <c r="N28" s="22" t="s">
        <v>181</v>
      </c>
      <c r="O28" s="49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x14ac:dyDescent="0.25">
      <c r="A30" s="5"/>
      <c r="B30" s="5"/>
      <c r="C30" s="34" t="s">
        <v>152</v>
      </c>
      <c r="D30" s="25"/>
      <c r="E30" s="35" t="s">
        <v>5</v>
      </c>
      <c r="F30" s="5"/>
      <c r="G30" s="34" t="s">
        <v>152</v>
      </c>
      <c r="H30" s="25"/>
      <c r="I30" s="35" t="s">
        <v>5</v>
      </c>
      <c r="J30" s="5"/>
      <c r="K30" s="34" t="s">
        <v>152</v>
      </c>
      <c r="L30" s="25"/>
      <c r="M30" s="35" t="s">
        <v>5</v>
      </c>
      <c r="N30" s="5"/>
      <c r="O30" s="34" t="s">
        <v>152</v>
      </c>
      <c r="P30" s="25"/>
      <c r="Q30" s="35" t="s">
        <v>5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25">
      <c r="A31" s="5"/>
      <c r="B31" s="5"/>
      <c r="C31" s="32" t="s">
        <v>0</v>
      </c>
      <c r="D31" s="6" t="s">
        <v>180</v>
      </c>
      <c r="E31" s="36"/>
      <c r="F31" s="5"/>
      <c r="G31" s="32" t="s">
        <v>0</v>
      </c>
      <c r="H31" s="6" t="s">
        <v>183</v>
      </c>
      <c r="I31" s="36"/>
      <c r="J31" s="5"/>
      <c r="K31" s="32" t="s">
        <v>0</v>
      </c>
      <c r="L31" s="6" t="s">
        <v>182</v>
      </c>
      <c r="M31" s="36"/>
      <c r="N31" s="5"/>
      <c r="O31" s="32" t="s">
        <v>0</v>
      </c>
      <c r="P31" s="6" t="s">
        <v>181</v>
      </c>
      <c r="Q31" s="36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thickBot="1" x14ac:dyDescent="0.3">
      <c r="A32" s="5"/>
      <c r="B32" s="5"/>
      <c r="C32" s="33" t="s">
        <v>2</v>
      </c>
      <c r="D32" s="7" t="s">
        <v>1</v>
      </c>
      <c r="E32" s="37"/>
      <c r="F32" s="5"/>
      <c r="G32" s="33" t="s">
        <v>2</v>
      </c>
      <c r="H32" s="7" t="s">
        <v>1</v>
      </c>
      <c r="I32" s="37"/>
      <c r="J32" s="5"/>
      <c r="K32" s="33" t="s">
        <v>2</v>
      </c>
      <c r="L32" s="7" t="s">
        <v>1</v>
      </c>
      <c r="M32" s="37"/>
      <c r="N32" s="5"/>
      <c r="O32" s="33" t="s">
        <v>2</v>
      </c>
      <c r="P32" s="7" t="s">
        <v>1</v>
      </c>
      <c r="Q32" s="37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5"/>
      <c r="D34" s="8" t="s">
        <v>154</v>
      </c>
      <c r="E34" s="5"/>
      <c r="F34" s="5"/>
      <c r="G34" s="5"/>
      <c r="H34" s="8" t="s">
        <v>154</v>
      </c>
      <c r="I34" s="5"/>
      <c r="J34" s="5"/>
      <c r="K34" s="5"/>
      <c r="L34" s="8" t="s">
        <v>154</v>
      </c>
      <c r="M34" s="5"/>
      <c r="N34" s="5"/>
      <c r="O34" s="5"/>
      <c r="P34" s="8" t="s">
        <v>154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x14ac:dyDescent="0.25">
      <c r="A36" s="5"/>
      <c r="B36" s="5"/>
      <c r="C36" s="40" t="s">
        <v>179</v>
      </c>
      <c r="D36" s="26"/>
      <c r="E36" s="41" t="s">
        <v>5</v>
      </c>
      <c r="F36" s="5"/>
      <c r="G36" s="40" t="s">
        <v>179</v>
      </c>
      <c r="H36" s="26"/>
      <c r="I36" s="41" t="s">
        <v>5</v>
      </c>
      <c r="J36" s="5"/>
      <c r="K36" s="40" t="s">
        <v>179</v>
      </c>
      <c r="L36" s="26"/>
      <c r="M36" s="41" t="s">
        <v>5</v>
      </c>
      <c r="N36" s="5"/>
      <c r="O36" s="40" t="s">
        <v>179</v>
      </c>
      <c r="P36" s="26"/>
      <c r="Q36" s="41" t="s">
        <v>5</v>
      </c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38" t="s">
        <v>163</v>
      </c>
      <c r="D37" s="17" t="str">
        <f>Worklist!$G$1</f>
        <v>Pathway Aliquot</v>
      </c>
      <c r="E37" s="42"/>
      <c r="F37" s="5"/>
      <c r="G37" s="38" t="s">
        <v>163</v>
      </c>
      <c r="H37" s="17" t="str">
        <f>Worklist!$G$1</f>
        <v>Pathway Aliquot</v>
      </c>
      <c r="I37" s="42"/>
      <c r="J37" s="5"/>
      <c r="K37" s="38" t="s">
        <v>163</v>
      </c>
      <c r="L37" s="17" t="str">
        <f>Worklist!$G$1</f>
        <v>Pathway Aliquot</v>
      </c>
      <c r="M37" s="42"/>
      <c r="N37" s="5"/>
      <c r="O37" s="38" t="s">
        <v>163</v>
      </c>
      <c r="P37" s="17" t="str">
        <f>Worklist!$G$1</f>
        <v>Pathway Aliquot</v>
      </c>
      <c r="Q37" s="42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thickBot="1" x14ac:dyDescent="0.3">
      <c r="A38" s="5"/>
      <c r="B38" s="5"/>
      <c r="C38" s="39" t="s">
        <v>128</v>
      </c>
      <c r="D38" s="18" t="s">
        <v>130</v>
      </c>
      <c r="E38" s="43"/>
      <c r="F38" s="5"/>
      <c r="G38" s="39" t="s">
        <v>128</v>
      </c>
      <c r="H38" s="18" t="s">
        <v>130</v>
      </c>
      <c r="I38" s="43"/>
      <c r="J38" s="5"/>
      <c r="K38" s="39" t="s">
        <v>128</v>
      </c>
      <c r="L38" s="18" t="s">
        <v>130</v>
      </c>
      <c r="M38" s="43"/>
      <c r="N38" s="5"/>
      <c r="O38" s="39" t="s">
        <v>128</v>
      </c>
      <c r="P38" s="18" t="s">
        <v>130</v>
      </c>
      <c r="Q38" s="43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20.25" x14ac:dyDescent="0.25">
      <c r="A40" s="5"/>
      <c r="B40" s="5"/>
      <c r="C40" s="5"/>
      <c r="D40" s="8" t="s">
        <v>154</v>
      </c>
      <c r="E40" s="5"/>
      <c r="F40" s="5"/>
      <c r="G40" s="5"/>
      <c r="H40" s="8" t="s">
        <v>154</v>
      </c>
      <c r="I40" s="5"/>
      <c r="J40" s="5"/>
      <c r="K40" s="5"/>
      <c r="L40" s="8" t="s">
        <v>154</v>
      </c>
      <c r="M40" s="5"/>
      <c r="N40" s="5"/>
      <c r="O40" s="5"/>
      <c r="P40" s="8" t="s">
        <v>154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customHeight="1" x14ac:dyDescent="0.25">
      <c r="A42" s="5"/>
      <c r="B42" s="5"/>
      <c r="C42" s="52" t="s">
        <v>157</v>
      </c>
      <c r="D42" s="28"/>
      <c r="E42" s="53" t="s">
        <v>5</v>
      </c>
      <c r="F42" s="5"/>
      <c r="G42" s="52" t="s">
        <v>157</v>
      </c>
      <c r="H42" s="28"/>
      <c r="I42" s="53" t="s">
        <v>5</v>
      </c>
      <c r="J42" s="5"/>
      <c r="K42" s="52" t="s">
        <v>157</v>
      </c>
      <c r="L42" s="28"/>
      <c r="M42" s="53" t="s">
        <v>5</v>
      </c>
      <c r="N42" s="5"/>
      <c r="O42" s="52" t="s">
        <v>157</v>
      </c>
      <c r="P42" s="28"/>
      <c r="Q42" s="53" t="s">
        <v>5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0" t="s">
        <v>70</v>
      </c>
      <c r="D43" s="15" t="str">
        <f>Method!$J$3</f>
        <v>Sample</v>
      </c>
      <c r="E43" s="54"/>
      <c r="F43" s="5"/>
      <c r="G43" s="50" t="s">
        <v>70</v>
      </c>
      <c r="H43" s="15" t="str">
        <f>Method!$J$3</f>
        <v>Sample</v>
      </c>
      <c r="I43" s="54"/>
      <c r="J43" s="5"/>
      <c r="K43" s="50" t="s">
        <v>70</v>
      </c>
      <c r="L43" s="15" t="str">
        <f>Method!$J$3</f>
        <v>Sample</v>
      </c>
      <c r="M43" s="54"/>
      <c r="N43" s="5"/>
      <c r="O43" s="50" t="s">
        <v>70</v>
      </c>
      <c r="P43" s="15" t="str">
        <f>Method!$J$3</f>
        <v>Sample</v>
      </c>
      <c r="Q43" s="54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0" t="s">
        <v>77</v>
      </c>
      <c r="D44" s="15" t="s">
        <v>29</v>
      </c>
      <c r="E44" s="54"/>
      <c r="F44" s="5"/>
      <c r="G44" s="50" t="s">
        <v>77</v>
      </c>
      <c r="H44" s="15" t="s">
        <v>29</v>
      </c>
      <c r="I44" s="54"/>
      <c r="J44" s="5"/>
      <c r="K44" s="50" t="s">
        <v>77</v>
      </c>
      <c r="L44" s="15" t="s">
        <v>29</v>
      </c>
      <c r="M44" s="54"/>
      <c r="N44" s="5"/>
      <c r="O44" s="50" t="s">
        <v>77</v>
      </c>
      <c r="P44" s="15" t="s">
        <v>29</v>
      </c>
      <c r="Q44" s="54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0" t="s">
        <v>78</v>
      </c>
      <c r="D45" s="15" t="str">
        <f>Worklist!$C$1</f>
        <v>Sample Concentration (vg/mL)</v>
      </c>
      <c r="E45" s="54"/>
      <c r="F45" s="5"/>
      <c r="G45" s="50" t="s">
        <v>78</v>
      </c>
      <c r="H45" s="15" t="str">
        <f>Worklist!$C$1</f>
        <v>Sample Concentration (vg/mL)</v>
      </c>
      <c r="I45" s="54"/>
      <c r="J45" s="5"/>
      <c r="K45" s="50" t="s">
        <v>78</v>
      </c>
      <c r="L45" s="15" t="str">
        <f>Worklist!$C$1</f>
        <v>Sample Concentration (vg/mL)</v>
      </c>
      <c r="M45" s="54"/>
      <c r="N45" s="5"/>
      <c r="O45" s="50" t="s">
        <v>78</v>
      </c>
      <c r="P45" s="15" t="str">
        <f>Worklist!$C$1</f>
        <v>Sample Concentration (vg/mL)</v>
      </c>
      <c r="Q45" s="54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0" t="s">
        <v>79</v>
      </c>
      <c r="D46" s="15">
        <v>1000000</v>
      </c>
      <c r="E46" s="54"/>
      <c r="F46" s="5"/>
      <c r="G46" s="50" t="s">
        <v>79</v>
      </c>
      <c r="H46" s="15">
        <v>1000000</v>
      </c>
      <c r="I46" s="54"/>
      <c r="J46" s="5"/>
      <c r="K46" s="50" t="s">
        <v>79</v>
      </c>
      <c r="L46" s="15">
        <v>1000000</v>
      </c>
      <c r="M46" s="54"/>
      <c r="N46" s="5"/>
      <c r="O46" s="50" t="s">
        <v>79</v>
      </c>
      <c r="P46" s="15">
        <v>1000000</v>
      </c>
      <c r="Q46" s="54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0" t="s">
        <v>80</v>
      </c>
      <c r="D47" s="15">
        <v>150</v>
      </c>
      <c r="E47" s="54"/>
      <c r="F47" s="5"/>
      <c r="G47" s="50" t="s">
        <v>80</v>
      </c>
      <c r="H47" s="15">
        <v>150</v>
      </c>
      <c r="I47" s="54"/>
      <c r="J47" s="5"/>
      <c r="K47" s="50" t="s">
        <v>80</v>
      </c>
      <c r="L47" s="15">
        <v>150</v>
      </c>
      <c r="M47" s="54"/>
      <c r="N47" s="5"/>
      <c r="O47" s="50" t="s">
        <v>80</v>
      </c>
      <c r="P47" s="15">
        <v>150</v>
      </c>
      <c r="Q47" s="54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0" t="s">
        <v>164</v>
      </c>
      <c r="D48" s="15">
        <v>10</v>
      </c>
      <c r="E48" s="54"/>
      <c r="F48" s="5"/>
      <c r="G48" s="50" t="s">
        <v>164</v>
      </c>
      <c r="H48" s="15">
        <v>10</v>
      </c>
      <c r="I48" s="54"/>
      <c r="J48" s="5"/>
      <c r="K48" s="50" t="s">
        <v>164</v>
      </c>
      <c r="L48" s="15">
        <v>10</v>
      </c>
      <c r="M48" s="54"/>
      <c r="N48" s="5"/>
      <c r="O48" s="50" t="s">
        <v>164</v>
      </c>
      <c r="P48" s="15">
        <v>10</v>
      </c>
      <c r="Q48" s="54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15.75" thickBot="1" x14ac:dyDescent="0.3">
      <c r="A49" s="5"/>
      <c r="B49" s="5"/>
      <c r="C49" s="51" t="s">
        <v>169</v>
      </c>
      <c r="D49" s="16" t="s">
        <v>194</v>
      </c>
      <c r="E49" s="55"/>
      <c r="F49" s="5"/>
      <c r="G49" s="51" t="s">
        <v>169</v>
      </c>
      <c r="H49" s="16" t="s">
        <v>194</v>
      </c>
      <c r="I49" s="55"/>
      <c r="J49" s="5"/>
      <c r="K49" s="51" t="s">
        <v>169</v>
      </c>
      <c r="L49" s="16" t="s">
        <v>194</v>
      </c>
      <c r="M49" s="55"/>
      <c r="N49" s="5"/>
      <c r="O49" s="51" t="s">
        <v>169</v>
      </c>
      <c r="P49" s="16" t="s">
        <v>194</v>
      </c>
      <c r="Q49" s="5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20.25" x14ac:dyDescent="0.25">
      <c r="A51" s="5"/>
      <c r="B51" s="5"/>
      <c r="C51" s="5"/>
      <c r="D51" s="8" t="s">
        <v>154</v>
      </c>
      <c r="E51" s="5"/>
      <c r="F51" s="5"/>
      <c r="G51" s="5"/>
      <c r="H51" s="8" t="s">
        <v>154</v>
      </c>
      <c r="I51" s="5"/>
      <c r="J51" s="5"/>
      <c r="K51" s="5"/>
      <c r="L51" s="8" t="s">
        <v>154</v>
      </c>
      <c r="M51" s="5"/>
      <c r="N51" s="5"/>
      <c r="O51" s="5"/>
      <c r="P51" s="8" t="s">
        <v>154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ht="15.75" thickBot="1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15.75" x14ac:dyDescent="0.25">
      <c r="A53" s="5"/>
      <c r="B53" s="5"/>
      <c r="C53" s="40" t="s">
        <v>165</v>
      </c>
      <c r="D53" s="26"/>
      <c r="E53" s="41" t="s">
        <v>5</v>
      </c>
      <c r="F53" s="5"/>
      <c r="G53" s="40" t="s">
        <v>165</v>
      </c>
      <c r="H53" s="26"/>
      <c r="I53" s="41" t="s">
        <v>5</v>
      </c>
      <c r="J53" s="5"/>
      <c r="K53" s="40" t="s">
        <v>165</v>
      </c>
      <c r="L53" s="26"/>
      <c r="M53" s="41" t="s">
        <v>5</v>
      </c>
      <c r="N53" s="5"/>
      <c r="O53" s="40" t="s">
        <v>165</v>
      </c>
      <c r="P53" s="26"/>
      <c r="Q53" s="41" t="s">
        <v>5</v>
      </c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38" t="s">
        <v>133</v>
      </c>
      <c r="D54" s="17" t="str">
        <f>Worklist!$H$1</f>
        <v>Pathway Pool</v>
      </c>
      <c r="E54" s="42"/>
      <c r="F54" s="5"/>
      <c r="G54" s="38" t="s">
        <v>133</v>
      </c>
      <c r="H54" s="17" t="str">
        <f>Worklist!$H$1</f>
        <v>Pathway Pool</v>
      </c>
      <c r="I54" s="42"/>
      <c r="J54" s="5"/>
      <c r="K54" s="38" t="s">
        <v>133</v>
      </c>
      <c r="L54" s="17" t="str">
        <f>Worklist!$H$1</f>
        <v>Pathway Pool</v>
      </c>
      <c r="M54" s="42"/>
      <c r="N54" s="5"/>
      <c r="O54" s="38" t="s">
        <v>133</v>
      </c>
      <c r="P54" s="17" t="str">
        <f>Worklist!$H$1</f>
        <v>Pathway Pool</v>
      </c>
      <c r="Q54" s="42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ht="15.75" thickBot="1" x14ac:dyDescent="0.3">
      <c r="A55" s="5"/>
      <c r="B55" s="5"/>
      <c r="C55" s="39" t="s">
        <v>128</v>
      </c>
      <c r="D55" s="18" t="s">
        <v>130</v>
      </c>
      <c r="E55" s="43"/>
      <c r="F55" s="5"/>
      <c r="G55" s="39" t="s">
        <v>128</v>
      </c>
      <c r="H55" s="18" t="s">
        <v>130</v>
      </c>
      <c r="I55" s="43"/>
      <c r="J55" s="5"/>
      <c r="K55" s="39" t="s">
        <v>128</v>
      </c>
      <c r="L55" s="18" t="s">
        <v>130</v>
      </c>
      <c r="M55" s="43"/>
      <c r="N55" s="5"/>
      <c r="O55" s="39" t="s">
        <v>128</v>
      </c>
      <c r="P55" s="18" t="s">
        <v>130</v>
      </c>
      <c r="Q55" s="43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20.25" x14ac:dyDescent="0.25">
      <c r="A57" s="5"/>
      <c r="B57" s="5"/>
      <c r="C57" s="5"/>
      <c r="D57" s="8" t="s">
        <v>154</v>
      </c>
      <c r="E57" s="5"/>
      <c r="F57" s="5"/>
      <c r="G57" s="5"/>
      <c r="H57" s="8" t="s">
        <v>154</v>
      </c>
      <c r="I57" s="5"/>
      <c r="J57" s="5"/>
      <c r="K57" s="5"/>
      <c r="L57" s="8" t="s">
        <v>154</v>
      </c>
      <c r="M57" s="5"/>
      <c r="N57" s="5"/>
      <c r="O57" s="5"/>
      <c r="P57" s="8" t="s">
        <v>154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5.75" thickBot="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ht="15.75" x14ac:dyDescent="0.25">
      <c r="A59" s="5"/>
      <c r="B59" s="5"/>
      <c r="C59" s="34" t="s">
        <v>152</v>
      </c>
      <c r="D59" s="25"/>
      <c r="E59" s="35" t="s">
        <v>5</v>
      </c>
      <c r="F59" s="5"/>
      <c r="G59" s="34" t="s">
        <v>152</v>
      </c>
      <c r="H59" s="25"/>
      <c r="I59" s="35" t="s">
        <v>5</v>
      </c>
      <c r="J59" s="5"/>
      <c r="K59" s="34" t="s">
        <v>152</v>
      </c>
      <c r="L59" s="25"/>
      <c r="M59" s="35" t="s">
        <v>5</v>
      </c>
      <c r="N59" s="5"/>
      <c r="O59" s="34" t="s">
        <v>152</v>
      </c>
      <c r="P59" s="25"/>
      <c r="Q59" s="35" t="s">
        <v>5</v>
      </c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32" t="s">
        <v>0</v>
      </c>
      <c r="D60" s="6" t="s">
        <v>187</v>
      </c>
      <c r="E60" s="36"/>
      <c r="F60" s="5"/>
      <c r="G60" s="32" t="s">
        <v>0</v>
      </c>
      <c r="H60" s="6" t="s">
        <v>187</v>
      </c>
      <c r="I60" s="36"/>
      <c r="J60" s="5"/>
      <c r="K60" s="32" t="s">
        <v>0</v>
      </c>
      <c r="L60" s="6" t="s">
        <v>187</v>
      </c>
      <c r="M60" s="36"/>
      <c r="N60" s="5"/>
      <c r="O60" s="32" t="s">
        <v>0</v>
      </c>
      <c r="P60" s="6" t="s">
        <v>187</v>
      </c>
      <c r="Q60" s="36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ht="15.75" thickBot="1" x14ac:dyDescent="0.3">
      <c r="A61" s="5"/>
      <c r="B61" s="5"/>
      <c r="C61" s="33" t="s">
        <v>2</v>
      </c>
      <c r="D61" s="7" t="s">
        <v>1</v>
      </c>
      <c r="E61" s="37"/>
      <c r="F61" s="5"/>
      <c r="G61" s="33" t="s">
        <v>2</v>
      </c>
      <c r="H61" s="7" t="s">
        <v>1</v>
      </c>
      <c r="I61" s="37"/>
      <c r="J61" s="5"/>
      <c r="K61" s="33" t="s">
        <v>2</v>
      </c>
      <c r="L61" s="7" t="s">
        <v>1</v>
      </c>
      <c r="M61" s="37"/>
      <c r="N61" s="5"/>
      <c r="O61" s="33" t="s">
        <v>2</v>
      </c>
      <c r="P61" s="7" t="s">
        <v>1</v>
      </c>
      <c r="Q61" s="37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ht="20.25" x14ac:dyDescent="0.25">
      <c r="A63" s="5"/>
      <c r="B63" s="5"/>
      <c r="C63" s="5"/>
      <c r="D63" s="8" t="s">
        <v>154</v>
      </c>
      <c r="E63" s="5"/>
      <c r="F63" s="5"/>
      <c r="G63" s="5"/>
      <c r="H63" s="8" t="s">
        <v>154</v>
      </c>
      <c r="I63" s="5"/>
      <c r="J63" s="5"/>
      <c r="K63" s="5"/>
      <c r="L63" s="8" t="s">
        <v>154</v>
      </c>
      <c r="M63" s="5"/>
      <c r="N63" s="5"/>
      <c r="O63" s="5"/>
      <c r="P63" s="8" t="s">
        <v>154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15.75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x14ac:dyDescent="0.25">
      <c r="A65" s="5"/>
      <c r="B65" s="5"/>
      <c r="C65" s="40" t="s">
        <v>179</v>
      </c>
      <c r="D65" s="26"/>
      <c r="E65" s="41" t="s">
        <v>5</v>
      </c>
      <c r="F65" s="5"/>
      <c r="G65" s="40" t="s">
        <v>179</v>
      </c>
      <c r="H65" s="26"/>
      <c r="I65" s="41" t="s">
        <v>5</v>
      </c>
      <c r="J65" s="5"/>
      <c r="K65" s="40" t="s">
        <v>179</v>
      </c>
      <c r="L65" s="26"/>
      <c r="M65" s="41" t="s">
        <v>5</v>
      </c>
      <c r="N65" s="5"/>
      <c r="O65" s="40" t="s">
        <v>179</v>
      </c>
      <c r="P65" s="26"/>
      <c r="Q65" s="41" t="s">
        <v>5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38" t="s">
        <v>163</v>
      </c>
      <c r="D66" s="17" t="str">
        <f>Worklist!$I$1</f>
        <v>Final Aliquot</v>
      </c>
      <c r="E66" s="42"/>
      <c r="F66" s="5"/>
      <c r="G66" s="38" t="s">
        <v>163</v>
      </c>
      <c r="H66" s="17" t="str">
        <f>Worklist!$I$1</f>
        <v>Final Aliquot</v>
      </c>
      <c r="I66" s="42"/>
      <c r="J66" s="5"/>
      <c r="K66" s="38" t="s">
        <v>163</v>
      </c>
      <c r="L66" s="17" t="str">
        <f>Worklist!$I$1</f>
        <v>Final Aliquot</v>
      </c>
      <c r="M66" s="42"/>
      <c r="N66" s="5"/>
      <c r="O66" s="38" t="s">
        <v>163</v>
      </c>
      <c r="P66" s="17" t="str">
        <f>Worklist!$I$1</f>
        <v>Final Aliquot</v>
      </c>
      <c r="Q66" s="42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8.75" customHeight="1" thickBot="1" x14ac:dyDescent="0.3">
      <c r="A67" s="5"/>
      <c r="B67" s="5"/>
      <c r="C67" s="39" t="s">
        <v>128</v>
      </c>
      <c r="D67" s="18" t="s">
        <v>130</v>
      </c>
      <c r="E67" s="43"/>
      <c r="F67" s="5"/>
      <c r="G67" s="39" t="s">
        <v>128</v>
      </c>
      <c r="H67" s="18" t="s">
        <v>130</v>
      </c>
      <c r="I67" s="43"/>
      <c r="J67" s="5"/>
      <c r="K67" s="39" t="s">
        <v>128</v>
      </c>
      <c r="L67" s="18" t="s">
        <v>130</v>
      </c>
      <c r="M67" s="43"/>
      <c r="N67" s="5"/>
      <c r="O67" s="39" t="s">
        <v>128</v>
      </c>
      <c r="P67" s="18" t="s">
        <v>130</v>
      </c>
      <c r="Q67" s="43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ht="20.25" x14ac:dyDescent="0.25">
      <c r="A69" s="5"/>
      <c r="B69" s="5"/>
      <c r="C69" s="5"/>
      <c r="D69" s="8" t="s">
        <v>154</v>
      </c>
      <c r="E69" s="5"/>
      <c r="F69" s="5"/>
      <c r="G69" s="5"/>
      <c r="H69" s="8" t="s">
        <v>154</v>
      </c>
      <c r="I69" s="5"/>
      <c r="J69" s="5"/>
      <c r="K69" s="5"/>
      <c r="L69" s="8" t="s">
        <v>154</v>
      </c>
      <c r="M69" s="5"/>
      <c r="N69" s="5"/>
      <c r="O69" s="5"/>
      <c r="P69" s="8" t="s">
        <v>154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thickBot="1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ht="15.75" x14ac:dyDescent="0.25">
      <c r="A71" s="5"/>
      <c r="B71" s="5"/>
      <c r="C71" s="58" t="s">
        <v>189</v>
      </c>
      <c r="D71" s="27"/>
      <c r="E71" s="59" t="s">
        <v>5</v>
      </c>
      <c r="F71" s="5"/>
      <c r="G71" s="58" t="s">
        <v>189</v>
      </c>
      <c r="H71" s="27"/>
      <c r="I71" s="59" t="s">
        <v>5</v>
      </c>
      <c r="J71" s="5"/>
      <c r="K71" s="58" t="s">
        <v>189</v>
      </c>
      <c r="L71" s="27"/>
      <c r="M71" s="59" t="s">
        <v>5</v>
      </c>
      <c r="N71" s="5"/>
      <c r="O71" s="58" t="s">
        <v>189</v>
      </c>
      <c r="P71" s="27"/>
      <c r="Q71" s="59" t="s">
        <v>5</v>
      </c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6" t="s">
        <v>70</v>
      </c>
      <c r="D72" s="23" t="str">
        <f>Method!$D$31</f>
        <v>Dilution Plate 1</v>
      </c>
      <c r="E72" s="60"/>
      <c r="F72" s="5"/>
      <c r="G72" s="56" t="s">
        <v>70</v>
      </c>
      <c r="H72" s="23" t="str">
        <f>Method!$H$31</f>
        <v>Dilution Plate 2</v>
      </c>
      <c r="I72" s="60"/>
      <c r="J72" s="5"/>
      <c r="K72" s="56" t="s">
        <v>70</v>
      </c>
      <c r="L72" s="23" t="str">
        <f>Method!$L$31</f>
        <v>Dilution Plate 3</v>
      </c>
      <c r="M72" s="60"/>
      <c r="N72" s="5"/>
      <c r="O72" s="56" t="s">
        <v>70</v>
      </c>
      <c r="P72" s="23" t="str">
        <f>Method!$P$31</f>
        <v>Dilution Plate 4</v>
      </c>
      <c r="Q72" s="6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6" t="s">
        <v>71</v>
      </c>
      <c r="D73" s="23">
        <v>150</v>
      </c>
      <c r="E73" s="60"/>
      <c r="F73" s="5"/>
      <c r="G73" s="56" t="s">
        <v>71</v>
      </c>
      <c r="H73" s="23">
        <v>150</v>
      </c>
      <c r="I73" s="60"/>
      <c r="J73" s="5"/>
      <c r="K73" s="56" t="s">
        <v>71</v>
      </c>
      <c r="L73" s="23">
        <v>150</v>
      </c>
      <c r="M73" s="60"/>
      <c r="N73" s="5"/>
      <c r="O73" s="56" t="s">
        <v>71</v>
      </c>
      <c r="P73" s="23">
        <v>150</v>
      </c>
      <c r="Q73" s="6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thickBot="1" x14ac:dyDescent="0.3">
      <c r="A74" s="5"/>
      <c r="B74" s="5"/>
      <c r="C74" s="57" t="s">
        <v>72</v>
      </c>
      <c r="D74" s="24" t="s">
        <v>145</v>
      </c>
      <c r="E74" s="61"/>
      <c r="F74" s="5"/>
      <c r="G74" s="57" t="s">
        <v>72</v>
      </c>
      <c r="H74" s="24" t="s">
        <v>145</v>
      </c>
      <c r="I74" s="61"/>
      <c r="J74" s="5"/>
      <c r="K74" s="57" t="s">
        <v>72</v>
      </c>
      <c r="L74" s="24" t="s">
        <v>145</v>
      </c>
      <c r="M74" s="61"/>
      <c r="N74" s="5"/>
      <c r="O74" s="57" t="s">
        <v>72</v>
      </c>
      <c r="P74" s="24" t="s">
        <v>145</v>
      </c>
      <c r="Q74" s="61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20.25" x14ac:dyDescent="0.25">
      <c r="A76" s="5"/>
      <c r="B76" s="5"/>
      <c r="C76" s="5"/>
      <c r="D76" s="8" t="s">
        <v>154</v>
      </c>
      <c r="E76" s="5"/>
      <c r="F76" s="5"/>
      <c r="G76" s="5"/>
      <c r="H76" s="8" t="s">
        <v>154</v>
      </c>
      <c r="I76" s="5"/>
      <c r="J76" s="5"/>
      <c r="K76" s="5"/>
      <c r="L76" s="8" t="s">
        <v>154</v>
      </c>
      <c r="M76" s="5"/>
      <c r="N76" s="5"/>
      <c r="O76" s="5"/>
      <c r="P76" s="8" t="s">
        <v>154</v>
      </c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ht="15.75" thickBot="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ht="15.75" x14ac:dyDescent="0.25">
      <c r="A78" s="5"/>
      <c r="B78" s="5"/>
      <c r="C78" s="34" t="s">
        <v>158</v>
      </c>
      <c r="D78" s="25"/>
      <c r="E78" s="35" t="s">
        <v>5</v>
      </c>
      <c r="F78" s="5"/>
      <c r="G78" s="34" t="s">
        <v>158</v>
      </c>
      <c r="H78" s="25"/>
      <c r="I78" s="35" t="s">
        <v>5</v>
      </c>
      <c r="J78" s="5"/>
      <c r="K78" s="34" t="s">
        <v>158</v>
      </c>
      <c r="L78" s="25"/>
      <c r="M78" s="35" t="s">
        <v>5</v>
      </c>
      <c r="N78" s="5"/>
      <c r="O78" s="34" t="s">
        <v>158</v>
      </c>
      <c r="P78" s="25"/>
      <c r="Q78" s="35" t="s">
        <v>5</v>
      </c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ht="15.75" thickBot="1" x14ac:dyDescent="0.3">
      <c r="A79" s="5"/>
      <c r="B79" s="5"/>
      <c r="C79" s="33"/>
      <c r="D79" s="7"/>
      <c r="E79" s="62"/>
      <c r="F79" s="5"/>
      <c r="G79" s="33"/>
      <c r="H79" s="7"/>
      <c r="I79" s="62"/>
      <c r="J79" s="5"/>
      <c r="K79" s="33"/>
      <c r="L79" s="7"/>
      <c r="M79" s="62"/>
      <c r="N79" s="5"/>
      <c r="O79" s="33"/>
      <c r="P79" s="7"/>
      <c r="Q79" s="62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4">
    <mergeCell ref="I2:J2"/>
    <mergeCell ref="E19:F19"/>
    <mergeCell ref="G20:G21"/>
    <mergeCell ref="E25:F25"/>
    <mergeCell ref="K3:K4"/>
    <mergeCell ref="I8:J8"/>
    <mergeCell ref="K9:K10"/>
    <mergeCell ref="I14:J14"/>
    <mergeCell ref="K15:K17"/>
    <mergeCell ref="G26:G28"/>
    <mergeCell ref="C30:D30"/>
    <mergeCell ref="E31:E32"/>
    <mergeCell ref="G30:H30"/>
    <mergeCell ref="I31:I32"/>
    <mergeCell ref="M19:N19"/>
    <mergeCell ref="O20:O21"/>
    <mergeCell ref="M25:N25"/>
    <mergeCell ref="O26:O28"/>
    <mergeCell ref="K30:L30"/>
    <mergeCell ref="Q31:Q32"/>
    <mergeCell ref="C36:D36"/>
    <mergeCell ref="E37:E38"/>
    <mergeCell ref="G36:H36"/>
    <mergeCell ref="I37:I38"/>
    <mergeCell ref="K36:L36"/>
    <mergeCell ref="M37:M38"/>
    <mergeCell ref="O36:P36"/>
    <mergeCell ref="Q37:Q38"/>
    <mergeCell ref="C42:D42"/>
    <mergeCell ref="G42:H42"/>
    <mergeCell ref="K42:L42"/>
    <mergeCell ref="M31:M32"/>
    <mergeCell ref="O30:P30"/>
    <mergeCell ref="O42:P42"/>
    <mergeCell ref="E43:E49"/>
    <mergeCell ref="I43:I49"/>
    <mergeCell ref="M43:M49"/>
    <mergeCell ref="Q43:Q49"/>
    <mergeCell ref="M54:M55"/>
    <mergeCell ref="O53:P53"/>
    <mergeCell ref="Q54:Q55"/>
    <mergeCell ref="C59:D59"/>
    <mergeCell ref="E60:E61"/>
    <mergeCell ref="G59:H59"/>
    <mergeCell ref="I60:I61"/>
    <mergeCell ref="O59:P59"/>
    <mergeCell ref="Q60:Q61"/>
    <mergeCell ref="K59:L59"/>
    <mergeCell ref="M60:M61"/>
    <mergeCell ref="C53:D53"/>
    <mergeCell ref="E54:E55"/>
    <mergeCell ref="G53:H53"/>
    <mergeCell ref="I54:I55"/>
    <mergeCell ref="K53:L53"/>
    <mergeCell ref="C78:D78"/>
    <mergeCell ref="E66:E67"/>
    <mergeCell ref="C71:D71"/>
    <mergeCell ref="E72:E74"/>
    <mergeCell ref="G65:H65"/>
    <mergeCell ref="G78:H78"/>
    <mergeCell ref="C65:D65"/>
    <mergeCell ref="K78:L78"/>
    <mergeCell ref="O78:P78"/>
    <mergeCell ref="O65:P65"/>
    <mergeCell ref="Q66:Q67"/>
    <mergeCell ref="G71:H71"/>
    <mergeCell ref="I72:I74"/>
    <mergeCell ref="K71:L71"/>
    <mergeCell ref="M72:M74"/>
    <mergeCell ref="O71:P71"/>
    <mergeCell ref="Q72:Q74"/>
    <mergeCell ref="I66:I67"/>
    <mergeCell ref="K65:L65"/>
    <mergeCell ref="M66:M6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65" t="s">
        <v>190</v>
      </c>
      <c r="C2" s="30"/>
      <c r="D2" s="66" t="s">
        <v>5</v>
      </c>
      <c r="F2" s="65" t="s">
        <v>191</v>
      </c>
      <c r="G2" s="30"/>
      <c r="H2" s="66" t="s">
        <v>5</v>
      </c>
      <c r="J2" s="65" t="s">
        <v>192</v>
      </c>
      <c r="K2" s="30"/>
      <c r="L2" s="66" t="s">
        <v>5</v>
      </c>
    </row>
    <row r="3" spans="2:12" x14ac:dyDescent="0.25">
      <c r="B3" s="63" t="s">
        <v>160</v>
      </c>
      <c r="C3" s="19" t="s">
        <v>162</v>
      </c>
      <c r="D3" s="67"/>
      <c r="F3" s="63" t="s">
        <v>160</v>
      </c>
      <c r="G3" s="19" t="s">
        <v>162</v>
      </c>
      <c r="H3" s="67"/>
      <c r="J3" s="63" t="s">
        <v>160</v>
      </c>
      <c r="K3" s="19" t="s">
        <v>162</v>
      </c>
      <c r="L3" s="67"/>
    </row>
    <row r="4" spans="2:12" x14ac:dyDescent="0.25">
      <c r="B4" s="63" t="s">
        <v>161</v>
      </c>
      <c r="C4" s="19" t="s">
        <v>87</v>
      </c>
      <c r="D4" s="67"/>
      <c r="F4" s="63" t="s">
        <v>161</v>
      </c>
      <c r="G4" s="19" t="s">
        <v>87</v>
      </c>
      <c r="H4" s="67"/>
      <c r="J4" s="63" t="s">
        <v>161</v>
      </c>
      <c r="K4" s="19" t="s">
        <v>87</v>
      </c>
      <c r="L4" s="67"/>
    </row>
    <row r="5" spans="2:12" x14ac:dyDescent="0.25">
      <c r="B5" s="63" t="s">
        <v>31</v>
      </c>
      <c r="C5" s="19" t="s">
        <v>32</v>
      </c>
      <c r="D5" s="67"/>
      <c r="F5" s="63" t="s">
        <v>31</v>
      </c>
      <c r="G5" s="19" t="s">
        <v>32</v>
      </c>
      <c r="H5" s="67"/>
      <c r="J5" s="63" t="s">
        <v>31</v>
      </c>
      <c r="K5" s="19" t="s">
        <v>32</v>
      </c>
      <c r="L5" s="67"/>
    </row>
    <row r="6" spans="2:12" x14ac:dyDescent="0.25">
      <c r="B6" s="63" t="s">
        <v>34</v>
      </c>
      <c r="C6" s="19" t="s">
        <v>35</v>
      </c>
      <c r="D6" s="67"/>
      <c r="F6" s="63" t="s">
        <v>34</v>
      </c>
      <c r="G6" s="19" t="s">
        <v>35</v>
      </c>
      <c r="H6" s="67"/>
      <c r="J6" s="63" t="s">
        <v>34</v>
      </c>
      <c r="K6" s="19" t="s">
        <v>35</v>
      </c>
      <c r="L6" s="67"/>
    </row>
    <row r="7" spans="2:12" x14ac:dyDescent="0.25">
      <c r="B7" s="63" t="s">
        <v>36</v>
      </c>
      <c r="C7" s="19" t="s">
        <v>37</v>
      </c>
      <c r="D7" s="67"/>
      <c r="F7" s="63" t="s">
        <v>36</v>
      </c>
      <c r="G7" s="19" t="s">
        <v>37</v>
      </c>
      <c r="H7" s="67"/>
      <c r="J7" s="63" t="s">
        <v>36</v>
      </c>
      <c r="K7" s="19" t="s">
        <v>37</v>
      </c>
      <c r="L7" s="67"/>
    </row>
    <row r="8" spans="2:12" ht="15.75" thickBot="1" x14ac:dyDescent="0.3">
      <c r="B8" s="64" t="s">
        <v>140</v>
      </c>
      <c r="C8" s="20" t="s">
        <v>108</v>
      </c>
      <c r="D8" s="68"/>
      <c r="F8" s="64" t="s">
        <v>140</v>
      </c>
      <c r="G8" s="20" t="s">
        <v>108</v>
      </c>
      <c r="H8" s="68"/>
      <c r="J8" s="64" t="s">
        <v>140</v>
      </c>
      <c r="K8" s="20" t="s">
        <v>108</v>
      </c>
      <c r="L8" s="68"/>
    </row>
    <row r="9" spans="2:12" ht="15.75" thickBot="1" x14ac:dyDescent="0.3"/>
    <row r="10" spans="2:12" ht="15.75" x14ac:dyDescent="0.25">
      <c r="B10" s="65" t="s">
        <v>159</v>
      </c>
      <c r="C10" s="30"/>
      <c r="D10" s="66" t="s">
        <v>5</v>
      </c>
      <c r="F10" s="65" t="s">
        <v>166</v>
      </c>
      <c r="G10" s="30"/>
      <c r="H10" s="66" t="s">
        <v>5</v>
      </c>
      <c r="J10" s="65" t="s">
        <v>193</v>
      </c>
      <c r="K10" s="30"/>
      <c r="L10" s="66" t="s">
        <v>5</v>
      </c>
    </row>
    <row r="11" spans="2:12" x14ac:dyDescent="0.25">
      <c r="B11" s="63" t="s">
        <v>160</v>
      </c>
      <c r="C11" s="19" t="s">
        <v>162</v>
      </c>
      <c r="D11" s="67"/>
      <c r="F11" s="63" t="s">
        <v>160</v>
      </c>
      <c r="G11" s="19" t="s">
        <v>162</v>
      </c>
      <c r="H11" s="67"/>
      <c r="J11" s="63" t="s">
        <v>160</v>
      </c>
      <c r="K11" s="19" t="s">
        <v>162</v>
      </c>
      <c r="L11" s="67"/>
    </row>
    <row r="12" spans="2:12" x14ac:dyDescent="0.25">
      <c r="B12" s="63" t="s">
        <v>161</v>
      </c>
      <c r="C12" s="19" t="s">
        <v>87</v>
      </c>
      <c r="D12" s="67"/>
      <c r="F12" s="63" t="s">
        <v>161</v>
      </c>
      <c r="G12" s="19" t="s">
        <v>87</v>
      </c>
      <c r="H12" s="67"/>
      <c r="J12" s="63" t="s">
        <v>161</v>
      </c>
      <c r="K12" s="19" t="s">
        <v>87</v>
      </c>
      <c r="L12" s="67"/>
    </row>
    <row r="13" spans="2:12" x14ac:dyDescent="0.25">
      <c r="B13" s="63" t="s">
        <v>31</v>
      </c>
      <c r="C13" s="19" t="s">
        <v>32</v>
      </c>
      <c r="D13" s="67"/>
      <c r="F13" s="63" t="s">
        <v>31</v>
      </c>
      <c r="G13" s="19" t="s">
        <v>32</v>
      </c>
      <c r="H13" s="67"/>
      <c r="J13" s="63" t="s">
        <v>31</v>
      </c>
      <c r="K13" s="19" t="s">
        <v>32</v>
      </c>
      <c r="L13" s="67"/>
    </row>
    <row r="14" spans="2:12" x14ac:dyDescent="0.25">
      <c r="B14" s="63" t="s">
        <v>34</v>
      </c>
      <c r="C14" s="19" t="s">
        <v>35</v>
      </c>
      <c r="D14" s="67"/>
      <c r="F14" s="63" t="s">
        <v>34</v>
      </c>
      <c r="G14" s="19" t="s">
        <v>35</v>
      </c>
      <c r="H14" s="67"/>
      <c r="J14" s="63" t="s">
        <v>34</v>
      </c>
      <c r="K14" s="19" t="s">
        <v>35</v>
      </c>
      <c r="L14" s="67"/>
    </row>
    <row r="15" spans="2:12" x14ac:dyDescent="0.25">
      <c r="B15" s="63" t="s">
        <v>36</v>
      </c>
      <c r="C15" s="19" t="s">
        <v>37</v>
      </c>
      <c r="D15" s="67"/>
      <c r="F15" s="63" t="s">
        <v>36</v>
      </c>
      <c r="G15" s="19" t="s">
        <v>37</v>
      </c>
      <c r="H15" s="67"/>
      <c r="J15" s="63" t="s">
        <v>36</v>
      </c>
      <c r="K15" s="19" t="s">
        <v>37</v>
      </c>
      <c r="L15" s="67"/>
    </row>
    <row r="16" spans="2:12" ht="15.75" thickBot="1" x14ac:dyDescent="0.3">
      <c r="B16" s="64" t="s">
        <v>140</v>
      </c>
      <c r="C16" s="20" t="s">
        <v>108</v>
      </c>
      <c r="D16" s="68"/>
      <c r="F16" s="64" t="s">
        <v>140</v>
      </c>
      <c r="G16" s="20" t="s">
        <v>108</v>
      </c>
      <c r="H16" s="68"/>
      <c r="J16" s="64" t="s">
        <v>140</v>
      </c>
      <c r="K16" s="20" t="s">
        <v>108</v>
      </c>
      <c r="L16" s="68"/>
    </row>
  </sheetData>
  <mergeCells count="12">
    <mergeCell ref="B2:C2"/>
    <mergeCell ref="D3:D8"/>
    <mergeCell ref="F2:G2"/>
    <mergeCell ref="H3:H8"/>
    <mergeCell ref="J2:K2"/>
    <mergeCell ref="L3:L8"/>
    <mergeCell ref="B10:C10"/>
    <mergeCell ref="D11:D16"/>
    <mergeCell ref="F10:G10"/>
    <mergeCell ref="H11:H16"/>
    <mergeCell ref="J10:K10"/>
    <mergeCell ref="L11:L1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EC3E-8205-448B-B47C-C5058F5DFF1C}">
  <dimension ref="B6:B44"/>
  <sheetViews>
    <sheetView workbookViewId="0"/>
  </sheetViews>
  <sheetFormatPr defaultRowHeight="15" x14ac:dyDescent="0.25"/>
  <sheetData>
    <row r="6" spans="2:2" x14ac:dyDescent="0.25">
      <c r="B6" t="s">
        <v>195</v>
      </c>
    </row>
    <row r="7" spans="2:2" x14ac:dyDescent="0.25">
      <c r="B7" t="s">
        <v>196</v>
      </c>
    </row>
    <row r="8" spans="2:2" x14ac:dyDescent="0.25">
      <c r="B8" t="s">
        <v>197</v>
      </c>
    </row>
    <row r="9" spans="2:2" x14ac:dyDescent="0.25">
      <c r="B9" t="s">
        <v>198</v>
      </c>
    </row>
    <row r="14" spans="2:2" x14ac:dyDescent="0.25">
      <c r="B14" t="s">
        <v>199</v>
      </c>
    </row>
    <row r="15" spans="2:2" x14ac:dyDescent="0.25">
      <c r="B15" t="s">
        <v>200</v>
      </c>
    </row>
    <row r="16" spans="2:2" x14ac:dyDescent="0.25">
      <c r="B16" t="s">
        <v>201</v>
      </c>
    </row>
    <row r="17" spans="2:2" x14ac:dyDescent="0.25">
      <c r="B17" t="s">
        <v>202</v>
      </c>
    </row>
    <row r="22" spans="2:2" x14ac:dyDescent="0.25">
      <c r="B22" t="s">
        <v>203</v>
      </c>
    </row>
    <row r="23" spans="2:2" x14ac:dyDescent="0.25">
      <c r="B23" t="s">
        <v>204</v>
      </c>
    </row>
    <row r="24" spans="2:2" x14ac:dyDescent="0.25">
      <c r="B24" t="s">
        <v>205</v>
      </c>
    </row>
    <row r="25" spans="2:2" x14ac:dyDescent="0.25">
      <c r="B25" t="s">
        <v>206</v>
      </c>
    </row>
    <row r="26" spans="2:2" x14ac:dyDescent="0.25">
      <c r="B26" t="s">
        <v>207</v>
      </c>
    </row>
    <row r="31" spans="2:2" x14ac:dyDescent="0.25">
      <c r="B31" t="s">
        <v>203</v>
      </c>
    </row>
    <row r="32" spans="2:2" x14ac:dyDescent="0.25">
      <c r="B32" t="s">
        <v>208</v>
      </c>
    </row>
    <row r="33" spans="2:2" x14ac:dyDescent="0.25">
      <c r="B33" t="s">
        <v>209</v>
      </c>
    </row>
    <row r="34" spans="2:2" x14ac:dyDescent="0.25">
      <c r="B34" t="s">
        <v>210</v>
      </c>
    </row>
    <row r="35" spans="2:2" x14ac:dyDescent="0.25">
      <c r="B35" t="s">
        <v>211</v>
      </c>
    </row>
    <row r="40" spans="2:2" x14ac:dyDescent="0.25">
      <c r="B40" t="s">
        <v>203</v>
      </c>
    </row>
    <row r="41" spans="2:2" x14ac:dyDescent="0.25">
      <c r="B41" t="s">
        <v>212</v>
      </c>
    </row>
    <row r="42" spans="2:2" x14ac:dyDescent="0.25">
      <c r="B42" t="s">
        <v>209</v>
      </c>
    </row>
    <row r="43" spans="2:2" x14ac:dyDescent="0.25">
      <c r="B43" t="s">
        <v>213</v>
      </c>
    </row>
    <row r="44" spans="2:2" x14ac:dyDescent="0.25">
      <c r="B44" t="s">
        <v>214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2022-06-08T22:25:11Z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