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francescagambacorta/Documents/Pfleger Lab/Thesis/Files/"/>
    </mc:Choice>
  </mc:AlternateContent>
  <xr:revisionPtr revIDLastSave="0" documentId="13_ncr:1_{6E786066-3AC1-3048-BC79-45D0A8EC95D2}" xr6:coauthVersionLast="47" xr6:coauthVersionMax="47" xr10:uidLastSave="{00000000-0000-0000-0000-000000000000}"/>
  <bookViews>
    <workbookView xWindow="-35380" yWindow="500" windowWidth="31220" windowHeight="19760" activeTab="1" xr2:uid="{3F7DE519-3DB9-404E-ADBA-DE896B14FA46}"/>
  </bookViews>
  <sheets>
    <sheet name="Epi300 library raw data" sheetId="5" r:id="rId1"/>
    <sheet name="promoter distribution" sheetId="1" r:id="rId2"/>
    <sheet name="CDS distribu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D6" i="1"/>
  <c r="E6" i="1"/>
  <c r="F6" i="1"/>
  <c r="B6" i="1"/>
  <c r="D361" i="5"/>
  <c r="C361" i="5"/>
  <c r="D360" i="5"/>
  <c r="C360" i="5"/>
  <c r="D359" i="5"/>
  <c r="C359" i="5"/>
  <c r="D358" i="5"/>
  <c r="C358" i="5"/>
  <c r="D357" i="5"/>
  <c r="C357" i="5"/>
  <c r="D356" i="5"/>
  <c r="C356" i="5"/>
  <c r="D355" i="5"/>
  <c r="C355" i="5"/>
  <c r="D354" i="5"/>
  <c r="C354" i="5"/>
  <c r="D353" i="5"/>
  <c r="C353" i="5"/>
  <c r="D352" i="5"/>
  <c r="C352" i="5"/>
  <c r="D351" i="5"/>
  <c r="C351" i="5"/>
  <c r="D350" i="5"/>
  <c r="C350" i="5"/>
  <c r="D349" i="5"/>
  <c r="C349" i="5"/>
  <c r="D348" i="5"/>
  <c r="C348" i="5"/>
  <c r="D347" i="5"/>
  <c r="C347" i="5"/>
  <c r="D346" i="5"/>
  <c r="C346" i="5"/>
  <c r="D345" i="5"/>
  <c r="C345" i="5"/>
  <c r="D344" i="5"/>
  <c r="C344" i="5"/>
  <c r="D343" i="5"/>
  <c r="C343" i="5"/>
  <c r="D342" i="5"/>
  <c r="C342" i="5"/>
  <c r="D341" i="5"/>
  <c r="C341" i="5"/>
  <c r="D340" i="5"/>
  <c r="C340" i="5"/>
  <c r="D339" i="5"/>
  <c r="C339" i="5"/>
  <c r="D338" i="5"/>
  <c r="C338" i="5"/>
  <c r="D337" i="5"/>
  <c r="C337" i="5"/>
  <c r="H336" i="5"/>
  <c r="D336" i="5"/>
  <c r="C336" i="5"/>
  <c r="D335" i="5"/>
  <c r="C335" i="5"/>
  <c r="D334" i="5"/>
  <c r="C334" i="5"/>
  <c r="D333" i="5"/>
  <c r="C333" i="5"/>
  <c r="H332" i="5"/>
  <c r="H339" i="5" s="1"/>
  <c r="D332" i="5"/>
  <c r="C332" i="5"/>
  <c r="D331" i="5"/>
  <c r="C331" i="5"/>
  <c r="D330" i="5"/>
  <c r="C330" i="5"/>
  <c r="D329" i="5"/>
  <c r="C329" i="5"/>
  <c r="P328" i="5"/>
  <c r="L328" i="5"/>
  <c r="H328" i="5"/>
  <c r="D328" i="5"/>
  <c r="C328" i="5"/>
  <c r="P327" i="5"/>
  <c r="L327" i="5"/>
  <c r="H327" i="5"/>
  <c r="D327" i="5"/>
  <c r="C327" i="5"/>
  <c r="P326" i="5"/>
  <c r="L326" i="5"/>
  <c r="H326" i="5"/>
  <c r="D326" i="5"/>
  <c r="C326" i="5"/>
  <c r="P325" i="5"/>
  <c r="L325" i="5"/>
  <c r="H325" i="5"/>
  <c r="D325" i="5"/>
  <c r="C325" i="5"/>
  <c r="P324" i="5"/>
  <c r="L324" i="5"/>
  <c r="H324" i="5"/>
  <c r="D324" i="5"/>
  <c r="C324" i="5"/>
  <c r="P323" i="5"/>
  <c r="L323" i="5"/>
  <c r="H323" i="5"/>
  <c r="D323" i="5"/>
  <c r="C323" i="5"/>
  <c r="P322" i="5"/>
  <c r="L322" i="5"/>
  <c r="H322" i="5"/>
  <c r="D322" i="5"/>
  <c r="C322" i="5"/>
  <c r="P321" i="5"/>
  <c r="L321" i="5"/>
  <c r="H321" i="5"/>
  <c r="D321" i="5"/>
  <c r="C321" i="5"/>
  <c r="P320" i="5"/>
  <c r="L320" i="5"/>
  <c r="H320" i="5"/>
  <c r="D320" i="5"/>
  <c r="C320" i="5"/>
  <c r="P319" i="5"/>
  <c r="L319" i="5"/>
  <c r="H319" i="5"/>
  <c r="D319" i="5"/>
  <c r="C319" i="5"/>
  <c r="P318" i="5"/>
  <c r="L318" i="5"/>
  <c r="H318" i="5"/>
  <c r="D318" i="5"/>
  <c r="C318" i="5"/>
  <c r="P317" i="5"/>
  <c r="L317" i="5"/>
  <c r="H317" i="5"/>
  <c r="D317" i="5"/>
  <c r="C317" i="5"/>
  <c r="P316" i="5"/>
  <c r="L316" i="5"/>
  <c r="H316" i="5"/>
  <c r="D316" i="5"/>
  <c r="C316" i="5"/>
  <c r="P315" i="5"/>
  <c r="L315" i="5"/>
  <c r="H315" i="5"/>
  <c r="D315" i="5"/>
  <c r="C315" i="5"/>
  <c r="P314" i="5"/>
  <c r="L314" i="5"/>
  <c r="H314" i="5"/>
  <c r="D314" i="5"/>
  <c r="C314" i="5"/>
  <c r="P313" i="5"/>
  <c r="L313" i="5"/>
  <c r="H313" i="5"/>
  <c r="D313" i="5"/>
  <c r="C313" i="5"/>
  <c r="P312" i="5"/>
  <c r="L312" i="5"/>
  <c r="H312" i="5"/>
  <c r="D312" i="5"/>
  <c r="C312" i="5"/>
  <c r="P311" i="5"/>
  <c r="L311" i="5"/>
  <c r="H311" i="5"/>
  <c r="D311" i="5"/>
  <c r="C311" i="5"/>
  <c r="C310" i="5"/>
  <c r="C309" i="5"/>
  <c r="C308" i="5"/>
  <c r="D307" i="5"/>
  <c r="C307" i="5"/>
  <c r="D306" i="5"/>
  <c r="C306" i="5"/>
  <c r="D305" i="5"/>
  <c r="C305" i="5"/>
  <c r="D304" i="5"/>
  <c r="C304" i="5"/>
  <c r="D303" i="5"/>
  <c r="C303" i="5"/>
  <c r="D302" i="5"/>
  <c r="C302" i="5"/>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H280" i="5"/>
  <c r="D280" i="5"/>
  <c r="C280" i="5"/>
  <c r="D279" i="5"/>
  <c r="C279" i="5"/>
  <c r="D278" i="5"/>
  <c r="C278" i="5"/>
  <c r="D277" i="5"/>
  <c r="C277" i="5"/>
  <c r="H276" i="5"/>
  <c r="H283" i="5" s="1"/>
  <c r="D276" i="5"/>
  <c r="C276" i="5"/>
  <c r="D275" i="5"/>
  <c r="C275" i="5"/>
  <c r="D274" i="5"/>
  <c r="C274" i="5"/>
  <c r="D273" i="5"/>
  <c r="C273" i="5"/>
  <c r="P272" i="5"/>
  <c r="L272" i="5"/>
  <c r="H272" i="5"/>
  <c r="D272" i="5"/>
  <c r="C272" i="5"/>
  <c r="P271" i="5"/>
  <c r="L271" i="5"/>
  <c r="H271" i="5"/>
  <c r="D271" i="5"/>
  <c r="C271" i="5"/>
  <c r="P270" i="5"/>
  <c r="L270" i="5"/>
  <c r="H270" i="5"/>
  <c r="D270" i="5"/>
  <c r="C270" i="5"/>
  <c r="P269" i="5"/>
  <c r="L269" i="5"/>
  <c r="H269" i="5"/>
  <c r="D269" i="5"/>
  <c r="C269" i="5"/>
  <c r="P268" i="5"/>
  <c r="L268" i="5"/>
  <c r="H268" i="5"/>
  <c r="D268" i="5"/>
  <c r="C268" i="5"/>
  <c r="P267" i="5"/>
  <c r="L267" i="5"/>
  <c r="H267" i="5"/>
  <c r="D267" i="5"/>
  <c r="C267" i="5"/>
  <c r="P266" i="5"/>
  <c r="L266" i="5"/>
  <c r="H266" i="5"/>
  <c r="D266" i="5"/>
  <c r="C266" i="5"/>
  <c r="P265" i="5"/>
  <c r="L265" i="5"/>
  <c r="H265" i="5"/>
  <c r="D265" i="5"/>
  <c r="C265" i="5"/>
  <c r="P264" i="5"/>
  <c r="L264" i="5"/>
  <c r="H264" i="5"/>
  <c r="D264" i="5"/>
  <c r="C264" i="5"/>
  <c r="P263" i="5"/>
  <c r="L263" i="5"/>
  <c r="H263" i="5"/>
  <c r="D263" i="5"/>
  <c r="C263" i="5"/>
  <c r="P262" i="5"/>
  <c r="L262" i="5"/>
  <c r="H262" i="5"/>
  <c r="D262" i="5"/>
  <c r="C262" i="5"/>
  <c r="P261" i="5"/>
  <c r="L261" i="5"/>
  <c r="H261" i="5"/>
  <c r="D261" i="5"/>
  <c r="C261" i="5"/>
  <c r="P260" i="5"/>
  <c r="L260" i="5"/>
  <c r="H260" i="5"/>
  <c r="D260" i="5"/>
  <c r="C260" i="5"/>
  <c r="P259" i="5"/>
  <c r="L259" i="5"/>
  <c r="H259" i="5"/>
  <c r="D259" i="5"/>
  <c r="C259" i="5"/>
  <c r="P258" i="5"/>
  <c r="L258" i="5"/>
  <c r="H258" i="5"/>
  <c r="D258" i="5"/>
  <c r="C258" i="5"/>
  <c r="P257" i="5"/>
  <c r="L257" i="5"/>
  <c r="H257" i="5"/>
  <c r="D257" i="5"/>
  <c r="C257" i="5"/>
  <c r="P256" i="5"/>
  <c r="L256" i="5"/>
  <c r="H256" i="5"/>
  <c r="D256" i="5"/>
  <c r="C256" i="5"/>
  <c r="P255" i="5"/>
  <c r="L255" i="5"/>
  <c r="H255" i="5"/>
  <c r="D255" i="5"/>
  <c r="C255" i="5"/>
  <c r="P254" i="5"/>
  <c r="L254" i="5"/>
  <c r="H254" i="5"/>
  <c r="D254" i="5"/>
  <c r="C254" i="5"/>
  <c r="C253" i="5"/>
  <c r="C252"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H209" i="5"/>
  <c r="D209" i="5"/>
  <c r="C209" i="5"/>
  <c r="D208" i="5"/>
  <c r="C208" i="5"/>
  <c r="D207" i="5"/>
  <c r="C207" i="5"/>
  <c r="D206" i="5"/>
  <c r="C206" i="5"/>
  <c r="H205" i="5"/>
  <c r="H212" i="5" s="1"/>
  <c r="D205" i="5"/>
  <c r="C205" i="5"/>
  <c r="D204" i="5"/>
  <c r="C204" i="5"/>
  <c r="D203" i="5"/>
  <c r="C203" i="5"/>
  <c r="D202" i="5"/>
  <c r="C202" i="5"/>
  <c r="P201" i="5"/>
  <c r="L201" i="5"/>
  <c r="H201" i="5"/>
  <c r="D201" i="5"/>
  <c r="C201" i="5"/>
  <c r="P200" i="5"/>
  <c r="L200" i="5"/>
  <c r="H200" i="5"/>
  <c r="D200" i="5"/>
  <c r="C200" i="5"/>
  <c r="P199" i="5"/>
  <c r="L199" i="5"/>
  <c r="H199" i="5"/>
  <c r="D199" i="5"/>
  <c r="C199" i="5"/>
  <c r="P198" i="5"/>
  <c r="L198" i="5"/>
  <c r="H198" i="5"/>
  <c r="D198" i="5"/>
  <c r="C198" i="5"/>
  <c r="P197" i="5"/>
  <c r="L197" i="5"/>
  <c r="H197" i="5"/>
  <c r="D197" i="5"/>
  <c r="C197" i="5"/>
  <c r="P196" i="5"/>
  <c r="L196" i="5"/>
  <c r="H196" i="5"/>
  <c r="D196" i="5"/>
  <c r="C196" i="5"/>
  <c r="P195" i="5"/>
  <c r="L195" i="5"/>
  <c r="H195" i="5"/>
  <c r="D195" i="5"/>
  <c r="C195" i="5"/>
  <c r="P194" i="5"/>
  <c r="L194" i="5"/>
  <c r="H194" i="5"/>
  <c r="D194" i="5"/>
  <c r="C194" i="5"/>
  <c r="P193" i="5"/>
  <c r="L193" i="5"/>
  <c r="H193" i="5"/>
  <c r="D193" i="5"/>
  <c r="C193" i="5"/>
  <c r="P192" i="5"/>
  <c r="L192" i="5"/>
  <c r="H192" i="5"/>
  <c r="D192" i="5"/>
  <c r="C192" i="5"/>
  <c r="P191" i="5"/>
  <c r="L191" i="5"/>
  <c r="H191" i="5"/>
  <c r="D191" i="5"/>
  <c r="C191" i="5"/>
  <c r="P190" i="5"/>
  <c r="L190" i="5"/>
  <c r="H190" i="5"/>
  <c r="D190" i="5"/>
  <c r="C190" i="5"/>
  <c r="P189" i="5"/>
  <c r="L189" i="5"/>
  <c r="H189" i="5"/>
  <c r="D189" i="5"/>
  <c r="C189" i="5"/>
  <c r="P188" i="5"/>
  <c r="L188" i="5"/>
  <c r="H188" i="5"/>
  <c r="D188" i="5"/>
  <c r="C188" i="5"/>
  <c r="P187" i="5"/>
  <c r="L187" i="5"/>
  <c r="H187" i="5"/>
  <c r="D187" i="5"/>
  <c r="C187" i="5"/>
  <c r="P186" i="5"/>
  <c r="L186" i="5"/>
  <c r="H186" i="5"/>
  <c r="D186" i="5"/>
  <c r="C186" i="5"/>
  <c r="P185" i="5"/>
  <c r="L185" i="5"/>
  <c r="H185" i="5"/>
  <c r="D185" i="5"/>
  <c r="C185" i="5"/>
  <c r="P184" i="5"/>
  <c r="L184" i="5"/>
  <c r="H184" i="5"/>
  <c r="D184" i="5"/>
  <c r="C184" i="5"/>
  <c r="P183" i="5"/>
  <c r="L183" i="5"/>
  <c r="H183" i="5"/>
  <c r="D183" i="5"/>
  <c r="C183" i="5"/>
  <c r="P182" i="5"/>
  <c r="L182" i="5"/>
  <c r="H182" i="5"/>
  <c r="D182" i="5"/>
  <c r="C182" i="5"/>
  <c r="P181" i="5"/>
  <c r="L181" i="5"/>
  <c r="H181" i="5"/>
  <c r="D181" i="5"/>
  <c r="C181" i="5"/>
  <c r="P180" i="5"/>
  <c r="L180" i="5"/>
  <c r="H180" i="5"/>
  <c r="D180" i="5"/>
  <c r="C180" i="5"/>
  <c r="P179" i="5"/>
  <c r="L179" i="5"/>
  <c r="H179" i="5"/>
  <c r="D179" i="5"/>
  <c r="C179" i="5"/>
  <c r="P178" i="5"/>
  <c r="L178" i="5"/>
  <c r="H178" i="5"/>
  <c r="D178" i="5"/>
  <c r="C178" i="5"/>
  <c r="P177" i="5"/>
  <c r="L177" i="5"/>
  <c r="H177" i="5"/>
  <c r="D177" i="5"/>
  <c r="C177" i="5"/>
  <c r="P176" i="5"/>
  <c r="L176" i="5"/>
  <c r="H176" i="5"/>
  <c r="D176" i="5"/>
  <c r="C176" i="5"/>
  <c r="C175" i="5"/>
  <c r="C174"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H119" i="5"/>
  <c r="D119" i="5"/>
  <c r="C119" i="5"/>
  <c r="D118" i="5"/>
  <c r="C118" i="5"/>
  <c r="D117" i="5"/>
  <c r="C117" i="5"/>
  <c r="D116" i="5"/>
  <c r="C116" i="5"/>
  <c r="H115" i="5"/>
  <c r="H122" i="5" s="1"/>
  <c r="D115" i="5"/>
  <c r="C115" i="5"/>
  <c r="D114" i="5"/>
  <c r="C114" i="5"/>
  <c r="D113" i="5"/>
  <c r="C113" i="5"/>
  <c r="D112" i="5"/>
  <c r="C112" i="5"/>
  <c r="P111" i="5"/>
  <c r="L111" i="5"/>
  <c r="H111" i="5"/>
  <c r="D111" i="5"/>
  <c r="C111" i="5"/>
  <c r="P110" i="5"/>
  <c r="L110" i="5"/>
  <c r="H110" i="5"/>
  <c r="D110" i="5"/>
  <c r="C110" i="5"/>
  <c r="P109" i="5"/>
  <c r="L109" i="5"/>
  <c r="H109" i="5"/>
  <c r="D109" i="5"/>
  <c r="C109" i="5"/>
  <c r="P108" i="5"/>
  <c r="L108" i="5"/>
  <c r="H108" i="5"/>
  <c r="D108" i="5"/>
  <c r="C108" i="5"/>
  <c r="P107" i="5"/>
  <c r="L107" i="5"/>
  <c r="H107" i="5"/>
  <c r="D107" i="5"/>
  <c r="C107" i="5"/>
  <c r="P106" i="5"/>
  <c r="L106" i="5"/>
  <c r="H106" i="5"/>
  <c r="D106" i="5"/>
  <c r="C106" i="5"/>
  <c r="P105" i="5"/>
  <c r="L105" i="5"/>
  <c r="H105" i="5"/>
  <c r="D105" i="5"/>
  <c r="C105" i="5"/>
  <c r="P104" i="5"/>
  <c r="L104" i="5"/>
  <c r="H104" i="5"/>
  <c r="D104" i="5"/>
  <c r="C104" i="5"/>
  <c r="P103" i="5"/>
  <c r="L103" i="5"/>
  <c r="H103" i="5"/>
  <c r="D103" i="5"/>
  <c r="C103" i="5"/>
  <c r="P102" i="5"/>
  <c r="L102" i="5"/>
  <c r="H102" i="5"/>
  <c r="D102" i="5"/>
  <c r="C102" i="5"/>
  <c r="P101" i="5"/>
  <c r="L101" i="5"/>
  <c r="H101" i="5"/>
  <c r="D101" i="5"/>
  <c r="C101" i="5"/>
  <c r="P100" i="5"/>
  <c r="L100" i="5"/>
  <c r="H100" i="5"/>
  <c r="D100" i="5"/>
  <c r="C100" i="5"/>
  <c r="P99" i="5"/>
  <c r="L99" i="5"/>
  <c r="H99" i="5"/>
  <c r="D99" i="5"/>
  <c r="C99" i="5"/>
  <c r="P98" i="5"/>
  <c r="L98" i="5"/>
  <c r="H98" i="5"/>
  <c r="D98" i="5"/>
  <c r="C98" i="5"/>
  <c r="P97" i="5"/>
  <c r="L97" i="5"/>
  <c r="H97" i="5"/>
  <c r="D97" i="5"/>
  <c r="C97" i="5"/>
  <c r="P96" i="5"/>
  <c r="L96" i="5"/>
  <c r="H96" i="5"/>
  <c r="D96" i="5"/>
  <c r="C96" i="5"/>
  <c r="P95" i="5"/>
  <c r="L95" i="5"/>
  <c r="H95" i="5"/>
  <c r="D95" i="5"/>
  <c r="C95" i="5"/>
  <c r="P94" i="5"/>
  <c r="L94" i="5"/>
  <c r="H94" i="5"/>
  <c r="D94" i="5"/>
  <c r="C94" i="5"/>
  <c r="P93" i="5"/>
  <c r="L93" i="5"/>
  <c r="H93" i="5"/>
  <c r="D93" i="5"/>
  <c r="C93" i="5"/>
  <c r="P92" i="5"/>
  <c r="L92" i="5"/>
  <c r="H92" i="5"/>
  <c r="D92" i="5"/>
  <c r="C92" i="5"/>
  <c r="P91" i="5"/>
  <c r="L91" i="5"/>
  <c r="H91" i="5"/>
  <c r="D91" i="5"/>
  <c r="C91" i="5"/>
  <c r="P90" i="5"/>
  <c r="L90" i="5"/>
  <c r="H90" i="5"/>
  <c r="D90" i="5"/>
  <c r="C90" i="5"/>
  <c r="P89" i="5"/>
  <c r="L89" i="5"/>
  <c r="H89" i="5"/>
  <c r="D89" i="5"/>
  <c r="C89" i="5"/>
  <c r="P88" i="5"/>
  <c r="L88" i="5"/>
  <c r="H88" i="5"/>
  <c r="D88" i="5"/>
  <c r="C88" i="5"/>
  <c r="P87" i="5"/>
  <c r="L87" i="5"/>
  <c r="H87" i="5"/>
  <c r="D87" i="5"/>
  <c r="C87" i="5"/>
  <c r="P86" i="5"/>
  <c r="L86" i="5"/>
  <c r="H86" i="5"/>
  <c r="D86" i="5"/>
  <c r="C86" i="5"/>
  <c r="P85" i="5"/>
  <c r="L85" i="5"/>
  <c r="H85" i="5"/>
  <c r="D85" i="5"/>
  <c r="C85" i="5"/>
  <c r="P84" i="5"/>
  <c r="L84" i="5"/>
  <c r="H84" i="5"/>
  <c r="D84" i="5"/>
  <c r="C84" i="5"/>
  <c r="P83" i="5"/>
  <c r="L83" i="5"/>
  <c r="H83" i="5"/>
  <c r="D83" i="5"/>
  <c r="C83" i="5"/>
  <c r="P82" i="5"/>
  <c r="L82" i="5"/>
  <c r="H82" i="5"/>
  <c r="D82" i="5"/>
  <c r="C82" i="5"/>
  <c r="P81" i="5"/>
  <c r="L81" i="5"/>
  <c r="H81" i="5"/>
  <c r="D81" i="5"/>
  <c r="C81" i="5"/>
  <c r="P80" i="5"/>
  <c r="L80" i="5"/>
  <c r="H80" i="5"/>
  <c r="D80" i="5"/>
  <c r="C80" i="5"/>
  <c r="C79" i="5"/>
  <c r="C78"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H37" i="5"/>
  <c r="D37" i="5"/>
  <c r="C37" i="5"/>
  <c r="D36" i="5"/>
  <c r="C36" i="5"/>
  <c r="D35" i="5"/>
  <c r="C35" i="5"/>
  <c r="D34" i="5"/>
  <c r="C34" i="5"/>
  <c r="H33" i="5"/>
  <c r="H40" i="5" s="1"/>
  <c r="D33" i="5"/>
  <c r="C33" i="5"/>
  <c r="D32" i="5"/>
  <c r="C32" i="5"/>
  <c r="D31" i="5"/>
  <c r="C31" i="5"/>
  <c r="D30" i="5"/>
  <c r="C30" i="5"/>
  <c r="P29" i="5"/>
  <c r="L29" i="5"/>
  <c r="H29" i="5"/>
  <c r="D29" i="5"/>
  <c r="C29" i="5"/>
  <c r="P28" i="5"/>
  <c r="L28" i="5"/>
  <c r="H28" i="5"/>
  <c r="D28" i="5"/>
  <c r="C28" i="5"/>
  <c r="P27" i="5"/>
  <c r="L27" i="5"/>
  <c r="H27" i="5"/>
  <c r="D27" i="5"/>
  <c r="C27" i="5"/>
  <c r="P26" i="5"/>
  <c r="L26" i="5"/>
  <c r="H26" i="5"/>
  <c r="D26" i="5"/>
  <c r="C26" i="5"/>
  <c r="P25" i="5"/>
  <c r="L25" i="5"/>
  <c r="H25" i="5"/>
  <c r="D25" i="5"/>
  <c r="C25" i="5"/>
  <c r="P24" i="5"/>
  <c r="L24" i="5"/>
  <c r="H24" i="5"/>
  <c r="D24" i="5"/>
  <c r="C24" i="5"/>
  <c r="P23" i="5"/>
  <c r="L23" i="5"/>
  <c r="H23" i="5"/>
  <c r="D23" i="5"/>
  <c r="C23" i="5"/>
  <c r="P22" i="5"/>
  <c r="L22" i="5"/>
  <c r="H22" i="5"/>
  <c r="D22" i="5"/>
  <c r="C22" i="5"/>
  <c r="P21" i="5"/>
  <c r="L21" i="5"/>
  <c r="H21" i="5"/>
  <c r="D21" i="5"/>
  <c r="C21" i="5"/>
  <c r="P20" i="5"/>
  <c r="L20" i="5"/>
  <c r="H20" i="5"/>
  <c r="D20" i="5"/>
  <c r="C20" i="5"/>
  <c r="P19" i="5"/>
  <c r="L19" i="5"/>
  <c r="H19" i="5"/>
  <c r="D19" i="5"/>
  <c r="C19" i="5"/>
  <c r="P18" i="5"/>
  <c r="L18" i="5"/>
  <c r="H18" i="5"/>
  <c r="D18" i="5"/>
  <c r="C18" i="5"/>
  <c r="P17" i="5"/>
  <c r="L17" i="5"/>
  <c r="H17" i="5"/>
  <c r="D17" i="5"/>
  <c r="C17" i="5"/>
  <c r="P16" i="5"/>
  <c r="L16" i="5"/>
  <c r="H16" i="5"/>
  <c r="D16" i="5"/>
  <c r="C16" i="5"/>
  <c r="P15" i="5"/>
  <c r="L15" i="5"/>
  <c r="H15" i="5"/>
  <c r="D15" i="5"/>
  <c r="C15" i="5"/>
  <c r="P14" i="5"/>
  <c r="L14" i="5"/>
  <c r="H14" i="5"/>
  <c r="D14" i="5"/>
  <c r="C14" i="5"/>
  <c r="P13" i="5"/>
  <c r="L13" i="5"/>
  <c r="H13" i="5"/>
  <c r="D13" i="5"/>
  <c r="C13" i="5"/>
  <c r="P12" i="5"/>
  <c r="L12" i="5"/>
  <c r="H12" i="5"/>
  <c r="D12" i="5"/>
  <c r="C12" i="5"/>
  <c r="P11" i="5"/>
  <c r="L11" i="5"/>
  <c r="H11" i="5"/>
  <c r="D11" i="5"/>
  <c r="C11" i="5"/>
  <c r="P10" i="5"/>
  <c r="L10" i="5"/>
  <c r="H10" i="5"/>
  <c r="D10" i="5"/>
  <c r="C10" i="5"/>
  <c r="P9" i="5"/>
  <c r="L9" i="5"/>
  <c r="H9" i="5"/>
  <c r="D9" i="5"/>
  <c r="C9" i="5"/>
  <c r="P8" i="5"/>
  <c r="L8" i="5"/>
  <c r="H8" i="5"/>
  <c r="D8" i="5"/>
  <c r="C8" i="5"/>
  <c r="P7" i="5"/>
  <c r="L7" i="5"/>
  <c r="H7" i="5"/>
  <c r="D7" i="5"/>
  <c r="C7" i="5"/>
  <c r="P6" i="5"/>
  <c r="L6" i="5"/>
  <c r="H6" i="5"/>
  <c r="D6" i="5"/>
  <c r="C6" i="5"/>
  <c r="P5" i="5"/>
  <c r="L5" i="5"/>
  <c r="H5" i="5"/>
  <c r="D5" i="5"/>
  <c r="C5" i="5"/>
  <c r="C4" i="5"/>
  <c r="C3" i="5"/>
  <c r="C2" i="5"/>
  <c r="W3" i="3" l="1"/>
  <c r="W4" i="3"/>
  <c r="W5" i="3"/>
  <c r="W6" i="3"/>
  <c r="W7" i="3"/>
  <c r="W8" i="3"/>
  <c r="W9" i="3"/>
  <c r="W10" i="3"/>
  <c r="W11" i="3"/>
  <c r="W12" i="3"/>
  <c r="W13" i="3"/>
  <c r="W14" i="3"/>
  <c r="W15" i="3"/>
  <c r="W16" i="3"/>
  <c r="W17" i="3"/>
  <c r="W18" i="3"/>
  <c r="W19" i="3"/>
  <c r="W2" i="3"/>
  <c r="AB3" i="3"/>
  <c r="AB4" i="3"/>
  <c r="AB5" i="3"/>
  <c r="AB6" i="3"/>
  <c r="AB7" i="3"/>
  <c r="AB8" i="3"/>
  <c r="AB9" i="3"/>
  <c r="AB10" i="3"/>
  <c r="AB11" i="3"/>
  <c r="AB12" i="3"/>
  <c r="AB13" i="3"/>
  <c r="AB14" i="3"/>
  <c r="AB15" i="3"/>
  <c r="AB16" i="3"/>
  <c r="AB17" i="3"/>
  <c r="AB18" i="3"/>
  <c r="AB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2" i="3"/>
  <c r="Q3" i="3"/>
  <c r="Q4" i="3"/>
  <c r="Q5" i="3"/>
  <c r="Q6" i="3"/>
  <c r="Q7" i="3"/>
  <c r="Q8" i="3"/>
  <c r="Q9" i="3"/>
  <c r="Q10" i="3"/>
  <c r="Q11" i="3"/>
  <c r="Q12" i="3"/>
  <c r="Q13" i="3"/>
  <c r="Q14" i="3"/>
  <c r="Q15" i="3"/>
  <c r="Q16" i="3"/>
  <c r="Q17" i="3"/>
  <c r="Q18" i="3"/>
  <c r="Q19" i="3"/>
  <c r="Q20" i="3"/>
  <c r="Q21" i="3"/>
  <c r="Q22" i="3"/>
  <c r="Q23" i="3"/>
  <c r="Q24" i="3"/>
  <c r="Q25" i="3"/>
  <c r="Q26" i="3"/>
  <c r="Q2" i="3"/>
  <c r="E3" i="3"/>
  <c r="E4" i="3"/>
  <c r="E5" i="3"/>
  <c r="E6" i="3"/>
  <c r="E7" i="3"/>
  <c r="E8" i="3"/>
  <c r="E9" i="3"/>
  <c r="E10" i="3"/>
  <c r="E11" i="3"/>
  <c r="E12" i="3"/>
  <c r="E13" i="3"/>
  <c r="E14" i="3"/>
  <c r="E15" i="3"/>
  <c r="E16" i="3"/>
  <c r="E17" i="3"/>
  <c r="E18" i="3"/>
  <c r="E19" i="3"/>
  <c r="E20" i="3"/>
  <c r="E21" i="3"/>
  <c r="E22" i="3"/>
  <c r="E23" i="3"/>
  <c r="E24" i="3"/>
  <c r="E25" i="3"/>
  <c r="E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D3" i="3"/>
  <c r="D4" i="3"/>
  <c r="D5" i="3"/>
  <c r="D6" i="3"/>
  <c r="D7" i="3"/>
  <c r="D8" i="3"/>
  <c r="D9" i="3"/>
  <c r="D10" i="3"/>
  <c r="D11" i="3"/>
  <c r="D12" i="3"/>
  <c r="D13" i="3"/>
  <c r="D14" i="3"/>
  <c r="D15" i="3"/>
  <c r="D16" i="3"/>
  <c r="D17" i="3"/>
  <c r="D18" i="3"/>
  <c r="D19" i="3"/>
  <c r="D20" i="3"/>
  <c r="D21" i="3"/>
  <c r="D22" i="3"/>
  <c r="D23" i="3"/>
  <c r="D24" i="3"/>
  <c r="D25" i="3"/>
  <c r="D2" i="3"/>
  <c r="K33" i="3" l="1"/>
  <c r="E26" i="3"/>
  <c r="Q27" i="3"/>
  <c r="AB19" i="3"/>
  <c r="W20" i="3"/>
</calcChain>
</file>

<file path=xl/sharedStrings.xml><?xml version="1.0" encoding="utf-8"?>
<sst xmlns="http://schemas.openxmlformats.org/spreadsheetml/2006/main" count="935" uniqueCount="737">
  <si>
    <t xml:space="preserve">Gene </t>
  </si>
  <si>
    <t>ALS</t>
  </si>
  <si>
    <t>KARI</t>
  </si>
  <si>
    <t>DHAD</t>
  </si>
  <si>
    <t xml:space="preserve">KDC </t>
  </si>
  <si>
    <t>ADH</t>
  </si>
  <si>
    <t>Strong Promoter</t>
  </si>
  <si>
    <t>Medium promoter</t>
  </si>
  <si>
    <t>Weak promoter</t>
  </si>
  <si>
    <t>ID</t>
  </si>
  <si>
    <t># reads spanning junction</t>
  </si>
  <si>
    <t>Rel. prop. Prom.</t>
  </si>
  <si>
    <t>Rel. prop. Genes</t>
  </si>
  <si>
    <t>ALS_p01</t>
  </si>
  <si>
    <t>ALS_p02</t>
  </si>
  <si>
    <t>ALS_p03</t>
  </si>
  <si>
    <t>N-term gene</t>
  </si>
  <si>
    <t xml:space="preserve">#reads </t>
  </si>
  <si>
    <t>C-term gene</t>
  </si>
  <si>
    <t>C-term + term</t>
  </si>
  <si>
    <t>ALS_p01_ALS_c01</t>
  </si>
  <si>
    <t>ALS_c01_N</t>
  </si>
  <si>
    <t>ALS_c01_C</t>
  </si>
  <si>
    <t>ALS_c01_ALS_t01</t>
  </si>
  <si>
    <t>ALS_p01_ALS_c02</t>
  </si>
  <si>
    <t>ALS_c02_N</t>
  </si>
  <si>
    <t>ALS_c02_C</t>
  </si>
  <si>
    <t>ALS_c02_ALS_t01</t>
  </si>
  <si>
    <t>ALS_p01_ALS_c03</t>
  </si>
  <si>
    <t>ALS_c03_N</t>
  </si>
  <si>
    <t>ALS_c03_C</t>
  </si>
  <si>
    <t>ALS_c03_ALS_t01</t>
  </si>
  <si>
    <t>ALS_p01_ALS_c04</t>
  </si>
  <si>
    <t>ALS_c04_N</t>
  </si>
  <si>
    <t>ALS_c04_C</t>
  </si>
  <si>
    <t>ALS_c04_ALS_t01</t>
  </si>
  <si>
    <t>ALS_p01_ALS_c05</t>
  </si>
  <si>
    <t>ALS_c05_N</t>
  </si>
  <si>
    <t>ALS_c05_C</t>
  </si>
  <si>
    <t>ALS_c05_ALS_t01</t>
  </si>
  <si>
    <t>ALS_p01_ALS_c06</t>
  </si>
  <si>
    <t>ALS_c06_N</t>
  </si>
  <si>
    <t>ALS_c06_C</t>
  </si>
  <si>
    <t>ALS_c06_ALS_t01</t>
  </si>
  <si>
    <t>ALS_p01_ALS_c07</t>
  </si>
  <si>
    <t>ALS_c07_N</t>
  </si>
  <si>
    <t>ALS_c07_C</t>
  </si>
  <si>
    <t>ALS_c07_ALS_t01</t>
  </si>
  <si>
    <t>ALS_p01_ALS_c08</t>
  </si>
  <si>
    <t>ALS_c08_N</t>
  </si>
  <si>
    <t>ALS_c08_C</t>
  </si>
  <si>
    <t>ALS_c08_ALS_t01</t>
  </si>
  <si>
    <t>ALS_p01_ALS_c09</t>
  </si>
  <si>
    <t>ALS_c09_N</t>
  </si>
  <si>
    <t>ALS_c09_C</t>
  </si>
  <si>
    <t>ALS_c09_ALS_t01</t>
  </si>
  <si>
    <t>ALS_p01_ALS_c10</t>
  </si>
  <si>
    <t>ALS_c10_N</t>
  </si>
  <si>
    <t>ALS_c10_C</t>
  </si>
  <si>
    <t>ALS_c10_ALS_t01</t>
  </si>
  <si>
    <t>ALS_p01_ALS_c11</t>
  </si>
  <si>
    <t>ALS_c11_N</t>
  </si>
  <si>
    <t>ALS_c11_C</t>
  </si>
  <si>
    <t>ALS_c11_ALS_t01</t>
  </si>
  <si>
    <t>ALS_p01_ALS_c12</t>
  </si>
  <si>
    <t>ALS_c12_N</t>
  </si>
  <si>
    <t>ALS_c12_C</t>
  </si>
  <si>
    <t>ALS_c12_ALS_t01</t>
  </si>
  <si>
    <t>ALS_p01_ALS_c13</t>
  </si>
  <si>
    <t>ALS_c13_N</t>
  </si>
  <si>
    <t>ALS_c13_C</t>
  </si>
  <si>
    <t>ALS_c13_ALS_t01</t>
  </si>
  <si>
    <t>ALS_p01_ALS_c14</t>
  </si>
  <si>
    <t>ALS_c14_N</t>
  </si>
  <si>
    <t>ALS_c14_C</t>
  </si>
  <si>
    <t>ALS_c14_ALS_t01</t>
  </si>
  <si>
    <t>ALS_p01_ALS_c16</t>
  </si>
  <si>
    <t>ALS_c16_N</t>
  </si>
  <si>
    <t>ALS_c16_C</t>
  </si>
  <si>
    <t>ALS_c16_ALS_t01</t>
  </si>
  <si>
    <t>ALS_p01_ALS_c17</t>
  </si>
  <si>
    <t>ALS_c17_N</t>
  </si>
  <si>
    <t>ALS_c17_C</t>
  </si>
  <si>
    <t>ALS_c17_ALS_t01</t>
  </si>
  <si>
    <t>ALS_p01_ALS_c18</t>
  </si>
  <si>
    <t>ALS_c18_N</t>
  </si>
  <si>
    <t>ALS_c18_C</t>
  </si>
  <si>
    <t>ALS_c18_ALS_t01</t>
  </si>
  <si>
    <t>ALS_p01_ALS_c19</t>
  </si>
  <si>
    <t>ALS_c19_N</t>
  </si>
  <si>
    <t>ALS_c19_C</t>
  </si>
  <si>
    <t>ALS_c19_ALS_t01</t>
  </si>
  <si>
    <t>ALS_p01_ALS_c20</t>
  </si>
  <si>
    <t>ALS_c20_N</t>
  </si>
  <si>
    <t>ALS_c20_C</t>
  </si>
  <si>
    <t>ALS_c20_ALS_t01</t>
  </si>
  <si>
    <t>ALS_p01_ALS_c21</t>
  </si>
  <si>
    <t>ALS_c21_N</t>
  </si>
  <si>
    <t>ALS_c21_C</t>
  </si>
  <si>
    <t>ALS_c21_ALS_t01</t>
  </si>
  <si>
    <t>ALS_p01_ALS_c22</t>
  </si>
  <si>
    <t>ALS_c22_N</t>
  </si>
  <si>
    <t>ALS_c22_C</t>
  </si>
  <si>
    <t>ALS_c22_ALS_t01</t>
  </si>
  <si>
    <t>ALS_p01_ALS_c23</t>
  </si>
  <si>
    <t>ALS_c23_N</t>
  </si>
  <si>
    <t>ALS_c23_C</t>
  </si>
  <si>
    <t>ALS_c23_ALS_t01</t>
  </si>
  <si>
    <t>ALS_p01_ALS_c24</t>
  </si>
  <si>
    <t>ALS_c24_N</t>
  </si>
  <si>
    <t>ALS_c24_C</t>
  </si>
  <si>
    <t>ALS_c24_ALS_t01</t>
  </si>
  <si>
    <t>ALS_p01_ALS_c25</t>
  </si>
  <si>
    <t>ALS_c25_N</t>
  </si>
  <si>
    <t>ALS_c25_C</t>
  </si>
  <si>
    <t>ALS_c25_ALS_t01</t>
  </si>
  <si>
    <t>ALS_p02_ALS_c01</t>
  </si>
  <si>
    <t>max/min</t>
  </si>
  <si>
    <t>ALS_p02_ALS_c02</t>
  </si>
  <si>
    <t>ALS_p02_ALS_c03</t>
  </si>
  <si>
    <t>ALS_max</t>
  </si>
  <si>
    <t>ALS_p02_ALS_c04</t>
  </si>
  <si>
    <t>ALS_p02_ALS_c05</t>
  </si>
  <si>
    <t>ALS_p02_ALS_c06</t>
  </si>
  <si>
    <t>ALS_p02_ALS_c07</t>
  </si>
  <si>
    <t>ALS_min</t>
  </si>
  <si>
    <t>ALS_p02_ALS_c08</t>
  </si>
  <si>
    <t>ALS_p02_ALS_c09</t>
  </si>
  <si>
    <t>ALS_p02_ALS_c10</t>
  </si>
  <si>
    <t>ALS_p02_ALS_c11</t>
  </si>
  <si>
    <t>Ratio</t>
  </si>
  <si>
    <t>ALS_p02_ALS_c12</t>
  </si>
  <si>
    <t>ALS_p02_ALS_c13</t>
  </si>
  <si>
    <t>ALS_p02_ALS_c14</t>
  </si>
  <si>
    <t>ALS_p02_ALS_c16</t>
  </si>
  <si>
    <t>ALS_p02_ALS_c17</t>
  </si>
  <si>
    <t>ALS_p02_ALS_c18</t>
  </si>
  <si>
    <t>ALS_p02_ALS_c19</t>
  </si>
  <si>
    <t>ALS_p02_ALS_c20</t>
  </si>
  <si>
    <t>ALS_p02_ALS_c21</t>
  </si>
  <si>
    <t>ALS_p02_ALS_c22</t>
  </si>
  <si>
    <t>ALS_p02_ALS_c23</t>
  </si>
  <si>
    <t>ALS_p02_ALS_c24</t>
  </si>
  <si>
    <t>ALS_p02_ALS_c25</t>
  </si>
  <si>
    <t>ALS_p03_ALS_c01</t>
  </si>
  <si>
    <t>ALS_p03_ALS_c02</t>
  </si>
  <si>
    <t>ALS_p03_ALS_c03</t>
  </si>
  <si>
    <t>ALS_p03_ALS_c04</t>
  </si>
  <si>
    <t>ALS_p03_ALS_c05</t>
  </si>
  <si>
    <t>ALS_p03_ALS_c06</t>
  </si>
  <si>
    <t>ALS_p03_ALS_c07</t>
  </si>
  <si>
    <t>ALS_p03_ALS_c08</t>
  </si>
  <si>
    <t>ALS_p03_ALS_c09</t>
  </si>
  <si>
    <t>ALS_p03_ALS_c10</t>
  </si>
  <si>
    <t>ALS_p03_ALS_c11</t>
  </si>
  <si>
    <t>ALS_p03_ALS_c12</t>
  </si>
  <si>
    <t>ALS_p03_ALS_c13</t>
  </si>
  <si>
    <t>ALS_p03_ALS_c14</t>
  </si>
  <si>
    <t>ALS_p03_ALS_c16</t>
  </si>
  <si>
    <t>ALS_p03_ALS_c17</t>
  </si>
  <si>
    <t>ALS_p03_ALS_c18</t>
  </si>
  <si>
    <t>ALS_p03_ALS_c19</t>
  </si>
  <si>
    <t>ALS_p03_ALS_c20</t>
  </si>
  <si>
    <t>ALS_p03_ALS_c21</t>
  </si>
  <si>
    <t>ALS_p03_ALS_c22</t>
  </si>
  <si>
    <t>ALS_p03_ALS_c23</t>
  </si>
  <si>
    <t>ALS_p03_ALS_c24</t>
  </si>
  <si>
    <t>ALS_p03_ALS_c25</t>
  </si>
  <si>
    <t>KARI_p01</t>
  </si>
  <si>
    <t>KARI_p02</t>
  </si>
  <si>
    <t>KARI_p03</t>
  </si>
  <si>
    <t>KARI_p01_KARI_c01</t>
  </si>
  <si>
    <t>KARI_c01_N</t>
  </si>
  <si>
    <t>KARI_c01_C</t>
  </si>
  <si>
    <t>KARI_c01_KARI_t01</t>
  </si>
  <si>
    <t>KARI_p01_KARI_c02</t>
  </si>
  <si>
    <t>KARI_c02_N</t>
  </si>
  <si>
    <t>KARI_c02_C</t>
  </si>
  <si>
    <t>KARI_c02_KARI_t01</t>
  </si>
  <si>
    <t>KARI_p01_KARI_c03</t>
  </si>
  <si>
    <t>KARI_c03_N</t>
  </si>
  <si>
    <t>KARI_c03_C</t>
  </si>
  <si>
    <t>KARI_c03_KARI_t01</t>
  </si>
  <si>
    <t>KARI_p01_KARI_c04</t>
  </si>
  <si>
    <t>KARI_c04_N</t>
  </si>
  <si>
    <t>KARI_c04_C</t>
  </si>
  <si>
    <t>KARI_c04_KARI_t01</t>
  </si>
  <si>
    <t>KARI_p01_KARI_c05</t>
  </si>
  <si>
    <t>KARI_c05_N</t>
  </si>
  <si>
    <t>KARI_c05_C</t>
  </si>
  <si>
    <t>KARI_c05_KARI_t01</t>
  </si>
  <si>
    <t>KARI_p01_KARI_c06</t>
  </si>
  <si>
    <t>KARI_c06_N</t>
  </si>
  <si>
    <t>KARI_c06_C</t>
  </si>
  <si>
    <t>KARI_c06_KARI_t01</t>
  </si>
  <si>
    <t>KARI_p01_KARI_c07</t>
  </si>
  <si>
    <t>KARI_c07_N</t>
  </si>
  <si>
    <t>KARI_c07_C</t>
  </si>
  <si>
    <t>KARI_c07_KARI_t01</t>
  </si>
  <si>
    <t>KARI_p01_KARI_c08</t>
  </si>
  <si>
    <t>KARI_c08_N</t>
  </si>
  <si>
    <t>KARI_c08_C</t>
  </si>
  <si>
    <t>KARI_c08_KARI_t01</t>
  </si>
  <si>
    <t>KARI_p01_KARI_c09</t>
  </si>
  <si>
    <t>KARI_c09_N</t>
  </si>
  <si>
    <t>KARI_c09_C</t>
  </si>
  <si>
    <t>KARI_c09_KARI_t01</t>
  </si>
  <si>
    <t>KARI_p01_KARI_c10</t>
  </si>
  <si>
    <t>KARI_c10_N</t>
  </si>
  <si>
    <t>KARI_c10_C</t>
  </si>
  <si>
    <t>KARI_c10_KARI_t01</t>
  </si>
  <si>
    <t>KARI_p01_KARI_c11</t>
  </si>
  <si>
    <t>KARI_c11_N</t>
  </si>
  <si>
    <t>KARI_c11_C</t>
  </si>
  <si>
    <t>KARI_c11_KARI_t01</t>
  </si>
  <si>
    <t>KARI_p01_KARI_c12</t>
  </si>
  <si>
    <t>KARI_c12_N</t>
  </si>
  <si>
    <t>KARI_c12_C</t>
  </si>
  <si>
    <t>KARI_c12_KARI_t01</t>
  </si>
  <si>
    <t>KARI_p01_KARI_c13</t>
  </si>
  <si>
    <t>KARI_c13_N</t>
  </si>
  <si>
    <t>KARI_c13_C</t>
  </si>
  <si>
    <t>KARI_c13_KARI_t01</t>
  </si>
  <si>
    <t>KARI_p01_KARI_c14</t>
  </si>
  <si>
    <t>KARI_c14_N</t>
  </si>
  <si>
    <t>KARI_c14_C</t>
  </si>
  <si>
    <t>KARI_c14_KARI_t01</t>
  </si>
  <si>
    <t>KARI_p01_KARI_c15</t>
  </si>
  <si>
    <t>KARI_c15_N</t>
  </si>
  <si>
    <t>KARI_c15_C</t>
  </si>
  <si>
    <t>KARI_c15_KARI_t01</t>
  </si>
  <si>
    <t>KARI_p01_KARI_c16</t>
  </si>
  <si>
    <t>KARI_c16_N</t>
  </si>
  <si>
    <t>KARI_c16_C</t>
  </si>
  <si>
    <t>KARI_c16_KARI_t01</t>
  </si>
  <si>
    <t>KARI_p01_KARI_c17</t>
  </si>
  <si>
    <t>KARI_c17_N</t>
  </si>
  <si>
    <t>KARI_c17_C</t>
  </si>
  <si>
    <t>KARI_c17_KARI_t01</t>
  </si>
  <si>
    <t>KARI_p01_KARI_c18</t>
  </si>
  <si>
    <t>KARI_c18_N</t>
  </si>
  <si>
    <t>KARI_c18_C</t>
  </si>
  <si>
    <t>KARI_c18_KARI_t01</t>
  </si>
  <si>
    <t>KARI_p01_KARI_c19</t>
  </si>
  <si>
    <t>KARI_c19_N</t>
  </si>
  <si>
    <t>KARI_c19_C</t>
  </si>
  <si>
    <t>KARI_c19_KARI_t01</t>
  </si>
  <si>
    <t>KARI_p01_KARI_c20</t>
  </si>
  <si>
    <t>KARI_c20_N</t>
  </si>
  <si>
    <t>KARI_c20_C</t>
  </si>
  <si>
    <t>KARI_c20_KARI_t01</t>
  </si>
  <si>
    <t>KARI_p01_KARI_c21</t>
  </si>
  <si>
    <t>KARI_c21_N</t>
  </si>
  <si>
    <t>KARI_c21_C</t>
  </si>
  <si>
    <t>KARI_c21_KARI_t01</t>
  </si>
  <si>
    <t>KARI_p01_KARI_c22</t>
  </si>
  <si>
    <t>KARI_c22_N</t>
  </si>
  <si>
    <t>KARI_c22_C</t>
  </si>
  <si>
    <t>KARI_c22_KARI_t01</t>
  </si>
  <si>
    <t>KARI_p01_KARI_c23</t>
  </si>
  <si>
    <t>KARI_c23_N</t>
  </si>
  <si>
    <t>KARI_c23_C</t>
  </si>
  <si>
    <t>KARI_c23_KARI_t01</t>
  </si>
  <si>
    <t>KARI_p01_KARI_c24</t>
  </si>
  <si>
    <t>KARI_c24_N</t>
  </si>
  <si>
    <t>KARI_c24_C</t>
  </si>
  <si>
    <t>KARI_c24_KARI_t01</t>
  </si>
  <si>
    <t>KARI_p01_KARI_c25</t>
  </si>
  <si>
    <t>KARI_c25_N</t>
  </si>
  <si>
    <t>KARI_c25_C</t>
  </si>
  <si>
    <t>KARI_c25_KARI_t01</t>
  </si>
  <si>
    <t>KARI_p01_KARI_c26</t>
  </si>
  <si>
    <t>KARI_c26_N</t>
  </si>
  <si>
    <t>KARI_c26_C</t>
  </si>
  <si>
    <t>KARI_c26_KARI_t01</t>
  </si>
  <si>
    <t>KARI_p01_KARI_c27</t>
  </si>
  <si>
    <t>KARI_c27_N</t>
  </si>
  <si>
    <t>KARI_c27_C</t>
  </si>
  <si>
    <t>KARI_c27_KARI_t01</t>
  </si>
  <si>
    <t>KARI_p01_KARI_c28</t>
  </si>
  <si>
    <t>KARI_c28_N</t>
  </si>
  <si>
    <t>KARI_c28_C</t>
  </si>
  <si>
    <t>KARI_c28_KARI_t01</t>
  </si>
  <si>
    <t>KARI_p01_KARI_c29</t>
  </si>
  <si>
    <t>KARI_c29_N</t>
  </si>
  <si>
    <t>KARI_c29_C</t>
  </si>
  <si>
    <t>KARI_c29_KARI_t01</t>
  </si>
  <si>
    <t>KARI_p01_KARI_c30</t>
  </si>
  <si>
    <t>KARI_c30_N</t>
  </si>
  <si>
    <t>KARI_c30_C</t>
  </si>
  <si>
    <t>KARI_c30_KARI_t01</t>
  </si>
  <si>
    <t>KARI_p01_KARI_c31</t>
  </si>
  <si>
    <t>KARI_c31_N</t>
  </si>
  <si>
    <t>KARI_c31_C</t>
  </si>
  <si>
    <t>KARI_c31_KARI_t01</t>
  </si>
  <si>
    <t>KARI_p02_KARI_c01</t>
  </si>
  <si>
    <t>KARI_p02_KARI_c02</t>
  </si>
  <si>
    <t>KARI_p02_KARI_c03</t>
  </si>
  <si>
    <t>KARI_max</t>
  </si>
  <si>
    <t>KARI_p02_KARI_c04</t>
  </si>
  <si>
    <t>KARI_p02_KARI_c05</t>
  </si>
  <si>
    <t>KARI_p02_KARI_c06</t>
  </si>
  <si>
    <t>KARI_p02_KARI_c07</t>
  </si>
  <si>
    <t>KARI_min</t>
  </si>
  <si>
    <t>KARI_p02_KARI_c08</t>
  </si>
  <si>
    <t>KARI_p02_KARI_c09</t>
  </si>
  <si>
    <t>KARI_p02_KARI_c10</t>
  </si>
  <si>
    <t>KARI_p02_KARI_c11</t>
  </si>
  <si>
    <t>KARI_p02_KARI_c12</t>
  </si>
  <si>
    <t>KARI_p02_KARI_c13</t>
  </si>
  <si>
    <t>KARI_p02_KARI_c14</t>
  </si>
  <si>
    <t>KARI_p02_KARI_c15</t>
  </si>
  <si>
    <t>KARI_p02_KARI_c16</t>
  </si>
  <si>
    <t>KARI_p02_KARI_c17</t>
  </si>
  <si>
    <t>KARI_p02_KARI_c18</t>
  </si>
  <si>
    <t>KARI_p02_KARI_c19</t>
  </si>
  <si>
    <t>KARI_p02_KARI_c20</t>
  </si>
  <si>
    <t>KARI_p02_KARI_c21</t>
  </si>
  <si>
    <t>KARI_p02_KARI_c22</t>
  </si>
  <si>
    <t>KARI_p02_KARI_c23</t>
  </si>
  <si>
    <t>KARI_p02_KARI_c24</t>
  </si>
  <si>
    <t>KARI_p02_KARI_c25</t>
  </si>
  <si>
    <t>KARI_p02_KARI_c26</t>
  </si>
  <si>
    <t>KARI_p02_KARI_c27</t>
  </si>
  <si>
    <t>KARI_p02_KARI_c28</t>
  </si>
  <si>
    <t>KARI_p02_KARI_c29</t>
  </si>
  <si>
    <t>KARI_p02_KARI_c30</t>
  </si>
  <si>
    <t>KARI_p02_KARI_c31</t>
  </si>
  <si>
    <t>KARI_p03_KARI_c01</t>
  </si>
  <si>
    <t>KARI_p03_KARI_c02</t>
  </si>
  <si>
    <t>KARI_p03_KARI_c03</t>
  </si>
  <si>
    <t>KARI_p03_KARI_c04</t>
  </si>
  <si>
    <t>KARI_p03_KARI_c05</t>
  </si>
  <si>
    <t>KARI_p03_KARI_c06</t>
  </si>
  <si>
    <t>KARI_p03_KARI_c07</t>
  </si>
  <si>
    <t>KARI_p03_KARI_c08</t>
  </si>
  <si>
    <t>KARI_p03_KARI_c09</t>
  </si>
  <si>
    <t>KARI_p03_KARI_c10</t>
  </si>
  <si>
    <t>KARI_p03_KARI_c11</t>
  </si>
  <si>
    <t>KARI_p03_KARI_c12</t>
  </si>
  <si>
    <t>KARI_p03_KARI_c13</t>
  </si>
  <si>
    <t>KARI_p03_KARI_c14</t>
  </si>
  <si>
    <t>KARI_p03_KARI_c15</t>
  </si>
  <si>
    <t>KARI_p03_KARI_c16</t>
  </si>
  <si>
    <t>KARI_p03_KARI_c17</t>
  </si>
  <si>
    <t>KARI_p03_KARI_c18</t>
  </si>
  <si>
    <t>KARI_p03_KARI_c19</t>
  </si>
  <si>
    <t>KARI_p03_KARI_c20</t>
  </si>
  <si>
    <t>KARI_p03_KARI_c21</t>
  </si>
  <si>
    <t>KARI_p03_KARI_c22</t>
  </si>
  <si>
    <t>KARI_p03_KARI_c23</t>
  </si>
  <si>
    <t>KARI_p03_KARI_c24</t>
  </si>
  <si>
    <t>KARI_p03_KARI_c25</t>
  </si>
  <si>
    <t>KARI_p03_KARI_c26</t>
  </si>
  <si>
    <t>KARI_p03_KARI_c27</t>
  </si>
  <si>
    <t>KARI_p03_KARI_c28</t>
  </si>
  <si>
    <t>KARI_p03_KARI_c29</t>
  </si>
  <si>
    <t>KARI_p03_KARI_c30</t>
  </si>
  <si>
    <t>KARI_p03_KARI_c31</t>
  </si>
  <si>
    <t>DHAD_p01</t>
  </si>
  <si>
    <t>DHAD_p02</t>
  </si>
  <si>
    <t>DHAD_p03</t>
  </si>
  <si>
    <t>DHAD_p01_DHAD_c01</t>
  </si>
  <si>
    <t>DHAD_c01_N</t>
  </si>
  <si>
    <t>DHAD_c01_C</t>
  </si>
  <si>
    <t>DHAD_c01_DHAD_t01</t>
  </si>
  <si>
    <t>DHAD_p01_DHAD_c02</t>
  </si>
  <si>
    <t>DHAD_c02_N</t>
  </si>
  <si>
    <t>DHAD_c02_C</t>
  </si>
  <si>
    <t>DHAD_c02_DHAD_t01</t>
  </si>
  <si>
    <t>DHAD_p01_DHAD_c03</t>
  </si>
  <si>
    <t>DHAD_c03_N</t>
  </si>
  <si>
    <t>DHAD_c03_C</t>
  </si>
  <si>
    <t>DHAD_c03_DHAD_t01</t>
  </si>
  <si>
    <t>DHAD_p01_DHAD_c04</t>
  </si>
  <si>
    <t>DHAD_c04_N</t>
  </si>
  <si>
    <t>DHAD_c04_C</t>
  </si>
  <si>
    <t>DHAD_c04_DHAD_t01</t>
  </si>
  <si>
    <t>DHAD_p01_DHAD_c05</t>
  </si>
  <si>
    <t>DHAD_c05_N</t>
  </si>
  <si>
    <t>DHAD_c05_C</t>
  </si>
  <si>
    <t>DHAD_c05_DHAD_t01</t>
  </si>
  <si>
    <t>DHAD_p01_DHAD_c06</t>
  </si>
  <si>
    <t>DHAD_c06_N</t>
  </si>
  <si>
    <t>DHAD_c06_C</t>
  </si>
  <si>
    <t>DHAD_c06_DHAD_t01</t>
  </si>
  <si>
    <t>DHAD_p01_DHAD_c07</t>
  </si>
  <si>
    <t>DHAD_c07_N</t>
  </si>
  <si>
    <t>DHAD_c07_C</t>
  </si>
  <si>
    <t>DHAD_c07_DHAD_t01</t>
  </si>
  <si>
    <t>DHAD_p01_DHAD_c08</t>
  </si>
  <si>
    <t>DHAD_c08_N</t>
  </si>
  <si>
    <t>DHAD_c08_C</t>
  </si>
  <si>
    <t>DHAD_c08_DHAD_t01</t>
  </si>
  <si>
    <t>DHAD_p01_DHAD_c09</t>
  </si>
  <si>
    <t>DHAD_c09_N</t>
  </si>
  <si>
    <t>DHAD_c09_C</t>
  </si>
  <si>
    <t>DHAD_c09_DHAD_t01</t>
  </si>
  <si>
    <t>DHAD_p01_DHAD_c10</t>
  </si>
  <si>
    <t>DHAD_c10_N</t>
  </si>
  <si>
    <t>DHAD_c10_C</t>
  </si>
  <si>
    <t>DHAD_c10_DHAD_t01</t>
  </si>
  <si>
    <t>DHAD_p01_DHAD_c11</t>
  </si>
  <si>
    <t>DHAD_c11_N</t>
  </si>
  <si>
    <t>DHAD_c11_C</t>
  </si>
  <si>
    <t>DHAD_c11_DHAD_t01</t>
  </si>
  <si>
    <t>DHAD_p01_DHAD_c12</t>
  </si>
  <si>
    <t>DHAD_c12_N</t>
  </si>
  <si>
    <t>DHAD_c12_C</t>
  </si>
  <si>
    <t>DHAD_c12_DHAD_t01</t>
  </si>
  <si>
    <t>DHAD_p01_DHAD_c13</t>
  </si>
  <si>
    <t>DHAD_c13_N</t>
  </si>
  <si>
    <t>DHAD_c13_C</t>
  </si>
  <si>
    <t>DHAD_c13_DHAD_t01</t>
  </si>
  <si>
    <t>DHAD_p01_DHAD_c14</t>
  </si>
  <si>
    <t>DHAD_c14_N</t>
  </si>
  <si>
    <t>DHAD_c14_C</t>
  </si>
  <si>
    <t>DHAD_c14_DHAD_t01</t>
  </si>
  <si>
    <t>DHAD_p01_DHAD_c15</t>
  </si>
  <si>
    <t>DHAD_c15_N</t>
  </si>
  <si>
    <t>DHAD_c15_C</t>
  </si>
  <si>
    <t>DHAD_c15_DHAD_t01</t>
  </si>
  <si>
    <t>DHAD_p01_DHAD_c16</t>
  </si>
  <si>
    <t>DHAD_c16_N</t>
  </si>
  <si>
    <t>DHAD_c16_C</t>
  </si>
  <si>
    <t>DHAD_c16_DHAD_t01</t>
  </si>
  <si>
    <t>DHAD_p01_DHAD_c17</t>
  </si>
  <si>
    <t>DHAD_c17_N</t>
  </si>
  <si>
    <t>DHAD_c17_C</t>
  </si>
  <si>
    <t>DHAD_c17_DHAD_t01</t>
  </si>
  <si>
    <t>DHAD_p01_DHAD_c18</t>
  </si>
  <si>
    <t>DHAD_c18_N</t>
  </si>
  <si>
    <t>DHAD_c18_C</t>
  </si>
  <si>
    <t>DHAD_c18_DHAD_t01</t>
  </si>
  <si>
    <t>DHAD_p01_DHAD_c19</t>
  </si>
  <si>
    <t>DHAD_c19_N</t>
  </si>
  <si>
    <t>DHAD_c19_C</t>
  </si>
  <si>
    <t>DHAD_c19_DHAD_t01</t>
  </si>
  <si>
    <t>DHAD_p01_DHAD_c20</t>
  </si>
  <si>
    <t>DHAD_c20_N</t>
  </si>
  <si>
    <t>DHAD_c20_C</t>
  </si>
  <si>
    <t>DHAD_c20_DHAD_t01</t>
  </si>
  <si>
    <t>DHAD_p01_DHAD_c21</t>
  </si>
  <si>
    <t>DHAD_c21_N</t>
  </si>
  <si>
    <t>DHAD_c21_C</t>
  </si>
  <si>
    <t>DHAD_c21_DHAD_t01</t>
  </si>
  <si>
    <t>DHAD_p01_DHAD_c22</t>
  </si>
  <si>
    <t>DHAD_c22_N</t>
  </si>
  <si>
    <t>DHAD_c22_C</t>
  </si>
  <si>
    <t>DHAD_c22_DHAD_t01</t>
  </si>
  <si>
    <t>DHAD_p01_DHAD_c23</t>
  </si>
  <si>
    <t>DHAD_c23_N</t>
  </si>
  <si>
    <t>DHAD_c23_C</t>
  </si>
  <si>
    <t>DHAD_c23_DHAD_t01</t>
  </si>
  <si>
    <t>DHAD_p01_DHAD_c24</t>
  </si>
  <si>
    <t>DHAD_c24_N</t>
  </si>
  <si>
    <t>DHAD_c24_C</t>
  </si>
  <si>
    <t>DHAD_c24_DHAD_t01</t>
  </si>
  <si>
    <t>DHAD_p01_DHAD_c25</t>
  </si>
  <si>
    <t>DHAD_c25_N</t>
  </si>
  <si>
    <t>DHAD_c25_C</t>
  </si>
  <si>
    <t>DHAD_c25_DHAD_t01</t>
  </si>
  <si>
    <t>DHAD_p02_DHAD_c01</t>
  </si>
  <si>
    <t>DHAD_p02_DHAD_c02</t>
  </si>
  <si>
    <t>DHAD_p02_DHAD_c03</t>
  </si>
  <si>
    <t>DHAD_max</t>
  </si>
  <si>
    <t>DHAD_p02_DHAD_c04</t>
  </si>
  <si>
    <t>DHAD_p02_DHAD_c22</t>
  </si>
  <si>
    <t>DHAD_p02_DHAD_c05</t>
  </si>
  <si>
    <t>DHAD_p02_DHAD_c06</t>
  </si>
  <si>
    <t>DHAD_p02_DHAD_c07</t>
  </si>
  <si>
    <t>DHAD_min</t>
  </si>
  <si>
    <t>DHAD_p02_DHAD_c08</t>
  </si>
  <si>
    <t>DHAD_p02_DHAD_c09</t>
  </si>
  <si>
    <t>DHAD_p02_DHAD_c10</t>
  </si>
  <si>
    <t>DHAD_p02_DHAD_c11</t>
  </si>
  <si>
    <t>DHAD_p02_DHAD_c12</t>
  </si>
  <si>
    <t>DHAD_p02_DHAD_c13</t>
  </si>
  <si>
    <t>DHAD_p02_DHAD_c14</t>
  </si>
  <si>
    <t>DHAD_p02_DHAD_c15</t>
  </si>
  <si>
    <t>DHAD_p02_DHAD_c16</t>
  </si>
  <si>
    <t>DHAD_p02_DHAD_c17</t>
  </si>
  <si>
    <t>DHAD_p02_DHAD_c18</t>
  </si>
  <si>
    <t>DHAD_p02_DHAD_c19</t>
  </si>
  <si>
    <t>DHAD_p02_DHAD_c20</t>
  </si>
  <si>
    <t>DHAD_p02_DHAD_c21</t>
  </si>
  <si>
    <t>DHAD_p02_DHAD_c23</t>
  </si>
  <si>
    <t>DHAD_p02_DHAD_c24</t>
  </si>
  <si>
    <t>DHAD_p02_DHAD_c25</t>
  </si>
  <si>
    <t>DHAD_p03_DHAD_c01</t>
  </si>
  <si>
    <t>DHAD_p03_DHAD_c02</t>
  </si>
  <si>
    <t>DHAD_p03_DHAD_c03</t>
  </si>
  <si>
    <t>DHAD_p03_DHAD_c04</t>
  </si>
  <si>
    <t>DHAD_p03_DHAD_c05</t>
  </si>
  <si>
    <t>DHAD_p03_DHAD_c06</t>
  </si>
  <si>
    <t>DHAD_p03_DHAD_c07</t>
  </si>
  <si>
    <t>DHAD_p03_DHAD_c08</t>
  </si>
  <si>
    <t>DHAD_p03_DHAD_c09</t>
  </si>
  <si>
    <t>DHAD_p03_DHAD_c10</t>
  </si>
  <si>
    <t>DHAD_p03_DHAD_c11</t>
  </si>
  <si>
    <t>DHAD_p03_DHAD_c12</t>
  </si>
  <si>
    <t>DHAD_p03_DHAD_c13</t>
  </si>
  <si>
    <t>DHAD_p03_DHAD_c14</t>
  </si>
  <si>
    <t>DHAD_p03_DHAD_c15</t>
  </si>
  <si>
    <t>DHAD_p03_DHAD_c16</t>
  </si>
  <si>
    <t>DHAD_p03_DHAD_c17</t>
  </si>
  <si>
    <t>DHAD_p03_DHAD_c18</t>
  </si>
  <si>
    <t>DHAD_p03_DHAD_c19</t>
  </si>
  <si>
    <t>DHAD_p03_DHAD_c20</t>
  </si>
  <si>
    <t>DHAD_p03_DHAD_c21</t>
  </si>
  <si>
    <t>DHAD_p03_DHAD_c22</t>
  </si>
  <si>
    <t>DHAD_p03_DHAD_c23</t>
  </si>
  <si>
    <t>DHAD_p03_DHAD_c24</t>
  </si>
  <si>
    <t>DHAD_p03_DHAD_c25</t>
  </si>
  <si>
    <t>KDC_p01</t>
  </si>
  <si>
    <t>KDC_p02</t>
  </si>
  <si>
    <t>KDC_p03</t>
  </si>
  <si>
    <t>KDC_p01_KDC_c01</t>
  </si>
  <si>
    <t>KDC_c01_N</t>
  </si>
  <si>
    <t>KDC_c01_C</t>
  </si>
  <si>
    <t>KDC_c01_KDC_t01</t>
  </si>
  <si>
    <t>KDC_p01_KDC_c02</t>
  </si>
  <si>
    <t>KDC_c02_N</t>
  </si>
  <si>
    <t>KDC_c02_C</t>
  </si>
  <si>
    <t>KDC_c02_KDC_t01</t>
  </si>
  <si>
    <t>KDC_p01_KDC_c03</t>
  </si>
  <si>
    <t>KDC_c03_N</t>
  </si>
  <si>
    <t>KDC_c03_C</t>
  </si>
  <si>
    <t>KDC_c03_KDC_t01</t>
  </si>
  <si>
    <t>KDC_p01_KDC_c04</t>
  </si>
  <si>
    <t>KDC_c04_N</t>
  </si>
  <si>
    <t>KDC_c04_C</t>
  </si>
  <si>
    <t>KDC_c04_KDC_t01</t>
  </si>
  <si>
    <t>KDC_p01_KDC_c05</t>
  </si>
  <si>
    <t>KDC_c05_N</t>
  </si>
  <si>
    <t>KDC_c05_C</t>
  </si>
  <si>
    <t>KDC_c05_KDC_t01</t>
  </si>
  <si>
    <t>KDC_p01_KDC_c06</t>
  </si>
  <si>
    <t>KDC_c06_N</t>
  </si>
  <si>
    <t>KDC_c06_C</t>
  </si>
  <si>
    <t>KDC_c06_KDC_t01</t>
  </si>
  <si>
    <t>KDC_p01_KDC_c07</t>
  </si>
  <si>
    <t>KDC_c07_N</t>
  </si>
  <si>
    <t>KDC_c07_C</t>
  </si>
  <si>
    <t>KDC_c07_KDC_t01</t>
  </si>
  <si>
    <t>KDC_p01_KDC_c08</t>
  </si>
  <si>
    <t>KDC_c08_N</t>
  </si>
  <si>
    <t>KDC_c08_C</t>
  </si>
  <si>
    <t>KDC_c08_KDC_t01</t>
  </si>
  <si>
    <t>KDC_p01_KDC_c09</t>
  </si>
  <si>
    <t>KDC_c09_N</t>
  </si>
  <si>
    <t>KDC_c09_C</t>
  </si>
  <si>
    <t>KDC_c09_KDC_t01</t>
  </si>
  <si>
    <t>KDC_p01_KDC_c10</t>
  </si>
  <si>
    <t>KDC_c10_N</t>
  </si>
  <si>
    <t>KDC_c10_C</t>
  </si>
  <si>
    <t>KDC_c10_KDC_t01</t>
  </si>
  <si>
    <t>KDC_p01_KDC_c11</t>
  </si>
  <si>
    <t>KDC_c11_N</t>
  </si>
  <si>
    <t>KDC_c11_C</t>
  </si>
  <si>
    <t>KDC_c11_KDC_t01</t>
  </si>
  <si>
    <t>KDC_p01_KDC_c12</t>
  </si>
  <si>
    <t>KDC_c12_N</t>
  </si>
  <si>
    <t>KDC_c12_C</t>
  </si>
  <si>
    <t>KDC_c12_KDC_t01</t>
  </si>
  <si>
    <t>KDC_p01_KDC_c13</t>
  </si>
  <si>
    <t>KDC_c13_N</t>
  </si>
  <si>
    <t>KDC_c13_C</t>
  </si>
  <si>
    <t>KDC_c13_KDC_t01</t>
  </si>
  <si>
    <t>KDC_p01_KDC_c14</t>
  </si>
  <si>
    <t>KDC_c14_N</t>
  </si>
  <si>
    <t>KDC_c14_C</t>
  </si>
  <si>
    <t>KDC_c14_KDC_t01</t>
  </si>
  <si>
    <t>KDC_p01_KDC_c15</t>
  </si>
  <si>
    <t>KDC_c15_N</t>
  </si>
  <si>
    <t>KDC_c15_C</t>
  </si>
  <si>
    <t>KDC_c15_KDC_t01</t>
  </si>
  <si>
    <t>KDC_p01_KDC_c16</t>
  </si>
  <si>
    <t>KDC_c16_N</t>
  </si>
  <si>
    <t>KDC_c16_C</t>
  </si>
  <si>
    <t>KDC_c16_KDC_t01</t>
  </si>
  <si>
    <t>KDC_p01_KDC_c17</t>
  </si>
  <si>
    <t>KDC_c17_N</t>
  </si>
  <si>
    <t>KDC_c17_C</t>
  </si>
  <si>
    <t>KDC_c17_KDC_t01</t>
  </si>
  <si>
    <t>KDC_p01_KDC_c18</t>
  </si>
  <si>
    <t>KDC_c18_N</t>
  </si>
  <si>
    <t>KDC_c18_C</t>
  </si>
  <si>
    <t>KDC_c18_KDC_t01</t>
  </si>
  <si>
    <t>KDC_p02_KDC_c01</t>
  </si>
  <si>
    <t>KDC_p02_KDC_c02</t>
  </si>
  <si>
    <t>KDC_p02_KDC_c03</t>
  </si>
  <si>
    <t>KDC_max</t>
  </si>
  <si>
    <t>KDC_p02_KDC_c04</t>
  </si>
  <si>
    <t>KDC_p02_KDC_c10</t>
  </si>
  <si>
    <t>KDC_p02_KDC_c05</t>
  </si>
  <si>
    <t>KDC_p02_KDC_c06</t>
  </si>
  <si>
    <t>KDC_p02_KDC_c07</t>
  </si>
  <si>
    <t>KDC_min</t>
  </si>
  <si>
    <t>KDC_p02_KDC_c08</t>
  </si>
  <si>
    <t>KDC_p03_KDC_c06</t>
  </si>
  <si>
    <t>KDC_p02_KDC_c09</t>
  </si>
  <si>
    <t>KDC_p02_KDC_c11</t>
  </si>
  <si>
    <t>KDC_p02_KDC_c12</t>
  </si>
  <si>
    <t>KDC_p02_KDC_c13</t>
  </si>
  <si>
    <t>KDC_p02_KDC_c14</t>
  </si>
  <si>
    <t>KDC_p02_KDC_c15</t>
  </si>
  <si>
    <t>KDC_p02_KDC_c16</t>
  </si>
  <si>
    <t>KDC_p02_KDC_c17</t>
  </si>
  <si>
    <t>KDC_p02_KDC_c18</t>
  </si>
  <si>
    <t>KDC_p03_KDC_c01</t>
  </si>
  <si>
    <t>KDC_p03_KDC_c02</t>
  </si>
  <si>
    <t>KDC_p03_KDC_c03</t>
  </si>
  <si>
    <t>KDC_p03_KDC_c04</t>
  </si>
  <si>
    <t>KDC_p03_KDC_c05</t>
  </si>
  <si>
    <t>KDC_p03_KDC_c07</t>
  </si>
  <si>
    <t>KDC_p03_KDC_c08</t>
  </si>
  <si>
    <t>KDC_p03_KDC_c09</t>
  </si>
  <si>
    <t>KDC_p03_KDC_c10</t>
  </si>
  <si>
    <t>KDC_p03_KDC_c11</t>
  </si>
  <si>
    <t>KDC_p03_KDC_c12</t>
  </si>
  <si>
    <t>KDC_p03_KDC_c13</t>
  </si>
  <si>
    <t>KDC_p03_KDC_c14</t>
  </si>
  <si>
    <t>KDC_p03_KDC_c15</t>
  </si>
  <si>
    <t>KDC_p03_KDC_c16</t>
  </si>
  <si>
    <t>KDC_p03_KDC_c17</t>
  </si>
  <si>
    <t>KDC_p03_KDC_c18</t>
  </si>
  <si>
    <t>ADH_p01</t>
  </si>
  <si>
    <t>ADH_p02</t>
  </si>
  <si>
    <t>ADH_p03</t>
  </si>
  <si>
    <t>ADH_p01_ADH_c01</t>
  </si>
  <si>
    <t>ADH_c01_N</t>
  </si>
  <si>
    <t>ADH_c01_C</t>
  </si>
  <si>
    <t>ADH_c01_ADH_t01</t>
  </si>
  <si>
    <t>ADH_p01_ADH_c02</t>
  </si>
  <si>
    <t>ADH_c02_N</t>
  </si>
  <si>
    <t>ADH_c02_C</t>
  </si>
  <si>
    <t>ADH_c02_ADH_t01</t>
  </si>
  <si>
    <t>ADH_p01_ADH_c03</t>
  </si>
  <si>
    <t>ADH_c03_N</t>
  </si>
  <si>
    <t>ADH_c03_C</t>
  </si>
  <si>
    <t>ADH_c03_ADH_t01</t>
  </si>
  <si>
    <t>ADH_p01_ADH_c04</t>
  </si>
  <si>
    <t>ADH_c04_N</t>
  </si>
  <si>
    <t>ADH_c04_C</t>
  </si>
  <si>
    <t>ADH_c04_ADH_t01</t>
  </si>
  <si>
    <t>ADH_p01_ADH_c05</t>
  </si>
  <si>
    <t>ADH_c05_N</t>
  </si>
  <si>
    <t>ADH_c05_C</t>
  </si>
  <si>
    <t>ADH_c05_ADH_t01</t>
  </si>
  <si>
    <t>ADH_p01_ADH_c06</t>
  </si>
  <si>
    <t>ADH_c06_N</t>
  </si>
  <si>
    <t>ADH_c06_C</t>
  </si>
  <si>
    <t>ADH_c06_ADH_t01</t>
  </si>
  <si>
    <t>ADH_p01_ADH_c07</t>
  </si>
  <si>
    <t>ADH_c07_N</t>
  </si>
  <si>
    <t>ADH_c07_C</t>
  </si>
  <si>
    <t>ADH_c07_ADH_t01</t>
  </si>
  <si>
    <t>ADH_p01_ADH_c08</t>
  </si>
  <si>
    <t>ADH_c08_N</t>
  </si>
  <si>
    <t>ADH_c08_C</t>
  </si>
  <si>
    <t>ADH_c08_ADH_t01</t>
  </si>
  <si>
    <t>ADH_p01_ADH_c09</t>
  </si>
  <si>
    <t>ADH_c09_N</t>
  </si>
  <si>
    <t>ADH_c09_C</t>
  </si>
  <si>
    <t>ADH_c09_ADH_t01</t>
  </si>
  <si>
    <t>ADH_p01_ADH_c10</t>
  </si>
  <si>
    <t>ADH_c10_N</t>
  </si>
  <si>
    <t>ADH_c10_C</t>
  </si>
  <si>
    <t>ADH_c10_ADH_t01</t>
  </si>
  <si>
    <t>ADH_p01_ADH_c11</t>
  </si>
  <si>
    <t>ADH_c11_N</t>
  </si>
  <si>
    <t>ADH_c11_C</t>
  </si>
  <si>
    <t>ADH_c11_ADH_t01</t>
  </si>
  <si>
    <t>ADH_p01_ADH_c12</t>
  </si>
  <si>
    <t>ADH_c12_N</t>
  </si>
  <si>
    <t>ADH_c12_C</t>
  </si>
  <si>
    <t>ADH_c12_ADH_t01</t>
  </si>
  <si>
    <t>ADH_p01_ADH_c13</t>
  </si>
  <si>
    <t>ADH_c13_N</t>
  </si>
  <si>
    <t>ADH_c13_C</t>
  </si>
  <si>
    <t>ADH_c13_ADH_t01</t>
  </si>
  <si>
    <t>ADH_p01_ADH_c14</t>
  </si>
  <si>
    <t>ADH_c14_N</t>
  </si>
  <si>
    <t>ADH_c14_C</t>
  </si>
  <si>
    <t>ADH_c14_ADH_t01</t>
  </si>
  <si>
    <t>ADH_p01_ADH_c15</t>
  </si>
  <si>
    <t>ADH_c15_N</t>
  </si>
  <si>
    <t>ADH_c15_C</t>
  </si>
  <si>
    <t>ADH_c15_ADH_t01</t>
  </si>
  <si>
    <t>ADH_p01_ADH_c16</t>
  </si>
  <si>
    <t>ADH_c16_N</t>
  </si>
  <si>
    <t>ADH_c16_C</t>
  </si>
  <si>
    <t>ADH_c16_ADH_t01</t>
  </si>
  <si>
    <t>ADH_p01_ADH_c17</t>
  </si>
  <si>
    <t>ADH_c17_N</t>
  </si>
  <si>
    <t>ADH_c17_C</t>
  </si>
  <si>
    <t>ADH_c17_ADH_t01</t>
  </si>
  <si>
    <t>ADH_p02_ADH_c01</t>
  </si>
  <si>
    <t>ADH_p02_ADH_c02</t>
  </si>
  <si>
    <t>ADH_p02_ADH_c03</t>
  </si>
  <si>
    <t>ADH_max</t>
  </si>
  <si>
    <t>ADH_p02_ADH_c04</t>
  </si>
  <si>
    <t>ADH_p03_ADH_c06</t>
  </si>
  <si>
    <t>ADH_p02_ADH_c05</t>
  </si>
  <si>
    <t>ADH_p02_ADH_c06</t>
  </si>
  <si>
    <t>ADH_p02_ADH_c07</t>
  </si>
  <si>
    <t>ADH_min</t>
  </si>
  <si>
    <t>ADH_p02_ADH_c08</t>
  </si>
  <si>
    <t>ADH_p02_ADH_c09</t>
  </si>
  <si>
    <t>ADH_p02_ADH_c10</t>
  </si>
  <si>
    <t>ADH_p02_ADH_c11</t>
  </si>
  <si>
    <t>ADH_p02_ADH_c12</t>
  </si>
  <si>
    <t>ADH_p02_ADH_c13</t>
  </si>
  <si>
    <t>ADH_p02_ADH_c14</t>
  </si>
  <si>
    <t>ADH_p02_ADH_c15</t>
  </si>
  <si>
    <t>ADH_p02_ADH_c16</t>
  </si>
  <si>
    <t>ADH_p02_ADH_c17</t>
  </si>
  <si>
    <t>ADH_p03_ADH_c01</t>
  </si>
  <si>
    <t>ADH_p03_ADH_c02</t>
  </si>
  <si>
    <t>ADH_p03_ADH_c03</t>
  </si>
  <si>
    <t>ADH_p03_ADH_c04</t>
  </si>
  <si>
    <t>ADH_p03_ADH_c05</t>
  </si>
  <si>
    <t>ADH_p03_ADH_c07</t>
  </si>
  <si>
    <t>ADH_p03_ADH_c08</t>
  </si>
  <si>
    <t>ADH_p03_ADH_c09</t>
  </si>
  <si>
    <t>ADH_p03_ADH_c10</t>
  </si>
  <si>
    <t>ADH_p03_ADH_c11</t>
  </si>
  <si>
    <t>ADH_p03_ADH_c12</t>
  </si>
  <si>
    <t>ADH_p03_ADH_c13</t>
  </si>
  <si>
    <t>ADH_p03_ADH_c14</t>
  </si>
  <si>
    <t>ADH_p03_ADH_c15</t>
  </si>
  <si>
    <t>ADH_p03_ADH_c16</t>
  </si>
  <si>
    <t>ADH_p03_ADH_c17</t>
  </si>
  <si>
    <t>KDC</t>
  </si>
  <si>
    <t>Rel. 
prop.</t>
  </si>
  <si>
    <t xml:space="preserve">relative prop.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</si>
</sst>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9" fontId="2" fillId="0" borderId="0" applyFont="0" applyFill="0" applyBorder="0" applyAlignment="0" applyProtection="0"/>
  </cellStyleXfs>
  <cellXfs count="31">
    <xf numFmtId="0" fontId="0" fillId="0" borderId="0" xfId="0"/>
    <xf numFmtId="0" fontId="1" fillId="0" borderId="0" xfId="1"/>
    <xf numFmtId="0" fontId="1" fillId="0" borderId="1" xfId="1" applyBorder="1"/>
    <xf numFmtId="0" fontId="1" fillId="0" borderId="2" xfId="1" applyBorder="1"/>
    <xf numFmtId="9" fontId="1" fillId="0" borderId="3" xfId="1" applyNumberFormat="1" applyBorder="1"/>
    <xf numFmtId="0" fontId="1" fillId="0" borderId="4" xfId="1" applyBorder="1"/>
    <xf numFmtId="9" fontId="1" fillId="0" borderId="5" xfId="1" applyNumberFormat="1" applyBorder="1"/>
    <xf numFmtId="0" fontId="1" fillId="0" borderId="6" xfId="1" applyBorder="1"/>
    <xf numFmtId="0" fontId="1" fillId="0" borderId="7" xfId="1" applyBorder="1"/>
    <xf numFmtId="9" fontId="1" fillId="0" borderId="8" xfId="1" applyNumberFormat="1" applyBorder="1"/>
    <xf numFmtId="9" fontId="1" fillId="0" borderId="2" xfId="1" applyNumberFormat="1" applyBorder="1"/>
    <xf numFmtId="9" fontId="1" fillId="0" borderId="0" xfId="1" applyNumberFormat="1"/>
    <xf numFmtId="9" fontId="1" fillId="0" borderId="7" xfId="1" applyNumberFormat="1" applyBorder="1"/>
    <xf numFmtId="1" fontId="1" fillId="0" borderId="0" xfId="1" applyNumberFormat="1" applyBorder="1"/>
    <xf numFmtId="0" fontId="0" fillId="0" borderId="0" xfId="0" applyBorder="1"/>
    <xf numFmtId="0" fontId="3" fillId="0" borderId="9" xfId="0" applyFont="1" applyBorder="1"/>
    <xf numFmtId="0" fontId="3" fillId="0" borderId="10" xfId="0" applyFont="1" applyBorder="1"/>
    <xf numFmtId="0" fontId="4" fillId="0" borderId="2" xfId="0" applyFont="1" applyBorder="1"/>
    <xf numFmtId="0" fontId="4" fillId="0" borderId="4" xfId="0" applyFont="1" applyBorder="1"/>
    <xf numFmtId="0" fontId="4" fillId="0" borderId="0" xfId="0" applyFont="1" applyBorder="1"/>
    <xf numFmtId="2" fontId="4" fillId="0" borderId="0" xfId="2" applyNumberFormat="1" applyFont="1" applyBorder="1"/>
    <xf numFmtId="1" fontId="4" fillId="0" borderId="5" xfId="0" applyNumberFormat="1" applyFont="1" applyBorder="1"/>
    <xf numFmtId="9" fontId="4" fillId="0" borderId="0" xfId="2" applyFont="1" applyBorder="1"/>
    <xf numFmtId="0" fontId="4" fillId="0" borderId="6" xfId="0" applyFont="1" applyBorder="1"/>
    <xf numFmtId="0" fontId="4" fillId="0" borderId="7" xfId="0" applyFont="1" applyBorder="1"/>
    <xf numFmtId="9" fontId="4" fillId="0" borderId="7" xfId="2" applyFont="1" applyBorder="1"/>
    <xf numFmtId="1" fontId="4" fillId="0" borderId="8" xfId="0" applyNumberFormat="1" applyFont="1" applyBorder="1"/>
    <xf numFmtId="0" fontId="4" fillId="0" borderId="0" xfId="0" applyFont="1" applyFill="1" applyBorder="1"/>
    <xf numFmtId="2" fontId="4" fillId="0" borderId="7" xfId="2" applyNumberFormat="1" applyFont="1" applyBorder="1"/>
    <xf numFmtId="0" fontId="3" fillId="0" borderId="11" xfId="0" applyFont="1" applyBorder="1" applyAlignment="1">
      <alignment wrapText="1"/>
    </xf>
    <xf numFmtId="0" fontId="0" fillId="0" borderId="0" xfId="0" applyAlignment="1">
      <alignment horizontal="center"/>
    </xf>
  </cellXfs>
  <cellStyles count="3">
    <cellStyle name="Normal" xfId="0" builtinId="0"/>
    <cellStyle name="Normal 2" xfId="1" xr:uid="{1BE1DBA3-98FB-6E41-B907-D4FED0811445}"/>
    <cellStyle name="Percent" xfId="2" builtinId="5"/>
  </cellStyles>
  <dxfs count="0"/>
  <tableStyles count="0" defaultTableStyle="TableStyleMedium2" defaultPivotStyle="PivotStyleLight16"/>
  <colors>
    <mruColors>
      <color rgb="FFFF7E79"/>
      <color rgb="FF92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0F49-8DE8-AB49-8E91-EB6ECE2F1FE4}">
  <dimension ref="A1:P361"/>
  <sheetViews>
    <sheetView topLeftCell="A9" workbookViewId="0">
      <selection activeCell="H5" sqref="H5"/>
    </sheetView>
  </sheetViews>
  <sheetFormatPr baseColWidth="10" defaultColWidth="8.83203125" defaultRowHeight="15" x14ac:dyDescent="0.2"/>
  <cols>
    <col min="1" max="1" width="19.6640625" style="1" bestFit="1" customWidth="1"/>
    <col min="2" max="2" width="21.83203125" style="1" bestFit="1" customWidth="1"/>
    <col min="3" max="3" width="14.33203125" style="1" bestFit="1" customWidth="1"/>
    <col min="4" max="4" width="14.5" style="1" bestFit="1" customWidth="1"/>
    <col min="5" max="5" width="8.83203125" style="1"/>
    <col min="6" max="6" width="12" style="1" bestFit="1" customWidth="1"/>
    <col min="7" max="7" width="6.83203125" style="1" bestFit="1" customWidth="1"/>
    <col min="8" max="8" width="19.6640625" style="1" bestFit="1" customWidth="1"/>
    <col min="9" max="9" width="5" style="1" bestFit="1" customWidth="1"/>
    <col min="10" max="10" width="11.83203125" style="1" bestFit="1" customWidth="1"/>
    <col min="11" max="11" width="6.83203125" style="1" bestFit="1" customWidth="1"/>
    <col min="12" max="12" width="14.5" style="1" bestFit="1" customWidth="1"/>
    <col min="13" max="13" width="8.83203125" style="1"/>
    <col min="14" max="14" width="19.33203125" style="1" bestFit="1" customWidth="1"/>
    <col min="15" max="15" width="6.83203125" style="1" bestFit="1" customWidth="1"/>
    <col min="16" max="16" width="14.5" style="1" bestFit="1" customWidth="1"/>
    <col min="17" max="16384" width="8.83203125" style="1"/>
  </cols>
  <sheetData>
    <row r="1" spans="1:16" ht="16" thickBot="1" x14ac:dyDescent="0.25">
      <c r="A1" s="1" t="s">
        <v>9</v>
      </c>
      <c r="B1" s="1" t="s">
        <v>10</v>
      </c>
      <c r="C1" s="1" t="s">
        <v>11</v>
      </c>
      <c r="D1" s="1" t="s">
        <v>12</v>
      </c>
    </row>
    <row r="2" spans="1:16" x14ac:dyDescent="0.2">
      <c r="A2" s="2" t="s">
        <v>13</v>
      </c>
      <c r="B2" s="3">
        <v>8584</v>
      </c>
      <c r="C2" s="4">
        <f>B2/(SUM($B$2:$B$4)/3)</f>
        <v>1.0908628796543398</v>
      </c>
    </row>
    <row r="3" spans="1:16" x14ac:dyDescent="0.2">
      <c r="A3" s="5" t="s">
        <v>14</v>
      </c>
      <c r="B3" s="1">
        <v>9058</v>
      </c>
      <c r="C3" s="6">
        <f t="shared" ref="C3:C4" si="0">B3/(SUM($B$2:$B$4)/3)</f>
        <v>1.1510992502223916</v>
      </c>
    </row>
    <row r="4" spans="1:16" ht="16" thickBot="1" x14ac:dyDescent="0.25">
      <c r="A4" s="7" t="s">
        <v>15</v>
      </c>
      <c r="B4" s="8">
        <v>5965</v>
      </c>
      <c r="C4" s="9">
        <f t="shared" si="0"/>
        <v>0.75803787012326851</v>
      </c>
      <c r="F4" s="1" t="s">
        <v>16</v>
      </c>
      <c r="G4" s="1" t="s">
        <v>17</v>
      </c>
      <c r="H4" s="1" t="s">
        <v>12</v>
      </c>
      <c r="J4" s="1" t="s">
        <v>18</v>
      </c>
      <c r="K4" s="1" t="s">
        <v>17</v>
      </c>
      <c r="L4" s="1" t="s">
        <v>12</v>
      </c>
      <c r="N4" s="1" t="s">
        <v>19</v>
      </c>
      <c r="O4" s="1" t="s">
        <v>17</v>
      </c>
      <c r="P4" s="1" t="s">
        <v>12</v>
      </c>
    </row>
    <row r="5" spans="1:16" x14ac:dyDescent="0.2">
      <c r="A5" s="2" t="s">
        <v>20</v>
      </c>
      <c r="B5" s="3">
        <v>310</v>
      </c>
      <c r="C5" s="10">
        <f t="shared" ref="C5:C36" si="1">B5/(SUM($B$3:$B$5)/72)</f>
        <v>1.4556838192134611</v>
      </c>
      <c r="D5" s="4">
        <f t="shared" ref="D5:D68" si="2">B5/AVERAGE($B$5:$B$76)</f>
        <v>0.98140087059754655</v>
      </c>
      <c r="F5" s="1" t="s">
        <v>21</v>
      </c>
      <c r="G5" s="1">
        <v>857</v>
      </c>
      <c r="H5" s="11">
        <f t="shared" ref="H5:H28" si="3">G5/AVERAGE(G$5:G$28)</f>
        <v>0.87322747728623595</v>
      </c>
      <c r="J5" s="1" t="s">
        <v>22</v>
      </c>
      <c r="K5" s="1">
        <v>864</v>
      </c>
      <c r="L5" s="11">
        <f t="shared" ref="L5:L28" si="4">K5/AVERAGE(K$5:K$28)</f>
        <v>0.8813328799727983</v>
      </c>
      <c r="N5" s="1" t="s">
        <v>23</v>
      </c>
      <c r="O5" s="1">
        <v>847</v>
      </c>
      <c r="P5" s="11">
        <f t="shared" ref="P5:P28" si="5">O5/AVERAGE(O$5:O$28)</f>
        <v>0.88815099615519055</v>
      </c>
    </row>
    <row r="6" spans="1:16" x14ac:dyDescent="0.2">
      <c r="A6" s="5" t="s">
        <v>24</v>
      </c>
      <c r="B6" s="1">
        <v>331</v>
      </c>
      <c r="C6" s="11">
        <f t="shared" si="1"/>
        <v>1.5542946585795343</v>
      </c>
      <c r="D6" s="6">
        <f t="shared" si="2"/>
        <v>1.0478828650573804</v>
      </c>
      <c r="F6" s="1" t="s">
        <v>25</v>
      </c>
      <c r="G6" s="1">
        <v>903</v>
      </c>
      <c r="H6" s="11">
        <f t="shared" si="3"/>
        <v>0.92009849707056135</v>
      </c>
      <c r="J6" s="1" t="s">
        <v>26</v>
      </c>
      <c r="K6" s="1">
        <v>901</v>
      </c>
      <c r="L6" s="11">
        <f t="shared" si="4"/>
        <v>0.91907514450867045</v>
      </c>
      <c r="N6" s="1" t="s">
        <v>27</v>
      </c>
      <c r="O6" s="1">
        <v>881</v>
      </c>
      <c r="P6" s="11">
        <f t="shared" si="5"/>
        <v>0.9238028661307236</v>
      </c>
    </row>
    <row r="7" spans="1:16" x14ac:dyDescent="0.2">
      <c r="A7" s="5" t="s">
        <v>28</v>
      </c>
      <c r="B7" s="1">
        <v>327</v>
      </c>
      <c r="C7" s="11">
        <f t="shared" si="1"/>
        <v>1.535511641557425</v>
      </c>
      <c r="D7" s="6">
        <f t="shared" si="2"/>
        <v>1.035219628017412</v>
      </c>
      <c r="F7" s="1" t="s">
        <v>29</v>
      </c>
      <c r="G7" s="1">
        <v>591</v>
      </c>
      <c r="H7" s="11">
        <f t="shared" si="3"/>
        <v>0.60219071070731089</v>
      </c>
      <c r="J7" s="1" t="s">
        <v>30</v>
      </c>
      <c r="K7" s="1">
        <v>628</v>
      </c>
      <c r="L7" s="11">
        <f t="shared" si="4"/>
        <v>0.6405984359061544</v>
      </c>
      <c r="N7" s="1" t="s">
        <v>31</v>
      </c>
      <c r="O7" s="1">
        <v>616</v>
      </c>
      <c r="P7" s="11">
        <f t="shared" si="5"/>
        <v>0.64592799720377492</v>
      </c>
    </row>
    <row r="8" spans="1:16" x14ac:dyDescent="0.2">
      <c r="A8" s="5" t="s">
        <v>32</v>
      </c>
      <c r="B8" s="1">
        <v>467</v>
      </c>
      <c r="C8" s="11">
        <f t="shared" si="1"/>
        <v>2.1929172373312462</v>
      </c>
      <c r="D8" s="6">
        <f t="shared" si="2"/>
        <v>1.4784329244163039</v>
      </c>
      <c r="F8" s="1" t="s">
        <v>33</v>
      </c>
      <c r="G8" s="1">
        <v>1273</v>
      </c>
      <c r="H8" s="11">
        <f t="shared" si="3"/>
        <v>1.2971045257705698</v>
      </c>
      <c r="J8" s="1" t="s">
        <v>34</v>
      </c>
      <c r="K8" s="1">
        <v>1377</v>
      </c>
      <c r="L8" s="11">
        <f t="shared" si="4"/>
        <v>1.4046242774566473</v>
      </c>
      <c r="N8" s="1" t="s">
        <v>35</v>
      </c>
      <c r="O8" s="1">
        <v>1350</v>
      </c>
      <c r="P8" s="11">
        <f t="shared" si="5"/>
        <v>1.4155889549108704</v>
      </c>
    </row>
    <row r="9" spans="1:16" x14ac:dyDescent="0.2">
      <c r="A9" s="5" t="s">
        <v>36</v>
      </c>
      <c r="B9" s="1">
        <v>386</v>
      </c>
      <c r="C9" s="11">
        <f t="shared" si="1"/>
        <v>1.8125611426335355</v>
      </c>
      <c r="D9" s="6">
        <f t="shared" si="2"/>
        <v>1.222002374356945</v>
      </c>
      <c r="F9" s="1" t="s">
        <v>37</v>
      </c>
      <c r="G9" s="1">
        <v>1061</v>
      </c>
      <c r="H9" s="11">
        <f t="shared" si="3"/>
        <v>1.0810902606775921</v>
      </c>
      <c r="J9" s="1" t="s">
        <v>38</v>
      </c>
      <c r="K9" s="1">
        <v>1010</v>
      </c>
      <c r="L9" s="11">
        <f t="shared" si="4"/>
        <v>1.0302618157089425</v>
      </c>
      <c r="N9" s="1" t="s">
        <v>39</v>
      </c>
      <c r="O9" s="1">
        <v>986</v>
      </c>
      <c r="P9" s="11">
        <f t="shared" si="5"/>
        <v>1.0339042292904579</v>
      </c>
    </row>
    <row r="10" spans="1:16" x14ac:dyDescent="0.2">
      <c r="A10" s="5" t="s">
        <v>40</v>
      </c>
      <c r="B10" s="1">
        <v>302</v>
      </c>
      <c r="C10" s="11">
        <f t="shared" si="1"/>
        <v>1.4181177851692428</v>
      </c>
      <c r="D10" s="6">
        <f t="shared" si="2"/>
        <v>0.95607439651760984</v>
      </c>
      <c r="F10" s="1" t="s">
        <v>41</v>
      </c>
      <c r="G10" s="1">
        <v>879</v>
      </c>
      <c r="H10" s="11">
        <f t="shared" si="3"/>
        <v>0.89564405196569585</v>
      </c>
      <c r="J10" s="1" t="s">
        <v>42</v>
      </c>
      <c r="K10" s="1">
        <v>870</v>
      </c>
      <c r="L10" s="11">
        <f t="shared" si="4"/>
        <v>0.88745324719483165</v>
      </c>
      <c r="N10" s="1" t="s">
        <v>43</v>
      </c>
      <c r="O10" s="1">
        <v>845</v>
      </c>
      <c r="P10" s="11">
        <f t="shared" si="5"/>
        <v>0.88605382733310034</v>
      </c>
    </row>
    <row r="11" spans="1:16" x14ac:dyDescent="0.2">
      <c r="A11" s="5" t="s">
        <v>44</v>
      </c>
      <c r="B11" s="1">
        <v>268</v>
      </c>
      <c r="C11" s="11">
        <f t="shared" si="1"/>
        <v>1.2584621404813148</v>
      </c>
      <c r="D11" s="6">
        <f t="shared" si="2"/>
        <v>0.8484368816778789</v>
      </c>
      <c r="F11" s="1" t="s">
        <v>45</v>
      </c>
      <c r="G11" s="1">
        <v>894</v>
      </c>
      <c r="H11" s="11">
        <f t="shared" si="3"/>
        <v>0.91092808015623672</v>
      </c>
      <c r="J11" s="1" t="s">
        <v>46</v>
      </c>
      <c r="K11" s="1">
        <v>840</v>
      </c>
      <c r="L11" s="11">
        <f t="shared" si="4"/>
        <v>0.856851411084665</v>
      </c>
      <c r="N11" s="1" t="s">
        <v>47</v>
      </c>
      <c r="O11" s="1">
        <v>823</v>
      </c>
      <c r="P11" s="11">
        <f t="shared" si="5"/>
        <v>0.86298497029010834</v>
      </c>
    </row>
    <row r="12" spans="1:16" x14ac:dyDescent="0.2">
      <c r="A12" s="5" t="s">
        <v>48</v>
      </c>
      <c r="B12" s="1">
        <v>262</v>
      </c>
      <c r="C12" s="11">
        <f t="shared" si="1"/>
        <v>1.230287614948151</v>
      </c>
      <c r="D12" s="6">
        <f t="shared" si="2"/>
        <v>0.82944202611792639</v>
      </c>
      <c r="F12" s="1" t="s">
        <v>49</v>
      </c>
      <c r="G12" s="1">
        <v>798</v>
      </c>
      <c r="H12" s="11">
        <f t="shared" si="3"/>
        <v>0.81311029973677507</v>
      </c>
      <c r="J12" s="1" t="s">
        <v>50</v>
      </c>
      <c r="K12" s="1">
        <v>871</v>
      </c>
      <c r="L12" s="11">
        <f t="shared" si="4"/>
        <v>0.88847330839850391</v>
      </c>
      <c r="N12" s="1" t="s">
        <v>51</v>
      </c>
      <c r="O12" s="1">
        <v>849</v>
      </c>
      <c r="P12" s="11">
        <f t="shared" si="5"/>
        <v>0.89024816497728065</v>
      </c>
    </row>
    <row r="13" spans="1:16" x14ac:dyDescent="0.2">
      <c r="A13" s="5" t="s">
        <v>52</v>
      </c>
      <c r="B13" s="1">
        <v>357</v>
      </c>
      <c r="C13" s="11">
        <f t="shared" si="1"/>
        <v>1.676384269223244</v>
      </c>
      <c r="D13" s="6">
        <f t="shared" si="2"/>
        <v>1.1301939058171746</v>
      </c>
      <c r="F13" s="1" t="s">
        <v>53</v>
      </c>
      <c r="G13" s="1">
        <v>805</v>
      </c>
      <c r="H13" s="11">
        <f t="shared" si="3"/>
        <v>0.82024284622569421</v>
      </c>
      <c r="J13" s="1" t="s">
        <v>54</v>
      </c>
      <c r="K13" s="1">
        <v>812</v>
      </c>
      <c r="L13" s="11">
        <f t="shared" si="4"/>
        <v>0.82828969738184288</v>
      </c>
      <c r="N13" s="1" t="s">
        <v>55</v>
      </c>
      <c r="O13" s="1">
        <v>796</v>
      </c>
      <c r="P13" s="11">
        <f t="shared" si="5"/>
        <v>0.83467319119189098</v>
      </c>
    </row>
    <row r="14" spans="1:16" x14ac:dyDescent="0.2">
      <c r="A14" s="5" t="s">
        <v>56</v>
      </c>
      <c r="B14" s="1">
        <v>479</v>
      </c>
      <c r="C14" s="11">
        <f t="shared" si="1"/>
        <v>2.2492662883975738</v>
      </c>
      <c r="D14" s="6">
        <f t="shared" si="2"/>
        <v>1.5164226355362089</v>
      </c>
      <c r="F14" s="1" t="s">
        <v>57</v>
      </c>
      <c r="G14" s="1">
        <v>1245</v>
      </c>
      <c r="H14" s="11">
        <f t="shared" si="3"/>
        <v>1.2685743398148934</v>
      </c>
      <c r="J14" s="1" t="s">
        <v>58</v>
      </c>
      <c r="K14" s="1">
        <v>1272</v>
      </c>
      <c r="L14" s="11">
        <f t="shared" si="4"/>
        <v>1.2975178510710643</v>
      </c>
      <c r="N14" s="1" t="s">
        <v>59</v>
      </c>
      <c r="O14" s="1">
        <v>1230</v>
      </c>
      <c r="P14" s="11">
        <f t="shared" si="5"/>
        <v>1.2897588255854597</v>
      </c>
    </row>
    <row r="15" spans="1:16" x14ac:dyDescent="0.2">
      <c r="A15" s="5" t="s">
        <v>60</v>
      </c>
      <c r="B15" s="1">
        <v>365</v>
      </c>
      <c r="C15" s="11">
        <f t="shared" si="1"/>
        <v>1.7139503032674623</v>
      </c>
      <c r="D15" s="6">
        <f t="shared" si="2"/>
        <v>1.1555203798971112</v>
      </c>
      <c r="F15" s="1" t="s">
        <v>61</v>
      </c>
      <c r="G15" s="1">
        <v>971</v>
      </c>
      <c r="H15" s="11">
        <f t="shared" si="3"/>
        <v>0.98938609153434665</v>
      </c>
      <c r="J15" s="1" t="s">
        <v>62</v>
      </c>
      <c r="K15" s="1">
        <v>969</v>
      </c>
      <c r="L15" s="11">
        <f t="shared" si="4"/>
        <v>0.98843930635838151</v>
      </c>
      <c r="N15" s="1" t="s">
        <v>63</v>
      </c>
      <c r="O15" s="1">
        <v>945</v>
      </c>
      <c r="P15" s="11">
        <f t="shared" si="5"/>
        <v>0.99091226843760927</v>
      </c>
    </row>
    <row r="16" spans="1:16" x14ac:dyDescent="0.2">
      <c r="A16" s="5" t="s">
        <v>64</v>
      </c>
      <c r="B16" s="1">
        <v>279</v>
      </c>
      <c r="C16" s="11">
        <f t="shared" si="1"/>
        <v>1.3101154372921149</v>
      </c>
      <c r="D16" s="6">
        <f t="shared" si="2"/>
        <v>0.8832607835377918</v>
      </c>
      <c r="F16" s="1" t="s">
        <v>65</v>
      </c>
      <c r="G16" s="1">
        <v>802</v>
      </c>
      <c r="H16" s="11">
        <f t="shared" si="3"/>
        <v>0.81718604058758604</v>
      </c>
      <c r="J16" s="1" t="s">
        <v>66</v>
      </c>
      <c r="K16" s="1">
        <v>883</v>
      </c>
      <c r="L16" s="11">
        <f t="shared" si="4"/>
        <v>0.90071404284257051</v>
      </c>
      <c r="N16" s="1" t="s">
        <v>67</v>
      </c>
      <c r="O16" s="1">
        <v>855</v>
      </c>
      <c r="P16" s="11">
        <f t="shared" si="5"/>
        <v>0.89653967144355129</v>
      </c>
    </row>
    <row r="17" spans="1:16" x14ac:dyDescent="0.2">
      <c r="A17" s="5" t="s">
        <v>68</v>
      </c>
      <c r="B17" s="1">
        <v>226</v>
      </c>
      <c r="C17" s="11">
        <f t="shared" si="1"/>
        <v>1.0612404617491684</v>
      </c>
      <c r="D17" s="6">
        <f t="shared" si="2"/>
        <v>0.71547289275821135</v>
      </c>
      <c r="F17" s="1" t="s">
        <v>69</v>
      </c>
      <c r="G17" s="1">
        <v>854</v>
      </c>
      <c r="H17" s="11">
        <f t="shared" si="3"/>
        <v>0.87017067164812778</v>
      </c>
      <c r="J17" s="1" t="s">
        <v>70</v>
      </c>
      <c r="K17" s="1">
        <v>919</v>
      </c>
      <c r="L17" s="11">
        <f t="shared" si="4"/>
        <v>0.9374362461747705</v>
      </c>
      <c r="N17" s="1" t="s">
        <v>71</v>
      </c>
      <c r="O17" s="1">
        <v>902</v>
      </c>
      <c r="P17" s="11">
        <f t="shared" si="5"/>
        <v>0.94582313876267043</v>
      </c>
    </row>
    <row r="18" spans="1:16" x14ac:dyDescent="0.2">
      <c r="A18" s="5" t="s">
        <v>72</v>
      </c>
      <c r="B18" s="1">
        <v>322</v>
      </c>
      <c r="C18" s="11">
        <f t="shared" si="1"/>
        <v>1.5120328702797887</v>
      </c>
      <c r="D18" s="6">
        <f t="shared" si="2"/>
        <v>1.0193905817174516</v>
      </c>
      <c r="F18" s="1" t="s">
        <v>73</v>
      </c>
      <c r="G18" s="1">
        <v>966</v>
      </c>
      <c r="H18" s="11">
        <f t="shared" si="3"/>
        <v>0.98429141547083299</v>
      </c>
      <c r="J18" s="1" t="s">
        <v>74</v>
      </c>
      <c r="K18" s="1">
        <v>896</v>
      </c>
      <c r="L18" s="11">
        <f t="shared" si="4"/>
        <v>0.91397483849030936</v>
      </c>
      <c r="N18" s="1" t="s">
        <v>75</v>
      </c>
      <c r="O18" s="1">
        <v>875</v>
      </c>
      <c r="P18" s="11">
        <f t="shared" si="5"/>
        <v>0.91751135966445307</v>
      </c>
    </row>
    <row r="19" spans="1:16" x14ac:dyDescent="0.2">
      <c r="A19" s="5" t="s">
        <v>76</v>
      </c>
      <c r="B19" s="1">
        <v>301</v>
      </c>
      <c r="C19" s="11">
        <f t="shared" si="1"/>
        <v>1.4134220309137155</v>
      </c>
      <c r="D19" s="6">
        <f t="shared" si="2"/>
        <v>0.95290858725761773</v>
      </c>
      <c r="F19" s="1" t="s">
        <v>77</v>
      </c>
      <c r="G19" s="1">
        <v>865</v>
      </c>
      <c r="H19" s="11">
        <f t="shared" si="3"/>
        <v>0.88137895898785767</v>
      </c>
      <c r="J19" s="1" t="s">
        <v>78</v>
      </c>
      <c r="K19" s="1">
        <v>731</v>
      </c>
      <c r="L19" s="11">
        <f t="shared" si="4"/>
        <v>0.74566473988439308</v>
      </c>
      <c r="N19" s="1" t="s">
        <v>79</v>
      </c>
      <c r="O19" s="1">
        <v>707</v>
      </c>
      <c r="P19" s="11">
        <f t="shared" si="5"/>
        <v>0.74134917860887806</v>
      </c>
    </row>
    <row r="20" spans="1:16" x14ac:dyDescent="0.2">
      <c r="A20" s="5" t="s">
        <v>80</v>
      </c>
      <c r="B20" s="1">
        <v>312</v>
      </c>
      <c r="C20" s="11">
        <f t="shared" si="1"/>
        <v>1.4650753277245157</v>
      </c>
      <c r="D20" s="6">
        <f t="shared" si="2"/>
        <v>0.98773248911753064</v>
      </c>
      <c r="F20" s="1" t="s">
        <v>81</v>
      </c>
      <c r="G20" s="1">
        <v>1088</v>
      </c>
      <c r="H20" s="11">
        <f t="shared" si="3"/>
        <v>1.1086015114205656</v>
      </c>
      <c r="J20" s="1" t="s">
        <v>82</v>
      </c>
      <c r="K20" s="1">
        <v>1032</v>
      </c>
      <c r="L20" s="11">
        <f t="shared" si="4"/>
        <v>1.0527031621897314</v>
      </c>
      <c r="N20" s="1" t="s">
        <v>83</v>
      </c>
      <c r="O20" s="1">
        <v>1012</v>
      </c>
      <c r="P20" s="11">
        <f t="shared" si="5"/>
        <v>1.0611674239776303</v>
      </c>
    </row>
    <row r="21" spans="1:16" x14ac:dyDescent="0.2">
      <c r="A21" s="5" t="s">
        <v>84</v>
      </c>
      <c r="B21" s="1">
        <v>400</v>
      </c>
      <c r="C21" s="11">
        <f t="shared" si="1"/>
        <v>1.8783017022109176</v>
      </c>
      <c r="D21" s="6">
        <f t="shared" si="2"/>
        <v>1.2663237039968342</v>
      </c>
      <c r="F21" s="1" t="s">
        <v>85</v>
      </c>
      <c r="G21" s="1">
        <v>984</v>
      </c>
      <c r="H21" s="11">
        <f t="shared" si="3"/>
        <v>1.0026322492994821</v>
      </c>
      <c r="J21" s="1" t="s">
        <v>86</v>
      </c>
      <c r="K21" s="1">
        <v>988</v>
      </c>
      <c r="L21" s="11">
        <f t="shared" si="4"/>
        <v>1.0078204692281536</v>
      </c>
      <c r="N21" s="1" t="s">
        <v>87</v>
      </c>
      <c r="O21" s="1">
        <v>963</v>
      </c>
      <c r="P21" s="11">
        <f t="shared" si="5"/>
        <v>1.0097867878364208</v>
      </c>
    </row>
    <row r="22" spans="1:16" x14ac:dyDescent="0.2">
      <c r="A22" s="5" t="s">
        <v>88</v>
      </c>
      <c r="B22" s="1">
        <v>352</v>
      </c>
      <c r="C22" s="11">
        <f t="shared" si="1"/>
        <v>1.6529054979456075</v>
      </c>
      <c r="D22" s="6">
        <f t="shared" si="2"/>
        <v>1.114364859517214</v>
      </c>
      <c r="F22" s="1" t="s">
        <v>89</v>
      </c>
      <c r="G22" s="1">
        <v>1159</v>
      </c>
      <c r="H22" s="11">
        <f t="shared" si="3"/>
        <v>1.180945911522459</v>
      </c>
      <c r="J22" s="1" t="s">
        <v>90</v>
      </c>
      <c r="K22" s="1">
        <v>1149</v>
      </c>
      <c r="L22" s="11">
        <f t="shared" si="4"/>
        <v>1.1720503230193811</v>
      </c>
      <c r="N22" s="1" t="s">
        <v>91</v>
      </c>
      <c r="O22" s="1">
        <v>1116</v>
      </c>
      <c r="P22" s="11">
        <f t="shared" si="5"/>
        <v>1.1702202027263195</v>
      </c>
    </row>
    <row r="23" spans="1:16" x14ac:dyDescent="0.2">
      <c r="A23" s="5" t="s">
        <v>92</v>
      </c>
      <c r="B23" s="1">
        <v>338</v>
      </c>
      <c r="C23" s="11">
        <f t="shared" si="1"/>
        <v>1.5871649383682254</v>
      </c>
      <c r="D23" s="6">
        <f t="shared" si="2"/>
        <v>1.070043529877325</v>
      </c>
      <c r="F23" s="1" t="s">
        <v>93</v>
      </c>
      <c r="G23" s="1">
        <v>907</v>
      </c>
      <c r="H23" s="11">
        <f t="shared" si="3"/>
        <v>0.92417423792137221</v>
      </c>
      <c r="J23" s="1" t="s">
        <v>94</v>
      </c>
      <c r="K23" s="1">
        <v>850</v>
      </c>
      <c r="L23" s="11">
        <f t="shared" si="4"/>
        <v>0.86705202312138729</v>
      </c>
      <c r="N23" s="1" t="s">
        <v>95</v>
      </c>
      <c r="O23" s="1">
        <v>822</v>
      </c>
      <c r="P23" s="11">
        <f t="shared" si="5"/>
        <v>0.86193638587906329</v>
      </c>
    </row>
    <row r="24" spans="1:16" x14ac:dyDescent="0.2">
      <c r="A24" s="5" t="s">
        <v>96</v>
      </c>
      <c r="B24" s="1">
        <v>515</v>
      </c>
      <c r="C24" s="11">
        <f t="shared" si="1"/>
        <v>2.4183134415965561</v>
      </c>
      <c r="D24" s="6">
        <f t="shared" si="2"/>
        <v>1.630391768895924</v>
      </c>
      <c r="F24" s="1" t="s">
        <v>97</v>
      </c>
      <c r="G24" s="1">
        <v>1236</v>
      </c>
      <c r="H24" s="11">
        <f t="shared" si="3"/>
        <v>1.2594039229005689</v>
      </c>
      <c r="J24" s="1" t="s">
        <v>98</v>
      </c>
      <c r="K24" s="1">
        <v>1267</v>
      </c>
      <c r="L24" s="11">
        <f t="shared" si="4"/>
        <v>1.2924175450527031</v>
      </c>
      <c r="N24" s="1" t="s">
        <v>99</v>
      </c>
      <c r="O24" s="1">
        <v>1246</v>
      </c>
      <c r="P24" s="11">
        <f t="shared" si="5"/>
        <v>1.3065361761621812</v>
      </c>
    </row>
    <row r="25" spans="1:16" x14ac:dyDescent="0.2">
      <c r="A25" s="5" t="s">
        <v>100</v>
      </c>
      <c r="B25" s="1">
        <v>535</v>
      </c>
      <c r="C25" s="11">
        <f t="shared" si="1"/>
        <v>2.5122285267071023</v>
      </c>
      <c r="D25" s="6">
        <f t="shared" si="2"/>
        <v>1.6937079540957658</v>
      </c>
      <c r="F25" s="1" t="s">
        <v>101</v>
      </c>
      <c r="G25" s="1">
        <v>1426</v>
      </c>
      <c r="H25" s="11">
        <f t="shared" si="3"/>
        <v>1.4530016133140868</v>
      </c>
      <c r="J25" s="1" t="s">
        <v>102</v>
      </c>
      <c r="K25" s="1">
        <v>1438</v>
      </c>
      <c r="L25" s="11">
        <f t="shared" si="4"/>
        <v>1.4668480108806528</v>
      </c>
      <c r="N25" s="1" t="s">
        <v>103</v>
      </c>
      <c r="O25" s="1">
        <v>1341</v>
      </c>
      <c r="P25" s="11">
        <f t="shared" si="5"/>
        <v>1.4061516952114645</v>
      </c>
    </row>
    <row r="26" spans="1:16" x14ac:dyDescent="0.2">
      <c r="A26" s="5" t="s">
        <v>104</v>
      </c>
      <c r="B26" s="1">
        <v>361</v>
      </c>
      <c r="C26" s="11">
        <f t="shared" si="1"/>
        <v>1.6951672862453531</v>
      </c>
      <c r="D26" s="6">
        <f t="shared" si="2"/>
        <v>1.1428571428571428</v>
      </c>
      <c r="F26" s="1" t="s">
        <v>105</v>
      </c>
      <c r="G26" s="1">
        <v>1088</v>
      </c>
      <c r="H26" s="11">
        <f t="shared" si="3"/>
        <v>1.1086015114205656</v>
      </c>
      <c r="J26" s="1" t="s">
        <v>106</v>
      </c>
      <c r="K26" s="1">
        <v>1041</v>
      </c>
      <c r="L26" s="11">
        <f t="shared" si="4"/>
        <v>1.0618837130227814</v>
      </c>
      <c r="N26" s="1" t="s">
        <v>107</v>
      </c>
      <c r="O26" s="1">
        <v>1022</v>
      </c>
      <c r="P26" s="11">
        <f t="shared" si="5"/>
        <v>1.071653268088081</v>
      </c>
    </row>
    <row r="27" spans="1:16" x14ac:dyDescent="0.2">
      <c r="A27" s="5" t="s">
        <v>108</v>
      </c>
      <c r="B27" s="1">
        <v>271</v>
      </c>
      <c r="C27" s="11">
        <f t="shared" si="1"/>
        <v>1.2725494032478966</v>
      </c>
      <c r="D27" s="6">
        <f t="shared" si="2"/>
        <v>0.8579343094578552</v>
      </c>
      <c r="F27" s="1" t="s">
        <v>109</v>
      </c>
      <c r="G27" s="1">
        <v>961</v>
      </c>
      <c r="H27" s="11">
        <f t="shared" si="3"/>
        <v>0.97919673940731944</v>
      </c>
      <c r="J27" s="1" t="s">
        <v>110</v>
      </c>
      <c r="K27" s="1">
        <v>978</v>
      </c>
      <c r="L27" s="11">
        <f t="shared" si="4"/>
        <v>0.99761985719143143</v>
      </c>
      <c r="N27" s="1" t="s">
        <v>111</v>
      </c>
      <c r="O27" s="1">
        <v>949</v>
      </c>
      <c r="P27" s="11">
        <f t="shared" si="5"/>
        <v>0.99510660608178958</v>
      </c>
    </row>
    <row r="28" spans="1:16" ht="16" thickBot="1" x14ac:dyDescent="0.25">
      <c r="A28" s="7" t="s">
        <v>112</v>
      </c>
      <c r="B28" s="8">
        <v>246</v>
      </c>
      <c r="C28" s="12">
        <f t="shared" si="1"/>
        <v>1.1551555468597143</v>
      </c>
      <c r="D28" s="9">
        <f t="shared" si="2"/>
        <v>0.77878907795805308</v>
      </c>
      <c r="F28" s="1" t="s">
        <v>113</v>
      </c>
      <c r="G28" s="1">
        <v>941</v>
      </c>
      <c r="H28" s="11">
        <f t="shared" si="3"/>
        <v>0.95881803515326491</v>
      </c>
      <c r="J28" s="1" t="s">
        <v>114</v>
      </c>
      <c r="K28" s="1">
        <v>942</v>
      </c>
      <c r="L28" s="11">
        <f t="shared" si="4"/>
        <v>0.96089765385923154</v>
      </c>
      <c r="N28" s="1" t="s">
        <v>115</v>
      </c>
      <c r="O28" s="1">
        <v>910</v>
      </c>
      <c r="P28" s="11">
        <f t="shared" si="5"/>
        <v>0.95421181405103117</v>
      </c>
    </row>
    <row r="29" spans="1:16" x14ac:dyDescent="0.2">
      <c r="A29" s="2" t="s">
        <v>116</v>
      </c>
      <c r="B29" s="3">
        <v>263</v>
      </c>
      <c r="C29" s="10">
        <f t="shared" si="1"/>
        <v>1.2349833692036782</v>
      </c>
      <c r="D29" s="4">
        <f t="shared" si="2"/>
        <v>0.83260783537791849</v>
      </c>
      <c r="F29" s="1" t="s">
        <v>117</v>
      </c>
      <c r="H29" s="1">
        <f>MAX(G$5:G$28)/MIN(G$5:G$28)</f>
        <v>2.4128595600676821</v>
      </c>
      <c r="L29" s="1">
        <f>MAX(K$5:K$28)/MIN(K$5:K$28)</f>
        <v>2.2898089171974521</v>
      </c>
      <c r="P29" s="1">
        <f>MAX(O$5:O$28)/MIN(O$5:O$28)</f>
        <v>2.1915584415584415</v>
      </c>
    </row>
    <row r="30" spans="1:16" x14ac:dyDescent="0.2">
      <c r="A30" s="5" t="s">
        <v>118</v>
      </c>
      <c r="B30" s="1">
        <v>346</v>
      </c>
      <c r="C30" s="11">
        <f t="shared" si="1"/>
        <v>1.6247309724124437</v>
      </c>
      <c r="D30" s="6">
        <f t="shared" si="2"/>
        <v>1.0953700039572616</v>
      </c>
    </row>
    <row r="31" spans="1:16" x14ac:dyDescent="0.2">
      <c r="A31" s="5" t="s">
        <v>119</v>
      </c>
      <c r="B31" s="1">
        <v>94</v>
      </c>
      <c r="C31" s="11">
        <f t="shared" si="1"/>
        <v>0.44140090001956561</v>
      </c>
      <c r="D31" s="6">
        <f t="shared" si="2"/>
        <v>0.29758607043925606</v>
      </c>
      <c r="H31" s="1" t="s">
        <v>120</v>
      </c>
    </row>
    <row r="32" spans="1:16" x14ac:dyDescent="0.2">
      <c r="A32" s="5" t="s">
        <v>121</v>
      </c>
      <c r="B32" s="1">
        <v>523</v>
      </c>
      <c r="C32" s="11">
        <f t="shared" si="1"/>
        <v>2.4558794756407747</v>
      </c>
      <c r="D32" s="6">
        <f t="shared" si="2"/>
        <v>1.6557182429758608</v>
      </c>
      <c r="H32" s="1" t="s">
        <v>100</v>
      </c>
    </row>
    <row r="33" spans="1:8" x14ac:dyDescent="0.2">
      <c r="A33" s="5" t="s">
        <v>122</v>
      </c>
      <c r="B33" s="1">
        <v>476</v>
      </c>
      <c r="C33" s="11">
        <f t="shared" si="1"/>
        <v>2.235179025630992</v>
      </c>
      <c r="D33" s="6">
        <f t="shared" si="2"/>
        <v>1.5069252077562327</v>
      </c>
      <c r="H33" s="1">
        <f>MAX(B5:B76)</f>
        <v>535</v>
      </c>
    </row>
    <row r="34" spans="1:8" x14ac:dyDescent="0.2">
      <c r="A34" s="5" t="s">
        <v>123</v>
      </c>
      <c r="B34" s="1">
        <v>315</v>
      </c>
      <c r="C34" s="11">
        <f t="shared" si="1"/>
        <v>1.4791625904910977</v>
      </c>
      <c r="D34" s="6">
        <f t="shared" si="2"/>
        <v>0.99722991689750695</v>
      </c>
    </row>
    <row r="35" spans="1:8" x14ac:dyDescent="0.2">
      <c r="A35" s="5" t="s">
        <v>124</v>
      </c>
      <c r="B35" s="1">
        <v>310</v>
      </c>
      <c r="C35" s="11">
        <f t="shared" si="1"/>
        <v>1.4556838192134611</v>
      </c>
      <c r="D35" s="6">
        <f t="shared" si="2"/>
        <v>0.98140087059754655</v>
      </c>
      <c r="H35" s="1" t="s">
        <v>125</v>
      </c>
    </row>
    <row r="36" spans="1:8" x14ac:dyDescent="0.2">
      <c r="A36" s="5" t="s">
        <v>126</v>
      </c>
      <c r="B36" s="1">
        <v>296</v>
      </c>
      <c r="C36" s="11">
        <f t="shared" si="1"/>
        <v>1.389943259636079</v>
      </c>
      <c r="D36" s="6">
        <f t="shared" si="2"/>
        <v>0.93707954095765733</v>
      </c>
      <c r="H36" s="1" t="s">
        <v>119</v>
      </c>
    </row>
    <row r="37" spans="1:8" x14ac:dyDescent="0.2">
      <c r="A37" s="5" t="s">
        <v>127</v>
      </c>
      <c r="B37" s="1">
        <v>147</v>
      </c>
      <c r="C37" s="11">
        <f t="shared" ref="C37:C76" si="6">B37/(SUM($B$3:$B$5)/72)</f>
        <v>0.69027587556251224</v>
      </c>
      <c r="D37" s="6">
        <f t="shared" si="2"/>
        <v>0.46537396121883656</v>
      </c>
      <c r="H37" s="1">
        <f>MIN(B5:B76)</f>
        <v>94</v>
      </c>
    </row>
    <row r="38" spans="1:8" x14ac:dyDescent="0.2">
      <c r="A38" s="5" t="s">
        <v>128</v>
      </c>
      <c r="B38" s="1">
        <v>418</v>
      </c>
      <c r="C38" s="11">
        <f t="shared" si="6"/>
        <v>1.9628252788104088</v>
      </c>
      <c r="D38" s="6">
        <f t="shared" si="2"/>
        <v>1.3233082706766917</v>
      </c>
    </row>
    <row r="39" spans="1:8" x14ac:dyDescent="0.2">
      <c r="A39" s="5" t="s">
        <v>129</v>
      </c>
      <c r="B39" s="1">
        <v>335</v>
      </c>
      <c r="C39" s="11">
        <f t="shared" si="6"/>
        <v>1.5730776756016434</v>
      </c>
      <c r="D39" s="6">
        <f t="shared" si="2"/>
        <v>1.0605461020973486</v>
      </c>
      <c r="H39" s="1" t="s">
        <v>130</v>
      </c>
    </row>
    <row r="40" spans="1:8" x14ac:dyDescent="0.2">
      <c r="A40" s="5" t="s">
        <v>131</v>
      </c>
      <c r="B40" s="1">
        <v>277</v>
      </c>
      <c r="C40" s="11">
        <f t="shared" si="6"/>
        <v>1.3007239287810604</v>
      </c>
      <c r="D40" s="6">
        <f t="shared" si="2"/>
        <v>0.87692916501780771</v>
      </c>
      <c r="H40" s="1">
        <f>H33/H37</f>
        <v>5.6914893617021276</v>
      </c>
    </row>
    <row r="41" spans="1:8" x14ac:dyDescent="0.2">
      <c r="A41" s="5" t="s">
        <v>132</v>
      </c>
      <c r="B41" s="1">
        <v>335</v>
      </c>
      <c r="C41" s="11">
        <f t="shared" si="6"/>
        <v>1.5730776756016434</v>
      </c>
      <c r="D41" s="6">
        <f t="shared" si="2"/>
        <v>1.0605461020973486</v>
      </c>
    </row>
    <row r="42" spans="1:8" x14ac:dyDescent="0.2">
      <c r="A42" s="5" t="s">
        <v>133</v>
      </c>
      <c r="B42" s="1">
        <v>328</v>
      </c>
      <c r="C42" s="11">
        <f t="shared" si="6"/>
        <v>1.5402073958129523</v>
      </c>
      <c r="D42" s="6">
        <f t="shared" si="2"/>
        <v>1.038385437277404</v>
      </c>
    </row>
    <row r="43" spans="1:8" x14ac:dyDescent="0.2">
      <c r="A43" s="5" t="s">
        <v>134</v>
      </c>
      <c r="B43" s="1">
        <v>352</v>
      </c>
      <c r="C43" s="11">
        <f t="shared" si="6"/>
        <v>1.6529054979456075</v>
      </c>
      <c r="D43" s="6">
        <f t="shared" si="2"/>
        <v>1.114364859517214</v>
      </c>
    </row>
    <row r="44" spans="1:8" x14ac:dyDescent="0.2">
      <c r="A44" s="5" t="s">
        <v>135</v>
      </c>
      <c r="B44" s="1">
        <v>499</v>
      </c>
      <c r="C44" s="11">
        <f t="shared" si="6"/>
        <v>2.3431813735081195</v>
      </c>
      <c r="D44" s="6">
        <f t="shared" si="2"/>
        <v>1.5797388207360505</v>
      </c>
    </row>
    <row r="45" spans="1:8" x14ac:dyDescent="0.2">
      <c r="A45" s="5" t="s">
        <v>136</v>
      </c>
      <c r="B45" s="1">
        <v>312</v>
      </c>
      <c r="C45" s="11">
        <f t="shared" si="6"/>
        <v>1.4650753277245157</v>
      </c>
      <c r="D45" s="6">
        <f t="shared" si="2"/>
        <v>0.98773248911753064</v>
      </c>
    </row>
    <row r="46" spans="1:8" x14ac:dyDescent="0.2">
      <c r="A46" s="5" t="s">
        <v>137</v>
      </c>
      <c r="B46" s="1">
        <v>462</v>
      </c>
      <c r="C46" s="11">
        <f t="shared" si="6"/>
        <v>2.1694384660536099</v>
      </c>
      <c r="D46" s="6">
        <f t="shared" si="2"/>
        <v>1.4626038781163435</v>
      </c>
    </row>
    <row r="47" spans="1:8" x14ac:dyDescent="0.2">
      <c r="A47" s="5" t="s">
        <v>138</v>
      </c>
      <c r="B47" s="1">
        <v>339</v>
      </c>
      <c r="C47" s="11">
        <f t="shared" si="6"/>
        <v>1.5918606926237526</v>
      </c>
      <c r="D47" s="6">
        <f t="shared" si="2"/>
        <v>1.073209339137317</v>
      </c>
    </row>
    <row r="48" spans="1:8" x14ac:dyDescent="0.2">
      <c r="A48" s="5" t="s">
        <v>139</v>
      </c>
      <c r="B48" s="1">
        <v>460</v>
      </c>
      <c r="C48" s="11">
        <f t="shared" si="6"/>
        <v>2.1600469575425554</v>
      </c>
      <c r="D48" s="6">
        <f t="shared" si="2"/>
        <v>1.4562722595963593</v>
      </c>
    </row>
    <row r="49" spans="1:4" x14ac:dyDescent="0.2">
      <c r="A49" s="5" t="s">
        <v>140</v>
      </c>
      <c r="B49" s="1">
        <v>486</v>
      </c>
      <c r="C49" s="11">
        <f t="shared" si="6"/>
        <v>2.2821365681862646</v>
      </c>
      <c r="D49" s="6">
        <f t="shared" si="2"/>
        <v>1.5385833003561535</v>
      </c>
    </row>
    <row r="50" spans="1:4" x14ac:dyDescent="0.2">
      <c r="A50" s="5" t="s">
        <v>141</v>
      </c>
      <c r="B50" s="1">
        <v>436</v>
      </c>
      <c r="C50" s="11">
        <f t="shared" si="6"/>
        <v>2.0473488554099002</v>
      </c>
      <c r="D50" s="6">
        <f t="shared" si="2"/>
        <v>1.3802928373565493</v>
      </c>
    </row>
    <row r="51" spans="1:4" x14ac:dyDescent="0.2">
      <c r="A51" s="5" t="s">
        <v>142</v>
      </c>
      <c r="B51" s="1">
        <v>424</v>
      </c>
      <c r="C51" s="11">
        <f t="shared" si="6"/>
        <v>1.9909998043435726</v>
      </c>
      <c r="D51" s="6">
        <f t="shared" si="2"/>
        <v>1.3423031262366443</v>
      </c>
    </row>
    <row r="52" spans="1:4" ht="16" thickBot="1" x14ac:dyDescent="0.25">
      <c r="A52" s="7" t="s">
        <v>143</v>
      </c>
      <c r="B52" s="8">
        <v>521</v>
      </c>
      <c r="C52" s="12">
        <f t="shared" si="6"/>
        <v>2.4464879671297202</v>
      </c>
      <c r="D52" s="9">
        <f t="shared" si="2"/>
        <v>1.6493866244558766</v>
      </c>
    </row>
    <row r="53" spans="1:4" x14ac:dyDescent="0.2">
      <c r="A53" s="2" t="s">
        <v>144</v>
      </c>
      <c r="B53" s="3">
        <v>261</v>
      </c>
      <c r="C53" s="10">
        <f t="shared" si="6"/>
        <v>1.2255918606926237</v>
      </c>
      <c r="D53" s="4">
        <f t="shared" si="2"/>
        <v>0.82627621685793429</v>
      </c>
    </row>
    <row r="54" spans="1:4" x14ac:dyDescent="0.2">
      <c r="A54" s="5" t="s">
        <v>145</v>
      </c>
      <c r="B54" s="1">
        <v>202</v>
      </c>
      <c r="C54" s="11">
        <f t="shared" si="6"/>
        <v>0.94854235961651334</v>
      </c>
      <c r="D54" s="6">
        <f t="shared" si="2"/>
        <v>0.63949347051840122</v>
      </c>
    </row>
    <row r="55" spans="1:4" x14ac:dyDescent="0.2">
      <c r="A55" s="5" t="s">
        <v>146</v>
      </c>
      <c r="B55" s="1">
        <v>152</v>
      </c>
      <c r="C55" s="11">
        <f t="shared" si="6"/>
        <v>0.71375464684014867</v>
      </c>
      <c r="D55" s="6">
        <f t="shared" si="2"/>
        <v>0.48120300751879697</v>
      </c>
    </row>
    <row r="56" spans="1:4" x14ac:dyDescent="0.2">
      <c r="A56" s="5" t="s">
        <v>147</v>
      </c>
      <c r="B56" s="1">
        <v>242</v>
      </c>
      <c r="C56" s="11">
        <f t="shared" si="6"/>
        <v>1.1363725298376051</v>
      </c>
      <c r="D56" s="6">
        <f t="shared" si="2"/>
        <v>0.76612584091808467</v>
      </c>
    </row>
    <row r="57" spans="1:4" x14ac:dyDescent="0.2">
      <c r="A57" s="5" t="s">
        <v>148</v>
      </c>
      <c r="B57" s="1">
        <v>167</v>
      </c>
      <c r="C57" s="11">
        <f t="shared" si="6"/>
        <v>0.78419096067305805</v>
      </c>
      <c r="D57" s="6">
        <f t="shared" si="2"/>
        <v>0.52869014641867829</v>
      </c>
    </row>
    <row r="58" spans="1:4" x14ac:dyDescent="0.2">
      <c r="A58" s="5" t="s">
        <v>149</v>
      </c>
      <c r="B58" s="1">
        <v>232</v>
      </c>
      <c r="C58" s="11">
        <f t="shared" si="6"/>
        <v>1.0894149872823322</v>
      </c>
      <c r="D58" s="6">
        <f t="shared" si="2"/>
        <v>0.73446774831816386</v>
      </c>
    </row>
    <row r="59" spans="1:4" x14ac:dyDescent="0.2">
      <c r="A59" s="5" t="s">
        <v>150</v>
      </c>
      <c r="B59" s="1">
        <v>295</v>
      </c>
      <c r="C59" s="11">
        <f t="shared" si="6"/>
        <v>1.3852475053805517</v>
      </c>
      <c r="D59" s="6">
        <f t="shared" si="2"/>
        <v>0.93391373169766523</v>
      </c>
    </row>
    <row r="60" spans="1:4" x14ac:dyDescent="0.2">
      <c r="A60" s="5" t="s">
        <v>151</v>
      </c>
      <c r="B60" s="1">
        <v>211</v>
      </c>
      <c r="C60" s="11">
        <f t="shared" si="6"/>
        <v>0.99080414791625904</v>
      </c>
      <c r="D60" s="6">
        <f t="shared" si="2"/>
        <v>0.66798575385833003</v>
      </c>
    </row>
    <row r="61" spans="1:4" x14ac:dyDescent="0.2">
      <c r="A61" s="5" t="s">
        <v>152</v>
      </c>
      <c r="B61" s="1">
        <v>265</v>
      </c>
      <c r="C61" s="11">
        <f t="shared" si="6"/>
        <v>1.2443748777147328</v>
      </c>
      <c r="D61" s="6">
        <f t="shared" si="2"/>
        <v>0.8389394538979027</v>
      </c>
    </row>
    <row r="62" spans="1:4" x14ac:dyDescent="0.2">
      <c r="A62" s="5" t="s">
        <v>153</v>
      </c>
      <c r="B62" s="1">
        <v>310</v>
      </c>
      <c r="C62" s="11">
        <f t="shared" si="6"/>
        <v>1.4556838192134611</v>
      </c>
      <c r="D62" s="6">
        <f t="shared" si="2"/>
        <v>0.98140087059754655</v>
      </c>
    </row>
    <row r="63" spans="1:4" x14ac:dyDescent="0.2">
      <c r="A63" s="5" t="s">
        <v>154</v>
      </c>
      <c r="B63" s="1">
        <v>237</v>
      </c>
      <c r="C63" s="11">
        <f t="shared" si="6"/>
        <v>1.1128937585599687</v>
      </c>
      <c r="D63" s="6">
        <f t="shared" si="2"/>
        <v>0.75029679461812426</v>
      </c>
    </row>
    <row r="64" spans="1:4" x14ac:dyDescent="0.2">
      <c r="A64" s="5" t="s">
        <v>155</v>
      </c>
      <c r="B64" s="1">
        <v>224</v>
      </c>
      <c r="C64" s="11">
        <f t="shared" si="6"/>
        <v>1.0518489532381139</v>
      </c>
      <c r="D64" s="6">
        <f t="shared" si="2"/>
        <v>0.70914127423822715</v>
      </c>
    </row>
    <row r="65" spans="1:16" x14ac:dyDescent="0.2">
      <c r="A65" s="5" t="s">
        <v>156</v>
      </c>
      <c r="B65" s="1">
        <v>267</v>
      </c>
      <c r="C65" s="11">
        <f t="shared" si="6"/>
        <v>1.2537663862257875</v>
      </c>
      <c r="D65" s="6">
        <f t="shared" si="2"/>
        <v>0.84527107241788679</v>
      </c>
    </row>
    <row r="66" spans="1:16" x14ac:dyDescent="0.2">
      <c r="A66" s="5" t="s">
        <v>157</v>
      </c>
      <c r="B66" s="1">
        <v>281</v>
      </c>
      <c r="C66" s="11">
        <f t="shared" si="6"/>
        <v>1.3195069458031696</v>
      </c>
      <c r="D66" s="6">
        <f t="shared" si="2"/>
        <v>0.88959240205777601</v>
      </c>
    </row>
    <row r="67" spans="1:16" x14ac:dyDescent="0.2">
      <c r="A67" s="5" t="s">
        <v>158</v>
      </c>
      <c r="B67" s="1">
        <v>190</v>
      </c>
      <c r="C67" s="11">
        <f t="shared" si="6"/>
        <v>0.89219330855018586</v>
      </c>
      <c r="D67" s="6">
        <f t="shared" si="2"/>
        <v>0.60150375939849621</v>
      </c>
    </row>
    <row r="68" spans="1:16" x14ac:dyDescent="0.2">
      <c r="A68" s="5" t="s">
        <v>159</v>
      </c>
      <c r="B68" s="1">
        <v>242</v>
      </c>
      <c r="C68" s="11">
        <f t="shared" si="6"/>
        <v>1.1363725298376051</v>
      </c>
      <c r="D68" s="6">
        <f t="shared" si="2"/>
        <v>0.76612584091808467</v>
      </c>
    </row>
    <row r="69" spans="1:16" x14ac:dyDescent="0.2">
      <c r="A69" s="5" t="s">
        <v>160</v>
      </c>
      <c r="B69" s="1">
        <v>244</v>
      </c>
      <c r="C69" s="11">
        <f t="shared" si="6"/>
        <v>1.1457640383486598</v>
      </c>
      <c r="D69" s="6">
        <f t="shared" ref="D69:D76" si="7">B69/AVERAGE($B$5:$B$76)</f>
        <v>0.77245745943806887</v>
      </c>
    </row>
    <row r="70" spans="1:16" x14ac:dyDescent="0.2">
      <c r="A70" s="5" t="s">
        <v>161</v>
      </c>
      <c r="B70" s="1">
        <v>309</v>
      </c>
      <c r="C70" s="11">
        <f t="shared" si="6"/>
        <v>1.4509880649579339</v>
      </c>
      <c r="D70" s="6">
        <f t="shared" si="7"/>
        <v>0.97823506133755445</v>
      </c>
    </row>
    <row r="71" spans="1:16" x14ac:dyDescent="0.2">
      <c r="A71" s="5" t="s">
        <v>162</v>
      </c>
      <c r="B71" s="1">
        <v>209</v>
      </c>
      <c r="C71" s="11">
        <f t="shared" si="6"/>
        <v>0.9814126394052044</v>
      </c>
      <c r="D71" s="6">
        <f t="shared" si="7"/>
        <v>0.66165413533834583</v>
      </c>
    </row>
    <row r="72" spans="1:16" x14ac:dyDescent="0.2">
      <c r="A72" s="5" t="s">
        <v>163</v>
      </c>
      <c r="B72" s="1">
        <v>223</v>
      </c>
      <c r="C72" s="11">
        <f t="shared" si="6"/>
        <v>1.0471531989825866</v>
      </c>
      <c r="D72" s="6">
        <f t="shared" si="7"/>
        <v>0.70597546497823505</v>
      </c>
    </row>
    <row r="73" spans="1:16" x14ac:dyDescent="0.2">
      <c r="A73" s="5" t="s">
        <v>164</v>
      </c>
      <c r="B73" s="1">
        <v>289</v>
      </c>
      <c r="C73" s="11">
        <f t="shared" si="6"/>
        <v>1.357072979847388</v>
      </c>
      <c r="D73" s="6">
        <f t="shared" si="7"/>
        <v>0.91491887613771272</v>
      </c>
    </row>
    <row r="74" spans="1:16" x14ac:dyDescent="0.2">
      <c r="A74" s="5" t="s">
        <v>165</v>
      </c>
      <c r="B74" s="1">
        <v>256</v>
      </c>
      <c r="C74" s="11">
        <f t="shared" si="6"/>
        <v>1.2021130894149872</v>
      </c>
      <c r="D74" s="6">
        <f t="shared" si="7"/>
        <v>0.81044717055797388</v>
      </c>
    </row>
    <row r="75" spans="1:16" x14ac:dyDescent="0.2">
      <c r="A75" s="5" t="s">
        <v>166</v>
      </c>
      <c r="B75" s="1">
        <v>232</v>
      </c>
      <c r="C75" s="11">
        <f t="shared" si="6"/>
        <v>1.0894149872823322</v>
      </c>
      <c r="D75" s="6">
        <f t="shared" si="7"/>
        <v>0.73446774831816386</v>
      </c>
    </row>
    <row r="76" spans="1:16" ht="16" thickBot="1" x14ac:dyDescent="0.25">
      <c r="A76" s="7" t="s">
        <v>167</v>
      </c>
      <c r="B76" s="8">
        <v>137</v>
      </c>
      <c r="C76" s="12">
        <f t="shared" si="6"/>
        <v>0.64331833300723928</v>
      </c>
      <c r="D76" s="9">
        <f t="shared" si="7"/>
        <v>0.4337158686189157</v>
      </c>
    </row>
    <row r="77" spans="1:16" x14ac:dyDescent="0.2">
      <c r="A77" s="2" t="s">
        <v>168</v>
      </c>
      <c r="B77" s="1">
        <v>6330</v>
      </c>
      <c r="C77" s="4">
        <f>B77/(SUM($B$77:$B$79)/3)</f>
        <v>0.82748703647217736</v>
      </c>
    </row>
    <row r="78" spans="1:16" x14ac:dyDescent="0.2">
      <c r="A78" s="5" t="s">
        <v>169</v>
      </c>
      <c r="B78" s="1">
        <v>8614</v>
      </c>
      <c r="C78" s="6">
        <f>B78/(SUM($B$77:$B$79)/3)</f>
        <v>1.1260621377837814</v>
      </c>
    </row>
    <row r="79" spans="1:16" ht="16" thickBot="1" x14ac:dyDescent="0.25">
      <c r="A79" s="7" t="s">
        <v>170</v>
      </c>
      <c r="B79" s="1">
        <v>8005</v>
      </c>
      <c r="C79" s="9">
        <f>B79/(SUM($B$77:$B$79)/3)</f>
        <v>1.046450825744041</v>
      </c>
      <c r="F79" s="1" t="s">
        <v>16</v>
      </c>
      <c r="G79" s="1" t="s">
        <v>17</v>
      </c>
      <c r="H79" s="1" t="s">
        <v>12</v>
      </c>
      <c r="J79" s="1" t="s">
        <v>18</v>
      </c>
      <c r="K79" s="1" t="s">
        <v>17</v>
      </c>
      <c r="L79" s="1" t="s">
        <v>12</v>
      </c>
      <c r="N79" s="1" t="s">
        <v>19</v>
      </c>
      <c r="O79" s="1" t="s">
        <v>17</v>
      </c>
      <c r="P79" s="1" t="s">
        <v>12</v>
      </c>
    </row>
    <row r="80" spans="1:16" x14ac:dyDescent="0.2">
      <c r="A80" s="2" t="s">
        <v>171</v>
      </c>
      <c r="B80" s="3">
        <v>223</v>
      </c>
      <c r="C80" s="10">
        <f>B80/(SUM($B$77:$B$79)/93)</f>
        <v>0.90369950760381723</v>
      </c>
      <c r="D80" s="4">
        <f>B80/AVERAGE($B$80:$B$172)</f>
        <v>0.92725565590628634</v>
      </c>
      <c r="F80" s="1" t="s">
        <v>172</v>
      </c>
      <c r="G80" s="1">
        <v>679</v>
      </c>
      <c r="H80" s="11">
        <f t="shared" ref="H80:H110" si="8">G80/AVERAGE(G$80:G$110)</f>
        <v>0.91485570236439495</v>
      </c>
      <c r="J80" s="1" t="s">
        <v>173</v>
      </c>
      <c r="K80" s="1">
        <v>647</v>
      </c>
      <c r="L80" s="11">
        <f t="shared" ref="L80:L110" si="9">K80/AVERAGE(K$80:K$110)</f>
        <v>0.89316886355539726</v>
      </c>
      <c r="N80" s="1" t="s">
        <v>174</v>
      </c>
      <c r="O80" s="1">
        <v>627</v>
      </c>
      <c r="P80" s="11">
        <f t="shared" ref="P80:P110" si="10">O80/AVERAGE(O$80:O$110)</f>
        <v>0.89181004817618714</v>
      </c>
    </row>
    <row r="81" spans="1:16" x14ac:dyDescent="0.2">
      <c r="A81" s="5" t="s">
        <v>175</v>
      </c>
      <c r="B81" s="1">
        <v>150</v>
      </c>
      <c r="C81" s="11">
        <f t="shared" ref="C81:C144" si="11">B81/(SUM($B$77:$B$79)/93)</f>
        <v>0.60786962394875599</v>
      </c>
      <c r="D81" s="6">
        <f t="shared" ref="D81:D144" si="12">B81/AVERAGE($B$80:$B$172)</f>
        <v>0.62371456675310744</v>
      </c>
      <c r="F81" s="1" t="s">
        <v>176</v>
      </c>
      <c r="G81" s="1">
        <v>828</v>
      </c>
      <c r="H81" s="11">
        <f t="shared" si="8"/>
        <v>1.1156119610570236</v>
      </c>
      <c r="J81" s="1" t="s">
        <v>177</v>
      </c>
      <c r="K81" s="1">
        <v>839</v>
      </c>
      <c r="L81" s="11">
        <f t="shared" si="9"/>
        <v>1.1582205201282507</v>
      </c>
      <c r="N81" s="1" t="s">
        <v>178</v>
      </c>
      <c r="O81" s="1">
        <v>812</v>
      </c>
      <c r="P81" s="11">
        <f t="shared" si="10"/>
        <v>1.1549437944482679</v>
      </c>
    </row>
    <row r="82" spans="1:16" x14ac:dyDescent="0.2">
      <c r="A82" s="5" t="s">
        <v>179</v>
      </c>
      <c r="B82" s="1">
        <v>196</v>
      </c>
      <c r="C82" s="11">
        <f t="shared" si="11"/>
        <v>0.79428297529304115</v>
      </c>
      <c r="D82" s="6">
        <f t="shared" si="12"/>
        <v>0.81498703389072702</v>
      </c>
      <c r="F82" s="1" t="s">
        <v>180</v>
      </c>
      <c r="G82" s="1">
        <v>688</v>
      </c>
      <c r="H82" s="11">
        <f t="shared" si="8"/>
        <v>0.92698191933240603</v>
      </c>
      <c r="J82" s="1" t="s">
        <v>181</v>
      </c>
      <c r="K82" s="1">
        <v>647</v>
      </c>
      <c r="L82" s="11">
        <f t="shared" si="9"/>
        <v>0.89316886355539726</v>
      </c>
      <c r="N82" s="1" t="s">
        <v>182</v>
      </c>
      <c r="O82" s="1">
        <v>635</v>
      </c>
      <c r="P82" s="11">
        <f t="shared" si="10"/>
        <v>0.90318880477173658</v>
      </c>
    </row>
    <row r="83" spans="1:16" x14ac:dyDescent="0.2">
      <c r="A83" s="5" t="s">
        <v>183</v>
      </c>
      <c r="B83" s="1">
        <v>194</v>
      </c>
      <c r="C83" s="11">
        <f t="shared" si="11"/>
        <v>0.7861780469737244</v>
      </c>
      <c r="D83" s="6">
        <f t="shared" si="12"/>
        <v>0.8066708396673522</v>
      </c>
      <c r="F83" s="1" t="s">
        <v>184</v>
      </c>
      <c r="G83" s="1">
        <v>774</v>
      </c>
      <c r="H83" s="11">
        <f t="shared" si="8"/>
        <v>1.0428546592489567</v>
      </c>
      <c r="J83" s="1" t="s">
        <v>185</v>
      </c>
      <c r="K83" s="1">
        <v>771</v>
      </c>
      <c r="L83" s="11">
        <f t="shared" si="9"/>
        <v>1.0643480584253653</v>
      </c>
      <c r="N83" s="1" t="s">
        <v>186</v>
      </c>
      <c r="O83" s="1">
        <v>753</v>
      </c>
      <c r="P83" s="11">
        <f t="shared" si="10"/>
        <v>1.0710254645560908</v>
      </c>
    </row>
    <row r="84" spans="1:16" x14ac:dyDescent="0.2">
      <c r="A84" s="5" t="s">
        <v>187</v>
      </c>
      <c r="B84" s="1">
        <v>125</v>
      </c>
      <c r="C84" s="11">
        <f t="shared" si="11"/>
        <v>0.50655801995729666</v>
      </c>
      <c r="D84" s="6">
        <f t="shared" si="12"/>
        <v>0.51976213896092283</v>
      </c>
      <c r="F84" s="1" t="s">
        <v>188</v>
      </c>
      <c r="G84" s="1">
        <v>638</v>
      </c>
      <c r="H84" s="11">
        <f t="shared" si="8"/>
        <v>0.85961404728789981</v>
      </c>
      <c r="J84" s="1" t="s">
        <v>189</v>
      </c>
      <c r="K84" s="1">
        <v>606</v>
      </c>
      <c r="L84" s="11">
        <f t="shared" si="9"/>
        <v>0.8365692910580691</v>
      </c>
      <c r="N84" s="1" t="s">
        <v>190</v>
      </c>
      <c r="O84" s="1">
        <v>582</v>
      </c>
      <c r="P84" s="11">
        <f t="shared" si="10"/>
        <v>0.82780454232622158</v>
      </c>
    </row>
    <row r="85" spans="1:16" x14ac:dyDescent="0.2">
      <c r="A85" s="5" t="s">
        <v>191</v>
      </c>
      <c r="B85" s="1">
        <v>176</v>
      </c>
      <c r="C85" s="11">
        <f t="shared" si="11"/>
        <v>0.71323369209987364</v>
      </c>
      <c r="D85" s="6">
        <f t="shared" si="12"/>
        <v>0.73182509165697929</v>
      </c>
      <c r="F85" s="1" t="s">
        <v>192</v>
      </c>
      <c r="G85" s="1">
        <v>748</v>
      </c>
      <c r="H85" s="11">
        <f t="shared" si="8"/>
        <v>1.0078233657858136</v>
      </c>
      <c r="J85" s="1" t="s">
        <v>193</v>
      </c>
      <c r="K85" s="1">
        <v>720</v>
      </c>
      <c r="L85" s="11">
        <f t="shared" si="9"/>
        <v>0.99394371214820099</v>
      </c>
      <c r="N85" s="1" t="s">
        <v>194</v>
      </c>
      <c r="O85" s="1">
        <v>696</v>
      </c>
      <c r="P85" s="11">
        <f t="shared" si="10"/>
        <v>0.989951823812801</v>
      </c>
    </row>
    <row r="86" spans="1:16" x14ac:dyDescent="0.2">
      <c r="A86" s="5" t="s">
        <v>195</v>
      </c>
      <c r="B86" s="1">
        <v>212</v>
      </c>
      <c r="C86" s="11">
        <f t="shared" si="11"/>
        <v>0.85912240184757505</v>
      </c>
      <c r="D86" s="6">
        <f t="shared" si="12"/>
        <v>0.88151658767772512</v>
      </c>
      <c r="F86" s="1" t="s">
        <v>196</v>
      </c>
      <c r="G86" s="1">
        <v>844</v>
      </c>
      <c r="H86" s="11">
        <f t="shared" si="8"/>
        <v>1.1371696801112656</v>
      </c>
      <c r="J86" s="1" t="s">
        <v>197</v>
      </c>
      <c r="K86" s="1">
        <v>823</v>
      </c>
      <c r="L86" s="11">
        <f t="shared" si="9"/>
        <v>1.136132882080513</v>
      </c>
      <c r="N86" s="1" t="s">
        <v>198</v>
      </c>
      <c r="O86" s="1">
        <v>800</v>
      </c>
      <c r="P86" s="11">
        <f t="shared" si="10"/>
        <v>1.1378756595549437</v>
      </c>
    </row>
    <row r="87" spans="1:16" x14ac:dyDescent="0.2">
      <c r="A87" s="5" t="s">
        <v>199</v>
      </c>
      <c r="B87" s="1">
        <v>185</v>
      </c>
      <c r="C87" s="11">
        <f t="shared" si="11"/>
        <v>0.74970586953679907</v>
      </c>
      <c r="D87" s="6">
        <f t="shared" si="12"/>
        <v>0.7692479656621658</v>
      </c>
      <c r="F87" s="1" t="s">
        <v>200</v>
      </c>
      <c r="G87" s="1">
        <v>688</v>
      </c>
      <c r="H87" s="11">
        <f t="shared" si="8"/>
        <v>0.92698191933240603</v>
      </c>
      <c r="J87" s="1" t="s">
        <v>201</v>
      </c>
      <c r="K87" s="1">
        <v>647</v>
      </c>
      <c r="L87" s="11">
        <f t="shared" si="9"/>
        <v>0.89316886355539726</v>
      </c>
      <c r="N87" s="1" t="s">
        <v>202</v>
      </c>
      <c r="O87" s="1">
        <v>622</v>
      </c>
      <c r="P87" s="11">
        <f t="shared" si="10"/>
        <v>0.88469832530396875</v>
      </c>
    </row>
    <row r="88" spans="1:16" x14ac:dyDescent="0.2">
      <c r="A88" s="5" t="s">
        <v>203</v>
      </c>
      <c r="B88" s="1">
        <v>194</v>
      </c>
      <c r="C88" s="11">
        <f t="shared" si="11"/>
        <v>0.7861780469737244</v>
      </c>
      <c r="D88" s="6">
        <f t="shared" si="12"/>
        <v>0.8066708396673522</v>
      </c>
      <c r="F88" s="1" t="s">
        <v>204</v>
      </c>
      <c r="G88" s="1">
        <v>674</v>
      </c>
      <c r="H88" s="11">
        <f t="shared" si="8"/>
        <v>0.90811891515994425</v>
      </c>
      <c r="J88" s="1" t="s">
        <v>205</v>
      </c>
      <c r="K88" s="1">
        <v>625</v>
      </c>
      <c r="L88" s="11">
        <f t="shared" si="9"/>
        <v>0.86279836123975773</v>
      </c>
      <c r="N88" s="1" t="s">
        <v>206</v>
      </c>
      <c r="O88" s="1">
        <v>603</v>
      </c>
      <c r="P88" s="11">
        <f t="shared" si="10"/>
        <v>0.85767377838953884</v>
      </c>
    </row>
    <row r="89" spans="1:16" x14ac:dyDescent="0.2">
      <c r="A89" s="5" t="s">
        <v>207</v>
      </c>
      <c r="B89" s="1">
        <v>189</v>
      </c>
      <c r="C89" s="11">
        <f t="shared" si="11"/>
        <v>0.76591572617543247</v>
      </c>
      <c r="D89" s="6">
        <f t="shared" si="12"/>
        <v>0.78588035410891532</v>
      </c>
      <c r="F89" s="1" t="s">
        <v>208</v>
      </c>
      <c r="G89" s="1">
        <v>760</v>
      </c>
      <c r="H89" s="11">
        <f t="shared" si="8"/>
        <v>1.0239916550764951</v>
      </c>
      <c r="J89" s="1" t="s">
        <v>209</v>
      </c>
      <c r="K89" s="1">
        <v>727</v>
      </c>
      <c r="L89" s="11">
        <f t="shared" si="9"/>
        <v>1.0036070537940862</v>
      </c>
      <c r="N89" s="1" t="s">
        <v>210</v>
      </c>
      <c r="O89" s="1">
        <v>710</v>
      </c>
      <c r="P89" s="11">
        <f t="shared" si="10"/>
        <v>1.0098646478550126</v>
      </c>
    </row>
    <row r="90" spans="1:16" x14ac:dyDescent="0.2">
      <c r="A90" s="5" t="s">
        <v>211</v>
      </c>
      <c r="B90" s="1">
        <v>226</v>
      </c>
      <c r="C90" s="11">
        <f t="shared" si="11"/>
        <v>0.9158569000827923</v>
      </c>
      <c r="D90" s="6">
        <f t="shared" si="12"/>
        <v>0.93972994724134851</v>
      </c>
      <c r="F90" s="1" t="s">
        <v>212</v>
      </c>
      <c r="G90" s="1">
        <v>909</v>
      </c>
      <c r="H90" s="11">
        <f t="shared" si="8"/>
        <v>1.2247479137691237</v>
      </c>
      <c r="J90" s="1" t="s">
        <v>213</v>
      </c>
      <c r="K90" s="1">
        <v>895</v>
      </c>
      <c r="L90" s="11">
        <f t="shared" si="9"/>
        <v>1.2355272532953332</v>
      </c>
      <c r="N90" s="1" t="s">
        <v>214</v>
      </c>
      <c r="O90" s="1">
        <v>863</v>
      </c>
      <c r="P90" s="11">
        <f t="shared" si="10"/>
        <v>1.2274833677448955</v>
      </c>
    </row>
    <row r="91" spans="1:16" x14ac:dyDescent="0.2">
      <c r="A91" s="5" t="s">
        <v>215</v>
      </c>
      <c r="B91" s="1">
        <v>198</v>
      </c>
      <c r="C91" s="11">
        <f t="shared" si="11"/>
        <v>0.8023879036123579</v>
      </c>
      <c r="D91" s="6">
        <f t="shared" si="12"/>
        <v>0.82330322811410173</v>
      </c>
      <c r="F91" s="1" t="s">
        <v>216</v>
      </c>
      <c r="G91" s="1">
        <v>699</v>
      </c>
      <c r="H91" s="11">
        <f t="shared" si="8"/>
        <v>0.94180285118219742</v>
      </c>
      <c r="J91" s="1" t="s">
        <v>217</v>
      </c>
      <c r="K91" s="1">
        <v>732</v>
      </c>
      <c r="L91" s="11">
        <f t="shared" si="9"/>
        <v>1.0105094406840043</v>
      </c>
      <c r="N91" s="1" t="s">
        <v>218</v>
      </c>
      <c r="O91" s="1">
        <v>714</v>
      </c>
      <c r="P91" s="11">
        <f t="shared" si="10"/>
        <v>1.0155540261527873</v>
      </c>
    </row>
    <row r="92" spans="1:16" x14ac:dyDescent="0.2">
      <c r="A92" s="5" t="s">
        <v>219</v>
      </c>
      <c r="B92" s="1">
        <v>156</v>
      </c>
      <c r="C92" s="11">
        <f t="shared" si="11"/>
        <v>0.63218440890670624</v>
      </c>
      <c r="D92" s="6">
        <f t="shared" si="12"/>
        <v>0.64866314942323167</v>
      </c>
      <c r="F92" s="1" t="s">
        <v>220</v>
      </c>
      <c r="G92" s="1">
        <v>786</v>
      </c>
      <c r="H92" s="11">
        <f t="shared" si="8"/>
        <v>1.0590229485396383</v>
      </c>
      <c r="J92" s="1" t="s">
        <v>221</v>
      </c>
      <c r="K92" s="1">
        <v>790</v>
      </c>
      <c r="L92" s="11">
        <f t="shared" si="9"/>
        <v>1.0905771286070538</v>
      </c>
      <c r="N92" s="1" t="s">
        <v>222</v>
      </c>
      <c r="O92" s="1">
        <v>766</v>
      </c>
      <c r="P92" s="11">
        <f t="shared" si="10"/>
        <v>1.0895159440238587</v>
      </c>
    </row>
    <row r="93" spans="1:16" x14ac:dyDescent="0.2">
      <c r="A93" s="5" t="s">
        <v>223</v>
      </c>
      <c r="B93" s="1">
        <v>209</v>
      </c>
      <c r="C93" s="11">
        <f t="shared" si="11"/>
        <v>0.84696500936859997</v>
      </c>
      <c r="D93" s="6">
        <f t="shared" si="12"/>
        <v>0.86904229634266295</v>
      </c>
      <c r="F93" s="1" t="s">
        <v>224</v>
      </c>
      <c r="G93" s="1">
        <v>820</v>
      </c>
      <c r="H93" s="11">
        <f t="shared" si="8"/>
        <v>1.1048331015299027</v>
      </c>
      <c r="J93" s="1" t="s">
        <v>225</v>
      </c>
      <c r="K93" s="1">
        <v>787</v>
      </c>
      <c r="L93" s="11">
        <f t="shared" si="9"/>
        <v>1.086435696473103</v>
      </c>
      <c r="N93" s="1" t="s">
        <v>226</v>
      </c>
      <c r="O93" s="1">
        <v>772</v>
      </c>
      <c r="P93" s="11">
        <f t="shared" si="10"/>
        <v>1.0980500114705207</v>
      </c>
    </row>
    <row r="94" spans="1:16" x14ac:dyDescent="0.2">
      <c r="A94" s="5" t="s">
        <v>227</v>
      </c>
      <c r="B94" s="1">
        <v>210</v>
      </c>
      <c r="C94" s="11">
        <f t="shared" si="11"/>
        <v>0.85101747352825841</v>
      </c>
      <c r="D94" s="6">
        <f t="shared" si="12"/>
        <v>0.8732003934543503</v>
      </c>
      <c r="F94" s="1" t="s">
        <v>228</v>
      </c>
      <c r="G94" s="1">
        <v>697</v>
      </c>
      <c r="H94" s="11">
        <f t="shared" si="8"/>
        <v>0.93910813630041723</v>
      </c>
      <c r="J94" s="1" t="s">
        <v>229</v>
      </c>
      <c r="K94" s="1">
        <v>650</v>
      </c>
      <c r="L94" s="11">
        <f t="shared" si="9"/>
        <v>0.89731029568934806</v>
      </c>
      <c r="N94" s="1" t="s">
        <v>230</v>
      </c>
      <c r="O94" s="1">
        <v>629</v>
      </c>
      <c r="P94" s="11">
        <f t="shared" si="10"/>
        <v>0.8946547373250745</v>
      </c>
    </row>
    <row r="95" spans="1:16" x14ac:dyDescent="0.2">
      <c r="A95" s="5" t="s">
        <v>231</v>
      </c>
      <c r="B95" s="1">
        <v>221</v>
      </c>
      <c r="C95" s="11">
        <f t="shared" si="11"/>
        <v>0.89559457928450048</v>
      </c>
      <c r="D95" s="6">
        <f t="shared" si="12"/>
        <v>0.91893946168291152</v>
      </c>
      <c r="F95" s="1" t="s">
        <v>232</v>
      </c>
      <c r="G95" s="1">
        <v>693</v>
      </c>
      <c r="H95" s="11">
        <f t="shared" si="8"/>
        <v>0.93371870653685674</v>
      </c>
      <c r="J95" s="1" t="s">
        <v>233</v>
      </c>
      <c r="K95" s="1">
        <v>682</v>
      </c>
      <c r="L95" s="11">
        <f t="shared" si="9"/>
        <v>0.94148557178482362</v>
      </c>
      <c r="N95" s="1" t="s">
        <v>234</v>
      </c>
      <c r="O95" s="1">
        <v>662</v>
      </c>
      <c r="P95" s="11">
        <f t="shared" si="10"/>
        <v>0.94159210828171591</v>
      </c>
    </row>
    <row r="96" spans="1:16" x14ac:dyDescent="0.2">
      <c r="A96" s="5" t="s">
        <v>235</v>
      </c>
      <c r="B96" s="1">
        <v>193</v>
      </c>
      <c r="C96" s="11">
        <f t="shared" si="11"/>
        <v>0.78212558281406597</v>
      </c>
      <c r="D96" s="6">
        <f t="shared" si="12"/>
        <v>0.80251274255566485</v>
      </c>
      <c r="F96" s="1" t="s">
        <v>236</v>
      </c>
      <c r="G96" s="1">
        <v>719</v>
      </c>
      <c r="H96" s="11">
        <f t="shared" si="8"/>
        <v>0.96874999999999989</v>
      </c>
      <c r="J96" s="1" t="s">
        <v>237</v>
      </c>
      <c r="K96" s="1">
        <v>706</v>
      </c>
      <c r="L96" s="11">
        <f t="shared" si="9"/>
        <v>0.97461702885643042</v>
      </c>
      <c r="N96" s="1" t="s">
        <v>238</v>
      </c>
      <c r="O96" s="1">
        <v>681</v>
      </c>
      <c r="P96" s="11">
        <f t="shared" si="10"/>
        <v>0.96861665519614581</v>
      </c>
    </row>
    <row r="97" spans="1:16" x14ac:dyDescent="0.2">
      <c r="A97" s="5" t="s">
        <v>239</v>
      </c>
      <c r="B97" s="1">
        <v>221</v>
      </c>
      <c r="C97" s="11">
        <f t="shared" si="11"/>
        <v>0.89559457928450048</v>
      </c>
      <c r="D97" s="6">
        <f t="shared" si="12"/>
        <v>0.91893946168291152</v>
      </c>
      <c r="F97" s="1" t="s">
        <v>240</v>
      </c>
      <c r="G97" s="1">
        <v>683</v>
      </c>
      <c r="H97" s="11">
        <f t="shared" si="8"/>
        <v>0.92024513212795545</v>
      </c>
      <c r="J97" s="1" t="s">
        <v>241</v>
      </c>
      <c r="K97" s="1">
        <v>641</v>
      </c>
      <c r="L97" s="11">
        <f t="shared" si="9"/>
        <v>0.88488599928749556</v>
      </c>
      <c r="N97" s="1" t="s">
        <v>242</v>
      </c>
      <c r="O97" s="1">
        <v>623</v>
      </c>
      <c r="P97" s="11">
        <f t="shared" si="10"/>
        <v>0.88612066987841243</v>
      </c>
    </row>
    <row r="98" spans="1:16" x14ac:dyDescent="0.2">
      <c r="A98" s="5" t="s">
        <v>243</v>
      </c>
      <c r="B98" s="1">
        <v>202</v>
      </c>
      <c r="C98" s="11">
        <f t="shared" si="11"/>
        <v>0.8185977602509914</v>
      </c>
      <c r="D98" s="6">
        <f t="shared" si="12"/>
        <v>0.83993561656085125</v>
      </c>
      <c r="F98" s="1" t="s">
        <v>244</v>
      </c>
      <c r="G98" s="1">
        <v>731</v>
      </c>
      <c r="H98" s="11">
        <f t="shared" si="8"/>
        <v>0.98491828929068148</v>
      </c>
      <c r="J98" s="1" t="s">
        <v>245</v>
      </c>
      <c r="K98" s="1">
        <v>681</v>
      </c>
      <c r="L98" s="11">
        <f t="shared" si="9"/>
        <v>0.94010509440684009</v>
      </c>
      <c r="N98" s="1" t="s">
        <v>246</v>
      </c>
      <c r="O98" s="1">
        <v>668</v>
      </c>
      <c r="P98" s="11">
        <f t="shared" si="10"/>
        <v>0.95012617572837799</v>
      </c>
    </row>
    <row r="99" spans="1:16" x14ac:dyDescent="0.2">
      <c r="A99" s="5" t="s">
        <v>247</v>
      </c>
      <c r="B99" s="1">
        <v>187</v>
      </c>
      <c r="C99" s="11">
        <f t="shared" si="11"/>
        <v>0.75781079785611583</v>
      </c>
      <c r="D99" s="6">
        <f t="shared" si="12"/>
        <v>0.77756415988554051</v>
      </c>
      <c r="F99" s="1" t="s">
        <v>248</v>
      </c>
      <c r="G99" s="1">
        <v>610</v>
      </c>
      <c r="H99" s="11">
        <f t="shared" si="8"/>
        <v>0.82188803894297635</v>
      </c>
      <c r="J99" s="1" t="s">
        <v>249</v>
      </c>
      <c r="K99" s="1">
        <v>646</v>
      </c>
      <c r="L99" s="11">
        <f t="shared" si="9"/>
        <v>0.89178838617741363</v>
      </c>
      <c r="N99" s="1" t="s">
        <v>250</v>
      </c>
      <c r="O99" s="1">
        <v>634</v>
      </c>
      <c r="P99" s="11">
        <f t="shared" si="10"/>
        <v>0.9017664601972929</v>
      </c>
    </row>
    <row r="100" spans="1:16" x14ac:dyDescent="0.2">
      <c r="A100" s="5" t="s">
        <v>251</v>
      </c>
      <c r="B100" s="1">
        <v>194</v>
      </c>
      <c r="C100" s="11">
        <f t="shared" si="11"/>
        <v>0.7861780469737244</v>
      </c>
      <c r="D100" s="6">
        <f t="shared" si="12"/>
        <v>0.8066708396673522</v>
      </c>
      <c r="F100" s="1" t="s">
        <v>252</v>
      </c>
      <c r="G100" s="1">
        <v>871</v>
      </c>
      <c r="H100" s="11">
        <f t="shared" si="8"/>
        <v>1.173548331015299</v>
      </c>
      <c r="J100" s="1" t="s">
        <v>253</v>
      </c>
      <c r="K100" s="1">
        <v>826</v>
      </c>
      <c r="L100" s="11">
        <f t="shared" si="9"/>
        <v>1.1402743142144638</v>
      </c>
      <c r="N100" s="1" t="s">
        <v>254</v>
      </c>
      <c r="O100" s="1">
        <v>803</v>
      </c>
      <c r="P100" s="11">
        <f t="shared" si="10"/>
        <v>1.1421426932782748</v>
      </c>
    </row>
    <row r="101" spans="1:16" x14ac:dyDescent="0.2">
      <c r="A101" s="5" t="s">
        <v>255</v>
      </c>
      <c r="B101" s="1">
        <v>162</v>
      </c>
      <c r="C101" s="11">
        <f t="shared" si="11"/>
        <v>0.65649919386465649</v>
      </c>
      <c r="D101" s="6">
        <f t="shared" si="12"/>
        <v>0.67361173209335601</v>
      </c>
      <c r="F101" s="1" t="s">
        <v>256</v>
      </c>
      <c r="G101" s="1">
        <v>756</v>
      </c>
      <c r="H101" s="11">
        <f t="shared" si="8"/>
        <v>1.0186022253129345</v>
      </c>
      <c r="J101" s="1" t="s">
        <v>257</v>
      </c>
      <c r="K101" s="1">
        <v>724</v>
      </c>
      <c r="L101" s="11">
        <f t="shared" si="9"/>
        <v>0.99946562166013542</v>
      </c>
      <c r="N101" s="1" t="s">
        <v>258</v>
      </c>
      <c r="O101" s="1">
        <v>699</v>
      </c>
      <c r="P101" s="11">
        <f t="shared" si="10"/>
        <v>0.99421885753613204</v>
      </c>
    </row>
    <row r="102" spans="1:16" x14ac:dyDescent="0.2">
      <c r="A102" s="5" t="s">
        <v>259</v>
      </c>
      <c r="B102" s="1">
        <v>166</v>
      </c>
      <c r="C102" s="11">
        <f t="shared" si="11"/>
        <v>0.67270905050328988</v>
      </c>
      <c r="D102" s="6">
        <f t="shared" si="12"/>
        <v>0.69024412054010553</v>
      </c>
      <c r="F102" s="1" t="s">
        <v>260</v>
      </c>
      <c r="G102" s="1">
        <v>791</v>
      </c>
      <c r="H102" s="11">
        <f t="shared" si="8"/>
        <v>1.0657597357440889</v>
      </c>
      <c r="J102" s="1" t="s">
        <v>261</v>
      </c>
      <c r="K102" s="1">
        <v>739</v>
      </c>
      <c r="L102" s="11">
        <f t="shared" si="9"/>
        <v>1.0201727823298896</v>
      </c>
      <c r="N102" s="1" t="s">
        <v>262</v>
      </c>
      <c r="O102" s="1">
        <v>725</v>
      </c>
      <c r="P102" s="11">
        <f t="shared" si="10"/>
        <v>1.0311998164716678</v>
      </c>
    </row>
    <row r="103" spans="1:16" x14ac:dyDescent="0.2">
      <c r="A103" s="5" t="s">
        <v>263</v>
      </c>
      <c r="B103" s="1">
        <v>174</v>
      </c>
      <c r="C103" s="11">
        <f t="shared" si="11"/>
        <v>0.70512876378055689</v>
      </c>
      <c r="D103" s="6">
        <f t="shared" si="12"/>
        <v>0.72350889743360458</v>
      </c>
      <c r="F103" s="1" t="s">
        <v>264</v>
      </c>
      <c r="G103" s="1">
        <v>671</v>
      </c>
      <c r="H103" s="11">
        <f t="shared" si="8"/>
        <v>0.90407684283727396</v>
      </c>
      <c r="J103" s="1" t="s">
        <v>265</v>
      </c>
      <c r="K103" s="1">
        <v>634</v>
      </c>
      <c r="L103" s="11">
        <f t="shared" si="9"/>
        <v>0.87522265764161022</v>
      </c>
      <c r="N103" s="1" t="s">
        <v>266</v>
      </c>
      <c r="O103" s="1">
        <v>618</v>
      </c>
      <c r="P103" s="11">
        <f t="shared" si="10"/>
        <v>0.87900894700619403</v>
      </c>
    </row>
    <row r="104" spans="1:16" x14ac:dyDescent="0.2">
      <c r="A104" s="5" t="s">
        <v>267</v>
      </c>
      <c r="B104" s="1">
        <v>217</v>
      </c>
      <c r="C104" s="11">
        <f t="shared" si="11"/>
        <v>0.87938472264586698</v>
      </c>
      <c r="D104" s="6">
        <f t="shared" si="12"/>
        <v>0.90230707323616199</v>
      </c>
      <c r="F104" s="1" t="s">
        <v>268</v>
      </c>
      <c r="G104" s="1">
        <v>656</v>
      </c>
      <c r="H104" s="11">
        <f t="shared" si="8"/>
        <v>0.88386648122392208</v>
      </c>
      <c r="J104" s="1" t="s">
        <v>269</v>
      </c>
      <c r="K104" s="1">
        <v>647</v>
      </c>
      <c r="L104" s="11">
        <f t="shared" si="9"/>
        <v>0.89316886355539726</v>
      </c>
      <c r="N104" s="1" t="s">
        <v>270</v>
      </c>
      <c r="O104" s="1">
        <v>624</v>
      </c>
      <c r="P104" s="11">
        <f t="shared" si="10"/>
        <v>0.8875430144528561</v>
      </c>
    </row>
    <row r="105" spans="1:16" x14ac:dyDescent="0.2">
      <c r="A105" s="5" t="s">
        <v>271</v>
      </c>
      <c r="B105" s="1">
        <v>210</v>
      </c>
      <c r="C105" s="11">
        <f t="shared" si="11"/>
        <v>0.85101747352825841</v>
      </c>
      <c r="D105" s="6">
        <f t="shared" si="12"/>
        <v>0.8732003934543503</v>
      </c>
      <c r="F105" s="1" t="s">
        <v>272</v>
      </c>
      <c r="G105" s="1">
        <v>719</v>
      </c>
      <c r="H105" s="11">
        <f t="shared" si="8"/>
        <v>0.96874999999999989</v>
      </c>
      <c r="J105" s="1" t="s">
        <v>273</v>
      </c>
      <c r="K105" s="1">
        <v>762</v>
      </c>
      <c r="L105" s="11">
        <f t="shared" si="9"/>
        <v>1.0519237620235127</v>
      </c>
      <c r="N105" s="1" t="s">
        <v>274</v>
      </c>
      <c r="O105" s="1">
        <v>733</v>
      </c>
      <c r="P105" s="11">
        <f t="shared" si="10"/>
        <v>1.0425785730672172</v>
      </c>
    </row>
    <row r="106" spans="1:16" x14ac:dyDescent="0.2">
      <c r="A106" s="5" t="s">
        <v>275</v>
      </c>
      <c r="B106" s="1">
        <v>196</v>
      </c>
      <c r="C106" s="11">
        <f t="shared" si="11"/>
        <v>0.79428297529304115</v>
      </c>
      <c r="D106" s="6">
        <f t="shared" si="12"/>
        <v>0.81498703389072702</v>
      </c>
      <c r="F106" s="1" t="s">
        <v>276</v>
      </c>
      <c r="G106" s="1">
        <v>851</v>
      </c>
      <c r="H106" s="11">
        <f t="shared" si="8"/>
        <v>1.1466011821974964</v>
      </c>
      <c r="J106" s="1" t="s">
        <v>277</v>
      </c>
      <c r="K106" s="1">
        <v>854</v>
      </c>
      <c r="L106" s="11">
        <f t="shared" si="9"/>
        <v>1.1789276807980049</v>
      </c>
      <c r="N106" s="1" t="s">
        <v>278</v>
      </c>
      <c r="O106" s="1">
        <v>828</v>
      </c>
      <c r="P106" s="11">
        <f t="shared" si="10"/>
        <v>1.1777013076393668</v>
      </c>
    </row>
    <row r="107" spans="1:16" x14ac:dyDescent="0.2">
      <c r="A107" s="5" t="s">
        <v>279</v>
      </c>
      <c r="B107" s="1">
        <v>351</v>
      </c>
      <c r="C107" s="11">
        <f t="shared" si="11"/>
        <v>1.4224149200400891</v>
      </c>
      <c r="D107" s="6">
        <f t="shared" si="12"/>
        <v>1.4594920862022713</v>
      </c>
      <c r="F107" s="1" t="s">
        <v>280</v>
      </c>
      <c r="G107" s="1">
        <v>838</v>
      </c>
      <c r="H107" s="11">
        <f t="shared" si="8"/>
        <v>1.1290855354659248</v>
      </c>
      <c r="J107" s="1" t="s">
        <v>281</v>
      </c>
      <c r="K107" s="1">
        <v>820</v>
      </c>
      <c r="L107" s="11">
        <f t="shared" si="9"/>
        <v>1.1319914499465622</v>
      </c>
      <c r="N107" s="1" t="s">
        <v>282</v>
      </c>
      <c r="O107" s="1">
        <v>789</v>
      </c>
      <c r="P107" s="11">
        <f t="shared" si="10"/>
        <v>1.1222298692360633</v>
      </c>
    </row>
    <row r="108" spans="1:16" x14ac:dyDescent="0.2">
      <c r="A108" s="5" t="s">
        <v>283</v>
      </c>
      <c r="B108" s="1">
        <v>217</v>
      </c>
      <c r="C108" s="11">
        <f t="shared" si="11"/>
        <v>0.87938472264586698</v>
      </c>
      <c r="D108" s="6">
        <f t="shared" si="12"/>
        <v>0.90230707323616199</v>
      </c>
      <c r="F108" s="1" t="s">
        <v>284</v>
      </c>
      <c r="G108" s="1">
        <v>774</v>
      </c>
      <c r="H108" s="11">
        <f t="shared" si="8"/>
        <v>1.0428546592489567</v>
      </c>
      <c r="J108" s="1" t="s">
        <v>285</v>
      </c>
      <c r="K108" s="1">
        <v>758</v>
      </c>
      <c r="L108" s="11">
        <f t="shared" si="9"/>
        <v>1.0464018525115781</v>
      </c>
      <c r="N108" s="1" t="s">
        <v>286</v>
      </c>
      <c r="O108" s="1">
        <v>728</v>
      </c>
      <c r="P108" s="11">
        <f t="shared" si="10"/>
        <v>1.0354668501949988</v>
      </c>
    </row>
    <row r="109" spans="1:16" x14ac:dyDescent="0.2">
      <c r="A109" s="5" t="s">
        <v>287</v>
      </c>
      <c r="B109" s="1">
        <v>179</v>
      </c>
      <c r="C109" s="11">
        <f t="shared" si="11"/>
        <v>0.72539108457884882</v>
      </c>
      <c r="D109" s="6">
        <f t="shared" si="12"/>
        <v>0.74429938299204146</v>
      </c>
      <c r="F109" s="1" t="s">
        <v>288</v>
      </c>
      <c r="G109" s="1">
        <v>695</v>
      </c>
      <c r="H109" s="11">
        <f t="shared" si="8"/>
        <v>0.93641342141863693</v>
      </c>
      <c r="J109" s="1" t="s">
        <v>289</v>
      </c>
      <c r="K109" s="1">
        <v>695</v>
      </c>
      <c r="L109" s="11">
        <f t="shared" si="9"/>
        <v>0.95943177769861065</v>
      </c>
      <c r="N109" s="1" t="s">
        <v>290</v>
      </c>
      <c r="O109" s="1">
        <v>680</v>
      </c>
      <c r="P109" s="11">
        <f t="shared" si="10"/>
        <v>0.96719431062170214</v>
      </c>
    </row>
    <row r="110" spans="1:16" ht="16" thickBot="1" x14ac:dyDescent="0.25">
      <c r="A110" s="7" t="s">
        <v>291</v>
      </c>
      <c r="B110" s="8">
        <v>213</v>
      </c>
      <c r="C110" s="12">
        <f t="shared" si="11"/>
        <v>0.86317486600723348</v>
      </c>
      <c r="D110" s="9">
        <f t="shared" si="12"/>
        <v>0.88567468478941247</v>
      </c>
      <c r="F110" s="1" t="s">
        <v>292</v>
      </c>
      <c r="G110" s="1">
        <v>718</v>
      </c>
      <c r="H110" s="11">
        <f t="shared" si="8"/>
        <v>0.96740264255910979</v>
      </c>
      <c r="J110" s="1" t="s">
        <v>293</v>
      </c>
      <c r="K110" s="1">
        <v>735</v>
      </c>
      <c r="L110" s="11">
        <f t="shared" si="9"/>
        <v>1.0146508728179551</v>
      </c>
      <c r="N110" s="1" t="s">
        <v>294</v>
      </c>
      <c r="O110" s="1">
        <v>716</v>
      </c>
      <c r="P110" s="11">
        <f t="shared" si="10"/>
        <v>1.0183987153016747</v>
      </c>
    </row>
    <row r="111" spans="1:16" x14ac:dyDescent="0.2">
      <c r="A111" s="2" t="s">
        <v>295</v>
      </c>
      <c r="B111" s="3">
        <v>173</v>
      </c>
      <c r="C111" s="10">
        <f t="shared" si="11"/>
        <v>0.70107629962089857</v>
      </c>
      <c r="D111" s="4">
        <f t="shared" si="12"/>
        <v>0.71935080032191723</v>
      </c>
      <c r="F111" s="1" t="s">
        <v>117</v>
      </c>
      <c r="H111" s="1">
        <f>MAX(G$80:G$110)/MIN(G$80:G$110)</f>
        <v>1.4901639344262294</v>
      </c>
      <c r="L111" s="1">
        <f>MAX(K$80:K$110)/MIN(K$80:K$110)</f>
        <v>1.476897689768977</v>
      </c>
      <c r="P111" s="1">
        <f>MAX(O$80:O$110)/MIN(O$80:O$110)</f>
        <v>1.4828178694158076</v>
      </c>
    </row>
    <row r="112" spans="1:16" x14ac:dyDescent="0.2">
      <c r="A112" s="5" t="s">
        <v>296</v>
      </c>
      <c r="B112" s="1">
        <v>419</v>
      </c>
      <c r="C112" s="11">
        <f t="shared" si="11"/>
        <v>1.6979824828968584</v>
      </c>
      <c r="D112" s="6">
        <f t="shared" si="12"/>
        <v>1.7422426897970134</v>
      </c>
    </row>
    <row r="113" spans="1:8" x14ac:dyDescent="0.2">
      <c r="A113" s="5" t="s">
        <v>297</v>
      </c>
      <c r="B113" s="1">
        <v>236</v>
      </c>
      <c r="C113" s="11">
        <f t="shared" si="11"/>
        <v>0.95638154167937606</v>
      </c>
      <c r="D113" s="6">
        <f t="shared" si="12"/>
        <v>0.98131091835822226</v>
      </c>
      <c r="H113" s="1" t="s">
        <v>298</v>
      </c>
    </row>
    <row r="114" spans="1:8" x14ac:dyDescent="0.2">
      <c r="A114" s="5" t="s">
        <v>299</v>
      </c>
      <c r="B114" s="1">
        <v>247</v>
      </c>
      <c r="C114" s="11">
        <f t="shared" si="11"/>
        <v>1.0009586474356182</v>
      </c>
      <c r="D114" s="6">
        <f t="shared" si="12"/>
        <v>1.0270499865867835</v>
      </c>
      <c r="H114" s="1" t="s">
        <v>296</v>
      </c>
    </row>
    <row r="115" spans="1:8" x14ac:dyDescent="0.2">
      <c r="A115" s="5" t="s">
        <v>300</v>
      </c>
      <c r="B115" s="1">
        <v>309</v>
      </c>
      <c r="C115" s="11">
        <f t="shared" si="11"/>
        <v>1.2522114253344372</v>
      </c>
      <c r="D115" s="6">
        <f t="shared" si="12"/>
        <v>1.2848520075114012</v>
      </c>
      <c r="H115" s="1">
        <f>MAX(B80:B172)</f>
        <v>419</v>
      </c>
    </row>
    <row r="116" spans="1:8" x14ac:dyDescent="0.2">
      <c r="A116" s="5" t="s">
        <v>301</v>
      </c>
      <c r="B116" s="1">
        <v>260</v>
      </c>
      <c r="C116" s="11">
        <f t="shared" si="11"/>
        <v>1.053640681511177</v>
      </c>
      <c r="D116" s="6">
        <f t="shared" si="12"/>
        <v>1.0811052490387194</v>
      </c>
    </row>
    <row r="117" spans="1:8" x14ac:dyDescent="0.2">
      <c r="A117" s="5" t="s">
        <v>302</v>
      </c>
      <c r="B117" s="1">
        <v>277</v>
      </c>
      <c r="C117" s="11">
        <f t="shared" si="11"/>
        <v>1.1225325722253694</v>
      </c>
      <c r="D117" s="6">
        <f t="shared" si="12"/>
        <v>1.151792899937405</v>
      </c>
      <c r="H117" s="1" t="s">
        <v>303</v>
      </c>
    </row>
    <row r="118" spans="1:8" x14ac:dyDescent="0.2">
      <c r="A118" s="5" t="s">
        <v>304</v>
      </c>
      <c r="B118" s="1">
        <v>235</v>
      </c>
      <c r="C118" s="11">
        <f t="shared" si="11"/>
        <v>0.95232907751971774</v>
      </c>
      <c r="D118" s="6">
        <f t="shared" si="12"/>
        <v>0.97715282124653491</v>
      </c>
      <c r="H118" s="1" t="s">
        <v>187</v>
      </c>
    </row>
    <row r="119" spans="1:8" x14ac:dyDescent="0.2">
      <c r="A119" s="5" t="s">
        <v>305</v>
      </c>
      <c r="B119" s="1">
        <v>201</v>
      </c>
      <c r="C119" s="11">
        <f t="shared" si="11"/>
        <v>0.81454529609133297</v>
      </c>
      <c r="D119" s="6">
        <f t="shared" si="12"/>
        <v>0.8357775194491639</v>
      </c>
      <c r="H119" s="1">
        <f>MIN(B80:B172)</f>
        <v>125</v>
      </c>
    </row>
    <row r="120" spans="1:8" x14ac:dyDescent="0.2">
      <c r="A120" s="5" t="s">
        <v>306</v>
      </c>
      <c r="B120" s="1">
        <v>216</v>
      </c>
      <c r="C120" s="11">
        <f t="shared" si="11"/>
        <v>0.87533225848620855</v>
      </c>
      <c r="D120" s="6">
        <f t="shared" si="12"/>
        <v>0.89814897612447464</v>
      </c>
    </row>
    <row r="121" spans="1:8" x14ac:dyDescent="0.2">
      <c r="A121" s="5" t="s">
        <v>307</v>
      </c>
      <c r="B121" s="1">
        <v>341</v>
      </c>
      <c r="C121" s="11">
        <f t="shared" si="11"/>
        <v>1.3818902784435052</v>
      </c>
      <c r="D121" s="6">
        <f t="shared" si="12"/>
        <v>1.4179111150853974</v>
      </c>
      <c r="H121" s="1" t="s">
        <v>130</v>
      </c>
    </row>
    <row r="122" spans="1:8" x14ac:dyDescent="0.2">
      <c r="A122" s="5" t="s">
        <v>308</v>
      </c>
      <c r="B122" s="1">
        <v>258</v>
      </c>
      <c r="C122" s="11">
        <f t="shared" si="11"/>
        <v>1.0455357531918603</v>
      </c>
      <c r="D122" s="6">
        <f t="shared" si="12"/>
        <v>1.0727890548153447</v>
      </c>
      <c r="H122" s="1">
        <f>H115/H119</f>
        <v>3.3519999999999999</v>
      </c>
    </row>
    <row r="123" spans="1:8" x14ac:dyDescent="0.2">
      <c r="A123" s="5" t="s">
        <v>309</v>
      </c>
      <c r="B123" s="1">
        <v>359</v>
      </c>
      <c r="C123" s="11">
        <f t="shared" si="11"/>
        <v>1.4548346333173559</v>
      </c>
      <c r="D123" s="6">
        <f t="shared" si="12"/>
        <v>1.4927568630957704</v>
      </c>
    </row>
    <row r="124" spans="1:8" x14ac:dyDescent="0.2">
      <c r="A124" s="5" t="s">
        <v>310</v>
      </c>
      <c r="B124" s="1">
        <v>380</v>
      </c>
      <c r="C124" s="11">
        <f t="shared" si="11"/>
        <v>1.5399363806701818</v>
      </c>
      <c r="D124" s="6">
        <f t="shared" si="12"/>
        <v>1.5800769024412054</v>
      </c>
    </row>
    <row r="125" spans="1:8" x14ac:dyDescent="0.2">
      <c r="A125" s="5" t="s">
        <v>311</v>
      </c>
      <c r="B125" s="1">
        <v>262</v>
      </c>
      <c r="C125" s="11">
        <f t="shared" si="11"/>
        <v>1.0617456098304938</v>
      </c>
      <c r="D125" s="6">
        <f t="shared" si="12"/>
        <v>1.0894214432620943</v>
      </c>
    </row>
    <row r="126" spans="1:8" x14ac:dyDescent="0.2">
      <c r="A126" s="5" t="s">
        <v>312</v>
      </c>
      <c r="B126" s="1">
        <v>184</v>
      </c>
      <c r="C126" s="11">
        <f t="shared" si="11"/>
        <v>0.74565340537714064</v>
      </c>
      <c r="D126" s="6">
        <f t="shared" si="12"/>
        <v>0.76508986855047834</v>
      </c>
    </row>
    <row r="127" spans="1:8" x14ac:dyDescent="0.2">
      <c r="A127" s="5" t="s">
        <v>313</v>
      </c>
      <c r="B127" s="1">
        <v>207</v>
      </c>
      <c r="C127" s="11">
        <f t="shared" si="11"/>
        <v>0.83886008104928322</v>
      </c>
      <c r="D127" s="6">
        <f t="shared" si="12"/>
        <v>0.86072610211928824</v>
      </c>
    </row>
    <row r="128" spans="1:8" x14ac:dyDescent="0.2">
      <c r="A128" s="5" t="s">
        <v>314</v>
      </c>
      <c r="B128" s="1">
        <v>242</v>
      </c>
      <c r="C128" s="11">
        <f t="shared" si="11"/>
        <v>0.98069632663732631</v>
      </c>
      <c r="D128" s="6">
        <f t="shared" si="12"/>
        <v>1.0062595010283466</v>
      </c>
    </row>
    <row r="129" spans="1:4" x14ac:dyDescent="0.2">
      <c r="A129" s="5" t="s">
        <v>315</v>
      </c>
      <c r="B129" s="1">
        <v>270</v>
      </c>
      <c r="C129" s="11">
        <f t="shared" si="11"/>
        <v>1.0941653231077608</v>
      </c>
      <c r="D129" s="6">
        <f t="shared" si="12"/>
        <v>1.1226862201555934</v>
      </c>
    </row>
    <row r="130" spans="1:4" x14ac:dyDescent="0.2">
      <c r="A130" s="5" t="s">
        <v>316</v>
      </c>
      <c r="B130" s="1">
        <v>229</v>
      </c>
      <c r="C130" s="11">
        <f t="shared" si="11"/>
        <v>0.92801429256176748</v>
      </c>
      <c r="D130" s="6">
        <f t="shared" si="12"/>
        <v>0.95220423857641057</v>
      </c>
    </row>
    <row r="131" spans="1:4" x14ac:dyDescent="0.2">
      <c r="A131" s="5" t="s">
        <v>317</v>
      </c>
      <c r="B131" s="1">
        <v>389</v>
      </c>
      <c r="C131" s="11">
        <f t="shared" si="11"/>
        <v>1.5764085581071072</v>
      </c>
      <c r="D131" s="6">
        <f t="shared" si="12"/>
        <v>1.6174997764463919</v>
      </c>
    </row>
    <row r="132" spans="1:4" x14ac:dyDescent="0.2">
      <c r="A132" s="5" t="s">
        <v>318</v>
      </c>
      <c r="B132" s="1">
        <v>323</v>
      </c>
      <c r="C132" s="11">
        <f t="shared" si="11"/>
        <v>1.3089459235696546</v>
      </c>
      <c r="D132" s="6">
        <f t="shared" si="12"/>
        <v>1.3430653670750246</v>
      </c>
    </row>
    <row r="133" spans="1:4" x14ac:dyDescent="0.2">
      <c r="A133" s="5" t="s">
        <v>319</v>
      </c>
      <c r="B133" s="1">
        <v>263</v>
      </c>
      <c r="C133" s="11">
        <f t="shared" si="11"/>
        <v>1.065798073990152</v>
      </c>
      <c r="D133" s="6">
        <f t="shared" si="12"/>
        <v>1.0935795403737816</v>
      </c>
    </row>
    <row r="134" spans="1:4" x14ac:dyDescent="0.2">
      <c r="A134" s="5" t="s">
        <v>320</v>
      </c>
      <c r="B134" s="1">
        <v>232</v>
      </c>
      <c r="C134" s="11">
        <f t="shared" si="11"/>
        <v>0.94017168504074256</v>
      </c>
      <c r="D134" s="6">
        <f t="shared" si="12"/>
        <v>0.96467852991147274</v>
      </c>
    </row>
    <row r="135" spans="1:4" x14ac:dyDescent="0.2">
      <c r="A135" s="5" t="s">
        <v>321</v>
      </c>
      <c r="B135" s="1">
        <v>180</v>
      </c>
      <c r="C135" s="11">
        <f t="shared" si="11"/>
        <v>0.72944354873850714</v>
      </c>
      <c r="D135" s="6">
        <f t="shared" si="12"/>
        <v>0.74845748010372881</v>
      </c>
    </row>
    <row r="136" spans="1:4" x14ac:dyDescent="0.2">
      <c r="A136" s="5" t="s">
        <v>322</v>
      </c>
      <c r="B136" s="1">
        <v>251</v>
      </c>
      <c r="C136" s="11">
        <f t="shared" si="11"/>
        <v>1.0171685040742517</v>
      </c>
      <c r="D136" s="6">
        <f t="shared" si="12"/>
        <v>1.0436823750335331</v>
      </c>
    </row>
    <row r="137" spans="1:4" x14ac:dyDescent="0.2">
      <c r="A137" s="5" t="s">
        <v>323</v>
      </c>
      <c r="B137" s="1">
        <v>350</v>
      </c>
      <c r="C137" s="11">
        <f t="shared" si="11"/>
        <v>1.4183624558804306</v>
      </c>
      <c r="D137" s="6">
        <f t="shared" si="12"/>
        <v>1.4553339890905839</v>
      </c>
    </row>
    <row r="138" spans="1:4" x14ac:dyDescent="0.2">
      <c r="A138" s="5" t="s">
        <v>324</v>
      </c>
      <c r="B138" s="1">
        <v>240</v>
      </c>
      <c r="C138" s="11">
        <f t="shared" si="11"/>
        <v>0.97259139831800956</v>
      </c>
      <c r="D138" s="6">
        <f t="shared" si="12"/>
        <v>0.99794330680497179</v>
      </c>
    </row>
    <row r="139" spans="1:4" x14ac:dyDescent="0.2">
      <c r="A139" s="5" t="s">
        <v>325</v>
      </c>
      <c r="B139" s="1">
        <v>279</v>
      </c>
      <c r="C139" s="11">
        <f t="shared" si="11"/>
        <v>1.130637500544686</v>
      </c>
      <c r="D139" s="6">
        <f t="shared" si="12"/>
        <v>1.1601090941607797</v>
      </c>
    </row>
    <row r="140" spans="1:4" x14ac:dyDescent="0.2">
      <c r="A140" s="5" t="s">
        <v>326</v>
      </c>
      <c r="B140" s="1">
        <v>329</v>
      </c>
      <c r="C140" s="11">
        <f t="shared" si="11"/>
        <v>1.3332607085276047</v>
      </c>
      <c r="D140" s="6">
        <f t="shared" si="12"/>
        <v>1.3680139497451489</v>
      </c>
    </row>
    <row r="141" spans="1:4" ht="16" thickBot="1" x14ac:dyDescent="0.25">
      <c r="A141" s="7" t="s">
        <v>327</v>
      </c>
      <c r="B141" s="8">
        <v>251</v>
      </c>
      <c r="C141" s="12">
        <f t="shared" si="11"/>
        <v>1.0171685040742517</v>
      </c>
      <c r="D141" s="9">
        <f t="shared" si="12"/>
        <v>1.0436823750335331</v>
      </c>
    </row>
    <row r="142" spans="1:4" x14ac:dyDescent="0.2">
      <c r="A142" s="2" t="s">
        <v>328</v>
      </c>
      <c r="B142" s="3">
        <v>261</v>
      </c>
      <c r="C142" s="10">
        <f t="shared" si="11"/>
        <v>1.0576931456708354</v>
      </c>
      <c r="D142" s="4">
        <f t="shared" si="12"/>
        <v>1.0852633461504069</v>
      </c>
    </row>
    <row r="143" spans="1:4" x14ac:dyDescent="0.2">
      <c r="A143" s="5" t="s">
        <v>329</v>
      </c>
      <c r="B143" s="1">
        <v>234</v>
      </c>
      <c r="C143" s="11">
        <f t="shared" si="11"/>
        <v>0.94827661336005931</v>
      </c>
      <c r="D143" s="6">
        <f t="shared" si="12"/>
        <v>0.97299472413484756</v>
      </c>
    </row>
    <row r="144" spans="1:4" x14ac:dyDescent="0.2">
      <c r="A144" s="5" t="s">
        <v>330</v>
      </c>
      <c r="B144" s="1">
        <v>232</v>
      </c>
      <c r="C144" s="11">
        <f t="shared" si="11"/>
        <v>0.94017168504074256</v>
      </c>
      <c r="D144" s="6">
        <f t="shared" si="12"/>
        <v>0.96467852991147274</v>
      </c>
    </row>
    <row r="145" spans="1:4" x14ac:dyDescent="0.2">
      <c r="A145" s="5" t="s">
        <v>331</v>
      </c>
      <c r="B145" s="1">
        <v>317</v>
      </c>
      <c r="C145" s="11">
        <f t="shared" ref="C145:C172" si="13">B145/(SUM($B$77:$B$79)/93)</f>
        <v>1.2846311386117042</v>
      </c>
      <c r="D145" s="6">
        <f t="shared" ref="D145:D172" si="14">B145/AVERAGE($B$80:$B$172)</f>
        <v>1.3181167844049002</v>
      </c>
    </row>
    <row r="146" spans="1:4" x14ac:dyDescent="0.2">
      <c r="A146" s="5" t="s">
        <v>332</v>
      </c>
      <c r="B146" s="1">
        <v>184</v>
      </c>
      <c r="C146" s="11">
        <f t="shared" si="13"/>
        <v>0.74565340537714064</v>
      </c>
      <c r="D146" s="6">
        <f t="shared" si="14"/>
        <v>0.76508986855047834</v>
      </c>
    </row>
    <row r="147" spans="1:4" x14ac:dyDescent="0.2">
      <c r="A147" s="5" t="s">
        <v>333</v>
      </c>
      <c r="B147" s="1">
        <v>290</v>
      </c>
      <c r="C147" s="11">
        <f t="shared" si="13"/>
        <v>1.1752146063009281</v>
      </c>
      <c r="D147" s="6">
        <f t="shared" si="14"/>
        <v>1.2058481623893409</v>
      </c>
    </row>
    <row r="148" spans="1:4" x14ac:dyDescent="0.2">
      <c r="A148" s="5" t="s">
        <v>334</v>
      </c>
      <c r="B148" s="1">
        <v>333</v>
      </c>
      <c r="C148" s="11">
        <f t="shared" si="13"/>
        <v>1.3494705651662382</v>
      </c>
      <c r="D148" s="6">
        <f t="shared" si="14"/>
        <v>1.3846463381918983</v>
      </c>
    </row>
    <row r="149" spans="1:4" x14ac:dyDescent="0.2">
      <c r="A149" s="5" t="s">
        <v>335</v>
      </c>
      <c r="B149" s="1">
        <v>246</v>
      </c>
      <c r="C149" s="11">
        <f t="shared" si="13"/>
        <v>0.99690618327595981</v>
      </c>
      <c r="D149" s="6">
        <f t="shared" si="14"/>
        <v>1.022891889475096</v>
      </c>
    </row>
    <row r="150" spans="1:4" x14ac:dyDescent="0.2">
      <c r="A150" s="5" t="s">
        <v>336</v>
      </c>
      <c r="B150" s="1">
        <v>252</v>
      </c>
      <c r="C150" s="11">
        <f t="shared" si="13"/>
        <v>1.02122096823391</v>
      </c>
      <c r="D150" s="6">
        <f t="shared" si="14"/>
        <v>1.0478404721452204</v>
      </c>
    </row>
    <row r="151" spans="1:4" x14ac:dyDescent="0.2">
      <c r="A151" s="5" t="s">
        <v>337</v>
      </c>
      <c r="B151" s="1">
        <v>336</v>
      </c>
      <c r="C151" s="11">
        <f t="shared" si="13"/>
        <v>1.3616279576452133</v>
      </c>
      <c r="D151" s="6">
        <f t="shared" si="14"/>
        <v>1.3971206295269605</v>
      </c>
    </row>
    <row r="152" spans="1:4" x14ac:dyDescent="0.2">
      <c r="A152" s="5" t="s">
        <v>338</v>
      </c>
      <c r="B152" s="1">
        <v>324</v>
      </c>
      <c r="C152" s="11">
        <f t="shared" si="13"/>
        <v>1.312998387729313</v>
      </c>
      <c r="D152" s="6">
        <f t="shared" si="14"/>
        <v>1.347223464186712</v>
      </c>
    </row>
    <row r="153" spans="1:4" x14ac:dyDescent="0.2">
      <c r="A153" s="5" t="s">
        <v>339</v>
      </c>
      <c r="B153" s="1">
        <v>219</v>
      </c>
      <c r="C153" s="11">
        <f t="shared" si="13"/>
        <v>0.88748965096518373</v>
      </c>
      <c r="D153" s="6">
        <f t="shared" si="14"/>
        <v>0.91062326745953681</v>
      </c>
    </row>
    <row r="154" spans="1:4" x14ac:dyDescent="0.2">
      <c r="A154" s="5" t="s">
        <v>340</v>
      </c>
      <c r="B154" s="1">
        <v>246</v>
      </c>
      <c r="C154" s="11">
        <f t="shared" si="13"/>
        <v>0.99690618327595981</v>
      </c>
      <c r="D154" s="6">
        <f t="shared" si="14"/>
        <v>1.022891889475096</v>
      </c>
    </row>
    <row r="155" spans="1:4" x14ac:dyDescent="0.2">
      <c r="A155" s="5" t="s">
        <v>341</v>
      </c>
      <c r="B155" s="1">
        <v>206</v>
      </c>
      <c r="C155" s="11">
        <f t="shared" si="13"/>
        <v>0.8348076168896249</v>
      </c>
      <c r="D155" s="6">
        <f t="shared" si="14"/>
        <v>0.85656800500760077</v>
      </c>
    </row>
    <row r="156" spans="1:4" x14ac:dyDescent="0.2">
      <c r="A156" s="5" t="s">
        <v>342</v>
      </c>
      <c r="B156" s="1">
        <v>209</v>
      </c>
      <c r="C156" s="11">
        <f t="shared" si="13"/>
        <v>0.84696500936859997</v>
      </c>
      <c r="D156" s="6">
        <f t="shared" si="14"/>
        <v>0.86904229634266295</v>
      </c>
    </row>
    <row r="157" spans="1:4" x14ac:dyDescent="0.2">
      <c r="A157" s="5" t="s">
        <v>343</v>
      </c>
      <c r="B157" s="1">
        <v>270</v>
      </c>
      <c r="C157" s="11">
        <f t="shared" si="13"/>
        <v>1.0941653231077608</v>
      </c>
      <c r="D157" s="6">
        <f t="shared" si="14"/>
        <v>1.1226862201555934</v>
      </c>
    </row>
    <row r="158" spans="1:4" x14ac:dyDescent="0.2">
      <c r="A158" s="5" t="s">
        <v>344</v>
      </c>
      <c r="B158" s="1">
        <v>302</v>
      </c>
      <c r="C158" s="11">
        <f t="shared" si="13"/>
        <v>1.2238441762168286</v>
      </c>
      <c r="D158" s="6">
        <f t="shared" si="14"/>
        <v>1.2557453277295896</v>
      </c>
    </row>
    <row r="159" spans="1:4" x14ac:dyDescent="0.2">
      <c r="A159" s="5" t="s">
        <v>345</v>
      </c>
      <c r="B159" s="1">
        <v>208</v>
      </c>
      <c r="C159" s="11">
        <f t="shared" si="13"/>
        <v>0.84291254520894165</v>
      </c>
      <c r="D159" s="6">
        <f t="shared" si="14"/>
        <v>0.86488419923097559</v>
      </c>
    </row>
    <row r="160" spans="1:4" x14ac:dyDescent="0.2">
      <c r="A160" s="5" t="s">
        <v>346</v>
      </c>
      <c r="B160" s="1">
        <v>233</v>
      </c>
      <c r="C160" s="11">
        <f t="shared" si="13"/>
        <v>0.94422414920040099</v>
      </c>
      <c r="D160" s="6">
        <f t="shared" si="14"/>
        <v>0.96883662702316009</v>
      </c>
    </row>
    <row r="161" spans="1:16" x14ac:dyDescent="0.2">
      <c r="A161" s="5" t="s">
        <v>347</v>
      </c>
      <c r="B161" s="1">
        <v>185</v>
      </c>
      <c r="C161" s="11">
        <f t="shared" si="13"/>
        <v>0.74970586953679907</v>
      </c>
      <c r="D161" s="6">
        <f t="shared" si="14"/>
        <v>0.7692479656621658</v>
      </c>
    </row>
    <row r="162" spans="1:16" x14ac:dyDescent="0.2">
      <c r="A162" s="5" t="s">
        <v>348</v>
      </c>
      <c r="B162" s="1">
        <v>266</v>
      </c>
      <c r="C162" s="11">
        <f t="shared" si="13"/>
        <v>1.0779554664691273</v>
      </c>
      <c r="D162" s="6">
        <f t="shared" si="14"/>
        <v>1.1060538317088437</v>
      </c>
    </row>
    <row r="163" spans="1:16" x14ac:dyDescent="0.2">
      <c r="A163" s="5" t="s">
        <v>349</v>
      </c>
      <c r="B163" s="1">
        <v>253</v>
      </c>
      <c r="C163" s="11">
        <f t="shared" si="13"/>
        <v>1.0252734323935684</v>
      </c>
      <c r="D163" s="6">
        <f t="shared" si="14"/>
        <v>1.0519985692569078</v>
      </c>
    </row>
    <row r="164" spans="1:16" x14ac:dyDescent="0.2">
      <c r="A164" s="5" t="s">
        <v>350</v>
      </c>
      <c r="B164" s="1">
        <v>333</v>
      </c>
      <c r="C164" s="11">
        <f t="shared" si="13"/>
        <v>1.3494705651662382</v>
      </c>
      <c r="D164" s="6">
        <f t="shared" si="14"/>
        <v>1.3846463381918983</v>
      </c>
    </row>
    <row r="165" spans="1:16" x14ac:dyDescent="0.2">
      <c r="A165" s="5" t="s">
        <v>351</v>
      </c>
      <c r="B165" s="1">
        <v>255</v>
      </c>
      <c r="C165" s="11">
        <f t="shared" si="13"/>
        <v>1.0333783607128852</v>
      </c>
      <c r="D165" s="6">
        <f t="shared" si="14"/>
        <v>1.0603147634802825</v>
      </c>
    </row>
    <row r="166" spans="1:16" x14ac:dyDescent="0.2">
      <c r="A166" s="5" t="s">
        <v>352</v>
      </c>
      <c r="B166" s="1">
        <v>240</v>
      </c>
      <c r="C166" s="11">
        <f t="shared" si="13"/>
        <v>0.97259139831800956</v>
      </c>
      <c r="D166" s="6">
        <f t="shared" si="14"/>
        <v>0.99794330680497179</v>
      </c>
    </row>
    <row r="167" spans="1:16" x14ac:dyDescent="0.2">
      <c r="A167" s="5" t="s">
        <v>353</v>
      </c>
      <c r="B167" s="1">
        <v>234</v>
      </c>
      <c r="C167" s="11">
        <f t="shared" si="13"/>
        <v>0.94827661336005931</v>
      </c>
      <c r="D167" s="6">
        <f t="shared" si="14"/>
        <v>0.97299472413484756</v>
      </c>
    </row>
    <row r="168" spans="1:16" x14ac:dyDescent="0.2">
      <c r="A168" s="5" t="s">
        <v>354</v>
      </c>
      <c r="B168" s="1">
        <v>280</v>
      </c>
      <c r="C168" s="11">
        <f t="shared" si="13"/>
        <v>1.1346899647043445</v>
      </c>
      <c r="D168" s="6">
        <f t="shared" si="14"/>
        <v>1.1642671912724671</v>
      </c>
    </row>
    <row r="169" spans="1:16" x14ac:dyDescent="0.2">
      <c r="A169" s="5" t="s">
        <v>355</v>
      </c>
      <c r="B169" s="1">
        <v>216</v>
      </c>
      <c r="C169" s="11">
        <f t="shared" si="13"/>
        <v>0.87533225848620855</v>
      </c>
      <c r="D169" s="6">
        <f t="shared" si="14"/>
        <v>0.89814897612447464</v>
      </c>
    </row>
    <row r="170" spans="1:16" x14ac:dyDescent="0.2">
      <c r="A170" s="5" t="s">
        <v>356</v>
      </c>
      <c r="B170" s="1">
        <v>256</v>
      </c>
      <c r="C170" s="11">
        <f t="shared" si="13"/>
        <v>1.0374308248725435</v>
      </c>
      <c r="D170" s="6">
        <f t="shared" si="14"/>
        <v>1.06447286059197</v>
      </c>
    </row>
    <row r="171" spans="1:16" x14ac:dyDescent="0.2">
      <c r="A171" s="5" t="s">
        <v>357</v>
      </c>
      <c r="B171" s="1">
        <v>167</v>
      </c>
      <c r="C171" s="11">
        <f t="shared" si="13"/>
        <v>0.67676151466294832</v>
      </c>
      <c r="D171" s="6">
        <f t="shared" si="14"/>
        <v>0.69440221765179289</v>
      </c>
    </row>
    <row r="172" spans="1:16" ht="16" thickBot="1" x14ac:dyDescent="0.25">
      <c r="A172" s="7" t="s">
        <v>358</v>
      </c>
      <c r="B172" s="8">
        <v>241</v>
      </c>
      <c r="C172" s="12">
        <f t="shared" si="13"/>
        <v>0.97664386247766788</v>
      </c>
      <c r="D172" s="9">
        <f t="shared" si="14"/>
        <v>1.0021014039166591</v>
      </c>
    </row>
    <row r="173" spans="1:16" x14ac:dyDescent="0.2">
      <c r="A173" s="2" t="s">
        <v>359</v>
      </c>
      <c r="B173" s="1">
        <v>6778</v>
      </c>
      <c r="C173" s="4">
        <f>B173/AVERAGE(B$173:B$175)</f>
        <v>0.88605167981175648</v>
      </c>
    </row>
    <row r="174" spans="1:16" x14ac:dyDescent="0.2">
      <c r="A174" s="5" t="s">
        <v>360</v>
      </c>
      <c r="B174" s="1">
        <v>7971</v>
      </c>
      <c r="C174" s="6">
        <f t="shared" ref="C174:C175" si="15">B174/AVERAGE(B$173:B$175)</f>
        <v>1.0420061876334481</v>
      </c>
    </row>
    <row r="175" spans="1:16" ht="16" thickBot="1" x14ac:dyDescent="0.25">
      <c r="A175" s="5" t="s">
        <v>361</v>
      </c>
      <c r="B175" s="1">
        <v>8200</v>
      </c>
      <c r="C175" s="6">
        <f t="shared" si="15"/>
        <v>1.0719421325547953</v>
      </c>
      <c r="F175" s="1" t="s">
        <v>16</v>
      </c>
      <c r="G175" s="1" t="s">
        <v>17</v>
      </c>
      <c r="H175" s="1" t="s">
        <v>12</v>
      </c>
      <c r="J175" s="1" t="s">
        <v>18</v>
      </c>
      <c r="K175" s="1" t="s">
        <v>17</v>
      </c>
      <c r="L175" s="1" t="s">
        <v>12</v>
      </c>
      <c r="N175" s="1" t="s">
        <v>19</v>
      </c>
      <c r="O175" s="1" t="s">
        <v>17</v>
      </c>
      <c r="P175" s="1" t="s">
        <v>12</v>
      </c>
    </row>
    <row r="176" spans="1:16" x14ac:dyDescent="0.2">
      <c r="A176" s="2" t="s">
        <v>362</v>
      </c>
      <c r="B176" s="3">
        <v>268</v>
      </c>
      <c r="C176" s="10">
        <f>B176/(SUM($B$173:$B$175)/75)</f>
        <v>0.87585515708745476</v>
      </c>
      <c r="D176" s="4">
        <f>B176/AVERAGE($B$176:$B$250)</f>
        <v>0.89732142857142849</v>
      </c>
      <c r="F176" s="1" t="s">
        <v>363</v>
      </c>
      <c r="G176" s="1">
        <v>857</v>
      </c>
      <c r="H176" s="11">
        <f>G176/AVERAGE(G$176:G$200)</f>
        <v>0.91123681524328004</v>
      </c>
      <c r="J176" s="1" t="s">
        <v>364</v>
      </c>
      <c r="K176" s="1">
        <v>876</v>
      </c>
      <c r="L176" s="11">
        <f>K176/AVERAGE(K$176:K$200)</f>
        <v>0.92311583206879111</v>
      </c>
      <c r="N176" s="1" t="s">
        <v>365</v>
      </c>
      <c r="O176" s="1">
        <v>843</v>
      </c>
      <c r="P176" s="11">
        <f>O176/AVERAGE(O$176:O$200)</f>
        <v>0.92098938076301184</v>
      </c>
    </row>
    <row r="177" spans="1:16" x14ac:dyDescent="0.2">
      <c r="A177" s="5" t="s">
        <v>366</v>
      </c>
      <c r="B177" s="1">
        <v>202</v>
      </c>
      <c r="C177" s="11">
        <f t="shared" ref="C177:C240" si="16">B177/(SUM($B$173:$B$175)/75)</f>
        <v>0.6601594840733801</v>
      </c>
      <c r="D177" s="6">
        <f t="shared" ref="D177:D240" si="17">B177/AVERAGE($B$176:$B$250)</f>
        <v>0.6763392857142857</v>
      </c>
      <c r="F177" s="1" t="s">
        <v>367</v>
      </c>
      <c r="G177" s="1">
        <v>816</v>
      </c>
      <c r="H177" s="11">
        <f t="shared" ref="H177:H200" si="18">G177/AVERAGE(G$176:G$200)</f>
        <v>0.8676420551207894</v>
      </c>
      <c r="J177" s="1" t="s">
        <v>368</v>
      </c>
      <c r="K177" s="1">
        <v>755</v>
      </c>
      <c r="L177" s="11">
        <f t="shared" ref="L177:L200" si="19">K177/AVERAGE(K$176:K$200)</f>
        <v>0.7956078233012982</v>
      </c>
      <c r="N177" s="1" t="s">
        <v>369</v>
      </c>
      <c r="O177" s="1">
        <v>735</v>
      </c>
      <c r="P177" s="11">
        <f t="shared" ref="P177:P200" si="20">O177/AVERAGE(O$176:O$200)</f>
        <v>0.80299785867237683</v>
      </c>
    </row>
    <row r="178" spans="1:16" x14ac:dyDescent="0.2">
      <c r="A178" s="5" t="s">
        <v>370</v>
      </c>
      <c r="B178" s="1">
        <v>188</v>
      </c>
      <c r="C178" s="11">
        <f t="shared" si="16"/>
        <v>0.61440585646433399</v>
      </c>
      <c r="D178" s="6">
        <f t="shared" si="17"/>
        <v>0.6294642857142857</v>
      </c>
      <c r="F178" s="1" t="s">
        <v>371</v>
      </c>
      <c r="G178" s="1">
        <v>860</v>
      </c>
      <c r="H178" s="11">
        <f t="shared" si="18"/>
        <v>0.91442667574004766</v>
      </c>
      <c r="J178" s="1" t="s">
        <v>372</v>
      </c>
      <c r="K178" s="1">
        <v>874</v>
      </c>
      <c r="L178" s="11">
        <f t="shared" si="19"/>
        <v>0.92100826167593997</v>
      </c>
      <c r="N178" s="1" t="s">
        <v>373</v>
      </c>
      <c r="O178" s="1">
        <v>852</v>
      </c>
      <c r="P178" s="11">
        <f t="shared" si="20"/>
        <v>0.93082200760389799</v>
      </c>
    </row>
    <row r="179" spans="1:16" x14ac:dyDescent="0.2">
      <c r="A179" s="5" t="s">
        <v>374</v>
      </c>
      <c r="B179" s="1">
        <v>211</v>
      </c>
      <c r="C179" s="11">
        <f t="shared" si="16"/>
        <v>0.68957253039348121</v>
      </c>
      <c r="D179" s="6">
        <f t="shared" si="17"/>
        <v>0.70647321428571419</v>
      </c>
      <c r="F179" s="1" t="s">
        <v>375</v>
      </c>
      <c r="G179" s="1">
        <v>928</v>
      </c>
      <c r="H179" s="11">
        <f t="shared" si="18"/>
        <v>0.98673018033344673</v>
      </c>
      <c r="J179" s="1" t="s">
        <v>376</v>
      </c>
      <c r="K179" s="1">
        <v>914</v>
      </c>
      <c r="L179" s="11">
        <f t="shared" si="19"/>
        <v>0.96315966953296239</v>
      </c>
      <c r="N179" s="1" t="s">
        <v>377</v>
      </c>
      <c r="O179" s="1">
        <v>882</v>
      </c>
      <c r="P179" s="11">
        <f t="shared" si="20"/>
        <v>0.9635974304068522</v>
      </c>
    </row>
    <row r="180" spans="1:16" x14ac:dyDescent="0.2">
      <c r="A180" s="5" t="s">
        <v>378</v>
      </c>
      <c r="B180" s="1">
        <v>347</v>
      </c>
      <c r="C180" s="11">
        <f t="shared" si="16"/>
        <v>1.1340363414527865</v>
      </c>
      <c r="D180" s="6">
        <f t="shared" si="17"/>
        <v>1.161830357142857</v>
      </c>
      <c r="F180" s="1" t="s">
        <v>379</v>
      </c>
      <c r="G180" s="1">
        <v>1190</v>
      </c>
      <c r="H180" s="11">
        <f t="shared" si="18"/>
        <v>1.2653113303844845</v>
      </c>
      <c r="J180" s="1" t="s">
        <v>380</v>
      </c>
      <c r="K180" s="1">
        <v>1172</v>
      </c>
      <c r="L180" s="11">
        <f t="shared" si="19"/>
        <v>1.235036250210757</v>
      </c>
      <c r="N180" s="1" t="s">
        <v>381</v>
      </c>
      <c r="O180" s="1">
        <v>1135</v>
      </c>
      <c r="P180" s="11">
        <f t="shared" si="20"/>
        <v>1.240003496045099</v>
      </c>
    </row>
    <row r="181" spans="1:16" x14ac:dyDescent="0.2">
      <c r="A181" s="5" t="s">
        <v>382</v>
      </c>
      <c r="B181" s="1">
        <v>310</v>
      </c>
      <c r="C181" s="11">
        <f t="shared" si="16"/>
        <v>1.0131160399145931</v>
      </c>
      <c r="D181" s="6">
        <f t="shared" si="17"/>
        <v>1.0379464285714286</v>
      </c>
      <c r="F181" s="1" t="s">
        <v>383</v>
      </c>
      <c r="G181" s="1">
        <v>1006</v>
      </c>
      <c r="H181" s="11">
        <f t="shared" si="18"/>
        <v>1.0696665532494045</v>
      </c>
      <c r="J181" s="1" t="s">
        <v>384</v>
      </c>
      <c r="K181" s="1">
        <v>935</v>
      </c>
      <c r="L181" s="11">
        <f t="shared" si="19"/>
        <v>0.98528915865789912</v>
      </c>
      <c r="N181" s="1" t="s">
        <v>385</v>
      </c>
      <c r="O181" s="1">
        <v>914</v>
      </c>
      <c r="P181" s="11">
        <f t="shared" si="20"/>
        <v>0.99855788139667001</v>
      </c>
    </row>
    <row r="182" spans="1:16" x14ac:dyDescent="0.2">
      <c r="A182" s="5" t="s">
        <v>386</v>
      </c>
      <c r="B182" s="1">
        <v>226</v>
      </c>
      <c r="C182" s="11">
        <f t="shared" si="16"/>
        <v>0.73859427426031632</v>
      </c>
      <c r="D182" s="6">
        <f t="shared" si="17"/>
        <v>0.75669642857142849</v>
      </c>
      <c r="F182" s="1" t="s">
        <v>387</v>
      </c>
      <c r="G182" s="1">
        <v>761</v>
      </c>
      <c r="H182" s="11">
        <f t="shared" si="18"/>
        <v>0.80916127934671656</v>
      </c>
      <c r="J182" s="1" t="s">
        <v>388</v>
      </c>
      <c r="K182" s="1">
        <v>721</v>
      </c>
      <c r="L182" s="11">
        <f t="shared" si="19"/>
        <v>0.7597791266228292</v>
      </c>
      <c r="N182" s="1" t="s">
        <v>389</v>
      </c>
      <c r="O182" s="1">
        <v>702</v>
      </c>
      <c r="P182" s="11">
        <f t="shared" si="20"/>
        <v>0.76694489358912721</v>
      </c>
    </row>
    <row r="183" spans="1:16" x14ac:dyDescent="0.2">
      <c r="A183" s="5" t="s">
        <v>390</v>
      </c>
      <c r="B183" s="1">
        <v>244</v>
      </c>
      <c r="C183" s="11">
        <f t="shared" si="16"/>
        <v>0.79742036690051854</v>
      </c>
      <c r="D183" s="6">
        <f t="shared" si="17"/>
        <v>0.8169642857142857</v>
      </c>
      <c r="F183" s="1" t="s">
        <v>391</v>
      </c>
      <c r="G183" s="1">
        <v>718</v>
      </c>
      <c r="H183" s="11">
        <f t="shared" si="18"/>
        <v>0.76343994555971417</v>
      </c>
      <c r="J183" s="1" t="s">
        <v>392</v>
      </c>
      <c r="K183" s="1">
        <v>664</v>
      </c>
      <c r="L183" s="11">
        <f t="shared" si="19"/>
        <v>0.69971337042657222</v>
      </c>
      <c r="N183" s="1" t="s">
        <v>393</v>
      </c>
      <c r="O183" s="1">
        <v>649</v>
      </c>
      <c r="P183" s="11">
        <f t="shared" si="20"/>
        <v>0.70904164663724156</v>
      </c>
    </row>
    <row r="184" spans="1:16" x14ac:dyDescent="0.2">
      <c r="A184" s="5" t="s">
        <v>394</v>
      </c>
      <c r="B184" s="1">
        <v>350</v>
      </c>
      <c r="C184" s="11">
        <f t="shared" si="16"/>
        <v>1.1438406902261535</v>
      </c>
      <c r="D184" s="6">
        <f t="shared" si="17"/>
        <v>1.171875</v>
      </c>
      <c r="F184" s="1" t="s">
        <v>395</v>
      </c>
      <c r="G184" s="1">
        <v>788</v>
      </c>
      <c r="H184" s="11">
        <f t="shared" si="18"/>
        <v>0.83787002381762499</v>
      </c>
      <c r="J184" s="1" t="s">
        <v>396</v>
      </c>
      <c r="K184" s="1">
        <v>714</v>
      </c>
      <c r="L184" s="11">
        <f t="shared" si="19"/>
        <v>0.75240263024785026</v>
      </c>
      <c r="N184" s="1" t="s">
        <v>397</v>
      </c>
      <c r="O184" s="1">
        <v>697</v>
      </c>
      <c r="P184" s="11">
        <f t="shared" si="20"/>
        <v>0.76148232312196829</v>
      </c>
    </row>
    <row r="185" spans="1:16" x14ac:dyDescent="0.2">
      <c r="A185" s="5" t="s">
        <v>398</v>
      </c>
      <c r="B185" s="1">
        <v>329</v>
      </c>
      <c r="C185" s="11">
        <f t="shared" si="16"/>
        <v>1.0752102488125843</v>
      </c>
      <c r="D185" s="6">
        <f t="shared" si="17"/>
        <v>1.1015625</v>
      </c>
      <c r="F185" s="1" t="s">
        <v>399</v>
      </c>
      <c r="G185" s="1">
        <v>844</v>
      </c>
      <c r="H185" s="11">
        <f t="shared" si="18"/>
        <v>0.89741408642395371</v>
      </c>
      <c r="J185" s="1" t="s">
        <v>400</v>
      </c>
      <c r="K185" s="1">
        <v>883</v>
      </c>
      <c r="L185" s="11">
        <f t="shared" si="19"/>
        <v>0.93049232844376994</v>
      </c>
      <c r="N185" s="1" t="s">
        <v>401</v>
      </c>
      <c r="O185" s="1">
        <v>859</v>
      </c>
      <c r="P185" s="11">
        <f t="shared" si="20"/>
        <v>0.93846960625792064</v>
      </c>
    </row>
    <row r="186" spans="1:16" x14ac:dyDescent="0.2">
      <c r="A186" s="5" t="s">
        <v>402</v>
      </c>
      <c r="B186" s="1">
        <v>390</v>
      </c>
      <c r="C186" s="11">
        <f t="shared" si="16"/>
        <v>1.274565340537714</v>
      </c>
      <c r="D186" s="6">
        <f t="shared" si="17"/>
        <v>1.3058035714285714</v>
      </c>
      <c r="F186" s="1" t="s">
        <v>403</v>
      </c>
      <c r="G186" s="1">
        <v>1147</v>
      </c>
      <c r="H186" s="11">
        <f t="shared" si="18"/>
        <v>1.2195899965974821</v>
      </c>
      <c r="J186" s="1" t="s">
        <v>404</v>
      </c>
      <c r="K186" s="1">
        <v>1236</v>
      </c>
      <c r="L186" s="11">
        <f t="shared" si="19"/>
        <v>1.302478502781993</v>
      </c>
      <c r="N186" s="1" t="s">
        <v>405</v>
      </c>
      <c r="O186" s="1">
        <v>1202</v>
      </c>
      <c r="P186" s="11">
        <f t="shared" si="20"/>
        <v>1.3132019403050299</v>
      </c>
    </row>
    <row r="187" spans="1:16" x14ac:dyDescent="0.2">
      <c r="A187" s="5" t="s">
        <v>406</v>
      </c>
      <c r="B187" s="1">
        <v>310</v>
      </c>
      <c r="C187" s="11">
        <f t="shared" si="16"/>
        <v>1.0131160399145931</v>
      </c>
      <c r="D187" s="6">
        <f t="shared" si="17"/>
        <v>1.0379464285714286</v>
      </c>
      <c r="F187" s="1" t="s">
        <v>407</v>
      </c>
      <c r="G187" s="1">
        <v>987</v>
      </c>
      <c r="H187" s="11">
        <f t="shared" si="18"/>
        <v>1.0494641034365431</v>
      </c>
      <c r="J187" s="1" t="s">
        <v>408</v>
      </c>
      <c r="K187" s="1">
        <v>1066</v>
      </c>
      <c r="L187" s="11">
        <f t="shared" si="19"/>
        <v>1.1233350193896476</v>
      </c>
      <c r="N187" s="1" t="s">
        <v>409</v>
      </c>
      <c r="O187" s="1">
        <v>1045</v>
      </c>
      <c r="P187" s="11">
        <f t="shared" si="20"/>
        <v>1.1416772276362364</v>
      </c>
    </row>
    <row r="188" spans="1:16" x14ac:dyDescent="0.2">
      <c r="A188" s="5" t="s">
        <v>410</v>
      </c>
      <c r="B188" s="1">
        <v>202</v>
      </c>
      <c r="C188" s="11">
        <f t="shared" si="16"/>
        <v>0.6601594840733801</v>
      </c>
      <c r="D188" s="6">
        <f t="shared" si="17"/>
        <v>0.6763392857142857</v>
      </c>
      <c r="F188" s="1" t="s">
        <v>411</v>
      </c>
      <c r="G188" s="1">
        <v>974</v>
      </c>
      <c r="H188" s="11">
        <f t="shared" si="18"/>
        <v>1.0356413746172166</v>
      </c>
      <c r="J188" s="1" t="s">
        <v>412</v>
      </c>
      <c r="K188" s="1">
        <v>972</v>
      </c>
      <c r="L188" s="11">
        <f t="shared" si="19"/>
        <v>1.0242792109256449</v>
      </c>
      <c r="N188" s="1" t="s">
        <v>413</v>
      </c>
      <c r="O188" s="1">
        <v>943</v>
      </c>
      <c r="P188" s="11">
        <f t="shared" si="20"/>
        <v>1.0302407901061923</v>
      </c>
    </row>
    <row r="189" spans="1:16" x14ac:dyDescent="0.2">
      <c r="A189" s="5" t="s">
        <v>414</v>
      </c>
      <c r="B189" s="1">
        <v>365</v>
      </c>
      <c r="C189" s="11">
        <f t="shared" si="16"/>
        <v>1.1928624340929888</v>
      </c>
      <c r="D189" s="6">
        <f t="shared" si="17"/>
        <v>1.2220982142857142</v>
      </c>
      <c r="F189" s="1" t="s">
        <v>415</v>
      </c>
      <c r="G189" s="1">
        <v>1135</v>
      </c>
      <c r="H189" s="11">
        <f t="shared" si="18"/>
        <v>1.2068305546104117</v>
      </c>
      <c r="J189" s="1" t="s">
        <v>416</v>
      </c>
      <c r="K189" s="1">
        <v>1188</v>
      </c>
      <c r="L189" s="11">
        <f t="shared" si="19"/>
        <v>1.251896813353566</v>
      </c>
      <c r="N189" s="1" t="s">
        <v>417</v>
      </c>
      <c r="O189" s="1">
        <v>1160</v>
      </c>
      <c r="P189" s="11">
        <f t="shared" si="20"/>
        <v>1.267316348380894</v>
      </c>
    </row>
    <row r="190" spans="1:16" x14ac:dyDescent="0.2">
      <c r="A190" s="5" t="s">
        <v>418</v>
      </c>
      <c r="B190" s="1">
        <v>214</v>
      </c>
      <c r="C190" s="11">
        <f t="shared" si="16"/>
        <v>0.69937687916684821</v>
      </c>
      <c r="D190" s="6">
        <f t="shared" si="17"/>
        <v>0.7165178571428571</v>
      </c>
      <c r="F190" s="1" t="s">
        <v>419</v>
      </c>
      <c r="G190" s="1">
        <v>932</v>
      </c>
      <c r="H190" s="11">
        <f t="shared" si="18"/>
        <v>0.99098332766247021</v>
      </c>
      <c r="J190" s="1" t="s">
        <v>420</v>
      </c>
      <c r="K190" s="1">
        <v>954</v>
      </c>
      <c r="L190" s="11">
        <f t="shared" si="19"/>
        <v>1.0053110773899847</v>
      </c>
      <c r="N190" s="1" t="s">
        <v>421</v>
      </c>
      <c r="O190" s="1">
        <v>923</v>
      </c>
      <c r="P190" s="11">
        <f t="shared" si="20"/>
        <v>1.0083905082375562</v>
      </c>
    </row>
    <row r="191" spans="1:16" x14ac:dyDescent="0.2">
      <c r="A191" s="5" t="s">
        <v>422</v>
      </c>
      <c r="B191" s="1">
        <v>213</v>
      </c>
      <c r="C191" s="11">
        <f t="shared" si="16"/>
        <v>0.69610876290905921</v>
      </c>
      <c r="D191" s="6">
        <f t="shared" si="17"/>
        <v>0.71316964285714279</v>
      </c>
      <c r="F191" s="1" t="s">
        <v>423</v>
      </c>
      <c r="G191" s="1">
        <v>799</v>
      </c>
      <c r="H191" s="11">
        <f t="shared" si="18"/>
        <v>0.84956617897243958</v>
      </c>
      <c r="J191" s="1" t="s">
        <v>424</v>
      </c>
      <c r="K191" s="1">
        <v>840</v>
      </c>
      <c r="L191" s="11">
        <f t="shared" si="19"/>
        <v>0.88517956499747086</v>
      </c>
      <c r="N191" s="1" t="s">
        <v>425</v>
      </c>
      <c r="O191" s="1">
        <v>811</v>
      </c>
      <c r="P191" s="11">
        <f t="shared" si="20"/>
        <v>0.88602892977319403</v>
      </c>
    </row>
    <row r="192" spans="1:16" x14ac:dyDescent="0.2">
      <c r="A192" s="5" t="s">
        <v>426</v>
      </c>
      <c r="B192" s="1">
        <v>221</v>
      </c>
      <c r="C192" s="11">
        <f t="shared" si="16"/>
        <v>0.72225369297137132</v>
      </c>
      <c r="D192" s="6">
        <f t="shared" si="17"/>
        <v>0.7399553571428571</v>
      </c>
      <c r="F192" s="1" t="s">
        <v>427</v>
      </c>
      <c r="G192" s="1">
        <v>753</v>
      </c>
      <c r="H192" s="11">
        <f t="shared" si="18"/>
        <v>0.80065498468866958</v>
      </c>
      <c r="J192" s="1" t="s">
        <v>428</v>
      </c>
      <c r="K192" s="1">
        <v>792</v>
      </c>
      <c r="L192" s="11">
        <f t="shared" si="19"/>
        <v>0.83459787556904397</v>
      </c>
      <c r="N192" s="1" t="s">
        <v>429</v>
      </c>
      <c r="O192" s="1">
        <v>767</v>
      </c>
      <c r="P192" s="11">
        <f t="shared" si="20"/>
        <v>0.83795830966219464</v>
      </c>
    </row>
    <row r="193" spans="1:16" x14ac:dyDescent="0.2">
      <c r="A193" s="5" t="s">
        <v>430</v>
      </c>
      <c r="B193" s="1">
        <v>212</v>
      </c>
      <c r="C193" s="11">
        <f t="shared" si="16"/>
        <v>0.69284064665127021</v>
      </c>
      <c r="D193" s="6">
        <f t="shared" si="17"/>
        <v>0.70982142857142849</v>
      </c>
      <c r="F193" s="1" t="s">
        <v>431</v>
      </c>
      <c r="G193" s="1">
        <v>768</v>
      </c>
      <c r="H193" s="11">
        <f t="shared" si="18"/>
        <v>0.81660428717250766</v>
      </c>
      <c r="J193" s="1" t="s">
        <v>432</v>
      </c>
      <c r="K193" s="1">
        <v>836</v>
      </c>
      <c r="L193" s="11">
        <f t="shared" si="19"/>
        <v>0.88096442421176868</v>
      </c>
      <c r="N193" s="1" t="s">
        <v>433</v>
      </c>
      <c r="O193" s="1">
        <v>816</v>
      </c>
      <c r="P193" s="11">
        <f t="shared" si="20"/>
        <v>0.89149150024035306</v>
      </c>
    </row>
    <row r="194" spans="1:16" x14ac:dyDescent="0.2">
      <c r="A194" s="5" t="s">
        <v>434</v>
      </c>
      <c r="B194" s="1">
        <v>180</v>
      </c>
      <c r="C194" s="11">
        <f t="shared" si="16"/>
        <v>0.58826092640202188</v>
      </c>
      <c r="D194" s="6">
        <f t="shared" si="17"/>
        <v>0.6026785714285714</v>
      </c>
      <c r="F194" s="1" t="s">
        <v>435</v>
      </c>
      <c r="G194" s="1">
        <v>805</v>
      </c>
      <c r="H194" s="11">
        <f t="shared" si="18"/>
        <v>0.85594589996597481</v>
      </c>
      <c r="J194" s="1" t="s">
        <v>436</v>
      </c>
      <c r="K194" s="1">
        <v>886</v>
      </c>
      <c r="L194" s="11">
        <f t="shared" si="19"/>
        <v>0.93365368403304672</v>
      </c>
      <c r="N194" s="1" t="s">
        <v>437</v>
      </c>
      <c r="O194" s="1">
        <v>861</v>
      </c>
      <c r="P194" s="11">
        <f t="shared" si="20"/>
        <v>0.94065463444478425</v>
      </c>
    </row>
    <row r="195" spans="1:16" x14ac:dyDescent="0.2">
      <c r="A195" s="5" t="s">
        <v>438</v>
      </c>
      <c r="B195" s="1">
        <v>120</v>
      </c>
      <c r="C195" s="11">
        <f t="shared" si="16"/>
        <v>0.39217395093468121</v>
      </c>
      <c r="D195" s="6">
        <f t="shared" si="17"/>
        <v>0.40178571428571425</v>
      </c>
      <c r="F195" s="1" t="s">
        <v>439</v>
      </c>
      <c r="G195" s="1">
        <v>968</v>
      </c>
      <c r="H195" s="11">
        <f t="shared" si="18"/>
        <v>1.0292616536236816</v>
      </c>
      <c r="J195" s="1" t="s">
        <v>440</v>
      </c>
      <c r="K195" s="1">
        <v>949</v>
      </c>
      <c r="L195" s="11">
        <f t="shared" si="19"/>
        <v>1.000042151407857</v>
      </c>
      <c r="N195" s="1" t="s">
        <v>441</v>
      </c>
      <c r="O195" s="1">
        <v>920</v>
      </c>
      <c r="P195" s="11">
        <f t="shared" si="20"/>
        <v>1.0051129659572609</v>
      </c>
    </row>
    <row r="196" spans="1:16" x14ac:dyDescent="0.2">
      <c r="A196" s="5" t="s">
        <v>442</v>
      </c>
      <c r="B196" s="1">
        <v>389</v>
      </c>
      <c r="C196" s="11">
        <f t="shared" si="16"/>
        <v>1.271297224279925</v>
      </c>
      <c r="D196" s="6">
        <f t="shared" si="17"/>
        <v>1.302455357142857</v>
      </c>
      <c r="F196" s="1" t="s">
        <v>443</v>
      </c>
      <c r="G196" s="1">
        <v>1269</v>
      </c>
      <c r="H196" s="11">
        <f t="shared" si="18"/>
        <v>1.3493109901326981</v>
      </c>
      <c r="J196" s="1" t="s">
        <v>444</v>
      </c>
      <c r="K196" s="1">
        <v>1304</v>
      </c>
      <c r="L196" s="11">
        <f t="shared" si="19"/>
        <v>1.3741358961389309</v>
      </c>
      <c r="N196" s="1" t="s">
        <v>445</v>
      </c>
      <c r="O196" s="1">
        <v>1264</v>
      </c>
      <c r="P196" s="11">
        <f t="shared" si="20"/>
        <v>1.3809378140978017</v>
      </c>
    </row>
    <row r="197" spans="1:16" x14ac:dyDescent="0.2">
      <c r="A197" s="5" t="s">
        <v>446</v>
      </c>
      <c r="B197" s="1">
        <v>283</v>
      </c>
      <c r="C197" s="11">
        <f t="shared" si="16"/>
        <v>0.92487690095428987</v>
      </c>
      <c r="D197" s="6">
        <f t="shared" si="17"/>
        <v>0.94754464285714279</v>
      </c>
      <c r="F197" s="1" t="s">
        <v>447</v>
      </c>
      <c r="G197" s="1">
        <v>1132</v>
      </c>
      <c r="H197" s="11">
        <f t="shared" si="18"/>
        <v>1.2036406941136442</v>
      </c>
      <c r="J197" s="1" t="s">
        <v>448</v>
      </c>
      <c r="K197" s="1">
        <v>1179</v>
      </c>
      <c r="L197" s="11">
        <f t="shared" si="19"/>
        <v>1.242412746585736</v>
      </c>
      <c r="N197" s="1" t="s">
        <v>449</v>
      </c>
      <c r="O197" s="1">
        <v>1144</v>
      </c>
      <c r="P197" s="11">
        <f t="shared" si="20"/>
        <v>1.2498361228859851</v>
      </c>
    </row>
    <row r="198" spans="1:16" x14ac:dyDescent="0.2">
      <c r="A198" s="5" t="s">
        <v>450</v>
      </c>
      <c r="B198" s="1">
        <v>228</v>
      </c>
      <c r="C198" s="11">
        <f t="shared" si="16"/>
        <v>0.74513050677589432</v>
      </c>
      <c r="D198" s="6">
        <f t="shared" si="17"/>
        <v>0.7633928571428571</v>
      </c>
      <c r="F198" s="1" t="s">
        <v>451</v>
      </c>
      <c r="G198" s="1">
        <v>1137</v>
      </c>
      <c r="H198" s="11">
        <f t="shared" si="18"/>
        <v>1.2089571282749234</v>
      </c>
      <c r="J198" s="1" t="s">
        <v>452</v>
      </c>
      <c r="K198" s="1">
        <v>1087</v>
      </c>
      <c r="L198" s="11">
        <f t="shared" si="19"/>
        <v>1.1454645085145843</v>
      </c>
      <c r="N198" s="1" t="s">
        <v>453</v>
      </c>
      <c r="O198" s="1">
        <v>1034</v>
      </c>
      <c r="P198" s="11">
        <f t="shared" si="20"/>
        <v>1.1296595726084866</v>
      </c>
    </row>
    <row r="199" spans="1:16" x14ac:dyDescent="0.2">
      <c r="A199" s="5" t="s">
        <v>454</v>
      </c>
      <c r="B199" s="1">
        <v>238</v>
      </c>
      <c r="C199" s="11">
        <f t="shared" si="16"/>
        <v>0.77781166935378443</v>
      </c>
      <c r="D199" s="6">
        <f t="shared" si="17"/>
        <v>0.796875</v>
      </c>
      <c r="F199" s="1" t="s">
        <v>455</v>
      </c>
      <c r="G199" s="1">
        <v>986</v>
      </c>
      <c r="H199" s="11">
        <f t="shared" si="18"/>
        <v>1.0484008166042871</v>
      </c>
      <c r="J199" s="1" t="s">
        <v>456</v>
      </c>
      <c r="K199" s="1">
        <v>957</v>
      </c>
      <c r="L199" s="11">
        <f t="shared" si="19"/>
        <v>1.0084724329792614</v>
      </c>
      <c r="N199" s="1" t="s">
        <v>457</v>
      </c>
      <c r="O199" s="1">
        <v>843</v>
      </c>
      <c r="P199" s="11">
        <f t="shared" si="20"/>
        <v>0.92098938076301184</v>
      </c>
    </row>
    <row r="200" spans="1:16" ht="16" thickBot="1" x14ac:dyDescent="0.25">
      <c r="A200" s="7" t="s">
        <v>458</v>
      </c>
      <c r="B200" s="8">
        <v>376</v>
      </c>
      <c r="C200" s="12">
        <f t="shared" si="16"/>
        <v>1.228811712928668</v>
      </c>
      <c r="D200" s="9">
        <f t="shared" si="17"/>
        <v>1.2589285714285714</v>
      </c>
      <c r="F200" s="1" t="s">
        <v>459</v>
      </c>
      <c r="G200" s="1">
        <v>952</v>
      </c>
      <c r="H200" s="11">
        <f t="shared" si="18"/>
        <v>1.0122490643075877</v>
      </c>
      <c r="J200" s="1" t="s">
        <v>460</v>
      </c>
      <c r="K200" s="1">
        <v>970</v>
      </c>
      <c r="L200" s="11">
        <f t="shared" si="19"/>
        <v>1.0221716405327939</v>
      </c>
      <c r="N200" s="1" t="s">
        <v>461</v>
      </c>
      <c r="O200" s="1">
        <v>882</v>
      </c>
      <c r="P200" s="11">
        <f t="shared" si="20"/>
        <v>0.9635974304068522</v>
      </c>
    </row>
    <row r="201" spans="1:16" x14ac:dyDescent="0.2">
      <c r="A201" s="2" t="s">
        <v>462</v>
      </c>
      <c r="B201" s="3">
        <v>232</v>
      </c>
      <c r="C201" s="10">
        <f t="shared" si="16"/>
        <v>0.75820297180705043</v>
      </c>
      <c r="D201" s="4">
        <f t="shared" si="17"/>
        <v>0.77678571428571419</v>
      </c>
      <c r="F201" s="1" t="s">
        <v>117</v>
      </c>
      <c r="H201" s="1">
        <f>MAX(G$176:G$200)/MIN(G$176:G$200)</f>
        <v>1.7674094707520891</v>
      </c>
      <c r="L201" s="1">
        <f>MAX(K$176:K$200)/MIN(K$176:K$200)</f>
        <v>1.963855421686747</v>
      </c>
      <c r="P201" s="1">
        <f>MAX(O$176:O$200)/MIN(O$176:O$200)</f>
        <v>1.9476117103235748</v>
      </c>
    </row>
    <row r="202" spans="1:16" x14ac:dyDescent="0.2">
      <c r="A202" s="5" t="s">
        <v>463</v>
      </c>
      <c r="B202" s="1">
        <v>228</v>
      </c>
      <c r="C202" s="11">
        <f t="shared" si="16"/>
        <v>0.74513050677589432</v>
      </c>
      <c r="D202" s="6">
        <f t="shared" si="17"/>
        <v>0.7633928571428571</v>
      </c>
    </row>
    <row r="203" spans="1:16" x14ac:dyDescent="0.2">
      <c r="A203" s="5" t="s">
        <v>464</v>
      </c>
      <c r="B203" s="1">
        <v>297</v>
      </c>
      <c r="C203" s="11">
        <f t="shared" si="16"/>
        <v>0.97063052856333609</v>
      </c>
      <c r="D203" s="6">
        <f t="shared" si="17"/>
        <v>0.99441964285714279</v>
      </c>
      <c r="H203" s="1" t="s">
        <v>465</v>
      </c>
    </row>
    <row r="204" spans="1:16" x14ac:dyDescent="0.2">
      <c r="A204" s="5" t="s">
        <v>466</v>
      </c>
      <c r="B204" s="1">
        <v>336</v>
      </c>
      <c r="C204" s="11">
        <f t="shared" si="16"/>
        <v>1.0980870626171075</v>
      </c>
      <c r="D204" s="6">
        <f t="shared" si="17"/>
        <v>1.125</v>
      </c>
      <c r="H204" s="1" t="s">
        <v>467</v>
      </c>
    </row>
    <row r="205" spans="1:16" x14ac:dyDescent="0.2">
      <c r="A205" s="5" t="s">
        <v>468</v>
      </c>
      <c r="B205" s="1">
        <v>399</v>
      </c>
      <c r="C205" s="11">
        <f t="shared" si="16"/>
        <v>1.3039783868578152</v>
      </c>
      <c r="D205" s="6">
        <f t="shared" si="17"/>
        <v>1.3359375</v>
      </c>
      <c r="H205" s="1">
        <f>MAX(B176:B250)</f>
        <v>441</v>
      </c>
    </row>
    <row r="206" spans="1:16" x14ac:dyDescent="0.2">
      <c r="A206" s="5" t="s">
        <v>469</v>
      </c>
      <c r="B206" s="1">
        <v>310</v>
      </c>
      <c r="C206" s="11">
        <f t="shared" si="16"/>
        <v>1.0131160399145931</v>
      </c>
      <c r="D206" s="6">
        <f t="shared" si="17"/>
        <v>1.0379464285714286</v>
      </c>
    </row>
    <row r="207" spans="1:16" x14ac:dyDescent="0.2">
      <c r="A207" s="5" t="s">
        <v>470</v>
      </c>
      <c r="B207" s="1">
        <v>281</v>
      </c>
      <c r="C207" s="11">
        <f t="shared" si="16"/>
        <v>0.91834066843871187</v>
      </c>
      <c r="D207" s="6">
        <f t="shared" si="17"/>
        <v>0.94084821428571419</v>
      </c>
      <c r="H207" s="1" t="s">
        <v>471</v>
      </c>
    </row>
    <row r="208" spans="1:16" x14ac:dyDescent="0.2">
      <c r="A208" s="5" t="s">
        <v>472</v>
      </c>
      <c r="B208" s="1">
        <v>219</v>
      </c>
      <c r="C208" s="11">
        <f t="shared" si="16"/>
        <v>0.71571746045579321</v>
      </c>
      <c r="D208" s="6">
        <f t="shared" si="17"/>
        <v>0.73325892857142849</v>
      </c>
      <c r="H208" s="1" t="s">
        <v>438</v>
      </c>
    </row>
    <row r="209" spans="1:8" x14ac:dyDescent="0.2">
      <c r="A209" s="5" t="s">
        <v>473</v>
      </c>
      <c r="B209" s="1">
        <v>202</v>
      </c>
      <c r="C209" s="11">
        <f t="shared" si="16"/>
        <v>0.6601594840733801</v>
      </c>
      <c r="D209" s="6">
        <f t="shared" si="17"/>
        <v>0.6763392857142857</v>
      </c>
      <c r="H209" s="1">
        <f>MIN(B176:B250)</f>
        <v>120</v>
      </c>
    </row>
    <row r="210" spans="1:8" x14ac:dyDescent="0.2">
      <c r="A210" s="5" t="s">
        <v>474</v>
      </c>
      <c r="B210" s="1">
        <v>206</v>
      </c>
      <c r="C210" s="11">
        <f t="shared" si="16"/>
        <v>0.6732319491045361</v>
      </c>
      <c r="D210" s="6">
        <f t="shared" si="17"/>
        <v>0.68973214285714279</v>
      </c>
    </row>
    <row r="211" spans="1:8" x14ac:dyDescent="0.2">
      <c r="A211" s="5" t="s">
        <v>475</v>
      </c>
      <c r="B211" s="1">
        <v>328</v>
      </c>
      <c r="C211" s="11">
        <f t="shared" si="16"/>
        <v>1.0719421325547953</v>
      </c>
      <c r="D211" s="6">
        <f t="shared" si="17"/>
        <v>1.0982142857142856</v>
      </c>
      <c r="H211" s="1" t="s">
        <v>130</v>
      </c>
    </row>
    <row r="212" spans="1:8" x14ac:dyDescent="0.2">
      <c r="A212" s="5" t="s">
        <v>476</v>
      </c>
      <c r="B212" s="1">
        <v>329</v>
      </c>
      <c r="C212" s="11">
        <f t="shared" si="16"/>
        <v>1.0752102488125843</v>
      </c>
      <c r="D212" s="6">
        <f t="shared" si="17"/>
        <v>1.1015625</v>
      </c>
      <c r="H212" s="1">
        <f>H205/H209</f>
        <v>3.6749999999999998</v>
      </c>
    </row>
    <row r="213" spans="1:8" x14ac:dyDescent="0.2">
      <c r="A213" s="5" t="s">
        <v>477</v>
      </c>
      <c r="B213" s="1">
        <v>360</v>
      </c>
      <c r="C213" s="11">
        <f t="shared" si="16"/>
        <v>1.1765218528040438</v>
      </c>
      <c r="D213" s="6">
        <f t="shared" si="17"/>
        <v>1.2053571428571428</v>
      </c>
    </row>
    <row r="214" spans="1:8" x14ac:dyDescent="0.2">
      <c r="A214" s="5" t="s">
        <v>478</v>
      </c>
      <c r="B214" s="1">
        <v>396</v>
      </c>
      <c r="C214" s="11">
        <f t="shared" si="16"/>
        <v>1.294174038084448</v>
      </c>
      <c r="D214" s="6">
        <f t="shared" si="17"/>
        <v>1.325892857142857</v>
      </c>
    </row>
    <row r="215" spans="1:8" x14ac:dyDescent="0.2">
      <c r="A215" s="5" t="s">
        <v>479</v>
      </c>
      <c r="B215" s="1">
        <v>317</v>
      </c>
      <c r="C215" s="11">
        <f t="shared" si="16"/>
        <v>1.0359928537191163</v>
      </c>
      <c r="D215" s="6">
        <f t="shared" si="17"/>
        <v>1.0613839285714286</v>
      </c>
    </row>
    <row r="216" spans="1:8" x14ac:dyDescent="0.2">
      <c r="A216" s="5" t="s">
        <v>480</v>
      </c>
      <c r="B216" s="1">
        <v>339</v>
      </c>
      <c r="C216" s="11">
        <f t="shared" si="16"/>
        <v>1.1078914113904745</v>
      </c>
      <c r="D216" s="6">
        <f t="shared" si="17"/>
        <v>1.1350446428571428</v>
      </c>
    </row>
    <row r="217" spans="1:8" x14ac:dyDescent="0.2">
      <c r="A217" s="5" t="s">
        <v>481</v>
      </c>
      <c r="B217" s="1">
        <v>286</v>
      </c>
      <c r="C217" s="11">
        <f t="shared" si="16"/>
        <v>0.93468124972765698</v>
      </c>
      <c r="D217" s="6">
        <f t="shared" si="17"/>
        <v>0.9575892857142857</v>
      </c>
    </row>
    <row r="218" spans="1:8" x14ac:dyDescent="0.2">
      <c r="A218" s="5" t="s">
        <v>482</v>
      </c>
      <c r="B218" s="1">
        <v>231</v>
      </c>
      <c r="C218" s="11">
        <f t="shared" si="16"/>
        <v>0.75493485554926143</v>
      </c>
      <c r="D218" s="6">
        <f t="shared" si="17"/>
        <v>0.7734375</v>
      </c>
    </row>
    <row r="219" spans="1:8" x14ac:dyDescent="0.2">
      <c r="A219" s="5" t="s">
        <v>483</v>
      </c>
      <c r="B219" s="1">
        <v>277</v>
      </c>
      <c r="C219" s="11">
        <f t="shared" si="16"/>
        <v>0.90526820340755587</v>
      </c>
      <c r="D219" s="6">
        <f t="shared" si="17"/>
        <v>0.9274553571428571</v>
      </c>
    </row>
    <row r="220" spans="1:8" x14ac:dyDescent="0.2">
      <c r="A220" s="5" t="s">
        <v>484</v>
      </c>
      <c r="B220" s="1">
        <v>430</v>
      </c>
      <c r="C220" s="11">
        <f t="shared" si="16"/>
        <v>1.4052899908492744</v>
      </c>
      <c r="D220" s="6">
        <f t="shared" si="17"/>
        <v>1.4397321428571428</v>
      </c>
    </row>
    <row r="221" spans="1:8" x14ac:dyDescent="0.2">
      <c r="A221" s="5" t="s">
        <v>485</v>
      </c>
      <c r="B221" s="1">
        <v>409</v>
      </c>
      <c r="C221" s="11">
        <f t="shared" si="16"/>
        <v>1.3366595494357052</v>
      </c>
      <c r="D221" s="6">
        <f t="shared" si="17"/>
        <v>1.3694196428571428</v>
      </c>
    </row>
    <row r="222" spans="1:8" x14ac:dyDescent="0.2">
      <c r="A222" s="5" t="s">
        <v>467</v>
      </c>
      <c r="B222" s="1">
        <v>441</v>
      </c>
      <c r="C222" s="11">
        <f t="shared" si="16"/>
        <v>1.4412392696849536</v>
      </c>
      <c r="D222" s="6">
        <f t="shared" si="17"/>
        <v>1.4765625</v>
      </c>
    </row>
    <row r="223" spans="1:8" x14ac:dyDescent="0.2">
      <c r="A223" s="5" t="s">
        <v>486</v>
      </c>
      <c r="B223" s="1">
        <v>424</v>
      </c>
      <c r="C223" s="11">
        <f t="shared" si="16"/>
        <v>1.3856812933025404</v>
      </c>
      <c r="D223" s="6">
        <f t="shared" si="17"/>
        <v>1.419642857142857</v>
      </c>
    </row>
    <row r="224" spans="1:8" x14ac:dyDescent="0.2">
      <c r="A224" s="5" t="s">
        <v>487</v>
      </c>
      <c r="B224" s="1">
        <v>260</v>
      </c>
      <c r="C224" s="11">
        <f t="shared" si="16"/>
        <v>0.84971022702514265</v>
      </c>
      <c r="D224" s="6">
        <f t="shared" si="17"/>
        <v>0.87053571428571419</v>
      </c>
    </row>
    <row r="225" spans="1:4" ht="16" thickBot="1" x14ac:dyDescent="0.25">
      <c r="A225" s="7" t="s">
        <v>488</v>
      </c>
      <c r="B225" s="8">
        <v>247</v>
      </c>
      <c r="C225" s="12">
        <f t="shared" si="16"/>
        <v>0.80722471567388554</v>
      </c>
      <c r="D225" s="9">
        <f t="shared" si="17"/>
        <v>0.82700892857142849</v>
      </c>
    </row>
    <row r="226" spans="1:4" x14ac:dyDescent="0.2">
      <c r="A226" s="2" t="s">
        <v>489</v>
      </c>
      <c r="B226" s="3">
        <v>324</v>
      </c>
      <c r="C226" s="10">
        <f t="shared" si="16"/>
        <v>1.0588696675236393</v>
      </c>
      <c r="D226" s="4">
        <f t="shared" si="17"/>
        <v>1.0848214285714286</v>
      </c>
    </row>
    <row r="227" spans="1:4" x14ac:dyDescent="0.2">
      <c r="A227" s="5" t="s">
        <v>490</v>
      </c>
      <c r="B227" s="1">
        <v>361</v>
      </c>
      <c r="C227" s="11">
        <f t="shared" si="16"/>
        <v>1.1797899690618328</v>
      </c>
      <c r="D227" s="6">
        <f t="shared" si="17"/>
        <v>1.208705357142857</v>
      </c>
    </row>
    <row r="228" spans="1:4" x14ac:dyDescent="0.2">
      <c r="A228" s="5" t="s">
        <v>491</v>
      </c>
      <c r="B228" s="1">
        <v>349</v>
      </c>
      <c r="C228" s="11">
        <f t="shared" si="16"/>
        <v>1.1405725739683645</v>
      </c>
      <c r="D228" s="6">
        <f t="shared" si="17"/>
        <v>1.1685267857142856</v>
      </c>
    </row>
    <row r="229" spans="1:4" x14ac:dyDescent="0.2">
      <c r="A229" s="5" t="s">
        <v>492</v>
      </c>
      <c r="B229" s="1">
        <v>341</v>
      </c>
      <c r="C229" s="11">
        <f t="shared" si="16"/>
        <v>1.1144276439060525</v>
      </c>
      <c r="D229" s="6">
        <f t="shared" si="17"/>
        <v>1.1417410714285714</v>
      </c>
    </row>
    <row r="230" spans="1:4" x14ac:dyDescent="0.2">
      <c r="A230" s="5" t="s">
        <v>493</v>
      </c>
      <c r="B230" s="1">
        <v>400</v>
      </c>
      <c r="C230" s="11">
        <f t="shared" si="16"/>
        <v>1.3072465031156042</v>
      </c>
      <c r="D230" s="6">
        <f t="shared" si="17"/>
        <v>1.3392857142857142</v>
      </c>
    </row>
    <row r="231" spans="1:4" x14ac:dyDescent="0.2">
      <c r="A231" s="5" t="s">
        <v>494</v>
      </c>
      <c r="B231" s="1">
        <v>345</v>
      </c>
      <c r="C231" s="11">
        <f t="shared" si="16"/>
        <v>1.1275001089372085</v>
      </c>
      <c r="D231" s="6">
        <f t="shared" si="17"/>
        <v>1.1551339285714286</v>
      </c>
    </row>
    <row r="232" spans="1:4" x14ac:dyDescent="0.2">
      <c r="A232" s="5" t="s">
        <v>495</v>
      </c>
      <c r="B232" s="1">
        <v>230</v>
      </c>
      <c r="C232" s="11">
        <f t="shared" si="16"/>
        <v>0.75166673929147232</v>
      </c>
      <c r="D232" s="6">
        <f t="shared" si="17"/>
        <v>0.7700892857142857</v>
      </c>
    </row>
    <row r="233" spans="1:4" x14ac:dyDescent="0.2">
      <c r="A233" s="5" t="s">
        <v>496</v>
      </c>
      <c r="B233" s="1">
        <v>234</v>
      </c>
      <c r="C233" s="11">
        <f t="shared" si="16"/>
        <v>0.76473920432262843</v>
      </c>
      <c r="D233" s="6">
        <f t="shared" si="17"/>
        <v>0.78348214285714279</v>
      </c>
    </row>
    <row r="234" spans="1:4" x14ac:dyDescent="0.2">
      <c r="A234" s="5" t="s">
        <v>497</v>
      </c>
      <c r="B234" s="1">
        <v>209</v>
      </c>
      <c r="C234" s="11">
        <f t="shared" si="16"/>
        <v>0.6830362978779031</v>
      </c>
      <c r="D234" s="6">
        <f t="shared" si="17"/>
        <v>0.6997767857142857</v>
      </c>
    </row>
    <row r="235" spans="1:4" x14ac:dyDescent="0.2">
      <c r="A235" s="5" t="s">
        <v>498</v>
      </c>
      <c r="B235" s="1">
        <v>291</v>
      </c>
      <c r="C235" s="11">
        <f t="shared" si="16"/>
        <v>0.95102183101660198</v>
      </c>
      <c r="D235" s="6">
        <f t="shared" si="17"/>
        <v>0.9743303571428571</v>
      </c>
    </row>
    <row r="236" spans="1:4" x14ac:dyDescent="0.2">
      <c r="A236" s="5" t="s">
        <v>499</v>
      </c>
      <c r="B236" s="1">
        <v>375</v>
      </c>
      <c r="C236" s="11">
        <f t="shared" si="16"/>
        <v>1.2255435966708788</v>
      </c>
      <c r="D236" s="6">
        <f t="shared" si="17"/>
        <v>1.255580357142857</v>
      </c>
    </row>
    <row r="237" spans="1:4" x14ac:dyDescent="0.2">
      <c r="A237" s="5" t="s">
        <v>500</v>
      </c>
      <c r="B237" s="1">
        <v>312</v>
      </c>
      <c r="C237" s="11">
        <f t="shared" si="16"/>
        <v>1.0196522724301713</v>
      </c>
      <c r="D237" s="6">
        <f t="shared" si="17"/>
        <v>1.044642857142857</v>
      </c>
    </row>
    <row r="238" spans="1:4" x14ac:dyDescent="0.2">
      <c r="A238" s="5" t="s">
        <v>501</v>
      </c>
      <c r="B238" s="1">
        <v>375</v>
      </c>
      <c r="C238" s="11">
        <f t="shared" si="16"/>
        <v>1.2255435966708788</v>
      </c>
      <c r="D238" s="6">
        <f t="shared" si="17"/>
        <v>1.255580357142857</v>
      </c>
    </row>
    <row r="239" spans="1:4" x14ac:dyDescent="0.2">
      <c r="A239" s="5" t="s">
        <v>502</v>
      </c>
      <c r="B239" s="1">
        <v>328</v>
      </c>
      <c r="C239" s="11">
        <f t="shared" si="16"/>
        <v>1.0719421325547953</v>
      </c>
      <c r="D239" s="6">
        <f t="shared" si="17"/>
        <v>1.0982142857142856</v>
      </c>
    </row>
    <row r="240" spans="1:4" x14ac:dyDescent="0.2">
      <c r="A240" s="5" t="s">
        <v>503</v>
      </c>
      <c r="B240" s="1">
        <v>370</v>
      </c>
      <c r="C240" s="11">
        <f t="shared" si="16"/>
        <v>1.2092030153819338</v>
      </c>
      <c r="D240" s="6">
        <f t="shared" si="17"/>
        <v>1.2388392857142856</v>
      </c>
    </row>
    <row r="241" spans="1:16" x14ac:dyDescent="0.2">
      <c r="A241" s="5" t="s">
        <v>504</v>
      </c>
      <c r="B241" s="1">
        <v>209</v>
      </c>
      <c r="C241" s="11">
        <f t="shared" ref="C241:C250" si="21">B241/(SUM($B$173:$B$175)/75)</f>
        <v>0.6830362978779031</v>
      </c>
      <c r="D241" s="6">
        <f t="shared" ref="D241:D250" si="22">B241/AVERAGE($B$176:$B$250)</f>
        <v>0.6997767857142857</v>
      </c>
    </row>
    <row r="242" spans="1:16" x14ac:dyDescent="0.2">
      <c r="A242" s="5" t="s">
        <v>505</v>
      </c>
      <c r="B242" s="1">
        <v>213</v>
      </c>
      <c r="C242" s="11">
        <f t="shared" si="21"/>
        <v>0.69610876290905921</v>
      </c>
      <c r="D242" s="6">
        <f t="shared" si="22"/>
        <v>0.71316964285714279</v>
      </c>
    </row>
    <row r="243" spans="1:16" x14ac:dyDescent="0.2">
      <c r="A243" s="5" t="s">
        <v>506</v>
      </c>
      <c r="B243" s="1">
        <v>285</v>
      </c>
      <c r="C243" s="11">
        <f t="shared" si="21"/>
        <v>0.93141313346986798</v>
      </c>
      <c r="D243" s="6">
        <f t="shared" si="22"/>
        <v>0.9542410714285714</v>
      </c>
    </row>
    <row r="244" spans="1:16" x14ac:dyDescent="0.2">
      <c r="A244" s="5" t="s">
        <v>507</v>
      </c>
      <c r="B244" s="1">
        <v>320</v>
      </c>
      <c r="C244" s="11">
        <f t="shared" si="21"/>
        <v>1.0457972024924833</v>
      </c>
      <c r="D244" s="6">
        <f t="shared" si="22"/>
        <v>1.0714285714285714</v>
      </c>
    </row>
    <row r="245" spans="1:16" x14ac:dyDescent="0.2">
      <c r="A245" s="5" t="s">
        <v>508</v>
      </c>
      <c r="B245" s="1">
        <v>382</v>
      </c>
      <c r="C245" s="11">
        <f t="shared" si="21"/>
        <v>1.248420410475402</v>
      </c>
      <c r="D245" s="6">
        <f t="shared" si="22"/>
        <v>1.279017857142857</v>
      </c>
    </row>
    <row r="246" spans="1:16" x14ac:dyDescent="0.2">
      <c r="A246" s="5" t="s">
        <v>509</v>
      </c>
      <c r="B246" s="1">
        <v>410</v>
      </c>
      <c r="C246" s="11">
        <f t="shared" si="21"/>
        <v>1.3399276656934942</v>
      </c>
      <c r="D246" s="6">
        <f t="shared" si="22"/>
        <v>1.372767857142857</v>
      </c>
    </row>
    <row r="247" spans="1:16" x14ac:dyDescent="0.2">
      <c r="A247" s="5" t="s">
        <v>510</v>
      </c>
      <c r="B247" s="1">
        <v>360</v>
      </c>
      <c r="C247" s="11">
        <f t="shared" si="21"/>
        <v>1.1765218528040438</v>
      </c>
      <c r="D247" s="6">
        <f t="shared" si="22"/>
        <v>1.2053571428571428</v>
      </c>
    </row>
    <row r="248" spans="1:16" x14ac:dyDescent="0.2">
      <c r="A248" s="5" t="s">
        <v>511</v>
      </c>
      <c r="B248" s="1">
        <v>417</v>
      </c>
      <c r="C248" s="11">
        <f t="shared" si="21"/>
        <v>1.3628044794980172</v>
      </c>
      <c r="D248" s="6">
        <f t="shared" si="22"/>
        <v>1.396205357142857</v>
      </c>
    </row>
    <row r="249" spans="1:16" x14ac:dyDescent="0.2">
      <c r="A249" s="5" t="s">
        <v>512</v>
      </c>
      <c r="B249" s="1">
        <v>346</v>
      </c>
      <c r="C249" s="11">
        <f t="shared" si="21"/>
        <v>1.1307682251949975</v>
      </c>
      <c r="D249" s="6">
        <f t="shared" si="22"/>
        <v>1.1584821428571428</v>
      </c>
    </row>
    <row r="250" spans="1:16" ht="16" thickBot="1" x14ac:dyDescent="0.25">
      <c r="A250" s="7" t="s">
        <v>513</v>
      </c>
      <c r="B250" s="8">
        <v>214</v>
      </c>
      <c r="C250" s="12">
        <f t="shared" si="21"/>
        <v>0.69937687916684821</v>
      </c>
      <c r="D250" s="9">
        <f t="shared" si="22"/>
        <v>0.7165178571428571</v>
      </c>
    </row>
    <row r="251" spans="1:16" x14ac:dyDescent="0.2">
      <c r="A251" s="2" t="s">
        <v>514</v>
      </c>
      <c r="B251" s="1">
        <v>8328</v>
      </c>
      <c r="C251" s="4">
        <f>B251/AVERAGE(B$251:B$253)</f>
        <v>1.037713905964446</v>
      </c>
    </row>
    <row r="252" spans="1:16" x14ac:dyDescent="0.2">
      <c r="A252" s="5" t="s">
        <v>515</v>
      </c>
      <c r="B252" s="1">
        <v>8893</v>
      </c>
      <c r="C252" s="6">
        <f t="shared" ref="C252:C253" si="23">B252/AVERAGE(B$251:B$253)</f>
        <v>1.1081159661073268</v>
      </c>
    </row>
    <row r="253" spans="1:16" ht="16" thickBot="1" x14ac:dyDescent="0.25">
      <c r="A253" s="7" t="s">
        <v>516</v>
      </c>
      <c r="B253" s="1">
        <v>6855</v>
      </c>
      <c r="C253" s="9">
        <f t="shared" si="23"/>
        <v>0.85417012792822733</v>
      </c>
      <c r="F253" s="1" t="s">
        <v>16</v>
      </c>
      <c r="G253" s="1" t="s">
        <v>17</v>
      </c>
      <c r="H253" s="1" t="s">
        <v>12</v>
      </c>
      <c r="J253" s="1" t="s">
        <v>18</v>
      </c>
      <c r="K253" s="1" t="s">
        <v>17</v>
      </c>
      <c r="L253" s="1" t="s">
        <v>12</v>
      </c>
      <c r="N253" s="1" t="s">
        <v>19</v>
      </c>
      <c r="O253" s="1" t="s">
        <v>17</v>
      </c>
      <c r="P253" s="1" t="s">
        <v>12</v>
      </c>
    </row>
    <row r="254" spans="1:16" x14ac:dyDescent="0.2">
      <c r="A254" s="2" t="s">
        <v>517</v>
      </c>
      <c r="B254" s="3">
        <v>464</v>
      </c>
      <c r="C254" s="10">
        <f>B254/(SUM($B$251:$B$253)/54)</f>
        <v>1.0407044359528161</v>
      </c>
      <c r="D254" s="4">
        <f>B254/AVERAGE($B$254:$B$307)</f>
        <v>1.0670755078574168</v>
      </c>
      <c r="F254" s="1" t="s">
        <v>518</v>
      </c>
      <c r="G254" s="1">
        <v>1208</v>
      </c>
      <c r="H254" s="11">
        <f>G254/AVERAGE(G$254:G$271)</f>
        <v>0.89836390679226574</v>
      </c>
      <c r="J254" s="1" t="s">
        <v>519</v>
      </c>
      <c r="K254" s="1">
        <v>1152</v>
      </c>
      <c r="L254" s="11">
        <f>K254/AVERAGE(K$254:K$271)</f>
        <v>0.85477554721958859</v>
      </c>
      <c r="N254" s="1" t="s">
        <v>520</v>
      </c>
      <c r="O254" s="1">
        <v>1127</v>
      </c>
      <c r="P254" s="11">
        <f>O254/AVERAGE(O$254:O$271)</f>
        <v>0.86132812500000011</v>
      </c>
    </row>
    <row r="255" spans="1:16" x14ac:dyDescent="0.2">
      <c r="A255" s="5" t="s">
        <v>521</v>
      </c>
      <c r="B255" s="1">
        <v>446</v>
      </c>
      <c r="C255" s="11">
        <f t="shared" ref="C255:C307" si="24">B255/(SUM($B$251:$B$253)/54)</f>
        <v>1.000332281109819</v>
      </c>
      <c r="D255" s="6">
        <f t="shared" ref="D255:D307" si="25">B255/AVERAGE($B$254:$B$307)</f>
        <v>1.0256803372939824</v>
      </c>
      <c r="F255" s="1" t="s">
        <v>522</v>
      </c>
      <c r="G255" s="1">
        <v>1218</v>
      </c>
      <c r="H255" s="11">
        <f t="shared" ref="H255:H271" si="26">G255/AVERAGE(G$254:G$271)</f>
        <v>0.90580069410014874</v>
      </c>
      <c r="J255" s="1" t="s">
        <v>523</v>
      </c>
      <c r="K255" s="1">
        <v>1283</v>
      </c>
      <c r="L255" s="11">
        <f t="shared" ref="L255:L271" si="27">K255/AVERAGE(K$254:K$271)</f>
        <v>0.95197658600931612</v>
      </c>
      <c r="N255" s="1" t="s">
        <v>524</v>
      </c>
      <c r="O255" s="1">
        <v>1253</v>
      </c>
      <c r="P255" s="11">
        <f t="shared" ref="P255:P271" si="28">O255/AVERAGE(O$254:O$271)</f>
        <v>0.95762567934782616</v>
      </c>
    </row>
    <row r="256" spans="1:16" x14ac:dyDescent="0.2">
      <c r="A256" s="5" t="s">
        <v>525</v>
      </c>
      <c r="B256" s="1">
        <v>384</v>
      </c>
      <c r="C256" s="11">
        <f t="shared" si="24"/>
        <v>0.86127263665060638</v>
      </c>
      <c r="D256" s="6">
        <f t="shared" si="25"/>
        <v>0.88309697201993109</v>
      </c>
      <c r="F256" s="1" t="s">
        <v>526</v>
      </c>
      <c r="G256" s="1">
        <v>1413</v>
      </c>
      <c r="H256" s="11">
        <f t="shared" si="26"/>
        <v>1.050818046603867</v>
      </c>
      <c r="J256" s="1" t="s">
        <v>527</v>
      </c>
      <c r="K256" s="1">
        <v>1453</v>
      </c>
      <c r="L256" s="11">
        <f t="shared" si="27"/>
        <v>1.0781153386372069</v>
      </c>
      <c r="N256" s="1" t="s">
        <v>528</v>
      </c>
      <c r="O256" s="1">
        <v>1406</v>
      </c>
      <c r="P256" s="11">
        <f t="shared" si="28"/>
        <v>1.0745584239130435</v>
      </c>
    </row>
    <row r="257" spans="1:16" x14ac:dyDescent="0.2">
      <c r="A257" s="5" t="s">
        <v>529</v>
      </c>
      <c r="B257" s="1">
        <v>478</v>
      </c>
      <c r="C257" s="11">
        <f t="shared" si="24"/>
        <v>1.0721050008307027</v>
      </c>
      <c r="D257" s="6">
        <f t="shared" si="25"/>
        <v>1.0992717516289767</v>
      </c>
      <c r="F257" s="1" t="s">
        <v>530</v>
      </c>
      <c r="G257" s="1">
        <v>1241</v>
      </c>
      <c r="H257" s="11">
        <f t="shared" si="26"/>
        <v>0.9229053049082796</v>
      </c>
      <c r="J257" s="1" t="s">
        <v>531</v>
      </c>
      <c r="K257" s="1">
        <v>1356</v>
      </c>
      <c r="L257" s="11">
        <f t="shared" si="27"/>
        <v>1.0061420503730574</v>
      </c>
      <c r="N257" s="1" t="s">
        <v>532</v>
      </c>
      <c r="O257" s="1">
        <v>1317</v>
      </c>
      <c r="P257" s="11">
        <f t="shared" si="28"/>
        <v>1.0065387228260871</v>
      </c>
    </row>
    <row r="258" spans="1:16" x14ac:dyDescent="0.2">
      <c r="A258" s="5" t="s">
        <v>533</v>
      </c>
      <c r="B258" s="1">
        <v>571</v>
      </c>
      <c r="C258" s="11">
        <f t="shared" si="24"/>
        <v>1.2806944675195215</v>
      </c>
      <c r="D258" s="6">
        <f t="shared" si="25"/>
        <v>1.3131467995400536</v>
      </c>
      <c r="F258" s="1" t="s">
        <v>534</v>
      </c>
      <c r="G258" s="1">
        <v>1631</v>
      </c>
      <c r="H258" s="11">
        <f t="shared" si="26"/>
        <v>1.2129400099157164</v>
      </c>
      <c r="J258" s="1" t="s">
        <v>535</v>
      </c>
      <c r="K258" s="1">
        <v>1541</v>
      </c>
      <c r="L258" s="11">
        <f t="shared" si="27"/>
        <v>1.1434106929387031</v>
      </c>
      <c r="N258" s="1" t="s">
        <v>536</v>
      </c>
      <c r="O258" s="1">
        <v>1500</v>
      </c>
      <c r="P258" s="11">
        <f t="shared" si="28"/>
        <v>1.1463994565217392</v>
      </c>
    </row>
    <row r="259" spans="1:16" x14ac:dyDescent="0.2">
      <c r="A259" s="5" t="s">
        <v>537</v>
      </c>
      <c r="B259" s="1">
        <v>419</v>
      </c>
      <c r="C259" s="11">
        <f t="shared" si="24"/>
        <v>0.93977404884532312</v>
      </c>
      <c r="D259" s="6">
        <f t="shared" si="25"/>
        <v>0.96358758144883105</v>
      </c>
      <c r="F259" s="1" t="s">
        <v>538</v>
      </c>
      <c r="G259" s="1">
        <v>1164</v>
      </c>
      <c r="H259" s="11">
        <f t="shared" si="26"/>
        <v>0.86564204263758049</v>
      </c>
      <c r="J259" s="1" t="s">
        <v>539</v>
      </c>
      <c r="K259" s="1">
        <v>1150</v>
      </c>
      <c r="L259" s="11">
        <f t="shared" si="27"/>
        <v>0.85329156189455468</v>
      </c>
      <c r="N259" s="1" t="s">
        <v>540</v>
      </c>
      <c r="O259" s="1">
        <v>1115</v>
      </c>
      <c r="P259" s="11">
        <f t="shared" si="28"/>
        <v>0.85215692934782616</v>
      </c>
    </row>
    <row r="260" spans="1:16" x14ac:dyDescent="0.2">
      <c r="A260" s="5" t="s">
        <v>541</v>
      </c>
      <c r="B260" s="1">
        <v>484</v>
      </c>
      <c r="C260" s="11">
        <f t="shared" si="24"/>
        <v>1.0855623857783685</v>
      </c>
      <c r="D260" s="6">
        <f t="shared" si="25"/>
        <v>1.1130701418167881</v>
      </c>
      <c r="F260" s="1" t="s">
        <v>542</v>
      </c>
      <c r="G260" s="1">
        <v>1264</v>
      </c>
      <c r="H260" s="11">
        <f t="shared" si="26"/>
        <v>0.94000991571641046</v>
      </c>
      <c r="J260" s="1" t="s">
        <v>543</v>
      </c>
      <c r="K260" s="1">
        <v>1253</v>
      </c>
      <c r="L260" s="11">
        <f t="shared" si="27"/>
        <v>0.92971680613380603</v>
      </c>
      <c r="N260" s="1" t="s">
        <v>544</v>
      </c>
      <c r="O260" s="1">
        <v>1223</v>
      </c>
      <c r="P260" s="11">
        <f t="shared" si="28"/>
        <v>0.93469769021739135</v>
      </c>
    </row>
    <row r="261" spans="1:16" x14ac:dyDescent="0.2">
      <c r="A261" s="5" t="s">
        <v>545</v>
      </c>
      <c r="B261" s="1">
        <v>374</v>
      </c>
      <c r="C261" s="11">
        <f t="shared" si="24"/>
        <v>0.8388436617378302</v>
      </c>
      <c r="D261" s="6">
        <f t="shared" si="25"/>
        <v>0.86009965504024533</v>
      </c>
      <c r="F261" s="1" t="s">
        <v>546</v>
      </c>
      <c r="G261" s="1">
        <v>1265</v>
      </c>
      <c r="H261" s="11">
        <f t="shared" si="26"/>
        <v>0.94075359444719875</v>
      </c>
      <c r="J261" s="1" t="s">
        <v>547</v>
      </c>
      <c r="K261" s="1">
        <v>1179</v>
      </c>
      <c r="L261" s="11">
        <f t="shared" si="27"/>
        <v>0.87480934910754771</v>
      </c>
      <c r="N261" s="1" t="s">
        <v>548</v>
      </c>
      <c r="O261" s="1">
        <v>1149</v>
      </c>
      <c r="P261" s="11">
        <f t="shared" si="28"/>
        <v>0.87814198369565222</v>
      </c>
    </row>
    <row r="262" spans="1:16" x14ac:dyDescent="0.2">
      <c r="A262" s="5" t="s">
        <v>549</v>
      </c>
      <c r="B262" s="1">
        <v>401</v>
      </c>
      <c r="C262" s="11">
        <f t="shared" si="24"/>
        <v>0.89940189400232595</v>
      </c>
      <c r="D262" s="6">
        <f t="shared" si="25"/>
        <v>0.92219241088539672</v>
      </c>
      <c r="F262" s="1" t="s">
        <v>550</v>
      </c>
      <c r="G262" s="1">
        <v>1121</v>
      </c>
      <c r="H262" s="11">
        <f t="shared" si="26"/>
        <v>0.83366385721368363</v>
      </c>
      <c r="J262" s="1" t="s">
        <v>551</v>
      </c>
      <c r="K262" s="1">
        <v>1128</v>
      </c>
      <c r="L262" s="11">
        <f t="shared" si="27"/>
        <v>0.83696772331918057</v>
      </c>
      <c r="N262" s="1" t="s">
        <v>552</v>
      </c>
      <c r="O262" s="1">
        <v>1094</v>
      </c>
      <c r="P262" s="11">
        <f t="shared" si="28"/>
        <v>0.83610733695652184</v>
      </c>
    </row>
    <row r="263" spans="1:16" x14ac:dyDescent="0.2">
      <c r="A263" s="5" t="s">
        <v>553</v>
      </c>
      <c r="B263" s="1">
        <v>344</v>
      </c>
      <c r="C263" s="11">
        <f t="shared" si="24"/>
        <v>0.77155673699950156</v>
      </c>
      <c r="D263" s="6">
        <f t="shared" si="25"/>
        <v>0.79110770410118825</v>
      </c>
      <c r="F263" s="1" t="s">
        <v>554</v>
      </c>
      <c r="G263" s="1">
        <v>1349</v>
      </c>
      <c r="H263" s="11">
        <f t="shared" si="26"/>
        <v>1.0032226078334159</v>
      </c>
      <c r="J263" s="1" t="s">
        <v>555</v>
      </c>
      <c r="K263" s="1">
        <v>1422</v>
      </c>
      <c r="L263" s="11">
        <f t="shared" si="27"/>
        <v>1.0551135660991797</v>
      </c>
      <c r="N263" s="1" t="s">
        <v>556</v>
      </c>
      <c r="O263" s="1">
        <v>1379</v>
      </c>
      <c r="P263" s="11">
        <f t="shared" si="28"/>
        <v>1.0539232336956523</v>
      </c>
    </row>
    <row r="264" spans="1:16" x14ac:dyDescent="0.2">
      <c r="A264" s="5" t="s">
        <v>557</v>
      </c>
      <c r="B264" s="1">
        <v>320</v>
      </c>
      <c r="C264" s="11">
        <f t="shared" si="24"/>
        <v>0.71772719720883871</v>
      </c>
      <c r="D264" s="6">
        <f t="shared" si="25"/>
        <v>0.73591414334994254</v>
      </c>
      <c r="F264" s="1" t="s">
        <v>558</v>
      </c>
      <c r="G264" s="1">
        <v>1217</v>
      </c>
      <c r="H264" s="11">
        <f t="shared" si="26"/>
        <v>0.90505701536936034</v>
      </c>
      <c r="J264" s="1" t="s">
        <v>559</v>
      </c>
      <c r="K264" s="1">
        <v>1248</v>
      </c>
      <c r="L264" s="11">
        <f t="shared" si="27"/>
        <v>0.92600684282122103</v>
      </c>
      <c r="N264" s="1" t="s">
        <v>560</v>
      </c>
      <c r="O264" s="1">
        <v>1202</v>
      </c>
      <c r="P264" s="11">
        <f t="shared" si="28"/>
        <v>0.91864809782608703</v>
      </c>
    </row>
    <row r="265" spans="1:16" x14ac:dyDescent="0.2">
      <c r="A265" s="5" t="s">
        <v>561</v>
      </c>
      <c r="B265" s="1">
        <v>476</v>
      </c>
      <c r="C265" s="11">
        <f t="shared" si="24"/>
        <v>1.0676192058481475</v>
      </c>
      <c r="D265" s="6">
        <f t="shared" si="25"/>
        <v>1.0946722882330395</v>
      </c>
      <c r="F265" s="1" t="s">
        <v>562</v>
      </c>
      <c r="G265" s="1">
        <v>1291</v>
      </c>
      <c r="H265" s="11">
        <f t="shared" si="26"/>
        <v>0.96008924144769459</v>
      </c>
      <c r="J265" s="1" t="s">
        <v>563</v>
      </c>
      <c r="K265" s="1">
        <v>1322</v>
      </c>
      <c r="L265" s="11">
        <f t="shared" si="27"/>
        <v>0.98091429984747935</v>
      </c>
      <c r="N265" s="1" t="s">
        <v>564</v>
      </c>
      <c r="O265" s="1">
        <v>1281</v>
      </c>
      <c r="P265" s="11">
        <f t="shared" si="28"/>
        <v>0.9790251358695653</v>
      </c>
    </row>
    <row r="266" spans="1:16" x14ac:dyDescent="0.2">
      <c r="A266" s="5" t="s">
        <v>565</v>
      </c>
      <c r="B266" s="1">
        <v>538</v>
      </c>
      <c r="C266" s="11">
        <f t="shared" si="24"/>
        <v>1.20667885030736</v>
      </c>
      <c r="D266" s="6">
        <f t="shared" si="25"/>
        <v>1.2372556535070909</v>
      </c>
      <c r="F266" s="1" t="s">
        <v>566</v>
      </c>
      <c r="G266" s="1">
        <v>1556</v>
      </c>
      <c r="H266" s="11">
        <f t="shared" si="26"/>
        <v>1.157164105106594</v>
      </c>
      <c r="J266" s="1" t="s">
        <v>567</v>
      </c>
      <c r="K266" s="1">
        <v>1556</v>
      </c>
      <c r="L266" s="11">
        <f t="shared" si="27"/>
        <v>1.1545405828764583</v>
      </c>
      <c r="N266" s="1" t="s">
        <v>568</v>
      </c>
      <c r="O266" s="1">
        <v>1508</v>
      </c>
      <c r="P266" s="11">
        <f t="shared" si="28"/>
        <v>1.1525135869565217</v>
      </c>
    </row>
    <row r="267" spans="1:16" x14ac:dyDescent="0.2">
      <c r="A267" s="5" t="s">
        <v>569</v>
      </c>
      <c r="B267" s="1">
        <v>513</v>
      </c>
      <c r="C267" s="11">
        <f t="shared" si="24"/>
        <v>1.1506064130254194</v>
      </c>
      <c r="D267" s="6">
        <f t="shared" si="25"/>
        <v>1.1797623610578767</v>
      </c>
      <c r="F267" s="1" t="s">
        <v>570</v>
      </c>
      <c r="G267" s="1">
        <v>1525</v>
      </c>
      <c r="H267" s="11">
        <f t="shared" si="26"/>
        <v>1.1341100644521567</v>
      </c>
      <c r="J267" s="1" t="s">
        <v>571</v>
      </c>
      <c r="K267" s="1">
        <v>1551</v>
      </c>
      <c r="L267" s="11">
        <f t="shared" si="27"/>
        <v>1.1508306195638733</v>
      </c>
      <c r="N267" s="1" t="s">
        <v>572</v>
      </c>
      <c r="O267" s="1">
        <v>1498</v>
      </c>
      <c r="P267" s="11">
        <f t="shared" si="28"/>
        <v>1.1448709239130435</v>
      </c>
    </row>
    <row r="268" spans="1:16" x14ac:dyDescent="0.2">
      <c r="A268" s="5" t="s">
        <v>573</v>
      </c>
      <c r="B268" s="1">
        <v>445</v>
      </c>
      <c r="C268" s="11">
        <f t="shared" si="24"/>
        <v>0.99808938361854127</v>
      </c>
      <c r="D268" s="6">
        <f t="shared" si="25"/>
        <v>1.0233806055960137</v>
      </c>
      <c r="F268" s="1" t="s">
        <v>574</v>
      </c>
      <c r="G268" s="1">
        <v>1523</v>
      </c>
      <c r="H268" s="11">
        <f t="shared" si="26"/>
        <v>1.1326227069905801</v>
      </c>
      <c r="J268" s="1" t="s">
        <v>575</v>
      </c>
      <c r="K268" s="1">
        <v>1551</v>
      </c>
      <c r="L268" s="11">
        <f t="shared" si="27"/>
        <v>1.1508306195638733</v>
      </c>
      <c r="N268" s="1" t="s">
        <v>576</v>
      </c>
      <c r="O268" s="1">
        <v>1499</v>
      </c>
      <c r="P268" s="11">
        <f t="shared" si="28"/>
        <v>1.1456351902173914</v>
      </c>
    </row>
    <row r="269" spans="1:16" x14ac:dyDescent="0.2">
      <c r="A269" s="5" t="s">
        <v>577</v>
      </c>
      <c r="B269" s="1">
        <v>378</v>
      </c>
      <c r="C269" s="11">
        <f t="shared" si="24"/>
        <v>0.8478152517029407</v>
      </c>
      <c r="D269" s="6">
        <f t="shared" si="25"/>
        <v>0.86929858183211961</v>
      </c>
      <c r="F269" s="1" t="s">
        <v>578</v>
      </c>
      <c r="G269" s="1">
        <v>1176</v>
      </c>
      <c r="H269" s="11">
        <f t="shared" si="26"/>
        <v>0.87456618740704006</v>
      </c>
      <c r="J269" s="1" t="s">
        <v>579</v>
      </c>
      <c r="K269" s="1">
        <v>1189</v>
      </c>
      <c r="L269" s="11">
        <f t="shared" si="27"/>
        <v>0.88222927573271781</v>
      </c>
      <c r="N269" s="1" t="s">
        <v>580</v>
      </c>
      <c r="O269" s="1">
        <v>1153</v>
      </c>
      <c r="P269" s="11">
        <f t="shared" si="28"/>
        <v>0.88119904891304357</v>
      </c>
    </row>
    <row r="270" spans="1:16" x14ac:dyDescent="0.2">
      <c r="A270" s="5" t="s">
        <v>581</v>
      </c>
      <c r="B270" s="1">
        <v>586</v>
      </c>
      <c r="C270" s="11">
        <f t="shared" si="24"/>
        <v>1.3143379298886859</v>
      </c>
      <c r="D270" s="6">
        <f t="shared" si="25"/>
        <v>1.3476427750095823</v>
      </c>
      <c r="F270" s="1" t="s">
        <v>582</v>
      </c>
      <c r="G270" s="1">
        <v>1564</v>
      </c>
      <c r="H270" s="11">
        <f t="shared" si="26"/>
        <v>1.1631135349529003</v>
      </c>
      <c r="J270" s="1" t="s">
        <v>583</v>
      </c>
      <c r="K270" s="1">
        <v>1481</v>
      </c>
      <c r="L270" s="11">
        <f t="shared" si="27"/>
        <v>1.0988911331876829</v>
      </c>
      <c r="N270" s="1" t="s">
        <v>584</v>
      </c>
      <c r="O270" s="1">
        <v>1438</v>
      </c>
      <c r="P270" s="11">
        <f t="shared" si="28"/>
        <v>1.0990149456521741</v>
      </c>
    </row>
    <row r="271" spans="1:16" ht="16" thickBot="1" x14ac:dyDescent="0.25">
      <c r="A271" s="7" t="s">
        <v>585</v>
      </c>
      <c r="B271" s="8">
        <v>524</v>
      </c>
      <c r="C271" s="12">
        <f t="shared" si="24"/>
        <v>1.1752782854294734</v>
      </c>
      <c r="D271" s="9">
        <f t="shared" si="25"/>
        <v>1.2050594097355309</v>
      </c>
      <c r="F271" s="1" t="s">
        <v>586</v>
      </c>
      <c r="G271" s="1">
        <v>1478</v>
      </c>
      <c r="H271" s="11">
        <f t="shared" si="26"/>
        <v>1.0991571641051066</v>
      </c>
      <c r="J271" s="1" t="s">
        <v>587</v>
      </c>
      <c r="K271" s="1">
        <v>1444</v>
      </c>
      <c r="L271" s="11">
        <f t="shared" si="27"/>
        <v>1.0714374046745538</v>
      </c>
      <c r="N271" s="1" t="s">
        <v>588</v>
      </c>
      <c r="O271" s="1">
        <v>1410</v>
      </c>
      <c r="P271" s="11">
        <f t="shared" si="28"/>
        <v>1.0776154891304348</v>
      </c>
    </row>
    <row r="272" spans="1:16" x14ac:dyDescent="0.2">
      <c r="A272" s="2" t="s">
        <v>589</v>
      </c>
      <c r="B272" s="3">
        <v>350</v>
      </c>
      <c r="C272" s="10">
        <f t="shared" si="24"/>
        <v>0.78501412194716735</v>
      </c>
      <c r="D272" s="4">
        <f t="shared" si="25"/>
        <v>0.80490609428899962</v>
      </c>
      <c r="F272" s="1" t="s">
        <v>117</v>
      </c>
      <c r="H272" s="1">
        <f>MAX(G$254:G$271)/MIN(G$254:G$271)</f>
        <v>1.4549509366636932</v>
      </c>
      <c r="L272" s="1">
        <f>MAX(K$254:K$271)/MIN(K$254:K$271)</f>
        <v>1.3794326241134751</v>
      </c>
      <c r="P272" s="1">
        <f>MAX(O$254:O$271)/MIN(O$254:O$271)</f>
        <v>1.3784277879341864</v>
      </c>
    </row>
    <row r="273" spans="1:8" x14ac:dyDescent="0.2">
      <c r="A273" s="5" t="s">
        <v>590</v>
      </c>
      <c r="B273" s="1">
        <v>361</v>
      </c>
      <c r="C273" s="11">
        <f t="shared" si="24"/>
        <v>0.80968599435122113</v>
      </c>
      <c r="D273" s="6">
        <f t="shared" si="25"/>
        <v>0.83020314296665387</v>
      </c>
    </row>
    <row r="274" spans="1:8" x14ac:dyDescent="0.2">
      <c r="A274" s="5" t="s">
        <v>591</v>
      </c>
      <c r="B274" s="1">
        <v>539</v>
      </c>
      <c r="C274" s="11">
        <f t="shared" si="24"/>
        <v>1.2089217477986376</v>
      </c>
      <c r="D274" s="6">
        <f t="shared" si="25"/>
        <v>1.2395553852050594</v>
      </c>
      <c r="H274" s="1" t="s">
        <v>592</v>
      </c>
    </row>
    <row r="275" spans="1:8" x14ac:dyDescent="0.2">
      <c r="A275" s="5" t="s">
        <v>593</v>
      </c>
      <c r="B275" s="1">
        <v>414</v>
      </c>
      <c r="C275" s="11">
        <f t="shared" si="24"/>
        <v>0.92855956138893503</v>
      </c>
      <c r="D275" s="6">
        <f t="shared" si="25"/>
        <v>0.95208892295898817</v>
      </c>
      <c r="H275" s="1" t="s">
        <v>594</v>
      </c>
    </row>
    <row r="276" spans="1:8" x14ac:dyDescent="0.2">
      <c r="A276" s="5" t="s">
        <v>595</v>
      </c>
      <c r="B276" s="1">
        <v>616</v>
      </c>
      <c r="C276" s="11">
        <f t="shared" si="24"/>
        <v>1.3816248546270145</v>
      </c>
      <c r="D276" s="6">
        <f t="shared" si="25"/>
        <v>1.4166347259486394</v>
      </c>
      <c r="H276" s="1">
        <f>MAX(B254:B307)</f>
        <v>625</v>
      </c>
    </row>
    <row r="277" spans="1:8" x14ac:dyDescent="0.2">
      <c r="A277" s="5" t="s">
        <v>596</v>
      </c>
      <c r="B277" s="1">
        <v>419</v>
      </c>
      <c r="C277" s="11">
        <f t="shared" si="24"/>
        <v>0.93977404884532312</v>
      </c>
      <c r="D277" s="6">
        <f t="shared" si="25"/>
        <v>0.96358758144883105</v>
      </c>
    </row>
    <row r="278" spans="1:8" x14ac:dyDescent="0.2">
      <c r="A278" s="5" t="s">
        <v>597</v>
      </c>
      <c r="B278" s="1">
        <v>412</v>
      </c>
      <c r="C278" s="11">
        <f t="shared" si="24"/>
        <v>0.92407376640637984</v>
      </c>
      <c r="D278" s="6">
        <f t="shared" si="25"/>
        <v>0.94748945956305097</v>
      </c>
      <c r="H278" s="1" t="s">
        <v>598</v>
      </c>
    </row>
    <row r="279" spans="1:8" x14ac:dyDescent="0.2">
      <c r="A279" s="5" t="s">
        <v>599</v>
      </c>
      <c r="B279" s="1">
        <v>408</v>
      </c>
      <c r="C279" s="11">
        <f t="shared" si="24"/>
        <v>0.91510217644126934</v>
      </c>
      <c r="D279" s="6">
        <f t="shared" si="25"/>
        <v>0.93829053277117669</v>
      </c>
      <c r="H279" s="1" t="s">
        <v>600</v>
      </c>
    </row>
    <row r="280" spans="1:8" x14ac:dyDescent="0.2">
      <c r="A280" s="5" t="s">
        <v>601</v>
      </c>
      <c r="B280" s="1">
        <v>406</v>
      </c>
      <c r="C280" s="11">
        <f t="shared" si="24"/>
        <v>0.91061638145871404</v>
      </c>
      <c r="D280" s="6">
        <f t="shared" si="25"/>
        <v>0.9336910693752396</v>
      </c>
      <c r="H280" s="1">
        <f>MIN(B254:B307)</f>
        <v>278</v>
      </c>
    </row>
    <row r="281" spans="1:8" x14ac:dyDescent="0.2">
      <c r="A281" s="5" t="s">
        <v>594</v>
      </c>
      <c r="B281" s="1">
        <v>625</v>
      </c>
      <c r="C281" s="11">
        <f t="shared" si="24"/>
        <v>1.401810932048513</v>
      </c>
      <c r="D281" s="6">
        <f t="shared" si="25"/>
        <v>1.4373323112303564</v>
      </c>
    </row>
    <row r="282" spans="1:8" x14ac:dyDescent="0.2">
      <c r="A282" s="5" t="s">
        <v>602</v>
      </c>
      <c r="B282" s="1">
        <v>539</v>
      </c>
      <c r="C282" s="11">
        <f t="shared" si="24"/>
        <v>1.2089217477986376</v>
      </c>
      <c r="D282" s="6">
        <f t="shared" si="25"/>
        <v>1.2395553852050594</v>
      </c>
      <c r="H282" s="1" t="s">
        <v>130</v>
      </c>
    </row>
    <row r="283" spans="1:8" x14ac:dyDescent="0.2">
      <c r="A283" s="5" t="s">
        <v>603</v>
      </c>
      <c r="B283" s="1">
        <v>440</v>
      </c>
      <c r="C283" s="11">
        <f t="shared" si="24"/>
        <v>0.98687489616215318</v>
      </c>
      <c r="D283" s="6">
        <f t="shared" si="25"/>
        <v>1.0118819471061711</v>
      </c>
      <c r="H283" s="1">
        <f>H276/H280</f>
        <v>2.2482014388489207</v>
      </c>
    </row>
    <row r="284" spans="1:8" x14ac:dyDescent="0.2">
      <c r="A284" s="5" t="s">
        <v>604</v>
      </c>
      <c r="B284" s="1">
        <v>543</v>
      </c>
      <c r="C284" s="11">
        <f t="shared" si="24"/>
        <v>1.2178933377637482</v>
      </c>
      <c r="D284" s="6">
        <f t="shared" si="25"/>
        <v>1.2487543119969338</v>
      </c>
    </row>
    <row r="285" spans="1:8" x14ac:dyDescent="0.2">
      <c r="A285" s="5" t="s">
        <v>605</v>
      </c>
      <c r="B285" s="1">
        <v>467</v>
      </c>
      <c r="C285" s="11">
        <f t="shared" si="24"/>
        <v>1.0474331284266489</v>
      </c>
      <c r="D285" s="6">
        <f t="shared" si="25"/>
        <v>1.0739747029513225</v>
      </c>
    </row>
    <row r="286" spans="1:8" x14ac:dyDescent="0.2">
      <c r="A286" s="5" t="s">
        <v>606</v>
      </c>
      <c r="B286" s="1">
        <v>606</v>
      </c>
      <c r="C286" s="11">
        <f t="shared" si="24"/>
        <v>1.3591958797142383</v>
      </c>
      <c r="D286" s="6">
        <f t="shared" si="25"/>
        <v>1.3936374089689536</v>
      </c>
    </row>
    <row r="287" spans="1:8" x14ac:dyDescent="0.2">
      <c r="A287" s="5" t="s">
        <v>607</v>
      </c>
      <c r="B287" s="1">
        <v>419</v>
      </c>
      <c r="C287" s="11">
        <f t="shared" si="24"/>
        <v>0.93977404884532312</v>
      </c>
      <c r="D287" s="6">
        <f t="shared" si="25"/>
        <v>0.96358758144883105</v>
      </c>
    </row>
    <row r="288" spans="1:8" x14ac:dyDescent="0.2">
      <c r="A288" s="5" t="s">
        <v>608</v>
      </c>
      <c r="B288" s="1">
        <v>554</v>
      </c>
      <c r="C288" s="11">
        <f t="shared" si="24"/>
        <v>1.242565210167802</v>
      </c>
      <c r="D288" s="6">
        <f t="shared" si="25"/>
        <v>1.274051360674588</v>
      </c>
    </row>
    <row r="289" spans="1:4" ht="16" thickBot="1" x14ac:dyDescent="0.25">
      <c r="A289" s="7" t="s">
        <v>609</v>
      </c>
      <c r="B289" s="8">
        <v>535</v>
      </c>
      <c r="C289" s="12">
        <f t="shared" si="24"/>
        <v>1.1999501578335272</v>
      </c>
      <c r="D289" s="9">
        <f t="shared" si="25"/>
        <v>1.2303564584131852</v>
      </c>
    </row>
    <row r="290" spans="1:4" x14ac:dyDescent="0.2">
      <c r="A290" s="2" t="s">
        <v>610</v>
      </c>
      <c r="B290" s="3">
        <v>356</v>
      </c>
      <c r="C290" s="10">
        <f t="shared" si="24"/>
        <v>0.79847150689483304</v>
      </c>
      <c r="D290" s="4">
        <f t="shared" si="25"/>
        <v>0.8187044844768111</v>
      </c>
    </row>
    <row r="291" spans="1:4" x14ac:dyDescent="0.2">
      <c r="A291" s="5" t="s">
        <v>611</v>
      </c>
      <c r="B291" s="1">
        <v>377</v>
      </c>
      <c r="C291" s="11">
        <f t="shared" si="24"/>
        <v>0.8455723542116631</v>
      </c>
      <c r="D291" s="6">
        <f t="shared" si="25"/>
        <v>0.86699885013415101</v>
      </c>
    </row>
    <row r="292" spans="1:4" x14ac:dyDescent="0.2">
      <c r="A292" s="5" t="s">
        <v>612</v>
      </c>
      <c r="B292" s="1">
        <v>444</v>
      </c>
      <c r="C292" s="11">
        <f t="shared" si="24"/>
        <v>0.99584648612726367</v>
      </c>
      <c r="D292" s="6">
        <f t="shared" si="25"/>
        <v>1.0210808738980452</v>
      </c>
    </row>
    <row r="293" spans="1:4" x14ac:dyDescent="0.2">
      <c r="A293" s="5" t="s">
        <v>613</v>
      </c>
      <c r="B293" s="1">
        <v>315</v>
      </c>
      <c r="C293" s="11">
        <f t="shared" si="24"/>
        <v>0.70651270975245062</v>
      </c>
      <c r="D293" s="6">
        <f t="shared" si="25"/>
        <v>0.72441548486009966</v>
      </c>
    </row>
    <row r="294" spans="1:4" x14ac:dyDescent="0.2">
      <c r="A294" s="5" t="s">
        <v>614</v>
      </c>
      <c r="B294" s="1">
        <v>411</v>
      </c>
      <c r="C294" s="11">
        <f t="shared" si="24"/>
        <v>0.92183086891510213</v>
      </c>
      <c r="D294" s="6">
        <f t="shared" si="25"/>
        <v>0.94518972786508249</v>
      </c>
    </row>
    <row r="295" spans="1:4" x14ac:dyDescent="0.2">
      <c r="A295" s="5" t="s">
        <v>600</v>
      </c>
      <c r="B295" s="1">
        <v>278</v>
      </c>
      <c r="C295" s="11">
        <f t="shared" si="24"/>
        <v>0.62352550257517858</v>
      </c>
      <c r="D295" s="6">
        <f t="shared" si="25"/>
        <v>0.63932541203526261</v>
      </c>
    </row>
    <row r="296" spans="1:4" x14ac:dyDescent="0.2">
      <c r="A296" s="5" t="s">
        <v>615</v>
      </c>
      <c r="B296" s="1">
        <v>327</v>
      </c>
      <c r="C296" s="11">
        <f t="shared" si="24"/>
        <v>0.73342747964778199</v>
      </c>
      <c r="D296" s="6">
        <f t="shared" si="25"/>
        <v>0.75201226523572251</v>
      </c>
    </row>
    <row r="297" spans="1:4" x14ac:dyDescent="0.2">
      <c r="A297" s="5" t="s">
        <v>616</v>
      </c>
      <c r="B297" s="1">
        <v>444</v>
      </c>
      <c r="C297" s="11">
        <f t="shared" si="24"/>
        <v>0.99584648612726367</v>
      </c>
      <c r="D297" s="6">
        <f t="shared" si="25"/>
        <v>1.0210808738980452</v>
      </c>
    </row>
    <row r="298" spans="1:4" x14ac:dyDescent="0.2">
      <c r="A298" s="5" t="s">
        <v>617</v>
      </c>
      <c r="B298" s="1">
        <v>281</v>
      </c>
      <c r="C298" s="11">
        <f t="shared" si="24"/>
        <v>0.63025419504901148</v>
      </c>
      <c r="D298" s="6">
        <f t="shared" si="25"/>
        <v>0.64622460712916829</v>
      </c>
    </row>
    <row r="299" spans="1:4" x14ac:dyDescent="0.2">
      <c r="A299" s="5" t="s">
        <v>618</v>
      </c>
      <c r="B299" s="1">
        <v>344</v>
      </c>
      <c r="C299" s="11">
        <f t="shared" si="24"/>
        <v>0.77155673699950156</v>
      </c>
      <c r="D299" s="6">
        <f t="shared" si="25"/>
        <v>0.79110770410118825</v>
      </c>
    </row>
    <row r="300" spans="1:4" x14ac:dyDescent="0.2">
      <c r="A300" s="5" t="s">
        <v>619</v>
      </c>
      <c r="B300" s="1">
        <v>332</v>
      </c>
      <c r="C300" s="11">
        <f t="shared" si="24"/>
        <v>0.74464196710417019</v>
      </c>
      <c r="D300" s="6">
        <f t="shared" si="25"/>
        <v>0.76351092372556539</v>
      </c>
    </row>
    <row r="301" spans="1:4" x14ac:dyDescent="0.2">
      <c r="A301" s="5" t="s">
        <v>620</v>
      </c>
      <c r="B301" s="1">
        <v>314</v>
      </c>
      <c r="C301" s="11">
        <f t="shared" si="24"/>
        <v>0.70426981226117291</v>
      </c>
      <c r="D301" s="6">
        <f t="shared" si="25"/>
        <v>0.72211575316213117</v>
      </c>
    </row>
    <row r="302" spans="1:4" x14ac:dyDescent="0.2">
      <c r="A302" s="5" t="s">
        <v>621</v>
      </c>
      <c r="B302" s="1">
        <v>436</v>
      </c>
      <c r="C302" s="11">
        <f t="shared" si="24"/>
        <v>0.97790330619704269</v>
      </c>
      <c r="D302" s="6">
        <f t="shared" si="25"/>
        <v>1.0026830203142967</v>
      </c>
    </row>
    <row r="303" spans="1:4" x14ac:dyDescent="0.2">
      <c r="A303" s="5" t="s">
        <v>622</v>
      </c>
      <c r="B303" s="1">
        <v>499</v>
      </c>
      <c r="C303" s="11">
        <f t="shared" si="24"/>
        <v>1.1192058481475329</v>
      </c>
      <c r="D303" s="6">
        <f t="shared" si="25"/>
        <v>1.1475661172863167</v>
      </c>
    </row>
    <row r="304" spans="1:4" x14ac:dyDescent="0.2">
      <c r="A304" s="5" t="s">
        <v>623</v>
      </c>
      <c r="B304" s="1">
        <v>419</v>
      </c>
      <c r="C304" s="11">
        <f t="shared" si="24"/>
        <v>0.93977404884532312</v>
      </c>
      <c r="D304" s="6">
        <f t="shared" si="25"/>
        <v>0.96358758144883105</v>
      </c>
    </row>
    <row r="305" spans="1:16" x14ac:dyDescent="0.2">
      <c r="A305" s="5" t="s">
        <v>624</v>
      </c>
      <c r="B305" s="1">
        <v>340</v>
      </c>
      <c r="C305" s="11">
        <f t="shared" si="24"/>
        <v>0.76258514703439106</v>
      </c>
      <c r="D305" s="6">
        <f t="shared" si="25"/>
        <v>0.78190877730931396</v>
      </c>
    </row>
    <row r="306" spans="1:16" x14ac:dyDescent="0.2">
      <c r="A306" s="5" t="s">
        <v>625</v>
      </c>
      <c r="B306" s="1">
        <v>382</v>
      </c>
      <c r="C306" s="11">
        <f t="shared" si="24"/>
        <v>0.85678684166805119</v>
      </c>
      <c r="D306" s="6">
        <f t="shared" si="25"/>
        <v>0.87849750862399389</v>
      </c>
    </row>
    <row r="307" spans="1:16" ht="16" thickBot="1" x14ac:dyDescent="0.25">
      <c r="A307" s="7" t="s">
        <v>626</v>
      </c>
      <c r="B307" s="8">
        <v>384</v>
      </c>
      <c r="C307" s="12">
        <f t="shared" si="24"/>
        <v>0.86127263665060638</v>
      </c>
      <c r="D307" s="9">
        <f t="shared" si="25"/>
        <v>0.88309697201993109</v>
      </c>
    </row>
    <row r="308" spans="1:16" x14ac:dyDescent="0.2">
      <c r="A308" s="2" t="s">
        <v>627</v>
      </c>
      <c r="B308" s="1">
        <v>7478</v>
      </c>
      <c r="C308" s="4">
        <f>B308/AVERAGE(B$308:B$310)</f>
        <v>0.92832905735330629</v>
      </c>
    </row>
    <row r="309" spans="1:16" x14ac:dyDescent="0.2">
      <c r="A309" s="5" t="s">
        <v>628</v>
      </c>
      <c r="B309" s="1">
        <v>7622</v>
      </c>
      <c r="C309" s="6">
        <f t="shared" ref="C309:C310" si="29">B309/AVERAGE(B$308:B$310)</f>
        <v>0.9462054125631052</v>
      </c>
    </row>
    <row r="310" spans="1:16" ht="16" thickBot="1" x14ac:dyDescent="0.25">
      <c r="A310" s="7" t="s">
        <v>629</v>
      </c>
      <c r="B310" s="1">
        <v>9066</v>
      </c>
      <c r="C310" s="9">
        <f t="shared" si="29"/>
        <v>1.1254655300835885</v>
      </c>
      <c r="F310" s="1" t="s">
        <v>16</v>
      </c>
      <c r="G310" s="1" t="s">
        <v>17</v>
      </c>
      <c r="H310" s="1" t="s">
        <v>12</v>
      </c>
      <c r="J310" s="1" t="s">
        <v>18</v>
      </c>
      <c r="K310" s="1" t="s">
        <v>17</v>
      </c>
      <c r="L310" s="1" t="s">
        <v>12</v>
      </c>
      <c r="N310" s="1" t="s">
        <v>19</v>
      </c>
      <c r="O310" s="1" t="s">
        <v>17</v>
      </c>
      <c r="P310" s="1" t="s">
        <v>12</v>
      </c>
    </row>
    <row r="311" spans="1:16" x14ac:dyDescent="0.2">
      <c r="A311" s="2" t="s">
        <v>630</v>
      </c>
      <c r="B311" s="3">
        <v>253</v>
      </c>
      <c r="C311" s="10">
        <f>B311/(SUM($B$308:$B$310)/51)</f>
        <v>0.53393197053711827</v>
      </c>
      <c r="D311" s="4">
        <f>B311/AVERAGE($B$311:$B$361)</f>
        <v>0.54715460944788397</v>
      </c>
      <c r="F311" s="1" t="s">
        <v>631</v>
      </c>
      <c r="G311" s="1">
        <v>1244</v>
      </c>
      <c r="H311" s="11">
        <f>G311/AVERAGE(G$311:G$327)</f>
        <v>0.86697003238634029</v>
      </c>
      <c r="J311" s="1" t="s">
        <v>632</v>
      </c>
      <c r="K311" s="1">
        <v>1285</v>
      </c>
      <c r="L311" s="11">
        <f>K311/AVERAGE(K$311:K$327)</f>
        <v>0.87576170622193716</v>
      </c>
      <c r="N311" s="1" t="s">
        <v>633</v>
      </c>
      <c r="O311" s="1">
        <v>1241</v>
      </c>
      <c r="P311" s="11">
        <f>O311/AVERAGE(O$311:O$327)</f>
        <v>0.87199305612961886</v>
      </c>
    </row>
    <row r="312" spans="1:16" x14ac:dyDescent="0.2">
      <c r="A312" s="5" t="s">
        <v>634</v>
      </c>
      <c r="B312" s="1">
        <v>301</v>
      </c>
      <c r="C312" s="11">
        <f t="shared" ref="C312:C361" si="30">B312/(SUM($B$308:$B$310)/51)</f>
        <v>0.63523131672597866</v>
      </c>
      <c r="D312" s="6">
        <f t="shared" ref="D312:D361" si="31">B312/AVERAGE($B$311:$B$361)</f>
        <v>0.65096259859214656</v>
      </c>
      <c r="F312" s="1" t="s">
        <v>635</v>
      </c>
      <c r="G312" s="1">
        <v>1310</v>
      </c>
      <c r="H312" s="11">
        <f t="shared" ref="H312:H327" si="32">G312/AVERAGE(G$311:G$327)</f>
        <v>0.91296683474767348</v>
      </c>
      <c r="J312" s="1" t="s">
        <v>636</v>
      </c>
      <c r="K312" s="1">
        <v>1267</v>
      </c>
      <c r="L312" s="11">
        <f t="shared" ref="L312:L327" si="33">K312/AVERAGE(K$311:K$327)</f>
        <v>0.86349422706863377</v>
      </c>
      <c r="N312" s="1" t="s">
        <v>637</v>
      </c>
      <c r="O312" s="1">
        <v>1227</v>
      </c>
      <c r="P312" s="11">
        <f t="shared" ref="P312:P327" si="34">O312/AVERAGE(O$311:O$327)</f>
        <v>0.86215590642308004</v>
      </c>
    </row>
    <row r="313" spans="1:16" x14ac:dyDescent="0.2">
      <c r="A313" s="5" t="s">
        <v>638</v>
      </c>
      <c r="B313" s="1">
        <v>470</v>
      </c>
      <c r="C313" s="11">
        <f t="shared" si="30"/>
        <v>0.99188943143259134</v>
      </c>
      <c r="D313" s="6">
        <f t="shared" si="31"/>
        <v>1.016453227037571</v>
      </c>
      <c r="F313" s="1" t="s">
        <v>639</v>
      </c>
      <c r="G313" s="1">
        <v>1848</v>
      </c>
      <c r="H313" s="11">
        <f t="shared" si="32"/>
        <v>1.2879104661173286</v>
      </c>
      <c r="J313" s="1" t="s">
        <v>640</v>
      </c>
      <c r="K313" s="1">
        <v>1895</v>
      </c>
      <c r="L313" s="11">
        <f t="shared" si="33"/>
        <v>1.2914929441949969</v>
      </c>
      <c r="N313" s="1" t="s">
        <v>641</v>
      </c>
      <c r="O313" s="1">
        <v>1834</v>
      </c>
      <c r="P313" s="11">
        <f t="shared" si="34"/>
        <v>1.2886666115565841</v>
      </c>
    </row>
    <row r="314" spans="1:16" x14ac:dyDescent="0.2">
      <c r="A314" s="5" t="s">
        <v>642</v>
      </c>
      <c r="B314" s="1">
        <v>401</v>
      </c>
      <c r="C314" s="11">
        <f t="shared" si="30"/>
        <v>0.84627162128610445</v>
      </c>
      <c r="D314" s="6">
        <f t="shared" si="31"/>
        <v>0.86722924264269363</v>
      </c>
      <c r="F314" s="1" t="s">
        <v>643</v>
      </c>
      <c r="G314" s="1">
        <v>1644</v>
      </c>
      <c r="H314" s="11">
        <f t="shared" si="32"/>
        <v>1.1457385315459352</v>
      </c>
      <c r="J314" s="1" t="s">
        <v>644</v>
      </c>
      <c r="K314" s="1">
        <v>1691</v>
      </c>
      <c r="L314" s="11">
        <f t="shared" si="33"/>
        <v>1.1524615137908916</v>
      </c>
      <c r="N314" s="1" t="s">
        <v>645</v>
      </c>
      <c r="O314" s="1">
        <v>1642</v>
      </c>
      <c r="P314" s="11">
        <f t="shared" si="34"/>
        <v>1.1537571298669091</v>
      </c>
    </row>
    <row r="315" spans="1:16" x14ac:dyDescent="0.2">
      <c r="A315" s="5" t="s">
        <v>646</v>
      </c>
      <c r="B315" s="1">
        <v>421</v>
      </c>
      <c r="C315" s="11">
        <f t="shared" si="30"/>
        <v>0.88847968219812967</v>
      </c>
      <c r="D315" s="6">
        <f t="shared" si="31"/>
        <v>0.91048257145280298</v>
      </c>
      <c r="F315" s="1" t="s">
        <v>647</v>
      </c>
      <c r="G315" s="1">
        <v>1484</v>
      </c>
      <c r="H315" s="11">
        <f t="shared" si="32"/>
        <v>1.0342311318820971</v>
      </c>
      <c r="J315" s="1" t="s">
        <v>648</v>
      </c>
      <c r="K315" s="1">
        <v>1470</v>
      </c>
      <c r="L315" s="11">
        <f t="shared" si="33"/>
        <v>1.001844130853111</v>
      </c>
      <c r="N315" s="1" t="s">
        <v>649</v>
      </c>
      <c r="O315" s="1">
        <v>1434</v>
      </c>
      <c r="P315" s="11">
        <f t="shared" si="34"/>
        <v>1.007605191369761</v>
      </c>
    </row>
    <row r="316" spans="1:16" x14ac:dyDescent="0.2">
      <c r="A316" s="5" t="s">
        <v>650</v>
      </c>
      <c r="B316" s="1">
        <v>487</v>
      </c>
      <c r="C316" s="11">
        <f t="shared" si="30"/>
        <v>1.0277662832078127</v>
      </c>
      <c r="D316" s="6">
        <f t="shared" si="31"/>
        <v>1.053218556526164</v>
      </c>
      <c r="F316" s="1" t="s">
        <v>651</v>
      </c>
      <c r="G316" s="1">
        <v>2012</v>
      </c>
      <c r="H316" s="11">
        <f t="shared" si="32"/>
        <v>1.4022055507727627</v>
      </c>
      <c r="J316" s="1" t="s">
        <v>652</v>
      </c>
      <c r="K316" s="1">
        <v>2067</v>
      </c>
      <c r="L316" s="11">
        <f t="shared" si="33"/>
        <v>1.4087155227710071</v>
      </c>
      <c r="N316" s="1" t="s">
        <v>653</v>
      </c>
      <c r="O316" s="1">
        <v>2007</v>
      </c>
      <c r="P316" s="11">
        <f t="shared" si="34"/>
        <v>1.4102256757873852</v>
      </c>
    </row>
    <row r="317" spans="1:16" x14ac:dyDescent="0.2">
      <c r="A317" s="5" t="s">
        <v>654</v>
      </c>
      <c r="B317" s="1">
        <v>363</v>
      </c>
      <c r="C317" s="11">
        <f t="shared" si="30"/>
        <v>0.76607630555325668</v>
      </c>
      <c r="D317" s="6">
        <f t="shared" si="31"/>
        <v>0.78504791790348571</v>
      </c>
      <c r="F317" s="1" t="s">
        <v>655</v>
      </c>
      <c r="G317" s="1">
        <v>1211</v>
      </c>
      <c r="H317" s="11">
        <f t="shared" si="32"/>
        <v>0.84397163120567364</v>
      </c>
      <c r="J317" s="1" t="s">
        <v>656</v>
      </c>
      <c r="K317" s="1">
        <v>1231</v>
      </c>
      <c r="L317" s="11">
        <f t="shared" si="33"/>
        <v>0.83895926876202698</v>
      </c>
      <c r="N317" s="1" t="s">
        <v>657</v>
      </c>
      <c r="O317" s="1">
        <v>1198</v>
      </c>
      <c r="P317" s="11">
        <f t="shared" si="34"/>
        <v>0.84177895345953535</v>
      </c>
    </row>
    <row r="318" spans="1:16" x14ac:dyDescent="0.2">
      <c r="A318" s="5" t="s">
        <v>658</v>
      </c>
      <c r="B318" s="1">
        <v>495</v>
      </c>
      <c r="C318" s="11">
        <f t="shared" si="30"/>
        <v>1.0446495075726228</v>
      </c>
      <c r="D318" s="6">
        <f t="shared" si="31"/>
        <v>1.0705198880502078</v>
      </c>
      <c r="F318" s="1" t="s">
        <v>659</v>
      </c>
      <c r="G318" s="1">
        <v>1205</v>
      </c>
      <c r="H318" s="11">
        <f t="shared" si="32"/>
        <v>0.83979010371827978</v>
      </c>
      <c r="J318" s="1" t="s">
        <v>660</v>
      </c>
      <c r="K318" s="1">
        <v>1244</v>
      </c>
      <c r="L318" s="11">
        <f t="shared" si="33"/>
        <v>0.84781911481719052</v>
      </c>
      <c r="N318" s="1" t="s">
        <v>661</v>
      </c>
      <c r="O318" s="1">
        <v>1201</v>
      </c>
      <c r="P318" s="11">
        <f t="shared" si="34"/>
        <v>0.84388691411093653</v>
      </c>
    </row>
    <row r="319" spans="1:16" x14ac:dyDescent="0.2">
      <c r="A319" s="5" t="s">
        <v>662</v>
      </c>
      <c r="B319" s="1">
        <v>285</v>
      </c>
      <c r="C319" s="11">
        <f t="shared" si="30"/>
        <v>0.60146486799635857</v>
      </c>
      <c r="D319" s="6">
        <f t="shared" si="31"/>
        <v>0.6163599355440591</v>
      </c>
      <c r="F319" s="1" t="s">
        <v>663</v>
      </c>
      <c r="G319" s="1">
        <v>1176</v>
      </c>
      <c r="H319" s="11">
        <f t="shared" si="32"/>
        <v>0.81957938752920911</v>
      </c>
      <c r="J319" s="1" t="s">
        <v>664</v>
      </c>
      <c r="K319" s="1">
        <v>1215</v>
      </c>
      <c r="L319" s="11">
        <f t="shared" si="33"/>
        <v>0.82805484284797948</v>
      </c>
      <c r="N319" s="1" t="s">
        <v>665</v>
      </c>
      <c r="O319" s="1">
        <v>1179</v>
      </c>
      <c r="P319" s="11">
        <f t="shared" si="34"/>
        <v>0.82842853600066124</v>
      </c>
    </row>
    <row r="320" spans="1:16" x14ac:dyDescent="0.2">
      <c r="A320" s="5" t="s">
        <v>666</v>
      </c>
      <c r="B320" s="1">
        <v>431</v>
      </c>
      <c r="C320" s="11">
        <f t="shared" si="30"/>
        <v>0.90958371265414228</v>
      </c>
      <c r="D320" s="6">
        <f t="shared" si="31"/>
        <v>0.93210923585785777</v>
      </c>
      <c r="F320" s="1" t="s">
        <v>667</v>
      </c>
      <c r="G320" s="1">
        <v>1566</v>
      </c>
      <c r="H320" s="11">
        <f t="shared" si="32"/>
        <v>1.0913786742098142</v>
      </c>
      <c r="J320" s="1" t="s">
        <v>668</v>
      </c>
      <c r="K320" s="1">
        <v>1609</v>
      </c>
      <c r="L320" s="11">
        <f t="shared" si="33"/>
        <v>1.0965763309813983</v>
      </c>
      <c r="N320" s="1" t="s">
        <v>669</v>
      </c>
      <c r="O320" s="1">
        <v>1567</v>
      </c>
      <c r="P320" s="11">
        <f t="shared" si="34"/>
        <v>1.1010581135818798</v>
      </c>
    </row>
    <row r="321" spans="1:16" x14ac:dyDescent="0.2">
      <c r="A321" s="5" t="s">
        <v>670</v>
      </c>
      <c r="B321" s="1">
        <v>384</v>
      </c>
      <c r="C321" s="11">
        <f t="shared" si="30"/>
        <v>0.81039476951088307</v>
      </c>
      <c r="D321" s="6">
        <f t="shared" si="31"/>
        <v>0.83046391315410062</v>
      </c>
      <c r="F321" s="1" t="s">
        <v>671</v>
      </c>
      <c r="G321" s="1">
        <v>1378</v>
      </c>
      <c r="H321" s="11">
        <f t="shared" si="32"/>
        <v>0.96035747960480455</v>
      </c>
      <c r="J321" s="1" t="s">
        <v>672</v>
      </c>
      <c r="K321" s="1">
        <v>1374</v>
      </c>
      <c r="L321" s="11">
        <f t="shared" si="33"/>
        <v>0.93641757536882619</v>
      </c>
      <c r="N321" s="1" t="s">
        <v>673</v>
      </c>
      <c r="O321" s="1">
        <v>1340</v>
      </c>
      <c r="P321" s="11">
        <f t="shared" si="34"/>
        <v>0.94155575762585764</v>
      </c>
    </row>
    <row r="322" spans="1:16" x14ac:dyDescent="0.2">
      <c r="A322" s="5" t="s">
        <v>674</v>
      </c>
      <c r="B322" s="1">
        <v>414</v>
      </c>
      <c r="C322" s="11">
        <f t="shared" si="30"/>
        <v>0.8737068608789208</v>
      </c>
      <c r="D322" s="6">
        <f t="shared" si="31"/>
        <v>0.89534390636926475</v>
      </c>
      <c r="F322" s="1" t="s">
        <v>675</v>
      </c>
      <c r="G322" s="1">
        <v>1514</v>
      </c>
      <c r="H322" s="11">
        <f t="shared" si="32"/>
        <v>1.0551387693190668</v>
      </c>
      <c r="J322" s="1" t="s">
        <v>676</v>
      </c>
      <c r="K322" s="1">
        <v>1506</v>
      </c>
      <c r="L322" s="11">
        <f t="shared" si="33"/>
        <v>1.0263790891597178</v>
      </c>
      <c r="N322" s="1" t="s">
        <v>677</v>
      </c>
      <c r="O322" s="1">
        <v>1451</v>
      </c>
      <c r="P322" s="11">
        <f t="shared" si="34"/>
        <v>1.019550301727701</v>
      </c>
    </row>
    <row r="323" spans="1:16" x14ac:dyDescent="0.2">
      <c r="A323" s="5" t="s">
        <v>678</v>
      </c>
      <c r="B323" s="1">
        <v>559</v>
      </c>
      <c r="C323" s="11">
        <f t="shared" si="30"/>
        <v>1.1797153024911033</v>
      </c>
      <c r="D323" s="6">
        <f t="shared" si="31"/>
        <v>1.2089305402425579</v>
      </c>
      <c r="F323" s="1" t="s">
        <v>679</v>
      </c>
      <c r="G323" s="1">
        <v>1601</v>
      </c>
      <c r="H323" s="11">
        <f t="shared" si="32"/>
        <v>1.1157709178862787</v>
      </c>
      <c r="J323" s="1" t="s">
        <v>680</v>
      </c>
      <c r="K323" s="1">
        <v>1703</v>
      </c>
      <c r="L323" s="11">
        <f t="shared" si="33"/>
        <v>1.1606398332264272</v>
      </c>
      <c r="N323" s="1" t="s">
        <v>681</v>
      </c>
      <c r="O323" s="1">
        <v>1646</v>
      </c>
      <c r="P323" s="11">
        <f t="shared" si="34"/>
        <v>1.1565677440687774</v>
      </c>
    </row>
    <row r="324" spans="1:16" x14ac:dyDescent="0.2">
      <c r="A324" s="5" t="s">
        <v>682</v>
      </c>
      <c r="B324" s="1">
        <v>824</v>
      </c>
      <c r="C324" s="11">
        <f t="shared" si="30"/>
        <v>1.7389721095754367</v>
      </c>
      <c r="D324" s="6">
        <f t="shared" si="31"/>
        <v>1.7820371469765075</v>
      </c>
      <c r="F324" s="1" t="s">
        <v>683</v>
      </c>
      <c r="G324" s="1">
        <v>1641</v>
      </c>
      <c r="H324" s="11">
        <f t="shared" si="32"/>
        <v>1.1436477678022383</v>
      </c>
      <c r="J324" s="1" t="s">
        <v>684</v>
      </c>
      <c r="K324" s="1">
        <v>1678</v>
      </c>
      <c r="L324" s="11">
        <f t="shared" si="33"/>
        <v>1.1436016677357281</v>
      </c>
      <c r="N324" s="1" t="s">
        <v>685</v>
      </c>
      <c r="O324" s="1">
        <v>1632</v>
      </c>
      <c r="P324" s="11">
        <f t="shared" si="34"/>
        <v>1.1467305943622386</v>
      </c>
    </row>
    <row r="325" spans="1:16" x14ac:dyDescent="0.2">
      <c r="A325" s="5" t="s">
        <v>686</v>
      </c>
      <c r="B325" s="1">
        <v>410</v>
      </c>
      <c r="C325" s="11">
        <f t="shared" si="30"/>
        <v>0.86526524869651578</v>
      </c>
      <c r="D325" s="6">
        <f t="shared" si="31"/>
        <v>0.88669324060724286</v>
      </c>
      <c r="F325" s="1" t="s">
        <v>687</v>
      </c>
      <c r="G325" s="1">
        <v>1234</v>
      </c>
      <c r="H325" s="11">
        <f t="shared" si="32"/>
        <v>0.86000081990735044</v>
      </c>
      <c r="J325" s="1" t="s">
        <v>688</v>
      </c>
      <c r="K325" s="1">
        <v>1333</v>
      </c>
      <c r="L325" s="11">
        <f t="shared" si="33"/>
        <v>0.90847498396407955</v>
      </c>
      <c r="N325" s="1" t="s">
        <v>689</v>
      </c>
      <c r="O325" s="1">
        <v>1292</v>
      </c>
      <c r="P325" s="11">
        <f t="shared" si="34"/>
        <v>0.90782838720343884</v>
      </c>
    </row>
    <row r="326" spans="1:16" x14ac:dyDescent="0.2">
      <c r="A326" s="5" t="s">
        <v>690</v>
      </c>
      <c r="B326" s="1">
        <v>416</v>
      </c>
      <c r="C326" s="11">
        <f t="shared" si="30"/>
        <v>0.87792766697012337</v>
      </c>
      <c r="D326" s="6">
        <f t="shared" si="31"/>
        <v>0.89966923925027564</v>
      </c>
      <c r="F326" s="1" t="s">
        <v>691</v>
      </c>
      <c r="G326" s="1">
        <v>1166</v>
      </c>
      <c r="H326" s="11">
        <f t="shared" si="32"/>
        <v>0.81261017505021926</v>
      </c>
      <c r="J326" s="1" t="s">
        <v>692</v>
      </c>
      <c r="K326" s="1">
        <v>1152</v>
      </c>
      <c r="L326" s="11">
        <f t="shared" si="33"/>
        <v>0.78511866581141765</v>
      </c>
      <c r="N326" s="1" t="s">
        <v>693</v>
      </c>
      <c r="O326" s="1">
        <v>1115</v>
      </c>
      <c r="P326" s="11">
        <f t="shared" si="34"/>
        <v>0.78345870877076962</v>
      </c>
    </row>
    <row r="327" spans="1:16" ht="16" thickBot="1" x14ac:dyDescent="0.25">
      <c r="A327" s="7" t="s">
        <v>694</v>
      </c>
      <c r="B327" s="8">
        <v>387</v>
      </c>
      <c r="C327" s="12">
        <f t="shared" si="30"/>
        <v>0.81672597864768692</v>
      </c>
      <c r="D327" s="9">
        <f t="shared" si="31"/>
        <v>0.83695191247561707</v>
      </c>
      <c r="F327" s="1" t="s">
        <v>695</v>
      </c>
      <c r="G327" s="1">
        <v>1159</v>
      </c>
      <c r="H327" s="11">
        <f t="shared" si="32"/>
        <v>0.8077317263149264</v>
      </c>
      <c r="J327" s="1" t="s">
        <v>696</v>
      </c>
      <c r="K327" s="1">
        <v>1224</v>
      </c>
      <c r="L327" s="11">
        <f t="shared" si="33"/>
        <v>0.83418858242463123</v>
      </c>
      <c r="N327" s="1" t="s">
        <v>697</v>
      </c>
      <c r="O327" s="1">
        <v>1188</v>
      </c>
      <c r="P327" s="11">
        <f t="shared" si="34"/>
        <v>0.83475241795486477</v>
      </c>
    </row>
    <row r="328" spans="1:16" x14ac:dyDescent="0.2">
      <c r="A328" s="2" t="s">
        <v>698</v>
      </c>
      <c r="B328" s="3">
        <v>428</v>
      </c>
      <c r="C328" s="10">
        <f t="shared" si="30"/>
        <v>0.90325250351733843</v>
      </c>
      <c r="D328" s="4">
        <f t="shared" si="31"/>
        <v>0.92562123653634132</v>
      </c>
      <c r="F328" s="1" t="s">
        <v>117</v>
      </c>
      <c r="H328" s="1">
        <f>MAX(G$311:G$327)/MIN(G$311:G$327)</f>
        <v>1.7359792924935289</v>
      </c>
      <c r="L328" s="1">
        <f>MAX(K$311:K$327)/MIN(K$311:K$327)</f>
        <v>1.7942708333333333</v>
      </c>
      <c r="P328" s="1">
        <f>MAX(O$311:O$327)/MIN(O$311:O$327)</f>
        <v>1.8</v>
      </c>
    </row>
    <row r="329" spans="1:16" x14ac:dyDescent="0.2">
      <c r="A329" s="5" t="s">
        <v>699</v>
      </c>
      <c r="B329" s="1">
        <v>477</v>
      </c>
      <c r="C329" s="11">
        <f t="shared" si="30"/>
        <v>1.0066622527518001</v>
      </c>
      <c r="D329" s="6">
        <f t="shared" si="31"/>
        <v>1.0315918921211094</v>
      </c>
    </row>
    <row r="330" spans="1:16" x14ac:dyDescent="0.2">
      <c r="A330" s="5" t="s">
        <v>700</v>
      </c>
      <c r="B330" s="1">
        <v>503</v>
      </c>
      <c r="C330" s="11">
        <f t="shared" si="30"/>
        <v>1.0615327319374328</v>
      </c>
      <c r="D330" s="6">
        <f t="shared" si="31"/>
        <v>1.0878212195742516</v>
      </c>
      <c r="H330" s="1" t="s">
        <v>701</v>
      </c>
    </row>
    <row r="331" spans="1:16" x14ac:dyDescent="0.2">
      <c r="A331" s="5" t="s">
        <v>702</v>
      </c>
      <c r="B331" s="1">
        <v>628</v>
      </c>
      <c r="C331" s="11">
        <f t="shared" si="30"/>
        <v>1.32533311263759</v>
      </c>
      <c r="D331" s="6">
        <f t="shared" si="31"/>
        <v>1.3581545246374354</v>
      </c>
      <c r="H331" s="1" t="s">
        <v>703</v>
      </c>
    </row>
    <row r="332" spans="1:16" x14ac:dyDescent="0.2">
      <c r="A332" s="5" t="s">
        <v>704</v>
      </c>
      <c r="B332" s="1">
        <v>531</v>
      </c>
      <c r="C332" s="11">
        <f t="shared" si="30"/>
        <v>1.1206240172142681</v>
      </c>
      <c r="D332" s="6">
        <f t="shared" si="31"/>
        <v>1.1483758799084047</v>
      </c>
      <c r="H332" s="1">
        <f>MAX($B$311:$B$361)</f>
        <v>1071</v>
      </c>
    </row>
    <row r="333" spans="1:16" x14ac:dyDescent="0.2">
      <c r="A333" s="5" t="s">
        <v>705</v>
      </c>
      <c r="B333" s="1">
        <v>399</v>
      </c>
      <c r="C333" s="11">
        <f t="shared" si="30"/>
        <v>0.84205081519490199</v>
      </c>
      <c r="D333" s="6">
        <f t="shared" si="31"/>
        <v>0.86290390976168263</v>
      </c>
    </row>
    <row r="334" spans="1:16" x14ac:dyDescent="0.2">
      <c r="A334" s="5" t="s">
        <v>706</v>
      </c>
      <c r="B334" s="1">
        <v>470</v>
      </c>
      <c r="C334" s="11">
        <f t="shared" si="30"/>
        <v>0.99188943143259134</v>
      </c>
      <c r="D334" s="6">
        <f t="shared" si="31"/>
        <v>1.016453227037571</v>
      </c>
      <c r="H334" s="1" t="s">
        <v>707</v>
      </c>
    </row>
    <row r="335" spans="1:16" x14ac:dyDescent="0.2">
      <c r="A335" s="5" t="s">
        <v>708</v>
      </c>
      <c r="B335" s="1">
        <v>304</v>
      </c>
      <c r="C335" s="11">
        <f t="shared" si="30"/>
        <v>0.64156252586278251</v>
      </c>
      <c r="D335" s="6">
        <f t="shared" si="31"/>
        <v>0.657450597913663</v>
      </c>
      <c r="H335" s="1" t="s">
        <v>630</v>
      </c>
    </row>
    <row r="336" spans="1:16" x14ac:dyDescent="0.2">
      <c r="A336" s="5" t="s">
        <v>709</v>
      </c>
      <c r="B336" s="1">
        <v>332</v>
      </c>
      <c r="C336" s="11">
        <f t="shared" si="30"/>
        <v>0.70065381113961767</v>
      </c>
      <c r="D336" s="6">
        <f t="shared" si="31"/>
        <v>0.71800525824781614</v>
      </c>
      <c r="H336" s="1">
        <f>MIN($B$311:$B$361)</f>
        <v>253</v>
      </c>
    </row>
    <row r="337" spans="1:8" x14ac:dyDescent="0.2">
      <c r="A337" s="5" t="s">
        <v>710</v>
      </c>
      <c r="B337" s="1">
        <v>524</v>
      </c>
      <c r="C337" s="11">
        <f t="shared" si="30"/>
        <v>1.1058511958950592</v>
      </c>
      <c r="D337" s="6">
        <f t="shared" si="31"/>
        <v>1.1332372148248664</v>
      </c>
    </row>
    <row r="338" spans="1:8" x14ac:dyDescent="0.2">
      <c r="A338" s="5" t="s">
        <v>711</v>
      </c>
      <c r="B338" s="1">
        <v>539</v>
      </c>
      <c r="C338" s="11">
        <f t="shared" si="30"/>
        <v>1.1375072415790781</v>
      </c>
      <c r="D338" s="6">
        <f t="shared" si="31"/>
        <v>1.1656772114324485</v>
      </c>
      <c r="H338" s="1" t="s">
        <v>130</v>
      </c>
    </row>
    <row r="339" spans="1:8" x14ac:dyDescent="0.2">
      <c r="A339" s="5" t="s">
        <v>712</v>
      </c>
      <c r="B339" s="1">
        <v>412</v>
      </c>
      <c r="C339" s="11">
        <f t="shared" si="30"/>
        <v>0.86948605478771834</v>
      </c>
      <c r="D339" s="6">
        <f t="shared" si="31"/>
        <v>0.89101857348825375</v>
      </c>
      <c r="H339" s="1">
        <f>H332/H336</f>
        <v>4.233201581027668</v>
      </c>
    </row>
    <row r="340" spans="1:8" x14ac:dyDescent="0.2">
      <c r="A340" s="5" t="s">
        <v>713</v>
      </c>
      <c r="B340" s="1">
        <v>479</v>
      </c>
      <c r="C340" s="11">
        <f t="shared" si="30"/>
        <v>1.0108830588430027</v>
      </c>
      <c r="D340" s="6">
        <f t="shared" si="31"/>
        <v>1.0359172250021202</v>
      </c>
    </row>
    <row r="341" spans="1:8" x14ac:dyDescent="0.2">
      <c r="A341" s="5" t="s">
        <v>714</v>
      </c>
      <c r="B341" s="1">
        <v>386</v>
      </c>
      <c r="C341" s="11">
        <f t="shared" si="30"/>
        <v>0.81461557560208564</v>
      </c>
      <c r="D341" s="6">
        <f t="shared" si="31"/>
        <v>0.83478924603511151</v>
      </c>
    </row>
    <row r="342" spans="1:8" x14ac:dyDescent="0.2">
      <c r="A342" s="5" t="s">
        <v>715</v>
      </c>
      <c r="B342" s="1">
        <v>363</v>
      </c>
      <c r="C342" s="11">
        <f t="shared" si="30"/>
        <v>0.76607630555325668</v>
      </c>
      <c r="D342" s="6">
        <f t="shared" si="31"/>
        <v>0.78504791790348571</v>
      </c>
    </row>
    <row r="343" spans="1:8" x14ac:dyDescent="0.2">
      <c r="A343" s="5" t="s">
        <v>716</v>
      </c>
      <c r="B343" s="1">
        <v>361</v>
      </c>
      <c r="C343" s="11">
        <f t="shared" si="30"/>
        <v>0.76185549946205422</v>
      </c>
      <c r="D343" s="6">
        <f t="shared" si="31"/>
        <v>0.78072258502247482</v>
      </c>
    </row>
    <row r="344" spans="1:8" ht="16" thickBot="1" x14ac:dyDescent="0.25">
      <c r="A344" s="7" t="s">
        <v>717</v>
      </c>
      <c r="B344" s="8">
        <v>295</v>
      </c>
      <c r="C344" s="12">
        <f t="shared" si="30"/>
        <v>0.62256889845237118</v>
      </c>
      <c r="D344" s="9">
        <f t="shared" si="31"/>
        <v>0.63798659994911378</v>
      </c>
    </row>
    <row r="345" spans="1:8" x14ac:dyDescent="0.2">
      <c r="A345" s="2" t="s">
        <v>718</v>
      </c>
      <c r="B345" s="3">
        <v>535</v>
      </c>
      <c r="C345" s="10">
        <f t="shared" si="30"/>
        <v>1.129065629396673</v>
      </c>
      <c r="D345" s="4">
        <f t="shared" si="31"/>
        <v>1.1570265456704267</v>
      </c>
    </row>
    <row r="346" spans="1:8" x14ac:dyDescent="0.2">
      <c r="A346" s="5" t="s">
        <v>719</v>
      </c>
      <c r="B346" s="1">
        <v>487</v>
      </c>
      <c r="C346" s="11">
        <f t="shared" si="30"/>
        <v>1.0277662832078127</v>
      </c>
      <c r="D346" s="6">
        <f t="shared" si="31"/>
        <v>1.053218556526164</v>
      </c>
    </row>
    <row r="347" spans="1:8" x14ac:dyDescent="0.2">
      <c r="A347" s="5" t="s">
        <v>720</v>
      </c>
      <c r="B347" s="1">
        <v>803</v>
      </c>
      <c r="C347" s="11">
        <f t="shared" si="30"/>
        <v>1.6946536456178103</v>
      </c>
      <c r="D347" s="6">
        <f t="shared" si="31"/>
        <v>1.7366211517258927</v>
      </c>
    </row>
    <row r="348" spans="1:8" x14ac:dyDescent="0.2">
      <c r="A348" s="5" t="s">
        <v>721</v>
      </c>
      <c r="B348" s="1">
        <v>543</v>
      </c>
      <c r="C348" s="11">
        <f t="shared" si="30"/>
        <v>1.145948853761483</v>
      </c>
      <c r="D348" s="6">
        <f t="shared" si="31"/>
        <v>1.1743278771944703</v>
      </c>
    </row>
    <row r="349" spans="1:8" x14ac:dyDescent="0.2">
      <c r="A349" s="5" t="s">
        <v>722</v>
      </c>
      <c r="B349" s="1">
        <v>483</v>
      </c>
      <c r="C349" s="11">
        <f t="shared" si="30"/>
        <v>1.0193246710254076</v>
      </c>
      <c r="D349" s="6">
        <f t="shared" si="31"/>
        <v>1.0445678907641422</v>
      </c>
    </row>
    <row r="350" spans="1:8" x14ac:dyDescent="0.2">
      <c r="A350" s="5" t="s">
        <v>703</v>
      </c>
      <c r="B350" s="1">
        <v>1071</v>
      </c>
      <c r="C350" s="11">
        <f t="shared" si="30"/>
        <v>2.2602416618389474</v>
      </c>
      <c r="D350" s="6">
        <f t="shared" si="31"/>
        <v>2.3162157577813587</v>
      </c>
    </row>
    <row r="351" spans="1:8" x14ac:dyDescent="0.2">
      <c r="A351" s="5" t="s">
        <v>723</v>
      </c>
      <c r="B351" s="1">
        <v>342</v>
      </c>
      <c r="C351" s="11">
        <f t="shared" si="30"/>
        <v>0.72175784159563028</v>
      </c>
      <c r="D351" s="6">
        <f t="shared" si="31"/>
        <v>0.73963192265287081</v>
      </c>
    </row>
    <row r="352" spans="1:8" x14ac:dyDescent="0.2">
      <c r="A352" s="5" t="s">
        <v>724</v>
      </c>
      <c r="B352" s="1">
        <v>375</v>
      </c>
      <c r="C352" s="11">
        <f t="shared" si="30"/>
        <v>0.79140114210047174</v>
      </c>
      <c r="D352" s="6">
        <f t="shared" si="31"/>
        <v>0.81099991518955139</v>
      </c>
    </row>
    <row r="353" spans="1:4" x14ac:dyDescent="0.2">
      <c r="A353" s="5" t="s">
        <v>725</v>
      </c>
      <c r="B353" s="1">
        <v>521</v>
      </c>
      <c r="C353" s="11">
        <f t="shared" si="30"/>
        <v>1.0995199867582555</v>
      </c>
      <c r="D353" s="6">
        <f t="shared" si="31"/>
        <v>1.1267492155033501</v>
      </c>
    </row>
    <row r="354" spans="1:4" x14ac:dyDescent="0.2">
      <c r="A354" s="5" t="s">
        <v>726</v>
      </c>
      <c r="B354" s="1">
        <v>557</v>
      </c>
      <c r="C354" s="11">
        <f t="shared" si="30"/>
        <v>1.1754944963999008</v>
      </c>
      <c r="D354" s="6">
        <f t="shared" si="31"/>
        <v>1.204605207361547</v>
      </c>
    </row>
    <row r="355" spans="1:4" x14ac:dyDescent="0.2">
      <c r="A355" s="5" t="s">
        <v>727</v>
      </c>
      <c r="B355" s="1">
        <v>398</v>
      </c>
      <c r="C355" s="11">
        <f t="shared" si="30"/>
        <v>0.83994041214930071</v>
      </c>
      <c r="D355" s="6">
        <f t="shared" si="31"/>
        <v>0.86074124332117719</v>
      </c>
    </row>
    <row r="356" spans="1:4" x14ac:dyDescent="0.2">
      <c r="A356" s="5" t="s">
        <v>728</v>
      </c>
      <c r="B356" s="1">
        <v>636</v>
      </c>
      <c r="C356" s="11">
        <f t="shared" si="30"/>
        <v>1.3422163370024001</v>
      </c>
      <c r="D356" s="6">
        <f t="shared" si="31"/>
        <v>1.3754558561614791</v>
      </c>
    </row>
    <row r="357" spans="1:4" x14ac:dyDescent="0.2">
      <c r="A357" s="5" t="s">
        <v>729</v>
      </c>
      <c r="B357" s="1">
        <v>512</v>
      </c>
      <c r="C357" s="11">
        <f t="shared" si="30"/>
        <v>1.0805263593478442</v>
      </c>
      <c r="D357" s="6">
        <f t="shared" si="31"/>
        <v>1.1072852175388008</v>
      </c>
    </row>
    <row r="358" spans="1:4" x14ac:dyDescent="0.2">
      <c r="A358" s="5" t="s">
        <v>730</v>
      </c>
      <c r="B358" s="1">
        <v>376</v>
      </c>
      <c r="C358" s="11">
        <f t="shared" si="30"/>
        <v>0.79351154514607303</v>
      </c>
      <c r="D358" s="6">
        <f t="shared" si="31"/>
        <v>0.81316258163005684</v>
      </c>
    </row>
    <row r="359" spans="1:4" x14ac:dyDescent="0.2">
      <c r="A359" s="5" t="s">
        <v>731</v>
      </c>
      <c r="B359" s="1">
        <v>424</v>
      </c>
      <c r="C359" s="11">
        <f t="shared" si="30"/>
        <v>0.89481089133493341</v>
      </c>
      <c r="D359" s="6">
        <f t="shared" si="31"/>
        <v>0.91697057077431943</v>
      </c>
    </row>
    <row r="360" spans="1:4" x14ac:dyDescent="0.2">
      <c r="A360" s="5" t="s">
        <v>732</v>
      </c>
      <c r="B360" s="1">
        <v>347</v>
      </c>
      <c r="C360" s="11">
        <f t="shared" si="30"/>
        <v>0.73230985682363658</v>
      </c>
      <c r="D360" s="6">
        <f t="shared" si="31"/>
        <v>0.75044525485539826</v>
      </c>
    </row>
    <row r="361" spans="1:4" ht="16" thickBot="1" x14ac:dyDescent="0.25">
      <c r="A361" s="7" t="s">
        <v>733</v>
      </c>
      <c r="B361" s="8">
        <v>440</v>
      </c>
      <c r="C361" s="12">
        <f t="shared" si="30"/>
        <v>0.92857734006455361</v>
      </c>
      <c r="D361" s="9">
        <f t="shared" si="31"/>
        <v>0.95157323382240699</v>
      </c>
    </row>
  </sheetData>
  <conditionalFormatting sqref="C2:C4">
    <cfRule type="colorScale" priority="59">
      <colorScale>
        <cfvo type="min"/>
        <cfvo type="percentile" val="50"/>
        <cfvo type="max"/>
        <color rgb="FFF8696B"/>
        <color rgb="FFFFEB84"/>
        <color rgb="FF63BE7B"/>
      </colorScale>
    </cfRule>
  </conditionalFormatting>
  <conditionalFormatting sqref="C2:C4">
    <cfRule type="colorScale" priority="58">
      <colorScale>
        <cfvo type="min"/>
        <cfvo type="percentile" val="50"/>
        <cfvo type="max"/>
        <color rgb="FFF8696B"/>
        <color rgb="FFFCFCFF"/>
        <color rgb="FF63BE7B"/>
      </colorScale>
    </cfRule>
  </conditionalFormatting>
  <conditionalFormatting sqref="C5:C76">
    <cfRule type="colorScale" priority="57">
      <colorScale>
        <cfvo type="min"/>
        <cfvo type="percentile" val="50"/>
        <cfvo type="max"/>
        <color rgb="FFF8696B"/>
        <color rgb="FFFFEB84"/>
        <color rgb="FF63BE7B"/>
      </colorScale>
    </cfRule>
  </conditionalFormatting>
  <conditionalFormatting sqref="D5 D7 D9 D11 D13 D15 D17 D19 D21 D23 D25 D27 D29 D31 D33 D35 D37 D39 D41 D43 D45 D47 D49 D51 D53 D55 D57 D59 D61 D63 D65 D67 D69 D71 D73 D75">
    <cfRule type="colorScale" priority="56">
      <colorScale>
        <cfvo type="min"/>
        <cfvo type="percentile" val="50"/>
        <cfvo type="max"/>
        <color rgb="FFF8696B"/>
        <color rgb="FFFFEB84"/>
        <color rgb="FF63BE7B"/>
      </colorScale>
    </cfRule>
  </conditionalFormatting>
  <conditionalFormatting sqref="D6 D8 D10 D12 D14 D16 D18 D20 D22 D24 D26 D28 D30 D32 D34 D36 D38 D40 D42 D44 D46 D48 D50 D52 D54 D56 D58 D60 D62 D64 D66 D68 D70 D72 D74 D76">
    <cfRule type="colorScale" priority="55">
      <colorScale>
        <cfvo type="min"/>
        <cfvo type="percentile" val="50"/>
        <cfvo type="max"/>
        <color rgb="FFF8696B"/>
        <color rgb="FFFFEB84"/>
        <color rgb="FF63BE7B"/>
      </colorScale>
    </cfRule>
  </conditionalFormatting>
  <conditionalFormatting sqref="C5:C76">
    <cfRule type="colorScale" priority="54">
      <colorScale>
        <cfvo type="min"/>
        <cfvo type="percentile" val="50"/>
        <cfvo type="max"/>
        <color rgb="FFF8696B"/>
        <color rgb="FFFCFCFF"/>
        <color rgb="FF63BE7B"/>
      </colorScale>
    </cfRule>
  </conditionalFormatting>
  <conditionalFormatting sqref="D5:D76">
    <cfRule type="colorScale" priority="53">
      <colorScale>
        <cfvo type="min"/>
        <cfvo type="percentile" val="50"/>
        <cfvo type="max"/>
        <color rgb="FFF8696B"/>
        <color rgb="FFFCFCFF"/>
        <color rgb="FF63BE7B"/>
      </colorScale>
    </cfRule>
  </conditionalFormatting>
  <conditionalFormatting sqref="H5:H28">
    <cfRule type="colorScale" priority="52">
      <colorScale>
        <cfvo type="min"/>
        <cfvo type="percentile" val="50"/>
        <cfvo type="max"/>
        <color rgb="FFF8696B"/>
        <color rgb="FFFFEB84"/>
        <color rgb="FF63BE7B"/>
      </colorScale>
    </cfRule>
  </conditionalFormatting>
  <conditionalFormatting sqref="H5:H28">
    <cfRule type="colorScale" priority="51">
      <colorScale>
        <cfvo type="min"/>
        <cfvo type="percentile" val="50"/>
        <cfvo type="max"/>
        <color rgb="FFF8696B"/>
        <color rgb="FFFCFCFF"/>
        <color rgb="FF63BE7B"/>
      </colorScale>
    </cfRule>
  </conditionalFormatting>
  <conditionalFormatting sqref="L5:L28">
    <cfRule type="colorScale" priority="50">
      <colorScale>
        <cfvo type="min"/>
        <cfvo type="percentile" val="50"/>
        <cfvo type="max"/>
        <color rgb="FFF8696B"/>
        <color rgb="FFFFEB84"/>
        <color rgb="FF63BE7B"/>
      </colorScale>
    </cfRule>
  </conditionalFormatting>
  <conditionalFormatting sqref="L5:L28">
    <cfRule type="colorScale" priority="49">
      <colorScale>
        <cfvo type="min"/>
        <cfvo type="percentile" val="50"/>
        <cfvo type="max"/>
        <color rgb="FFF8696B"/>
        <color rgb="FFFCFCFF"/>
        <color rgb="FF63BE7B"/>
      </colorScale>
    </cfRule>
  </conditionalFormatting>
  <conditionalFormatting sqref="P5:P28">
    <cfRule type="colorScale" priority="48">
      <colorScale>
        <cfvo type="min"/>
        <cfvo type="percentile" val="50"/>
        <cfvo type="max"/>
        <color rgb="FFF8696B"/>
        <color rgb="FFFFEB84"/>
        <color rgb="FF63BE7B"/>
      </colorScale>
    </cfRule>
  </conditionalFormatting>
  <conditionalFormatting sqref="P5:P28">
    <cfRule type="colorScale" priority="47">
      <colorScale>
        <cfvo type="min"/>
        <cfvo type="percentile" val="50"/>
        <cfvo type="max"/>
        <color rgb="FFF8696B"/>
        <color rgb="FFFCFCFF"/>
        <color rgb="FF63BE7B"/>
      </colorScale>
    </cfRule>
  </conditionalFormatting>
  <conditionalFormatting sqref="H80:H110">
    <cfRule type="colorScale" priority="46">
      <colorScale>
        <cfvo type="min"/>
        <cfvo type="percentile" val="50"/>
        <cfvo type="max"/>
        <color rgb="FFF8696B"/>
        <color rgb="FFFFEB84"/>
        <color rgb="FF63BE7B"/>
      </colorScale>
    </cfRule>
  </conditionalFormatting>
  <conditionalFormatting sqref="H80:H110">
    <cfRule type="colorScale" priority="45">
      <colorScale>
        <cfvo type="min"/>
        <cfvo type="percentile" val="50"/>
        <cfvo type="max"/>
        <color rgb="FFF8696B"/>
        <color rgb="FFFCFCFF"/>
        <color rgb="FF63BE7B"/>
      </colorScale>
    </cfRule>
  </conditionalFormatting>
  <conditionalFormatting sqref="L80:L110">
    <cfRule type="colorScale" priority="44">
      <colorScale>
        <cfvo type="min"/>
        <cfvo type="percentile" val="50"/>
        <cfvo type="max"/>
        <color rgb="FFF8696B"/>
        <color rgb="FFFFEB84"/>
        <color rgb="FF63BE7B"/>
      </colorScale>
    </cfRule>
  </conditionalFormatting>
  <conditionalFormatting sqref="L80:L110">
    <cfRule type="colorScale" priority="43">
      <colorScale>
        <cfvo type="min"/>
        <cfvo type="percentile" val="50"/>
        <cfvo type="max"/>
        <color rgb="FFF8696B"/>
        <color rgb="FFFCFCFF"/>
        <color rgb="FF63BE7B"/>
      </colorScale>
    </cfRule>
  </conditionalFormatting>
  <conditionalFormatting sqref="P80:P110">
    <cfRule type="colorScale" priority="42">
      <colorScale>
        <cfvo type="min"/>
        <cfvo type="percentile" val="50"/>
        <cfvo type="max"/>
        <color rgb="FFF8696B"/>
        <color rgb="FFFFEB84"/>
        <color rgb="FF63BE7B"/>
      </colorScale>
    </cfRule>
  </conditionalFormatting>
  <conditionalFormatting sqref="P80:P110">
    <cfRule type="colorScale" priority="41">
      <colorScale>
        <cfvo type="min"/>
        <cfvo type="percentile" val="50"/>
        <cfvo type="max"/>
        <color rgb="FFF8696B"/>
        <color rgb="FFFCFCFF"/>
        <color rgb="FF63BE7B"/>
      </colorScale>
    </cfRule>
  </conditionalFormatting>
  <conditionalFormatting sqref="C77:C79">
    <cfRule type="colorScale" priority="40">
      <colorScale>
        <cfvo type="min"/>
        <cfvo type="percentile" val="50"/>
        <cfvo type="max"/>
        <color rgb="FFF8696B"/>
        <color rgb="FFFFEB84"/>
        <color rgb="FF63BE7B"/>
      </colorScale>
    </cfRule>
  </conditionalFormatting>
  <conditionalFormatting sqref="C77:C79">
    <cfRule type="colorScale" priority="39">
      <colorScale>
        <cfvo type="min"/>
        <cfvo type="percentile" val="50"/>
        <cfvo type="max"/>
        <color rgb="FFF8696B"/>
        <color rgb="FFFCFCFF"/>
        <color rgb="FF63BE7B"/>
      </colorScale>
    </cfRule>
  </conditionalFormatting>
  <conditionalFormatting sqref="C80:C172">
    <cfRule type="colorScale" priority="38">
      <colorScale>
        <cfvo type="min"/>
        <cfvo type="percentile" val="50"/>
        <cfvo type="max"/>
        <color rgb="FFF8696B"/>
        <color rgb="FFFFEB84"/>
        <color rgb="FF63BE7B"/>
      </colorScale>
    </cfRule>
  </conditionalFormatting>
  <conditionalFormatting sqref="D80:D172">
    <cfRule type="colorScale" priority="37">
      <colorScale>
        <cfvo type="min"/>
        <cfvo type="percentile" val="50"/>
        <cfvo type="max"/>
        <color rgb="FFF8696B"/>
        <color rgb="FFFFEB84"/>
        <color rgb="FF63BE7B"/>
      </colorScale>
    </cfRule>
  </conditionalFormatting>
  <conditionalFormatting sqref="C80:C172">
    <cfRule type="colorScale" priority="36">
      <colorScale>
        <cfvo type="min"/>
        <cfvo type="percentile" val="50"/>
        <cfvo type="max"/>
        <color rgb="FFF8696B"/>
        <color rgb="FFFCFCFF"/>
        <color rgb="FF63BE7B"/>
      </colorScale>
    </cfRule>
  </conditionalFormatting>
  <conditionalFormatting sqref="D80:D172">
    <cfRule type="colorScale" priority="35">
      <colorScale>
        <cfvo type="min"/>
        <cfvo type="percentile" val="50"/>
        <cfvo type="max"/>
        <color rgb="FFF8696B"/>
        <color rgb="FFFCFCFF"/>
        <color rgb="FF63BE7B"/>
      </colorScale>
    </cfRule>
  </conditionalFormatting>
  <conditionalFormatting sqref="C173:C175">
    <cfRule type="colorScale" priority="34">
      <colorScale>
        <cfvo type="min"/>
        <cfvo type="percentile" val="50"/>
        <cfvo type="max"/>
        <color rgb="FFF8696B"/>
        <color rgb="FFFFEB84"/>
        <color rgb="FF63BE7B"/>
      </colorScale>
    </cfRule>
  </conditionalFormatting>
  <conditionalFormatting sqref="C173:C175">
    <cfRule type="colorScale" priority="33">
      <colorScale>
        <cfvo type="min"/>
        <cfvo type="percentile" val="50"/>
        <cfvo type="max"/>
        <color rgb="FFF8696B"/>
        <color rgb="FFFCFCFF"/>
        <color rgb="FF63BE7B"/>
      </colorScale>
    </cfRule>
  </conditionalFormatting>
  <conditionalFormatting sqref="C176:C250">
    <cfRule type="colorScale" priority="32">
      <colorScale>
        <cfvo type="min"/>
        <cfvo type="percentile" val="50"/>
        <cfvo type="max"/>
        <color rgb="FFF8696B"/>
        <color rgb="FFFFEB84"/>
        <color rgb="FF63BE7B"/>
      </colorScale>
    </cfRule>
  </conditionalFormatting>
  <conditionalFormatting sqref="C176:C250">
    <cfRule type="colorScale" priority="31">
      <colorScale>
        <cfvo type="min"/>
        <cfvo type="percentile" val="50"/>
        <cfvo type="max"/>
        <color rgb="FFF8696B"/>
        <color rgb="FFFCFCFF"/>
        <color rgb="FF63BE7B"/>
      </colorScale>
    </cfRule>
  </conditionalFormatting>
  <conditionalFormatting sqref="D176:D250">
    <cfRule type="colorScale" priority="30">
      <colorScale>
        <cfvo type="min"/>
        <cfvo type="percentile" val="50"/>
        <cfvo type="max"/>
        <color rgb="FFF8696B"/>
        <color rgb="FFFFEB84"/>
        <color rgb="FF63BE7B"/>
      </colorScale>
    </cfRule>
  </conditionalFormatting>
  <conditionalFormatting sqref="D176:D250">
    <cfRule type="colorScale" priority="29">
      <colorScale>
        <cfvo type="min"/>
        <cfvo type="percentile" val="50"/>
        <cfvo type="max"/>
        <color rgb="FFF8696B"/>
        <color rgb="FFFCFCFF"/>
        <color rgb="FF63BE7B"/>
      </colorScale>
    </cfRule>
  </conditionalFormatting>
  <conditionalFormatting sqref="H176:H200">
    <cfRule type="colorScale" priority="28">
      <colorScale>
        <cfvo type="min"/>
        <cfvo type="percentile" val="50"/>
        <cfvo type="max"/>
        <color rgb="FFF8696B"/>
        <color rgb="FFFFEB84"/>
        <color rgb="FF63BE7B"/>
      </colorScale>
    </cfRule>
  </conditionalFormatting>
  <conditionalFormatting sqref="H176:H200">
    <cfRule type="colorScale" priority="27">
      <colorScale>
        <cfvo type="min"/>
        <cfvo type="percentile" val="50"/>
        <cfvo type="max"/>
        <color rgb="FFF8696B"/>
        <color rgb="FFFCFCFF"/>
        <color rgb="FF63BE7B"/>
      </colorScale>
    </cfRule>
  </conditionalFormatting>
  <conditionalFormatting sqref="L176:L200">
    <cfRule type="colorScale" priority="26">
      <colorScale>
        <cfvo type="min"/>
        <cfvo type="percentile" val="50"/>
        <cfvo type="max"/>
        <color rgb="FFF8696B"/>
        <color rgb="FFFFEB84"/>
        <color rgb="FF63BE7B"/>
      </colorScale>
    </cfRule>
  </conditionalFormatting>
  <conditionalFormatting sqref="L176:L200">
    <cfRule type="colorScale" priority="25">
      <colorScale>
        <cfvo type="min"/>
        <cfvo type="percentile" val="50"/>
        <cfvo type="max"/>
        <color rgb="FFF8696B"/>
        <color rgb="FFFCFCFF"/>
        <color rgb="FF63BE7B"/>
      </colorScale>
    </cfRule>
  </conditionalFormatting>
  <conditionalFormatting sqref="P176:P200">
    <cfRule type="colorScale" priority="24">
      <colorScale>
        <cfvo type="min"/>
        <cfvo type="percentile" val="50"/>
        <cfvo type="max"/>
        <color rgb="FFF8696B"/>
        <color rgb="FFFFEB84"/>
        <color rgb="FF63BE7B"/>
      </colorScale>
    </cfRule>
  </conditionalFormatting>
  <conditionalFormatting sqref="P176:P200">
    <cfRule type="colorScale" priority="23">
      <colorScale>
        <cfvo type="min"/>
        <cfvo type="percentile" val="50"/>
        <cfvo type="max"/>
        <color rgb="FFF8696B"/>
        <color rgb="FFFCFCFF"/>
        <color rgb="FF63BE7B"/>
      </colorScale>
    </cfRule>
  </conditionalFormatting>
  <conditionalFormatting sqref="C251:C253">
    <cfRule type="colorScale" priority="22">
      <colorScale>
        <cfvo type="min"/>
        <cfvo type="percentile" val="50"/>
        <cfvo type="max"/>
        <color rgb="FFF8696B"/>
        <color rgb="FFFFEB84"/>
        <color rgb="FF63BE7B"/>
      </colorScale>
    </cfRule>
  </conditionalFormatting>
  <conditionalFormatting sqref="C251:C253">
    <cfRule type="colorScale" priority="21">
      <colorScale>
        <cfvo type="min"/>
        <cfvo type="percentile" val="50"/>
        <cfvo type="max"/>
        <color rgb="FFF8696B"/>
        <color rgb="FFFCFCFF"/>
        <color rgb="FF63BE7B"/>
      </colorScale>
    </cfRule>
  </conditionalFormatting>
  <conditionalFormatting sqref="H254:H271">
    <cfRule type="colorScale" priority="20">
      <colorScale>
        <cfvo type="min"/>
        <cfvo type="percentile" val="50"/>
        <cfvo type="max"/>
        <color rgb="FFF8696B"/>
        <color rgb="FFFFEB84"/>
        <color rgb="FF63BE7B"/>
      </colorScale>
    </cfRule>
  </conditionalFormatting>
  <conditionalFormatting sqref="H254:H271">
    <cfRule type="colorScale" priority="19">
      <colorScale>
        <cfvo type="min"/>
        <cfvo type="percentile" val="50"/>
        <cfvo type="max"/>
        <color rgb="FFF8696B"/>
        <color rgb="FFFCFCFF"/>
        <color rgb="FF63BE7B"/>
      </colorScale>
    </cfRule>
  </conditionalFormatting>
  <conditionalFormatting sqref="L254:L271">
    <cfRule type="colorScale" priority="18">
      <colorScale>
        <cfvo type="min"/>
        <cfvo type="percentile" val="50"/>
        <cfvo type="max"/>
        <color rgb="FFF8696B"/>
        <color rgb="FFFFEB84"/>
        <color rgb="FF63BE7B"/>
      </colorScale>
    </cfRule>
  </conditionalFormatting>
  <conditionalFormatting sqref="L254:L271">
    <cfRule type="colorScale" priority="17">
      <colorScale>
        <cfvo type="min"/>
        <cfvo type="percentile" val="50"/>
        <cfvo type="max"/>
        <color rgb="FFF8696B"/>
        <color rgb="FFFCFCFF"/>
        <color rgb="FF63BE7B"/>
      </colorScale>
    </cfRule>
  </conditionalFormatting>
  <conditionalFormatting sqref="P254:P271">
    <cfRule type="colorScale" priority="16">
      <colorScale>
        <cfvo type="min"/>
        <cfvo type="percentile" val="50"/>
        <cfvo type="max"/>
        <color rgb="FFF8696B"/>
        <color rgb="FFFFEB84"/>
        <color rgb="FF63BE7B"/>
      </colorScale>
    </cfRule>
  </conditionalFormatting>
  <conditionalFormatting sqref="P254:P271">
    <cfRule type="colorScale" priority="15">
      <colorScale>
        <cfvo type="min"/>
        <cfvo type="percentile" val="50"/>
        <cfvo type="max"/>
        <color rgb="FFF8696B"/>
        <color rgb="FFFCFCFF"/>
        <color rgb="FF63BE7B"/>
      </colorScale>
    </cfRule>
  </conditionalFormatting>
  <conditionalFormatting sqref="C254:C307">
    <cfRule type="colorScale" priority="14">
      <colorScale>
        <cfvo type="min"/>
        <cfvo type="percentile" val="50"/>
        <cfvo type="max"/>
        <color rgb="FFF8696B"/>
        <color rgb="FFFFEB84"/>
        <color rgb="FF63BE7B"/>
      </colorScale>
    </cfRule>
  </conditionalFormatting>
  <conditionalFormatting sqref="C254:C307">
    <cfRule type="colorScale" priority="13">
      <colorScale>
        <cfvo type="min"/>
        <cfvo type="percentile" val="50"/>
        <cfvo type="max"/>
        <color rgb="FFF8696B"/>
        <color rgb="FFFCFCFF"/>
        <color rgb="FF63BE7B"/>
      </colorScale>
    </cfRule>
  </conditionalFormatting>
  <conditionalFormatting sqref="D254:D307">
    <cfRule type="colorScale" priority="12">
      <colorScale>
        <cfvo type="min"/>
        <cfvo type="percentile" val="50"/>
        <cfvo type="max"/>
        <color rgb="FFF8696B"/>
        <color rgb="FFFCFCFF"/>
        <color rgb="FF63BE7B"/>
      </colorScale>
    </cfRule>
  </conditionalFormatting>
  <conditionalFormatting sqref="C308:C310">
    <cfRule type="colorScale" priority="11">
      <colorScale>
        <cfvo type="min"/>
        <cfvo type="percentile" val="50"/>
        <cfvo type="max"/>
        <color rgb="FFF8696B"/>
        <color rgb="FFFFEB84"/>
        <color rgb="FF63BE7B"/>
      </colorScale>
    </cfRule>
  </conditionalFormatting>
  <conditionalFormatting sqref="C308:C310">
    <cfRule type="colorScale" priority="10">
      <colorScale>
        <cfvo type="min"/>
        <cfvo type="percentile" val="50"/>
        <cfvo type="max"/>
        <color rgb="FFF8696B"/>
        <color rgb="FFFCFCFF"/>
        <color rgb="FF63BE7B"/>
      </colorScale>
    </cfRule>
  </conditionalFormatting>
  <conditionalFormatting sqref="H311:H327">
    <cfRule type="colorScale" priority="9">
      <colorScale>
        <cfvo type="min"/>
        <cfvo type="percentile" val="50"/>
        <cfvo type="max"/>
        <color rgb="FFF8696B"/>
        <color rgb="FFFFEB84"/>
        <color rgb="FF63BE7B"/>
      </colorScale>
    </cfRule>
  </conditionalFormatting>
  <conditionalFormatting sqref="H311:H327">
    <cfRule type="colorScale" priority="8">
      <colorScale>
        <cfvo type="min"/>
        <cfvo type="percentile" val="50"/>
        <cfvo type="max"/>
        <color rgb="FFF8696B"/>
        <color rgb="FFFCFCFF"/>
        <color rgb="FF63BE7B"/>
      </colorScale>
    </cfRule>
  </conditionalFormatting>
  <conditionalFormatting sqref="L311:L327">
    <cfRule type="colorScale" priority="7">
      <colorScale>
        <cfvo type="min"/>
        <cfvo type="percentile" val="50"/>
        <cfvo type="max"/>
        <color rgb="FFF8696B"/>
        <color rgb="FFFFEB84"/>
        <color rgb="FF63BE7B"/>
      </colorScale>
    </cfRule>
  </conditionalFormatting>
  <conditionalFormatting sqref="L311:L327">
    <cfRule type="colorScale" priority="6">
      <colorScale>
        <cfvo type="min"/>
        <cfvo type="percentile" val="50"/>
        <cfvo type="max"/>
        <color rgb="FFF8696B"/>
        <color rgb="FFFCFCFF"/>
        <color rgb="FF63BE7B"/>
      </colorScale>
    </cfRule>
  </conditionalFormatting>
  <conditionalFormatting sqref="P311:P327">
    <cfRule type="colorScale" priority="5">
      <colorScale>
        <cfvo type="min"/>
        <cfvo type="percentile" val="50"/>
        <cfvo type="max"/>
        <color rgb="FFF8696B"/>
        <color rgb="FFFFEB84"/>
        <color rgb="FF63BE7B"/>
      </colorScale>
    </cfRule>
  </conditionalFormatting>
  <conditionalFormatting sqref="P311:P327">
    <cfRule type="colorScale" priority="4">
      <colorScale>
        <cfvo type="min"/>
        <cfvo type="percentile" val="50"/>
        <cfvo type="max"/>
        <color rgb="FFF8696B"/>
        <color rgb="FFFCFCFF"/>
        <color rgb="FF63BE7B"/>
      </colorScale>
    </cfRule>
  </conditionalFormatting>
  <conditionalFormatting sqref="C311:C361">
    <cfRule type="colorScale" priority="3">
      <colorScale>
        <cfvo type="min"/>
        <cfvo type="percentile" val="50"/>
        <cfvo type="max"/>
        <color rgb="FFF8696B"/>
        <color rgb="FFFFEB84"/>
        <color rgb="FF63BE7B"/>
      </colorScale>
    </cfRule>
  </conditionalFormatting>
  <conditionalFormatting sqref="C311:C361">
    <cfRule type="colorScale" priority="2">
      <colorScale>
        <cfvo type="min"/>
        <cfvo type="percentile" val="50"/>
        <cfvo type="max"/>
        <color rgb="FFF8696B"/>
        <color rgb="FFFCFCFF"/>
        <color rgb="FF63BE7B"/>
      </colorScale>
    </cfRule>
  </conditionalFormatting>
  <conditionalFormatting sqref="D311:D36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D727-99A2-2D40-8FAF-A80D8120A5A3}">
  <dimension ref="A1:F6"/>
  <sheetViews>
    <sheetView tabSelected="1" workbookViewId="0">
      <selection activeCell="B2" sqref="B2"/>
    </sheetView>
  </sheetViews>
  <sheetFormatPr baseColWidth="10" defaultRowHeight="16" x14ac:dyDescent="0.2"/>
  <cols>
    <col min="1" max="1" width="16.33203125" bestFit="1" customWidth="1"/>
    <col min="2" max="2" width="14.6640625" bestFit="1" customWidth="1"/>
    <col min="3" max="3" width="16.33203125" bestFit="1" customWidth="1"/>
    <col min="4" max="4" width="14" bestFit="1" customWidth="1"/>
  </cols>
  <sheetData>
    <row r="1" spans="1:6" x14ac:dyDescent="0.2">
      <c r="B1" s="30" t="s">
        <v>736</v>
      </c>
      <c r="C1" s="30"/>
      <c r="D1" s="30"/>
      <c r="E1" s="30"/>
      <c r="F1" s="30"/>
    </row>
    <row r="2" spans="1:6" x14ac:dyDescent="0.2">
      <c r="A2" t="s">
        <v>0</v>
      </c>
      <c r="B2" t="s">
        <v>1</v>
      </c>
      <c r="C2" t="s">
        <v>2</v>
      </c>
      <c r="D2" t="s">
        <v>3</v>
      </c>
      <c r="E2" t="s">
        <v>4</v>
      </c>
      <c r="F2" t="s">
        <v>5</v>
      </c>
    </row>
    <row r="3" spans="1:6" x14ac:dyDescent="0.2">
      <c r="A3" t="s">
        <v>6</v>
      </c>
      <c r="B3" s="13">
        <v>109</v>
      </c>
      <c r="C3" s="13">
        <v>83</v>
      </c>
      <c r="D3" s="13">
        <v>89</v>
      </c>
      <c r="E3" s="13">
        <v>104</v>
      </c>
      <c r="F3" s="13">
        <v>93</v>
      </c>
    </row>
    <row r="4" spans="1:6" x14ac:dyDescent="0.2">
      <c r="A4" t="s">
        <v>7</v>
      </c>
      <c r="B4" s="13">
        <v>115</v>
      </c>
      <c r="C4" s="13">
        <v>113</v>
      </c>
      <c r="D4" s="13">
        <v>104</v>
      </c>
      <c r="E4" s="13">
        <v>111</v>
      </c>
      <c r="F4" s="13">
        <v>95</v>
      </c>
    </row>
    <row r="5" spans="1:6" x14ac:dyDescent="0.2">
      <c r="A5" t="s">
        <v>8</v>
      </c>
      <c r="B5" s="13">
        <v>76</v>
      </c>
      <c r="C5" s="13">
        <v>105</v>
      </c>
      <c r="D5" s="13">
        <v>107</v>
      </c>
      <c r="E5" s="13">
        <v>85</v>
      </c>
      <c r="F5" s="13">
        <v>113</v>
      </c>
    </row>
    <row r="6" spans="1:6" x14ac:dyDescent="0.2">
      <c r="A6" t="s">
        <v>117</v>
      </c>
      <c r="B6">
        <f>MAX(B3:B5)/MIN(B3:B5)</f>
        <v>1.513157894736842</v>
      </c>
      <c r="C6">
        <f t="shared" ref="C6:F6" si="0">MAX(C3:C5)/MIN(C3:C5)</f>
        <v>1.3614457831325302</v>
      </c>
      <c r="D6">
        <f t="shared" si="0"/>
        <v>1.202247191011236</v>
      </c>
      <c r="E6">
        <f t="shared" si="0"/>
        <v>1.3058823529411765</v>
      </c>
      <c r="F6">
        <f t="shared" si="0"/>
        <v>1.2150537634408602</v>
      </c>
    </row>
  </sheetData>
  <mergeCells count="1">
    <mergeCell ref="B1:F1"/>
  </mergeCells>
  <conditionalFormatting sqref="B3:F5">
    <cfRule type="colorScale" priority="1">
      <colorScale>
        <cfvo type="min"/>
        <cfvo type="num" val="100"/>
        <cfvo type="max"/>
        <color rgb="FFFF7E79"/>
        <color theme="0"/>
        <color theme="9"/>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2251-29DA-3645-9F75-FCC03528E6F5}">
  <dimension ref="A1:AC33"/>
  <sheetViews>
    <sheetView workbookViewId="0">
      <selection activeCell="AE20" sqref="AE20"/>
    </sheetView>
  </sheetViews>
  <sheetFormatPr baseColWidth="10" defaultRowHeight="16" x14ac:dyDescent="0.2"/>
  <cols>
    <col min="1" max="1" width="8" style="14" bestFit="1" customWidth="1"/>
    <col min="2" max="3" width="0" style="14" hidden="1" customWidth="1"/>
    <col min="4" max="4" width="12.1640625" style="14" hidden="1" customWidth="1"/>
    <col min="5" max="5" width="4.83203125" style="14" customWidth="1"/>
    <col min="6" max="6" width="2.83203125" style="14" customWidth="1"/>
    <col min="7" max="7" width="8.6640625" style="14" bestFit="1" customWidth="1"/>
    <col min="8" max="8" width="0" style="14" hidden="1" customWidth="1"/>
    <col min="9" max="9" width="14.6640625" style="14" hidden="1" customWidth="1"/>
    <col min="10" max="10" width="0" style="14" hidden="1" customWidth="1"/>
    <col min="11" max="11" width="4.83203125" style="14" customWidth="1"/>
    <col min="12" max="12" width="2.83203125" style="14" customWidth="1"/>
    <col min="13" max="13" width="9.6640625" style="14" bestFit="1" customWidth="1"/>
    <col min="14" max="14" width="0" style="14" hidden="1" customWidth="1"/>
    <col min="15" max="15" width="14.6640625" style="14" hidden="1" customWidth="1"/>
    <col min="16" max="16" width="0.1640625" style="14" customWidth="1"/>
    <col min="17" max="17" width="4.83203125" style="14" customWidth="1"/>
    <col min="18" max="18" width="2.83203125" style="14" customWidth="1"/>
    <col min="19" max="19" width="8.5" style="14" bestFit="1" customWidth="1"/>
    <col min="20" max="20" width="7.1640625" style="14" hidden="1" customWidth="1"/>
    <col min="21" max="21" width="14.6640625" style="14" hidden="1" customWidth="1"/>
    <col min="22" max="22" width="0.1640625" style="14" customWidth="1"/>
    <col min="23" max="23" width="4.83203125" style="14" customWidth="1"/>
    <col min="24" max="24" width="2.83203125" style="14" customWidth="1"/>
    <col min="25" max="25" width="8.6640625" style="14" bestFit="1" customWidth="1"/>
    <col min="26" max="26" width="0" style="14" hidden="1" customWidth="1"/>
    <col min="27" max="27" width="14.6640625" style="14" hidden="1" customWidth="1"/>
    <col min="28" max="28" width="4.83203125" style="14" customWidth="1"/>
    <col min="29" max="29" width="10.83203125" style="14"/>
  </cols>
  <sheetData>
    <row r="1" spans="1:28" ht="28" thickBot="1" x14ac:dyDescent="0.25">
      <c r="A1" s="15" t="s">
        <v>1</v>
      </c>
      <c r="B1" s="16" t="s">
        <v>17</v>
      </c>
      <c r="C1" s="16" t="s">
        <v>12</v>
      </c>
      <c r="D1" s="16"/>
      <c r="E1" s="29" t="s">
        <v>735</v>
      </c>
      <c r="F1" s="17"/>
      <c r="G1" s="15" t="s">
        <v>2</v>
      </c>
      <c r="H1" s="16" t="s">
        <v>17</v>
      </c>
      <c r="I1" s="16" t="s">
        <v>12</v>
      </c>
      <c r="J1" s="16"/>
      <c r="K1" s="29" t="s">
        <v>735</v>
      </c>
      <c r="L1" s="17"/>
      <c r="M1" s="15" t="s">
        <v>3</v>
      </c>
      <c r="N1" s="16" t="s">
        <v>17</v>
      </c>
      <c r="O1" s="16" t="s">
        <v>12</v>
      </c>
      <c r="P1" s="16"/>
      <c r="Q1" s="29" t="s">
        <v>735</v>
      </c>
      <c r="R1" s="17"/>
      <c r="S1" s="15" t="s">
        <v>734</v>
      </c>
      <c r="T1" s="16" t="s">
        <v>17</v>
      </c>
      <c r="U1" s="16" t="s">
        <v>12</v>
      </c>
      <c r="V1" s="16"/>
      <c r="W1" s="29" t="s">
        <v>735</v>
      </c>
      <c r="X1" s="17"/>
      <c r="Y1" s="15" t="s">
        <v>5</v>
      </c>
      <c r="Z1" s="16" t="s">
        <v>17</v>
      </c>
      <c r="AA1" s="16" t="s">
        <v>12</v>
      </c>
      <c r="AB1" s="29" t="s">
        <v>735</v>
      </c>
    </row>
    <row r="2" spans="1:28" x14ac:dyDescent="0.2">
      <c r="A2" s="18" t="s">
        <v>21</v>
      </c>
      <c r="B2" s="19">
        <v>857</v>
      </c>
      <c r="C2" s="20">
        <v>0.87322747728623595</v>
      </c>
      <c r="D2" s="19">
        <f>B2/SUM(B$2:B$25)*100</f>
        <v>3.638447822025983</v>
      </c>
      <c r="E2" s="21">
        <f>C2*100</f>
        <v>87.322747728623597</v>
      </c>
      <c r="F2" s="19"/>
      <c r="G2" s="18" t="s">
        <v>172</v>
      </c>
      <c r="H2" s="19">
        <v>679</v>
      </c>
      <c r="I2" s="22">
        <v>0.91485570236439495</v>
      </c>
      <c r="J2" s="19">
        <f>H2/SUM(H$2:H$32)*100</f>
        <v>2.9511474269819193</v>
      </c>
      <c r="K2" s="21">
        <f>I2*100</f>
        <v>91.4855702364395</v>
      </c>
      <c r="L2" s="19"/>
      <c r="M2" s="18" t="s">
        <v>363</v>
      </c>
      <c r="N2" s="19">
        <v>857</v>
      </c>
      <c r="O2" s="22">
        <v>0.91123681524328004</v>
      </c>
      <c r="P2" s="19"/>
      <c r="Q2" s="21">
        <f>O2*100</f>
        <v>91.123681524328006</v>
      </c>
      <c r="R2" s="19"/>
      <c r="S2" s="18" t="s">
        <v>518</v>
      </c>
      <c r="T2" s="19">
        <v>1208</v>
      </c>
      <c r="U2" s="22">
        <v>0.89836390679226574</v>
      </c>
      <c r="V2" s="19"/>
      <c r="W2" s="21">
        <f>U2*100</f>
        <v>89.836390679226568</v>
      </c>
      <c r="X2" s="19"/>
      <c r="Y2" s="18" t="s">
        <v>631</v>
      </c>
      <c r="Z2" s="19">
        <v>1244</v>
      </c>
      <c r="AA2" s="22">
        <v>0.86697003238634029</v>
      </c>
      <c r="AB2" s="21">
        <f>AA2*100</f>
        <v>86.697003238634025</v>
      </c>
    </row>
    <row r="3" spans="1:28" x14ac:dyDescent="0.2">
      <c r="A3" s="18" t="s">
        <v>25</v>
      </c>
      <c r="B3" s="19">
        <v>903</v>
      </c>
      <c r="C3" s="20">
        <v>0.92009849707056135</v>
      </c>
      <c r="D3" s="19">
        <f t="shared" ref="D3:D25" si="0">B3/SUM(B$2:B$25)*100</f>
        <v>3.8337437377940051</v>
      </c>
      <c r="E3" s="21">
        <f t="shared" ref="E3:E25" si="1">C3*100</f>
        <v>92.009849707056134</v>
      </c>
      <c r="F3" s="19"/>
      <c r="G3" s="18" t="s">
        <v>176</v>
      </c>
      <c r="H3" s="19">
        <v>828</v>
      </c>
      <c r="I3" s="22">
        <v>1.1156119610570236</v>
      </c>
      <c r="J3" s="19">
        <f t="shared" ref="J3:J32" si="2">H3/SUM(H$2:H$32)*100</f>
        <v>3.5987482614742694</v>
      </c>
      <c r="K3" s="21">
        <f t="shared" ref="K3:K32" si="3">I3*100</f>
        <v>111.56119610570236</v>
      </c>
      <c r="L3" s="19"/>
      <c r="M3" s="18" t="s">
        <v>367</v>
      </c>
      <c r="N3" s="19">
        <v>816</v>
      </c>
      <c r="O3" s="22">
        <v>0.8676420551207894</v>
      </c>
      <c r="P3" s="19"/>
      <c r="Q3" s="21">
        <f t="shared" ref="Q3:Q26" si="4">O3*100</f>
        <v>86.764205512078945</v>
      </c>
      <c r="R3" s="19"/>
      <c r="S3" s="18" t="s">
        <v>522</v>
      </c>
      <c r="T3" s="19">
        <v>1218</v>
      </c>
      <c r="U3" s="22">
        <v>0.90580069410014874</v>
      </c>
      <c r="V3" s="19"/>
      <c r="W3" s="21">
        <f t="shared" ref="W3:W19" si="5">U3*100</f>
        <v>90.580069410014872</v>
      </c>
      <c r="X3" s="19"/>
      <c r="Y3" s="18" t="s">
        <v>635</v>
      </c>
      <c r="Z3" s="19">
        <v>1310</v>
      </c>
      <c r="AA3" s="22">
        <v>0.91296683474767348</v>
      </c>
      <c r="AB3" s="21">
        <f t="shared" ref="AB3:AB18" si="6">AA3*100</f>
        <v>91.296683474767349</v>
      </c>
    </row>
    <row r="4" spans="1:28" x14ac:dyDescent="0.2">
      <c r="A4" s="18" t="s">
        <v>29</v>
      </c>
      <c r="B4" s="19">
        <v>591</v>
      </c>
      <c r="C4" s="20">
        <v>0.60219071070731089</v>
      </c>
      <c r="D4" s="19">
        <f t="shared" si="0"/>
        <v>2.5091279612804622</v>
      </c>
      <c r="E4" s="21">
        <f t="shared" si="1"/>
        <v>60.21907107073109</v>
      </c>
      <c r="F4" s="19"/>
      <c r="G4" s="18" t="s">
        <v>180</v>
      </c>
      <c r="H4" s="19">
        <v>688</v>
      </c>
      <c r="I4" s="22">
        <v>0.92698191933240603</v>
      </c>
      <c r="J4" s="19">
        <f t="shared" si="2"/>
        <v>2.9902642559109873</v>
      </c>
      <c r="K4" s="21">
        <f t="shared" si="3"/>
        <v>92.698191933240608</v>
      </c>
      <c r="L4" s="19"/>
      <c r="M4" s="18" t="s">
        <v>371</v>
      </c>
      <c r="N4" s="19">
        <v>860</v>
      </c>
      <c r="O4" s="22">
        <v>0.91442667574004766</v>
      </c>
      <c r="P4" s="19"/>
      <c r="Q4" s="21">
        <f t="shared" si="4"/>
        <v>91.442667574004759</v>
      </c>
      <c r="R4" s="19"/>
      <c r="S4" s="18" t="s">
        <v>526</v>
      </c>
      <c r="T4" s="19">
        <v>1413</v>
      </c>
      <c r="U4" s="22">
        <v>1.050818046603867</v>
      </c>
      <c r="V4" s="19"/>
      <c r="W4" s="21">
        <f t="shared" si="5"/>
        <v>105.08180466038669</v>
      </c>
      <c r="X4" s="19"/>
      <c r="Y4" s="18" t="s">
        <v>639</v>
      </c>
      <c r="Z4" s="19">
        <v>1848</v>
      </c>
      <c r="AA4" s="22">
        <v>1.2879104661173286</v>
      </c>
      <c r="AB4" s="21">
        <f t="shared" si="6"/>
        <v>128.79104661173287</v>
      </c>
    </row>
    <row r="5" spans="1:28" x14ac:dyDescent="0.2">
      <c r="A5" s="18" t="s">
        <v>33</v>
      </c>
      <c r="B5" s="19">
        <v>1273</v>
      </c>
      <c r="C5" s="20">
        <v>1.2971045257705698</v>
      </c>
      <c r="D5" s="19">
        <f t="shared" si="0"/>
        <v>5.4046021907107074</v>
      </c>
      <c r="E5" s="21">
        <f t="shared" si="1"/>
        <v>129.71045257705697</v>
      </c>
      <c r="F5" s="19"/>
      <c r="G5" s="18" t="s">
        <v>184</v>
      </c>
      <c r="H5" s="19">
        <v>774</v>
      </c>
      <c r="I5" s="22">
        <v>1.0428546592489567</v>
      </c>
      <c r="J5" s="19">
        <f t="shared" si="2"/>
        <v>3.3640472878998606</v>
      </c>
      <c r="K5" s="21">
        <f t="shared" si="3"/>
        <v>104.28546592489568</v>
      </c>
      <c r="L5" s="19"/>
      <c r="M5" s="18" t="s">
        <v>375</v>
      </c>
      <c r="N5" s="19">
        <v>928</v>
      </c>
      <c r="O5" s="22">
        <v>0.98673018033344673</v>
      </c>
      <c r="P5" s="19"/>
      <c r="Q5" s="21">
        <f t="shared" si="4"/>
        <v>98.673018033344675</v>
      </c>
      <c r="R5" s="19"/>
      <c r="S5" s="18" t="s">
        <v>530</v>
      </c>
      <c r="T5" s="19">
        <v>1241</v>
      </c>
      <c r="U5" s="22">
        <v>0.9229053049082796</v>
      </c>
      <c r="V5" s="19"/>
      <c r="W5" s="21">
        <f t="shared" si="5"/>
        <v>92.290530490827962</v>
      </c>
      <c r="X5" s="19"/>
      <c r="Y5" s="18" t="s">
        <v>643</v>
      </c>
      <c r="Z5" s="19">
        <v>1644</v>
      </c>
      <c r="AA5" s="22">
        <v>1.1457385315459352</v>
      </c>
      <c r="AB5" s="21">
        <f t="shared" si="6"/>
        <v>114.57385315459352</v>
      </c>
    </row>
    <row r="6" spans="1:28" x14ac:dyDescent="0.2">
      <c r="A6" s="18" t="s">
        <v>37</v>
      </c>
      <c r="B6" s="19">
        <v>1061</v>
      </c>
      <c r="C6" s="20">
        <v>1.0810902606775921</v>
      </c>
      <c r="D6" s="19">
        <f t="shared" si="0"/>
        <v>4.5045427528232995</v>
      </c>
      <c r="E6" s="21">
        <f t="shared" si="1"/>
        <v>108.1090260677592</v>
      </c>
      <c r="F6" s="19"/>
      <c r="G6" s="18" t="s">
        <v>188</v>
      </c>
      <c r="H6" s="19">
        <v>638</v>
      </c>
      <c r="I6" s="22">
        <v>0.85961404728789981</v>
      </c>
      <c r="J6" s="19">
        <f t="shared" si="2"/>
        <v>2.7729485396383864</v>
      </c>
      <c r="K6" s="21">
        <f t="shared" si="3"/>
        <v>85.961404728789987</v>
      </c>
      <c r="L6" s="19"/>
      <c r="M6" s="18" t="s">
        <v>379</v>
      </c>
      <c r="N6" s="19">
        <v>1190</v>
      </c>
      <c r="O6" s="22">
        <v>1.2653113303844845</v>
      </c>
      <c r="P6" s="19"/>
      <c r="Q6" s="21">
        <f t="shared" si="4"/>
        <v>126.53113303844844</v>
      </c>
      <c r="R6" s="19"/>
      <c r="S6" s="18" t="s">
        <v>534</v>
      </c>
      <c r="T6" s="19">
        <v>1631</v>
      </c>
      <c r="U6" s="22">
        <v>1.2129400099157164</v>
      </c>
      <c r="V6" s="19"/>
      <c r="W6" s="21">
        <f t="shared" si="5"/>
        <v>121.29400099157164</v>
      </c>
      <c r="X6" s="19"/>
      <c r="Y6" s="18" t="s">
        <v>647</v>
      </c>
      <c r="Z6" s="19">
        <v>1484</v>
      </c>
      <c r="AA6" s="22">
        <v>1.0342311318820971</v>
      </c>
      <c r="AB6" s="21">
        <f t="shared" si="6"/>
        <v>103.42311318820971</v>
      </c>
    </row>
    <row r="7" spans="1:28" x14ac:dyDescent="0.2">
      <c r="A7" s="18" t="s">
        <v>41</v>
      </c>
      <c r="B7" s="19">
        <v>879</v>
      </c>
      <c r="C7" s="20">
        <v>0.89564405196569585</v>
      </c>
      <c r="D7" s="19">
        <f t="shared" si="0"/>
        <v>3.7318502165237328</v>
      </c>
      <c r="E7" s="21">
        <f t="shared" si="1"/>
        <v>89.564405196569581</v>
      </c>
      <c r="F7" s="19"/>
      <c r="G7" s="18" t="s">
        <v>192</v>
      </c>
      <c r="H7" s="19">
        <v>748</v>
      </c>
      <c r="I7" s="22">
        <v>1.0078233657858136</v>
      </c>
      <c r="J7" s="19">
        <f t="shared" si="2"/>
        <v>3.2510431154381085</v>
      </c>
      <c r="K7" s="21">
        <f t="shared" si="3"/>
        <v>100.78233657858135</v>
      </c>
      <c r="L7" s="19"/>
      <c r="M7" s="18" t="s">
        <v>383</v>
      </c>
      <c r="N7" s="19">
        <v>1006</v>
      </c>
      <c r="O7" s="22">
        <v>1.0696665532494045</v>
      </c>
      <c r="P7" s="19"/>
      <c r="Q7" s="21">
        <f t="shared" si="4"/>
        <v>106.96665532494045</v>
      </c>
      <c r="R7" s="19"/>
      <c r="S7" s="18" t="s">
        <v>538</v>
      </c>
      <c r="T7" s="19">
        <v>1164</v>
      </c>
      <c r="U7" s="22">
        <v>0.86564204263758049</v>
      </c>
      <c r="V7" s="19"/>
      <c r="W7" s="21">
        <f t="shared" si="5"/>
        <v>86.564204263758043</v>
      </c>
      <c r="X7" s="19"/>
      <c r="Y7" s="18" t="s">
        <v>651</v>
      </c>
      <c r="Z7" s="19">
        <v>2012</v>
      </c>
      <c r="AA7" s="22">
        <v>1.4022055507727627</v>
      </c>
      <c r="AB7" s="21">
        <f t="shared" si="6"/>
        <v>140.22055507727626</v>
      </c>
    </row>
    <row r="8" spans="1:28" x14ac:dyDescent="0.2">
      <c r="A8" s="18" t="s">
        <v>45</v>
      </c>
      <c r="B8" s="19">
        <v>894</v>
      </c>
      <c r="C8" s="20">
        <v>0.91092808015623672</v>
      </c>
      <c r="D8" s="19">
        <f t="shared" si="0"/>
        <v>3.795533667317653</v>
      </c>
      <c r="E8" s="21">
        <f t="shared" si="1"/>
        <v>91.092808015623675</v>
      </c>
      <c r="F8" s="19"/>
      <c r="G8" s="18" t="s">
        <v>196</v>
      </c>
      <c r="H8" s="19">
        <v>844</v>
      </c>
      <c r="I8" s="22">
        <v>1.1371696801112656</v>
      </c>
      <c r="J8" s="19">
        <f t="shared" si="2"/>
        <v>3.6682892906815021</v>
      </c>
      <c r="K8" s="21">
        <f t="shared" si="3"/>
        <v>113.71696801112657</v>
      </c>
      <c r="L8" s="19"/>
      <c r="M8" s="18" t="s">
        <v>387</v>
      </c>
      <c r="N8" s="19">
        <v>761</v>
      </c>
      <c r="O8" s="22">
        <v>0.80916127934671656</v>
      </c>
      <c r="P8" s="19"/>
      <c r="Q8" s="21">
        <f t="shared" si="4"/>
        <v>80.91612793467165</v>
      </c>
      <c r="R8" s="19"/>
      <c r="S8" s="18" t="s">
        <v>542</v>
      </c>
      <c r="T8" s="19">
        <v>1264</v>
      </c>
      <c r="U8" s="22">
        <v>0.94000991571641046</v>
      </c>
      <c r="V8" s="19"/>
      <c r="W8" s="21">
        <f t="shared" si="5"/>
        <v>94.000991571641052</v>
      </c>
      <c r="X8" s="19"/>
      <c r="Y8" s="18" t="s">
        <v>655</v>
      </c>
      <c r="Z8" s="19">
        <v>1211</v>
      </c>
      <c r="AA8" s="22">
        <v>0.84397163120567364</v>
      </c>
      <c r="AB8" s="21">
        <f t="shared" si="6"/>
        <v>84.39716312056737</v>
      </c>
    </row>
    <row r="9" spans="1:28" x14ac:dyDescent="0.2">
      <c r="A9" s="18" t="s">
        <v>49</v>
      </c>
      <c r="B9" s="19">
        <v>798</v>
      </c>
      <c r="C9" s="20">
        <v>0.81311029973677507</v>
      </c>
      <c r="D9" s="19">
        <f t="shared" si="0"/>
        <v>3.3879595822365625</v>
      </c>
      <c r="E9" s="21">
        <f t="shared" si="1"/>
        <v>81.311029973677506</v>
      </c>
      <c r="F9" s="19"/>
      <c r="G9" s="18" t="s">
        <v>200</v>
      </c>
      <c r="H9" s="19">
        <v>688</v>
      </c>
      <c r="I9" s="22">
        <v>0.92698191933240603</v>
      </c>
      <c r="J9" s="19">
        <f t="shared" si="2"/>
        <v>2.9902642559109873</v>
      </c>
      <c r="K9" s="21">
        <f t="shared" si="3"/>
        <v>92.698191933240608</v>
      </c>
      <c r="L9" s="19"/>
      <c r="M9" s="18" t="s">
        <v>391</v>
      </c>
      <c r="N9" s="19">
        <v>718</v>
      </c>
      <c r="O9" s="22">
        <v>0.76343994555971417</v>
      </c>
      <c r="P9" s="19"/>
      <c r="Q9" s="21">
        <f t="shared" si="4"/>
        <v>76.34399455597142</v>
      </c>
      <c r="R9" s="19"/>
      <c r="S9" s="18" t="s">
        <v>546</v>
      </c>
      <c r="T9" s="19">
        <v>1265</v>
      </c>
      <c r="U9" s="22">
        <v>0.94075359444719875</v>
      </c>
      <c r="V9" s="19"/>
      <c r="W9" s="21">
        <f t="shared" si="5"/>
        <v>94.075359444719879</v>
      </c>
      <c r="X9" s="19"/>
      <c r="Y9" s="18" t="s">
        <v>659</v>
      </c>
      <c r="Z9" s="19">
        <v>1205</v>
      </c>
      <c r="AA9" s="22">
        <v>0.83979010371827978</v>
      </c>
      <c r="AB9" s="21">
        <f t="shared" si="6"/>
        <v>83.979010371827982</v>
      </c>
    </row>
    <row r="10" spans="1:28" x14ac:dyDescent="0.2">
      <c r="A10" s="18" t="s">
        <v>53</v>
      </c>
      <c r="B10" s="19">
        <v>805</v>
      </c>
      <c r="C10" s="20">
        <v>0.82024284622569421</v>
      </c>
      <c r="D10" s="19">
        <f t="shared" si="0"/>
        <v>3.4176785259403921</v>
      </c>
      <c r="E10" s="21">
        <f t="shared" si="1"/>
        <v>82.024284622569425</v>
      </c>
      <c r="F10" s="19"/>
      <c r="G10" s="18" t="s">
        <v>204</v>
      </c>
      <c r="H10" s="19">
        <v>674</v>
      </c>
      <c r="I10" s="22">
        <v>0.90811891515994425</v>
      </c>
      <c r="J10" s="19">
        <f t="shared" si="2"/>
        <v>2.9294158553546592</v>
      </c>
      <c r="K10" s="21">
        <f t="shared" si="3"/>
        <v>90.811891515994432</v>
      </c>
      <c r="L10" s="19"/>
      <c r="M10" s="18" t="s">
        <v>395</v>
      </c>
      <c r="N10" s="19">
        <v>788</v>
      </c>
      <c r="O10" s="22">
        <v>0.83787002381762499</v>
      </c>
      <c r="P10" s="19"/>
      <c r="Q10" s="21">
        <f t="shared" si="4"/>
        <v>83.787002381762505</v>
      </c>
      <c r="R10" s="19"/>
      <c r="S10" s="18" t="s">
        <v>550</v>
      </c>
      <c r="T10" s="19">
        <v>1121</v>
      </c>
      <c r="U10" s="22">
        <v>0.83366385721368363</v>
      </c>
      <c r="V10" s="19"/>
      <c r="W10" s="21">
        <f t="shared" si="5"/>
        <v>83.36638572136836</v>
      </c>
      <c r="X10" s="19"/>
      <c r="Y10" s="18" t="s">
        <v>663</v>
      </c>
      <c r="Z10" s="19">
        <v>1176</v>
      </c>
      <c r="AA10" s="22">
        <v>0.81957938752920911</v>
      </c>
      <c r="AB10" s="21">
        <f t="shared" si="6"/>
        <v>81.95793875292091</v>
      </c>
    </row>
    <row r="11" spans="1:28" x14ac:dyDescent="0.2">
      <c r="A11" s="18" t="s">
        <v>57</v>
      </c>
      <c r="B11" s="19">
        <v>1245</v>
      </c>
      <c r="C11" s="20">
        <v>1.2685743398148934</v>
      </c>
      <c r="D11" s="19">
        <f t="shared" si="0"/>
        <v>5.2857264158953896</v>
      </c>
      <c r="E11" s="21">
        <f t="shared" si="1"/>
        <v>126.85743398148934</v>
      </c>
      <c r="F11" s="19"/>
      <c r="G11" s="18" t="s">
        <v>208</v>
      </c>
      <c r="H11" s="19">
        <v>760</v>
      </c>
      <c r="I11" s="22">
        <v>1.0239916550764951</v>
      </c>
      <c r="J11" s="19">
        <f t="shared" si="2"/>
        <v>3.303198887343533</v>
      </c>
      <c r="K11" s="21">
        <f t="shared" si="3"/>
        <v>102.39916550764951</v>
      </c>
      <c r="L11" s="19"/>
      <c r="M11" s="18" t="s">
        <v>399</v>
      </c>
      <c r="N11" s="19">
        <v>844</v>
      </c>
      <c r="O11" s="22">
        <v>0.89741408642395371</v>
      </c>
      <c r="P11" s="19"/>
      <c r="Q11" s="21">
        <f t="shared" si="4"/>
        <v>89.741408642395371</v>
      </c>
      <c r="R11" s="19"/>
      <c r="S11" s="18" t="s">
        <v>554</v>
      </c>
      <c r="T11" s="19">
        <v>1349</v>
      </c>
      <c r="U11" s="22">
        <v>1.0032226078334159</v>
      </c>
      <c r="V11" s="19"/>
      <c r="W11" s="21">
        <f t="shared" si="5"/>
        <v>100.32226078334159</v>
      </c>
      <c r="X11" s="19"/>
      <c r="Y11" s="18" t="s">
        <v>667</v>
      </c>
      <c r="Z11" s="19">
        <v>1566</v>
      </c>
      <c r="AA11" s="22">
        <v>1.0913786742098142</v>
      </c>
      <c r="AB11" s="21">
        <f t="shared" si="6"/>
        <v>109.13786742098142</v>
      </c>
    </row>
    <row r="12" spans="1:28" x14ac:dyDescent="0.2">
      <c r="A12" s="18" t="s">
        <v>61</v>
      </c>
      <c r="B12" s="19">
        <v>971</v>
      </c>
      <c r="C12" s="20">
        <v>0.98938609153434665</v>
      </c>
      <c r="D12" s="19">
        <f t="shared" si="0"/>
        <v>4.1224420480597779</v>
      </c>
      <c r="E12" s="21">
        <f t="shared" si="1"/>
        <v>98.938609153434669</v>
      </c>
      <c r="F12" s="19"/>
      <c r="G12" s="18" t="s">
        <v>212</v>
      </c>
      <c r="H12" s="19">
        <v>909</v>
      </c>
      <c r="I12" s="22">
        <v>1.2247479137691237</v>
      </c>
      <c r="J12" s="19">
        <f t="shared" si="2"/>
        <v>3.9507997218358835</v>
      </c>
      <c r="K12" s="21">
        <f t="shared" si="3"/>
        <v>122.47479137691238</v>
      </c>
      <c r="L12" s="19"/>
      <c r="M12" s="18" t="s">
        <v>403</v>
      </c>
      <c r="N12" s="19">
        <v>1147</v>
      </c>
      <c r="O12" s="22">
        <v>1.2195899965974821</v>
      </c>
      <c r="P12" s="19"/>
      <c r="Q12" s="21">
        <f t="shared" si="4"/>
        <v>121.95899965974822</v>
      </c>
      <c r="R12" s="19"/>
      <c r="S12" s="18" t="s">
        <v>558</v>
      </c>
      <c r="T12" s="19">
        <v>1217</v>
      </c>
      <c r="U12" s="22">
        <v>0.90505701536936034</v>
      </c>
      <c r="V12" s="19"/>
      <c r="W12" s="21">
        <f t="shared" si="5"/>
        <v>90.50570153693603</v>
      </c>
      <c r="X12" s="19"/>
      <c r="Y12" s="18" t="s">
        <v>671</v>
      </c>
      <c r="Z12" s="19">
        <v>1378</v>
      </c>
      <c r="AA12" s="22">
        <v>0.96035747960480455</v>
      </c>
      <c r="AB12" s="21">
        <f t="shared" si="6"/>
        <v>96.03574796048045</v>
      </c>
    </row>
    <row r="13" spans="1:28" x14ac:dyDescent="0.2">
      <c r="A13" s="18" t="s">
        <v>65</v>
      </c>
      <c r="B13" s="19">
        <v>802</v>
      </c>
      <c r="C13" s="20">
        <v>0.81718604058758604</v>
      </c>
      <c r="D13" s="19">
        <f t="shared" si="0"/>
        <v>3.4049418357816079</v>
      </c>
      <c r="E13" s="21">
        <f t="shared" si="1"/>
        <v>81.718604058758601</v>
      </c>
      <c r="F13" s="19"/>
      <c r="G13" s="18" t="s">
        <v>216</v>
      </c>
      <c r="H13" s="19">
        <v>699</v>
      </c>
      <c r="I13" s="22">
        <v>0.94180285118219742</v>
      </c>
      <c r="J13" s="19">
        <f t="shared" si="2"/>
        <v>3.0380737134909594</v>
      </c>
      <c r="K13" s="21">
        <f t="shared" si="3"/>
        <v>94.180285118219743</v>
      </c>
      <c r="L13" s="19"/>
      <c r="M13" s="18" t="s">
        <v>407</v>
      </c>
      <c r="N13" s="19">
        <v>987</v>
      </c>
      <c r="O13" s="22">
        <v>1.0494641034365431</v>
      </c>
      <c r="P13" s="19"/>
      <c r="Q13" s="21">
        <f t="shared" si="4"/>
        <v>104.94641034365431</v>
      </c>
      <c r="R13" s="19"/>
      <c r="S13" s="18" t="s">
        <v>562</v>
      </c>
      <c r="T13" s="19">
        <v>1291</v>
      </c>
      <c r="U13" s="22">
        <v>0.96008924144769459</v>
      </c>
      <c r="V13" s="19"/>
      <c r="W13" s="21">
        <f t="shared" si="5"/>
        <v>96.008924144769452</v>
      </c>
      <c r="X13" s="19"/>
      <c r="Y13" s="18" t="s">
        <v>675</v>
      </c>
      <c r="Z13" s="19">
        <v>1514</v>
      </c>
      <c r="AA13" s="22">
        <v>1.0551387693190668</v>
      </c>
      <c r="AB13" s="21">
        <f t="shared" si="6"/>
        <v>105.51387693190668</v>
      </c>
    </row>
    <row r="14" spans="1:28" x14ac:dyDescent="0.2">
      <c r="A14" s="18" t="s">
        <v>69</v>
      </c>
      <c r="B14" s="19">
        <v>854</v>
      </c>
      <c r="C14" s="20">
        <v>0.87017067164812778</v>
      </c>
      <c r="D14" s="19">
        <f t="shared" si="0"/>
        <v>3.6257111318671988</v>
      </c>
      <c r="E14" s="21">
        <f t="shared" si="1"/>
        <v>87.017067164812772</v>
      </c>
      <c r="F14" s="19"/>
      <c r="G14" s="18" t="s">
        <v>220</v>
      </c>
      <c r="H14" s="19">
        <v>786</v>
      </c>
      <c r="I14" s="22">
        <v>1.0590229485396383</v>
      </c>
      <c r="J14" s="19">
        <f t="shared" si="2"/>
        <v>3.4162030598052855</v>
      </c>
      <c r="K14" s="21">
        <f t="shared" si="3"/>
        <v>105.90229485396382</v>
      </c>
      <c r="L14" s="19"/>
      <c r="M14" s="18" t="s">
        <v>411</v>
      </c>
      <c r="N14" s="19">
        <v>974</v>
      </c>
      <c r="O14" s="22">
        <v>1.0356413746172166</v>
      </c>
      <c r="P14" s="19"/>
      <c r="Q14" s="21">
        <f t="shared" si="4"/>
        <v>103.56413746172166</v>
      </c>
      <c r="R14" s="19"/>
      <c r="S14" s="18" t="s">
        <v>566</v>
      </c>
      <c r="T14" s="19">
        <v>1556</v>
      </c>
      <c r="U14" s="22">
        <v>1.157164105106594</v>
      </c>
      <c r="V14" s="19"/>
      <c r="W14" s="21">
        <f t="shared" si="5"/>
        <v>115.7164105106594</v>
      </c>
      <c r="X14" s="19"/>
      <c r="Y14" s="18" t="s">
        <v>679</v>
      </c>
      <c r="Z14" s="19">
        <v>1601</v>
      </c>
      <c r="AA14" s="22">
        <v>1.1157709178862787</v>
      </c>
      <c r="AB14" s="21">
        <f t="shared" si="6"/>
        <v>111.57709178862787</v>
      </c>
    </row>
    <row r="15" spans="1:28" x14ac:dyDescent="0.2">
      <c r="A15" s="18" t="s">
        <v>73</v>
      </c>
      <c r="B15" s="19">
        <v>966</v>
      </c>
      <c r="C15" s="20">
        <v>0.98429141547083299</v>
      </c>
      <c r="D15" s="19">
        <f t="shared" si="0"/>
        <v>4.1012142311284707</v>
      </c>
      <c r="E15" s="21">
        <f t="shared" si="1"/>
        <v>98.429141547083304</v>
      </c>
      <c r="F15" s="19"/>
      <c r="G15" s="18" t="s">
        <v>224</v>
      </c>
      <c r="H15" s="19">
        <v>820</v>
      </c>
      <c r="I15" s="22">
        <v>1.1048331015299027</v>
      </c>
      <c r="J15" s="19">
        <f t="shared" si="2"/>
        <v>3.5639777468706537</v>
      </c>
      <c r="K15" s="21">
        <f t="shared" si="3"/>
        <v>110.48331015299027</v>
      </c>
      <c r="L15" s="19"/>
      <c r="M15" s="18" t="s">
        <v>415</v>
      </c>
      <c r="N15" s="19">
        <v>1135</v>
      </c>
      <c r="O15" s="22">
        <v>1.2068305546104117</v>
      </c>
      <c r="P15" s="19"/>
      <c r="Q15" s="21">
        <f t="shared" si="4"/>
        <v>120.68305546104116</v>
      </c>
      <c r="R15" s="19"/>
      <c r="S15" s="18" t="s">
        <v>570</v>
      </c>
      <c r="T15" s="19">
        <v>1525</v>
      </c>
      <c r="U15" s="22">
        <v>1.1341100644521567</v>
      </c>
      <c r="V15" s="19"/>
      <c r="W15" s="21">
        <f t="shared" si="5"/>
        <v>113.41100644521566</v>
      </c>
      <c r="X15" s="19"/>
      <c r="Y15" s="18" t="s">
        <v>683</v>
      </c>
      <c r="Z15" s="19">
        <v>1641</v>
      </c>
      <c r="AA15" s="22">
        <v>1.1436477678022383</v>
      </c>
      <c r="AB15" s="21">
        <f t="shared" si="6"/>
        <v>114.36477678022383</v>
      </c>
    </row>
    <row r="16" spans="1:28" x14ac:dyDescent="0.2">
      <c r="A16" s="18" t="s">
        <v>77</v>
      </c>
      <c r="B16" s="19">
        <v>865</v>
      </c>
      <c r="C16" s="20">
        <v>0.88137895898785767</v>
      </c>
      <c r="D16" s="19">
        <f t="shared" si="0"/>
        <v>3.672412329116074</v>
      </c>
      <c r="E16" s="21">
        <f t="shared" si="1"/>
        <v>88.137895898785771</v>
      </c>
      <c r="F16" s="19"/>
      <c r="G16" s="18" t="s">
        <v>228</v>
      </c>
      <c r="H16" s="19">
        <v>697</v>
      </c>
      <c r="I16" s="22">
        <v>0.93910813630041723</v>
      </c>
      <c r="J16" s="19">
        <f t="shared" si="2"/>
        <v>3.0293810848400557</v>
      </c>
      <c r="K16" s="21">
        <f t="shared" si="3"/>
        <v>93.91081363004173</v>
      </c>
      <c r="L16" s="19"/>
      <c r="M16" s="18" t="s">
        <v>419</v>
      </c>
      <c r="N16" s="19">
        <v>932</v>
      </c>
      <c r="O16" s="22">
        <v>0.99098332766247021</v>
      </c>
      <c r="P16" s="19"/>
      <c r="Q16" s="21">
        <f t="shared" si="4"/>
        <v>99.098332766247026</v>
      </c>
      <c r="R16" s="19"/>
      <c r="S16" s="18" t="s">
        <v>574</v>
      </c>
      <c r="T16" s="19">
        <v>1523</v>
      </c>
      <c r="U16" s="22">
        <v>1.1326227069905801</v>
      </c>
      <c r="V16" s="19"/>
      <c r="W16" s="21">
        <f t="shared" si="5"/>
        <v>113.26227069905801</v>
      </c>
      <c r="X16" s="19"/>
      <c r="Y16" s="18" t="s">
        <v>687</v>
      </c>
      <c r="Z16" s="19">
        <v>1234</v>
      </c>
      <c r="AA16" s="22">
        <v>0.86000081990735044</v>
      </c>
      <c r="AB16" s="21">
        <f t="shared" si="6"/>
        <v>86.00008199073504</v>
      </c>
    </row>
    <row r="17" spans="1:28" x14ac:dyDescent="0.2">
      <c r="A17" s="18" t="s">
        <v>81</v>
      </c>
      <c r="B17" s="19">
        <v>1088</v>
      </c>
      <c r="C17" s="20">
        <v>1.1086015114205656</v>
      </c>
      <c r="D17" s="19">
        <f t="shared" si="0"/>
        <v>4.619172964252356</v>
      </c>
      <c r="E17" s="21">
        <f t="shared" si="1"/>
        <v>110.86015114205657</v>
      </c>
      <c r="F17" s="19"/>
      <c r="G17" s="18" t="s">
        <v>232</v>
      </c>
      <c r="H17" s="19">
        <v>693</v>
      </c>
      <c r="I17" s="22">
        <v>0.93371870653685674</v>
      </c>
      <c r="J17" s="19">
        <f t="shared" si="2"/>
        <v>3.0119958275382475</v>
      </c>
      <c r="K17" s="21">
        <f t="shared" si="3"/>
        <v>93.371870653685676</v>
      </c>
      <c r="L17" s="19"/>
      <c r="M17" s="18" t="s">
        <v>423</v>
      </c>
      <c r="N17" s="19">
        <v>799</v>
      </c>
      <c r="O17" s="22">
        <v>0.84956617897243958</v>
      </c>
      <c r="P17" s="19"/>
      <c r="Q17" s="21">
        <f t="shared" si="4"/>
        <v>84.956617897243959</v>
      </c>
      <c r="R17" s="19"/>
      <c r="S17" s="18" t="s">
        <v>578</v>
      </c>
      <c r="T17" s="19">
        <v>1176</v>
      </c>
      <c r="U17" s="22">
        <v>0.87456618740704006</v>
      </c>
      <c r="V17" s="19"/>
      <c r="W17" s="21">
        <f t="shared" si="5"/>
        <v>87.456618740704002</v>
      </c>
      <c r="X17" s="19"/>
      <c r="Y17" s="18" t="s">
        <v>691</v>
      </c>
      <c r="Z17" s="19">
        <v>1166</v>
      </c>
      <c r="AA17" s="22">
        <v>0.81261017505021926</v>
      </c>
      <c r="AB17" s="21">
        <f t="shared" si="6"/>
        <v>81.261017505021925</v>
      </c>
    </row>
    <row r="18" spans="1:28" ht="17" thickBot="1" x14ac:dyDescent="0.25">
      <c r="A18" s="18" t="s">
        <v>85</v>
      </c>
      <c r="B18" s="19">
        <v>984</v>
      </c>
      <c r="C18" s="20">
        <v>1.0026322492994821</v>
      </c>
      <c r="D18" s="19">
        <f t="shared" si="0"/>
        <v>4.1776343720811751</v>
      </c>
      <c r="E18" s="21">
        <f t="shared" si="1"/>
        <v>100.26322492994821</v>
      </c>
      <c r="F18" s="19"/>
      <c r="G18" s="18" t="s">
        <v>236</v>
      </c>
      <c r="H18" s="19">
        <v>719</v>
      </c>
      <c r="I18" s="22">
        <v>0.96874999999999989</v>
      </c>
      <c r="J18" s="19">
        <f t="shared" si="2"/>
        <v>3.125</v>
      </c>
      <c r="K18" s="21">
        <f t="shared" si="3"/>
        <v>96.874999999999986</v>
      </c>
      <c r="L18" s="19"/>
      <c r="M18" s="18" t="s">
        <v>427</v>
      </c>
      <c r="N18" s="19">
        <v>753</v>
      </c>
      <c r="O18" s="22">
        <v>0.80065498468866958</v>
      </c>
      <c r="P18" s="19"/>
      <c r="Q18" s="21">
        <f t="shared" si="4"/>
        <v>80.065498468866963</v>
      </c>
      <c r="R18" s="19"/>
      <c r="S18" s="18" t="s">
        <v>582</v>
      </c>
      <c r="T18" s="19">
        <v>1564</v>
      </c>
      <c r="U18" s="22">
        <v>1.1631135349529003</v>
      </c>
      <c r="V18" s="19"/>
      <c r="W18" s="21">
        <f t="shared" si="5"/>
        <v>116.31135349529002</v>
      </c>
      <c r="X18" s="19"/>
      <c r="Y18" s="23" t="s">
        <v>695</v>
      </c>
      <c r="Z18" s="24">
        <v>1159</v>
      </c>
      <c r="AA18" s="25">
        <v>0.8077317263149264</v>
      </c>
      <c r="AB18" s="26">
        <f t="shared" si="6"/>
        <v>80.773172631492642</v>
      </c>
    </row>
    <row r="19" spans="1:28" ht="17" thickBot="1" x14ac:dyDescent="0.25">
      <c r="A19" s="18" t="s">
        <v>89</v>
      </c>
      <c r="B19" s="19">
        <v>1159</v>
      </c>
      <c r="C19" s="20">
        <v>1.180945911522459</v>
      </c>
      <c r="D19" s="19">
        <f t="shared" si="0"/>
        <v>4.9206079646769121</v>
      </c>
      <c r="E19" s="21">
        <f t="shared" si="1"/>
        <v>118.0945911522459</v>
      </c>
      <c r="F19" s="19"/>
      <c r="G19" s="18" t="s">
        <v>240</v>
      </c>
      <c r="H19" s="19">
        <v>683</v>
      </c>
      <c r="I19" s="22">
        <v>0.92024513212795545</v>
      </c>
      <c r="J19" s="19">
        <f t="shared" si="2"/>
        <v>2.9685326842837272</v>
      </c>
      <c r="K19" s="21">
        <f t="shared" si="3"/>
        <v>92.02451321279554</v>
      </c>
      <c r="L19" s="19"/>
      <c r="M19" s="18" t="s">
        <v>431</v>
      </c>
      <c r="N19" s="19">
        <v>768</v>
      </c>
      <c r="O19" s="22">
        <v>0.81660428717250766</v>
      </c>
      <c r="P19" s="19"/>
      <c r="Q19" s="21">
        <f t="shared" si="4"/>
        <v>81.660428717250767</v>
      </c>
      <c r="R19" s="19"/>
      <c r="S19" s="23" t="s">
        <v>586</v>
      </c>
      <c r="T19" s="24">
        <v>1478</v>
      </c>
      <c r="U19" s="25">
        <v>1.0991571641051066</v>
      </c>
      <c r="V19" s="24"/>
      <c r="W19" s="26">
        <f t="shared" si="5"/>
        <v>109.91571641051065</v>
      </c>
      <c r="X19" s="19"/>
      <c r="Y19" s="19" t="s">
        <v>117</v>
      </c>
      <c r="Z19" s="19"/>
      <c r="AA19" s="19">
        <v>1.7359792924935289</v>
      </c>
      <c r="AB19" s="19">
        <f>MAX(AB2:AB18)/MIN(AB2:AB18)</f>
        <v>1.7359792924935289</v>
      </c>
    </row>
    <row r="20" spans="1:28" x14ac:dyDescent="0.2">
      <c r="A20" s="18" t="s">
        <v>93</v>
      </c>
      <c r="B20" s="19">
        <v>907</v>
      </c>
      <c r="C20" s="20">
        <v>0.92417423792137221</v>
      </c>
      <c r="D20" s="19">
        <f t="shared" si="0"/>
        <v>3.8507259913390506</v>
      </c>
      <c r="E20" s="21">
        <f t="shared" si="1"/>
        <v>92.417423792137214</v>
      </c>
      <c r="F20" s="19"/>
      <c r="G20" s="18" t="s">
        <v>244</v>
      </c>
      <c r="H20" s="19">
        <v>731</v>
      </c>
      <c r="I20" s="22">
        <v>0.98491828929068148</v>
      </c>
      <c r="J20" s="19">
        <f t="shared" si="2"/>
        <v>3.177155771905424</v>
      </c>
      <c r="K20" s="21">
        <f t="shared" si="3"/>
        <v>98.491828929068149</v>
      </c>
      <c r="L20" s="19"/>
      <c r="M20" s="18" t="s">
        <v>435</v>
      </c>
      <c r="N20" s="19">
        <v>805</v>
      </c>
      <c r="O20" s="22">
        <v>0.85594589996597481</v>
      </c>
      <c r="P20" s="19"/>
      <c r="Q20" s="21">
        <f t="shared" si="4"/>
        <v>85.594589996597477</v>
      </c>
      <c r="R20" s="19"/>
      <c r="S20" s="19" t="s">
        <v>117</v>
      </c>
      <c r="T20" s="19"/>
      <c r="U20" s="19">
        <v>1.4549509366636932</v>
      </c>
      <c r="V20" s="19"/>
      <c r="W20" s="27">
        <f>MAX(W2:W19)/MIN(W2:W19)</f>
        <v>1.4549509366636932</v>
      </c>
      <c r="X20" s="27"/>
      <c r="Y20" s="19"/>
      <c r="Z20" s="19"/>
      <c r="AA20" s="19"/>
      <c r="AB20" s="19"/>
    </row>
    <row r="21" spans="1:28" x14ac:dyDescent="0.2">
      <c r="A21" s="18" t="s">
        <v>97</v>
      </c>
      <c r="B21" s="19">
        <v>1236</v>
      </c>
      <c r="C21" s="20">
        <v>1.2594039229005689</v>
      </c>
      <c r="D21" s="19">
        <f t="shared" si="0"/>
        <v>5.2475163454190374</v>
      </c>
      <c r="E21" s="21">
        <f t="shared" si="1"/>
        <v>125.94039229005689</v>
      </c>
      <c r="F21" s="19"/>
      <c r="G21" s="18" t="s">
        <v>248</v>
      </c>
      <c r="H21" s="19">
        <v>610</v>
      </c>
      <c r="I21" s="22">
        <v>0.82188803894297635</v>
      </c>
      <c r="J21" s="19">
        <f t="shared" si="2"/>
        <v>2.6512517385257302</v>
      </c>
      <c r="K21" s="21">
        <f t="shared" si="3"/>
        <v>82.188803894297635</v>
      </c>
      <c r="L21" s="19"/>
      <c r="M21" s="18" t="s">
        <v>439</v>
      </c>
      <c r="N21" s="19">
        <v>968</v>
      </c>
      <c r="O21" s="22">
        <v>1.0292616536236816</v>
      </c>
      <c r="P21" s="19"/>
      <c r="Q21" s="21">
        <f t="shared" si="4"/>
        <v>102.92616536236817</v>
      </c>
      <c r="R21" s="19"/>
      <c r="S21" s="19"/>
      <c r="T21" s="19"/>
      <c r="U21" s="19"/>
      <c r="V21" s="19"/>
      <c r="W21" s="19"/>
      <c r="X21" s="19"/>
      <c r="Y21" s="19"/>
      <c r="Z21" s="19"/>
      <c r="AA21" s="19"/>
      <c r="AB21" s="19"/>
    </row>
    <row r="22" spans="1:28" x14ac:dyDescent="0.2">
      <c r="A22" s="18" t="s">
        <v>101</v>
      </c>
      <c r="B22" s="19">
        <v>1426</v>
      </c>
      <c r="C22" s="20">
        <v>1.4530016133140868</v>
      </c>
      <c r="D22" s="19">
        <f t="shared" si="0"/>
        <v>6.054173388808695</v>
      </c>
      <c r="E22" s="21">
        <f t="shared" si="1"/>
        <v>145.30016133140867</v>
      </c>
      <c r="F22" s="19"/>
      <c r="G22" s="18" t="s">
        <v>252</v>
      </c>
      <c r="H22" s="19">
        <v>871</v>
      </c>
      <c r="I22" s="22">
        <v>1.173548331015299</v>
      </c>
      <c r="J22" s="19">
        <f t="shared" si="2"/>
        <v>3.7856397774687065</v>
      </c>
      <c r="K22" s="21">
        <f t="shared" si="3"/>
        <v>117.35483310152989</v>
      </c>
      <c r="L22" s="19"/>
      <c r="M22" s="18" t="s">
        <v>443</v>
      </c>
      <c r="N22" s="19">
        <v>1269</v>
      </c>
      <c r="O22" s="22">
        <v>1.3493109901326981</v>
      </c>
      <c r="P22" s="19"/>
      <c r="Q22" s="21">
        <f t="shared" si="4"/>
        <v>134.9310990132698</v>
      </c>
      <c r="R22" s="19"/>
      <c r="S22" s="19"/>
      <c r="T22" s="19"/>
      <c r="U22" s="19"/>
      <c r="V22" s="19"/>
      <c r="W22" s="19"/>
      <c r="X22" s="19"/>
      <c r="Y22" s="19"/>
      <c r="Z22" s="19"/>
      <c r="AA22" s="19"/>
      <c r="AB22" s="19"/>
    </row>
    <row r="23" spans="1:28" x14ac:dyDescent="0.2">
      <c r="A23" s="18" t="s">
        <v>105</v>
      </c>
      <c r="B23" s="19">
        <v>1088</v>
      </c>
      <c r="C23" s="20">
        <v>1.1086015114205656</v>
      </c>
      <c r="D23" s="19">
        <f t="shared" si="0"/>
        <v>4.619172964252356</v>
      </c>
      <c r="E23" s="21">
        <f t="shared" si="1"/>
        <v>110.86015114205657</v>
      </c>
      <c r="F23" s="19"/>
      <c r="G23" s="18" t="s">
        <v>256</v>
      </c>
      <c r="H23" s="19">
        <v>756</v>
      </c>
      <c r="I23" s="22">
        <v>1.0186022253129345</v>
      </c>
      <c r="J23" s="19">
        <f t="shared" si="2"/>
        <v>3.2858136300417242</v>
      </c>
      <c r="K23" s="21">
        <f t="shared" si="3"/>
        <v>101.86022253129346</v>
      </c>
      <c r="L23" s="19"/>
      <c r="M23" s="18" t="s">
        <v>447</v>
      </c>
      <c r="N23" s="19">
        <v>1132</v>
      </c>
      <c r="O23" s="22">
        <v>1.2036406941136442</v>
      </c>
      <c r="P23" s="19"/>
      <c r="Q23" s="21">
        <f t="shared" si="4"/>
        <v>120.36406941136441</v>
      </c>
      <c r="R23" s="19"/>
      <c r="S23" s="19"/>
      <c r="T23" s="19"/>
      <c r="U23" s="19"/>
      <c r="V23" s="19"/>
      <c r="W23" s="19"/>
      <c r="X23" s="19"/>
      <c r="Y23" s="19"/>
      <c r="Z23" s="19"/>
      <c r="AA23" s="19"/>
      <c r="AB23" s="19"/>
    </row>
    <row r="24" spans="1:28" x14ac:dyDescent="0.2">
      <c r="A24" s="18" t="s">
        <v>109</v>
      </c>
      <c r="B24" s="19">
        <v>961</v>
      </c>
      <c r="C24" s="20">
        <v>0.97919673940731944</v>
      </c>
      <c r="D24" s="19">
        <f t="shared" si="0"/>
        <v>4.0799864141971645</v>
      </c>
      <c r="E24" s="21">
        <f t="shared" si="1"/>
        <v>97.91967394073194</v>
      </c>
      <c r="F24" s="19"/>
      <c r="G24" s="18" t="s">
        <v>260</v>
      </c>
      <c r="H24" s="19">
        <v>791</v>
      </c>
      <c r="I24" s="22">
        <v>1.0657597357440889</v>
      </c>
      <c r="J24" s="19">
        <f t="shared" si="2"/>
        <v>3.4379346314325452</v>
      </c>
      <c r="K24" s="21">
        <f t="shared" si="3"/>
        <v>106.57597357440889</v>
      </c>
      <c r="L24" s="19"/>
      <c r="M24" s="18" t="s">
        <v>451</v>
      </c>
      <c r="N24" s="19">
        <v>1137</v>
      </c>
      <c r="O24" s="22">
        <v>1.2089571282749234</v>
      </c>
      <c r="P24" s="19"/>
      <c r="Q24" s="21">
        <f t="shared" si="4"/>
        <v>120.89571282749235</v>
      </c>
      <c r="R24" s="19"/>
      <c r="S24" s="19"/>
      <c r="T24" s="19"/>
      <c r="U24" s="19"/>
      <c r="V24" s="19"/>
      <c r="W24" s="19"/>
      <c r="X24" s="19"/>
      <c r="Y24" s="19"/>
      <c r="Z24" s="19"/>
      <c r="AA24" s="19"/>
      <c r="AB24" s="19"/>
    </row>
    <row r="25" spans="1:28" ht="17" thickBot="1" x14ac:dyDescent="0.25">
      <c r="A25" s="23" t="s">
        <v>113</v>
      </c>
      <c r="B25" s="24">
        <v>941</v>
      </c>
      <c r="C25" s="28">
        <v>0.95881803515326491</v>
      </c>
      <c r="D25" s="24">
        <f t="shared" si="0"/>
        <v>3.9950751464719367</v>
      </c>
      <c r="E25" s="26">
        <f t="shared" si="1"/>
        <v>95.881803515326496</v>
      </c>
      <c r="F25" s="19"/>
      <c r="G25" s="18" t="s">
        <v>264</v>
      </c>
      <c r="H25" s="19">
        <v>671</v>
      </c>
      <c r="I25" s="22">
        <v>0.90407684283727396</v>
      </c>
      <c r="J25" s="19">
        <f t="shared" si="2"/>
        <v>2.9163769123783032</v>
      </c>
      <c r="K25" s="21">
        <f t="shared" si="3"/>
        <v>90.407684283727392</v>
      </c>
      <c r="L25" s="19"/>
      <c r="M25" s="18" t="s">
        <v>455</v>
      </c>
      <c r="N25" s="19">
        <v>986</v>
      </c>
      <c r="O25" s="22">
        <v>1.0484008166042871</v>
      </c>
      <c r="P25" s="19"/>
      <c r="Q25" s="21">
        <f t="shared" si="4"/>
        <v>104.84008166042871</v>
      </c>
      <c r="R25" s="19"/>
      <c r="S25" s="19"/>
      <c r="T25" s="19"/>
      <c r="U25" s="19"/>
      <c r="V25" s="19"/>
      <c r="W25" s="19"/>
      <c r="X25" s="19"/>
      <c r="Y25" s="19"/>
      <c r="Z25" s="19"/>
      <c r="AA25" s="19"/>
      <c r="AB25" s="19"/>
    </row>
    <row r="26" spans="1:28" ht="17" thickBot="1" x14ac:dyDescent="0.25">
      <c r="A26" s="19" t="s">
        <v>117</v>
      </c>
      <c r="B26" s="19"/>
      <c r="C26" s="19">
        <v>2.4128595600676799</v>
      </c>
      <c r="D26" s="19"/>
      <c r="E26" s="19">
        <f>MAX(E2:E25)/MIN(E2:E25)</f>
        <v>2.4128595600676817</v>
      </c>
      <c r="F26" s="19"/>
      <c r="G26" s="18" t="s">
        <v>268</v>
      </c>
      <c r="H26" s="19">
        <v>656</v>
      </c>
      <c r="I26" s="22">
        <v>0.88386648122392208</v>
      </c>
      <c r="J26" s="19">
        <f t="shared" si="2"/>
        <v>2.8511821974965228</v>
      </c>
      <c r="K26" s="21">
        <f t="shared" si="3"/>
        <v>88.386648122392202</v>
      </c>
      <c r="L26" s="19"/>
      <c r="M26" s="23" t="s">
        <v>459</v>
      </c>
      <c r="N26" s="24">
        <v>952</v>
      </c>
      <c r="O26" s="25">
        <v>1.0122490643075877</v>
      </c>
      <c r="P26" s="24"/>
      <c r="Q26" s="26">
        <f t="shared" si="4"/>
        <v>101.22490643075876</v>
      </c>
      <c r="R26" s="19"/>
      <c r="S26" s="19"/>
      <c r="T26" s="19"/>
      <c r="U26" s="19"/>
      <c r="V26" s="19"/>
      <c r="W26" s="19"/>
      <c r="X26" s="19"/>
      <c r="Y26" s="19"/>
      <c r="Z26" s="19"/>
      <c r="AA26" s="19"/>
      <c r="AB26" s="19"/>
    </row>
    <row r="27" spans="1:28" x14ac:dyDescent="0.2">
      <c r="A27" s="19"/>
      <c r="B27" s="19"/>
      <c r="C27" s="19"/>
      <c r="D27" s="19"/>
      <c r="E27" s="19"/>
      <c r="F27" s="19"/>
      <c r="G27" s="18" t="s">
        <v>272</v>
      </c>
      <c r="H27" s="19">
        <v>719</v>
      </c>
      <c r="I27" s="22">
        <v>0.96874999999999989</v>
      </c>
      <c r="J27" s="19">
        <f t="shared" si="2"/>
        <v>3.125</v>
      </c>
      <c r="K27" s="21">
        <f t="shared" si="3"/>
        <v>96.874999999999986</v>
      </c>
      <c r="L27" s="19"/>
      <c r="M27" s="19" t="s">
        <v>117</v>
      </c>
      <c r="N27" s="19"/>
      <c r="O27" s="19">
        <v>1.7674094707520891</v>
      </c>
      <c r="P27" s="19"/>
      <c r="Q27" s="19">
        <f>MAX(Q2:Q26)/MIN(Q2:Q26)</f>
        <v>1.7674094707520889</v>
      </c>
      <c r="R27" s="19"/>
      <c r="S27" s="19"/>
      <c r="T27" s="19"/>
      <c r="U27" s="19"/>
      <c r="V27" s="19"/>
      <c r="W27" s="19"/>
      <c r="X27" s="19"/>
      <c r="Y27" s="19"/>
      <c r="Z27" s="19"/>
      <c r="AA27" s="19"/>
      <c r="AB27" s="19"/>
    </row>
    <row r="28" spans="1:28" x14ac:dyDescent="0.2">
      <c r="A28" s="19"/>
      <c r="B28" s="19"/>
      <c r="C28" s="19"/>
      <c r="D28" s="19"/>
      <c r="E28" s="19"/>
      <c r="F28" s="19"/>
      <c r="G28" s="18" t="s">
        <v>276</v>
      </c>
      <c r="H28" s="19">
        <v>851</v>
      </c>
      <c r="I28" s="22">
        <v>1.1466011821974964</v>
      </c>
      <c r="J28" s="19">
        <f t="shared" si="2"/>
        <v>3.698713490959666</v>
      </c>
      <c r="K28" s="21">
        <f t="shared" si="3"/>
        <v>114.66011821974963</v>
      </c>
      <c r="L28" s="19"/>
      <c r="M28" s="19"/>
      <c r="N28" s="19"/>
      <c r="O28" s="19"/>
      <c r="P28" s="19"/>
      <c r="Q28" s="19"/>
      <c r="R28" s="19"/>
      <c r="S28" s="19"/>
      <c r="T28" s="19"/>
      <c r="U28" s="19"/>
      <c r="V28" s="19"/>
      <c r="W28" s="19"/>
      <c r="X28" s="19"/>
      <c r="Y28" s="19"/>
      <c r="Z28" s="19"/>
      <c r="AA28" s="19"/>
      <c r="AB28" s="19"/>
    </row>
    <row r="29" spans="1:28" x14ac:dyDescent="0.2">
      <c r="A29" s="19"/>
      <c r="B29" s="19"/>
      <c r="C29" s="19"/>
      <c r="D29" s="19"/>
      <c r="E29" s="19"/>
      <c r="F29" s="19"/>
      <c r="G29" s="18" t="s">
        <v>280</v>
      </c>
      <c r="H29" s="19">
        <v>838</v>
      </c>
      <c r="I29" s="22">
        <v>1.1290855354659248</v>
      </c>
      <c r="J29" s="19">
        <f t="shared" si="2"/>
        <v>3.6422114047287901</v>
      </c>
      <c r="K29" s="21">
        <f t="shared" si="3"/>
        <v>112.90855354659249</v>
      </c>
      <c r="L29" s="19"/>
      <c r="M29" s="19"/>
      <c r="N29" s="19"/>
      <c r="O29" s="19"/>
      <c r="P29" s="19"/>
      <c r="Q29" s="19"/>
      <c r="R29" s="19"/>
      <c r="S29" s="19"/>
      <c r="T29" s="19"/>
      <c r="U29" s="19"/>
      <c r="V29" s="19"/>
      <c r="W29" s="19"/>
      <c r="X29" s="19"/>
      <c r="Y29" s="19"/>
      <c r="Z29" s="19"/>
      <c r="AA29" s="19"/>
      <c r="AB29" s="19"/>
    </row>
    <row r="30" spans="1:28" x14ac:dyDescent="0.2">
      <c r="A30" s="19"/>
      <c r="B30" s="19"/>
      <c r="C30" s="19"/>
      <c r="D30" s="19"/>
      <c r="E30" s="19"/>
      <c r="F30" s="19"/>
      <c r="G30" s="18" t="s">
        <v>284</v>
      </c>
      <c r="H30" s="19">
        <v>774</v>
      </c>
      <c r="I30" s="22">
        <v>1.0428546592489567</v>
      </c>
      <c r="J30" s="19">
        <f t="shared" si="2"/>
        <v>3.3640472878998606</v>
      </c>
      <c r="K30" s="21">
        <f t="shared" si="3"/>
        <v>104.28546592489568</v>
      </c>
      <c r="L30" s="19"/>
      <c r="M30" s="19"/>
      <c r="N30" s="19"/>
      <c r="O30" s="19"/>
      <c r="P30" s="19"/>
      <c r="Q30" s="19"/>
      <c r="R30" s="19"/>
      <c r="S30" s="19"/>
      <c r="T30" s="19"/>
      <c r="U30" s="19"/>
      <c r="V30" s="19"/>
      <c r="W30" s="19"/>
      <c r="X30" s="19"/>
      <c r="Y30" s="19"/>
      <c r="Z30" s="19"/>
      <c r="AA30" s="19"/>
      <c r="AB30" s="19"/>
    </row>
    <row r="31" spans="1:28" x14ac:dyDescent="0.2">
      <c r="A31" s="19"/>
      <c r="B31" s="19"/>
      <c r="C31" s="19"/>
      <c r="D31" s="19"/>
      <c r="E31" s="19"/>
      <c r="F31" s="19"/>
      <c r="G31" s="18" t="s">
        <v>288</v>
      </c>
      <c r="H31" s="19">
        <v>695</v>
      </c>
      <c r="I31" s="22">
        <v>0.93641342141863693</v>
      </c>
      <c r="J31" s="19">
        <f t="shared" si="2"/>
        <v>3.0206884561891516</v>
      </c>
      <c r="K31" s="21">
        <f t="shared" si="3"/>
        <v>93.641342141863689</v>
      </c>
      <c r="L31" s="19"/>
      <c r="M31" s="19"/>
      <c r="N31" s="19"/>
      <c r="O31" s="19"/>
      <c r="P31" s="19"/>
      <c r="Q31" s="19"/>
      <c r="R31" s="19"/>
      <c r="S31" s="19"/>
      <c r="T31" s="19"/>
      <c r="U31" s="19"/>
      <c r="V31" s="19"/>
      <c r="W31" s="19"/>
      <c r="X31" s="19"/>
      <c r="Y31" s="19"/>
      <c r="Z31" s="19"/>
      <c r="AA31" s="19"/>
      <c r="AB31" s="19"/>
    </row>
    <row r="32" spans="1:28" ht="17" thickBot="1" x14ac:dyDescent="0.25">
      <c r="A32" s="19"/>
      <c r="B32" s="19"/>
      <c r="C32" s="19"/>
      <c r="D32" s="19"/>
      <c r="E32" s="19"/>
      <c r="F32" s="19"/>
      <c r="G32" s="23" t="s">
        <v>292</v>
      </c>
      <c r="H32" s="24">
        <v>718</v>
      </c>
      <c r="I32" s="25">
        <v>0.96740264255910979</v>
      </c>
      <c r="J32" s="24">
        <f t="shared" si="2"/>
        <v>3.1206536856745482</v>
      </c>
      <c r="K32" s="26">
        <f t="shared" si="3"/>
        <v>96.740264255910972</v>
      </c>
      <c r="L32" s="19"/>
      <c r="M32" s="19"/>
      <c r="N32" s="19"/>
      <c r="O32" s="19"/>
      <c r="P32" s="19"/>
      <c r="Q32" s="19"/>
      <c r="R32" s="19"/>
      <c r="S32" s="19"/>
      <c r="T32" s="19"/>
      <c r="U32" s="19"/>
      <c r="V32" s="19"/>
      <c r="W32" s="19"/>
      <c r="X32" s="19"/>
      <c r="Y32" s="19"/>
      <c r="Z32" s="19"/>
      <c r="AA32" s="19"/>
      <c r="AB32" s="19"/>
    </row>
    <row r="33" spans="1:28" x14ac:dyDescent="0.2">
      <c r="A33" s="19"/>
      <c r="B33" s="19"/>
      <c r="C33" s="19"/>
      <c r="D33" s="19"/>
      <c r="E33" s="19"/>
      <c r="F33" s="19"/>
      <c r="G33" s="19" t="s">
        <v>117</v>
      </c>
      <c r="H33" s="19"/>
      <c r="I33" s="19">
        <v>1.4901639344262294</v>
      </c>
      <c r="J33" s="19"/>
      <c r="K33" s="19">
        <f>MAX(K2:K32)/MIN(K2:K32)</f>
        <v>1.4901639344262294</v>
      </c>
      <c r="L33" s="19"/>
      <c r="M33" s="19"/>
      <c r="N33" s="19"/>
      <c r="O33" s="19"/>
      <c r="P33" s="19"/>
      <c r="Q33" s="19"/>
      <c r="R33" s="19"/>
      <c r="S33" s="19"/>
      <c r="T33" s="19"/>
      <c r="U33" s="19"/>
      <c r="V33" s="19"/>
      <c r="W33" s="19"/>
      <c r="X33" s="19"/>
      <c r="Y33" s="19"/>
      <c r="Z33" s="19"/>
      <c r="AA33" s="19"/>
      <c r="AB33" s="19"/>
    </row>
  </sheetData>
  <conditionalFormatting sqref="C2:C25">
    <cfRule type="colorScale" priority="8">
      <colorScale>
        <cfvo type="min"/>
        <cfvo type="percent" val="100"/>
        <cfvo type="max"/>
        <color rgb="FFFF0000"/>
        <color theme="0"/>
        <color rgb="FF00B050"/>
      </colorScale>
    </cfRule>
  </conditionalFormatting>
  <conditionalFormatting sqref="I2:I32">
    <cfRule type="colorScale" priority="7">
      <colorScale>
        <cfvo type="min"/>
        <cfvo type="percentile" val="100"/>
        <cfvo type="max"/>
        <color rgb="FFFF0000"/>
        <color theme="0"/>
        <color rgb="FF00B050"/>
      </colorScale>
    </cfRule>
  </conditionalFormatting>
  <conditionalFormatting sqref="O19">
    <cfRule type="colorScale" priority="6">
      <colorScale>
        <cfvo type="min"/>
        <cfvo type="percent" val="50"/>
        <cfvo type="num" val="0"/>
        <color rgb="FFFF0000"/>
        <color theme="0"/>
        <color rgb="FF00B050"/>
      </colorScale>
    </cfRule>
  </conditionalFormatting>
  <conditionalFormatting sqref="E2:F25">
    <cfRule type="colorScale" priority="5">
      <colorScale>
        <cfvo type="min"/>
        <cfvo type="num" val="100"/>
        <cfvo type="max"/>
        <color rgb="FFFF7E79"/>
        <color theme="0"/>
        <color theme="9"/>
      </colorScale>
    </cfRule>
  </conditionalFormatting>
  <conditionalFormatting sqref="K2:L32">
    <cfRule type="colorScale" priority="4">
      <colorScale>
        <cfvo type="min"/>
        <cfvo type="num" val="100"/>
        <cfvo type="max"/>
        <color rgb="FFFF7E79"/>
        <color theme="0"/>
        <color theme="9"/>
      </colorScale>
    </cfRule>
  </conditionalFormatting>
  <conditionalFormatting sqref="Q2:R26">
    <cfRule type="colorScale" priority="3">
      <colorScale>
        <cfvo type="min"/>
        <cfvo type="num" val="100"/>
        <cfvo type="max"/>
        <color rgb="FFFF7E79"/>
        <color theme="0"/>
        <color theme="9"/>
      </colorScale>
    </cfRule>
  </conditionalFormatting>
  <conditionalFormatting sqref="W2:X19">
    <cfRule type="colorScale" priority="2">
      <colorScale>
        <cfvo type="min"/>
        <cfvo type="num" val="100"/>
        <cfvo type="max"/>
        <color rgb="FFFF7E79"/>
        <color theme="0"/>
        <color theme="9"/>
      </colorScale>
    </cfRule>
  </conditionalFormatting>
  <conditionalFormatting sqref="AB2:AB18">
    <cfRule type="colorScale" priority="1">
      <colorScale>
        <cfvo type="min"/>
        <cfvo type="num" val="100"/>
        <cfvo type="max"/>
        <color rgb="FFFF7E79"/>
        <color theme="0"/>
        <color theme="9"/>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Epi300 library raw data</vt:lpstr>
      <vt:lpstr>promoter distribution</vt:lpstr>
      <vt:lpstr>CDS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V GAMBACORTA</dc:creator>
  <cp:lastModifiedBy>FRANCESCA V GAMBACORTA</cp:lastModifiedBy>
  <dcterms:created xsi:type="dcterms:W3CDTF">2021-12-11T16:44:16Z</dcterms:created>
  <dcterms:modified xsi:type="dcterms:W3CDTF">2022-08-16T21:20:10Z</dcterms:modified>
</cp:coreProperties>
</file>