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dixit/Downloads/STAT 628/Group Project/"/>
    </mc:Choice>
  </mc:AlternateContent>
  <xr:revisionPtr revIDLastSave="0" documentId="13_ncr:1_{052235BE-9638-634C-9863-0803C9CC8F57}" xr6:coauthVersionLast="46" xr6:coauthVersionMax="46" xr10:uidLastSave="{00000000-0000-0000-0000-000000000000}"/>
  <bookViews>
    <workbookView xWindow="760" yWindow="800" windowWidth="28700" windowHeight="19980" activeTab="7" xr2:uid="{00000000-000D-0000-FFFF-FFFF00000000}"/>
  </bookViews>
  <sheets>
    <sheet name="wc" sheetId="1" r:id="rId1"/>
    <sheet name="Sheet3" sheetId="4" r:id="rId2"/>
    <sheet name="Sheet4" sheetId="5" r:id="rId3"/>
    <sheet name="Sheet6" sheetId="7" r:id="rId4"/>
    <sheet name="Sheet7" sheetId="8" r:id="rId5"/>
    <sheet name="Sheet5" sheetId="6" r:id="rId6"/>
    <sheet name="Sheet1" sheetId="2" r:id="rId7"/>
    <sheet name="Sheet2" sheetId="3" r:id="rId8"/>
    <sheet name="Sheet8" sheetId="9" r:id="rId9"/>
  </sheets>
  <calcPr calcId="191029"/>
</workbook>
</file>

<file path=xl/calcChain.xml><?xml version="1.0" encoding="utf-8"?>
<calcChain xmlns="http://schemas.openxmlformats.org/spreadsheetml/2006/main">
  <c r="X26" i="2" l="1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27" i="2" l="1"/>
  <c r="B27" i="1" l="1"/>
  <c r="D26" i="1"/>
  <c r="F26" i="1"/>
  <c r="H26" i="1"/>
  <c r="J26" i="1"/>
  <c r="L26" i="1"/>
  <c r="N26" i="1"/>
  <c r="P26" i="1"/>
  <c r="R26" i="1"/>
  <c r="T26" i="1"/>
  <c r="V26" i="1"/>
  <c r="X26" i="1"/>
  <c r="Z26" i="1"/>
  <c r="AB26" i="1"/>
  <c r="AD26" i="1"/>
  <c r="AF26" i="1"/>
  <c r="AH26" i="1"/>
  <c r="AJ26" i="1"/>
  <c r="AL26" i="1"/>
  <c r="AN26" i="1"/>
  <c r="AP26" i="1"/>
  <c r="AR26" i="1"/>
  <c r="AT26" i="1"/>
  <c r="AV26" i="1"/>
  <c r="B26" i="1"/>
  <c r="C19" i="1"/>
  <c r="C18" i="1"/>
  <c r="C20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<sst xmlns="http://schemas.openxmlformats.org/spreadsheetml/2006/main" count="931" uniqueCount="336">
  <si>
    <t>Var1</t>
  </si>
  <si>
    <t>Freq</t>
  </si>
  <si>
    <t>Fair</t>
  </si>
  <si>
    <t>Clear</t>
  </si>
  <si>
    <t>Mostly Cloudy</t>
  </si>
  <si>
    <t>Mostly Cloudy / Windy</t>
  </si>
  <si>
    <t>Partly Cloudy</t>
  </si>
  <si>
    <t>Partly Cloudy / Windy</t>
  </si>
  <si>
    <t>Overcast</t>
  </si>
  <si>
    <t>Cloudy</t>
  </si>
  <si>
    <t>Cloudy / Windy</t>
  </si>
  <si>
    <t>Light Rain</t>
  </si>
  <si>
    <t>Scattered Clouds</t>
  </si>
  <si>
    <t>Light Snow</t>
  </si>
  <si>
    <t>Rain</t>
  </si>
  <si>
    <t>Haze</t>
  </si>
  <si>
    <t>Fog</t>
  </si>
  <si>
    <t>Heavy Rain</t>
  </si>
  <si>
    <t>Light Drizzle</t>
  </si>
  <si>
    <t>Fair / Windy</t>
  </si>
  <si>
    <t>Smoke</t>
  </si>
  <si>
    <t>Snow</t>
  </si>
  <si>
    <t>T-Storm</t>
  </si>
  <si>
    <t>Light Thunderstorms and Rain</t>
  </si>
  <si>
    <t>Thunderstorm</t>
  </si>
  <si>
    <t>Thunder in the Vicinity</t>
  </si>
  <si>
    <t>Light Rain with Thunder</t>
  </si>
  <si>
    <t>Thunder</t>
  </si>
  <si>
    <t>Light Rain / Windy</t>
  </si>
  <si>
    <t>Patches of Fog</t>
  </si>
  <si>
    <t>Drizzle</t>
  </si>
  <si>
    <t>Heavy T-Storm</t>
  </si>
  <si>
    <t>Mist</t>
  </si>
  <si>
    <t>Wintry Mix</t>
  </si>
  <si>
    <t>Heavy Thunderstorms and Rain</t>
  </si>
  <si>
    <t>Light Freezing Rain</t>
  </si>
  <si>
    <t>Thunderstorms and Rain</t>
  </si>
  <si>
    <t>Shallow Fog</t>
  </si>
  <si>
    <t>Light Snow / Windy</t>
  </si>
  <si>
    <t>Heavy Snow</t>
  </si>
  <si>
    <t>Light Freezing Fog</t>
  </si>
  <si>
    <t>Rain / Windy</t>
  </si>
  <si>
    <t>Light Freezing Drizzle</t>
  </si>
  <si>
    <t>Heavy Rain / Windy</t>
  </si>
  <si>
    <t>N/A Precipitation</t>
  </si>
  <si>
    <t>Showers in the Vicinity</t>
  </si>
  <si>
    <t>Blowing Snow</t>
  </si>
  <si>
    <t>Heavy Drizzle</t>
  </si>
  <si>
    <t>Haze / Windy</t>
  </si>
  <si>
    <t>Snow / Windy</t>
  </si>
  <si>
    <t>Heavy T-Storm / Windy</t>
  </si>
  <si>
    <t>T-Storm / Windy</t>
  </si>
  <si>
    <t>Light Ice Pellets</t>
  </si>
  <si>
    <t>Drizzle and Fog</t>
  </si>
  <si>
    <t>Light Rain Showers</t>
  </si>
  <si>
    <t>Widespread Dust</t>
  </si>
  <si>
    <t>Fog / Windy</t>
  </si>
  <si>
    <t>Thunder / Windy</t>
  </si>
  <si>
    <t>Light Rain Shower</t>
  </si>
  <si>
    <t>Heavy Snow / Windy</t>
  </si>
  <si>
    <t>Blowing Dust / Windy</t>
  </si>
  <si>
    <t>Rain Showers</t>
  </si>
  <si>
    <t>Blowing Dust</t>
  </si>
  <si>
    <t>Ice Pellets</t>
  </si>
  <si>
    <t>Light Drizzle / Windy</t>
  </si>
  <si>
    <t>Blowing Snow / Windy</t>
  </si>
  <si>
    <t>Wintry Mix / Windy</t>
  </si>
  <si>
    <t>Smoke / Windy</t>
  </si>
  <si>
    <t>Partial Fog</t>
  </si>
  <si>
    <t>Snow and Sleet</t>
  </si>
  <si>
    <t>Squalls / Windy</t>
  </si>
  <si>
    <t>Sand / Dust Whirlwinds</t>
  </si>
  <si>
    <t>Small Hail</t>
  </si>
  <si>
    <t>Snow and Sleet / Windy</t>
  </si>
  <si>
    <t>Squalls</t>
  </si>
  <si>
    <t>Rain Shower</t>
  </si>
  <si>
    <t>Light Snow and Sleet</t>
  </si>
  <si>
    <t>Sleet</t>
  </si>
  <si>
    <t>Freezing Rain</t>
  </si>
  <si>
    <t>Light Snow Showers</t>
  </si>
  <si>
    <t>Light Thunderstorms and Snow</t>
  </si>
  <si>
    <t>Light Sleet</t>
  </si>
  <si>
    <t>Volcanic Ash</t>
  </si>
  <si>
    <t>Light Freezing Rain / Windy</t>
  </si>
  <si>
    <t>Funnel Cloud</t>
  </si>
  <si>
    <t>Light Rain Shower / Windy</t>
  </si>
  <si>
    <t>Light Snow with Thunder</t>
  </si>
  <si>
    <t>Light Haze</t>
  </si>
  <si>
    <t>Drizzle / Windy</t>
  </si>
  <si>
    <t>Light Snow and Sleet / Windy</t>
  </si>
  <si>
    <t>Heavy Rain Showers</t>
  </si>
  <si>
    <t>Patches of Fog / Windy</t>
  </si>
  <si>
    <t>Heavy Sleet</t>
  </si>
  <si>
    <t>Heavy Snow with Thunder</t>
  </si>
  <si>
    <t>Heavy Thunderstorms with Small Hail</t>
  </si>
  <si>
    <t>Light Snow Grains</t>
  </si>
  <si>
    <t>Thunder / Wintry Mix</t>
  </si>
  <si>
    <t>Thunder / Wintry Mix / Windy</t>
  </si>
  <si>
    <t>Heavy Freezing Rain</t>
  </si>
  <si>
    <t>Heavy Thunderstorms and Snow</t>
  </si>
  <si>
    <t>Low Drifting Snow</t>
  </si>
  <si>
    <t>Heavy Blowing Snow</t>
  </si>
  <si>
    <t>Heavy Ice Pellets</t>
  </si>
  <si>
    <t>Light Fog</t>
  </si>
  <si>
    <t>Light Sleet / Windy</t>
  </si>
  <si>
    <t>Light Snow Shower</t>
  </si>
  <si>
    <t>Freezing Drizzle</t>
  </si>
  <si>
    <t>Heavy Rain Shower</t>
  </si>
  <si>
    <t>Light Blowing Snow</t>
  </si>
  <si>
    <t>Light Hail</t>
  </si>
  <si>
    <t>Snow Grains</t>
  </si>
  <si>
    <t>Thunderstorms and Snow</t>
  </si>
  <si>
    <t>Hail</t>
  </si>
  <si>
    <t>Heavy Freezing Drizzle</t>
  </si>
  <si>
    <t>Light Thunderstorm</t>
  </si>
  <si>
    <t>Rain and Sleet</t>
  </si>
  <si>
    <t>Sand / Dust Whirlwinds / Windy</t>
  </si>
  <si>
    <t>Snow Showers</t>
  </si>
  <si>
    <t>Tornado</t>
  </si>
  <si>
    <t>Blowing Sand</t>
  </si>
  <si>
    <t>Drifting Snow</t>
  </si>
  <si>
    <t>Freezing Rain / Windy</t>
  </si>
  <si>
    <t>Heavy Smoke</t>
  </si>
  <si>
    <t>Partial Fog / Windy</t>
  </si>
  <si>
    <t>Sand / Dust Whirls Nearby</t>
  </si>
  <si>
    <t>Sleet / Windy</t>
  </si>
  <si>
    <t>Snow and Thunder</t>
  </si>
  <si>
    <t>Thunder and Hail</t>
  </si>
  <si>
    <t>Thunder and Hail / Windy</t>
  </si>
  <si>
    <t>Widespread Dust / Windy</t>
  </si>
  <si>
    <t>New Condition</t>
  </si>
  <si>
    <t>Standard WC</t>
  </si>
  <si>
    <t>Partly cludy</t>
  </si>
  <si>
    <t>Heavy Thunderstorm</t>
  </si>
  <si>
    <t>Dust</t>
  </si>
  <si>
    <t>Others</t>
  </si>
  <si>
    <t>y =  Duration_exp,</t>
  </si>
  <si>
    <t xml:space="preserve">  x2 =  Start_Lat,</t>
  </si>
  <si>
    <t xml:space="preserve">  x3 =  Start_Lng,</t>
  </si>
  <si>
    <t xml:space="preserve">  x4 = Distance.mi.,</t>
  </si>
  <si>
    <t xml:space="preserve">  x10 =  Temperature.F.,</t>
  </si>
  <si>
    <t xml:space="preserve">  x12 =  Pressure.in.,</t>
  </si>
  <si>
    <t xml:space="preserve">  x13 =  Visibility.mi.,</t>
  </si>
  <si>
    <t xml:space="preserve">  x15 = Road_type.Highway,</t>
  </si>
  <si>
    <t xml:space="preserve">  x17 = Civil_Twilight.Night,</t>
  </si>
  <si>
    <t xml:space="preserve">  x19 = Traffic_Signal.True,</t>
  </si>
  <si>
    <t xml:space="preserve">  x25 =  Station.True,</t>
  </si>
  <si>
    <t xml:space="preserve">  x29 = Railway.True,</t>
  </si>
  <si>
    <t xml:space="preserve">  x33 =  Junction.True,</t>
  </si>
  <si>
    <t xml:space="preserve">  x39 =  Bump.True,</t>
  </si>
  <si>
    <t xml:space="preserve">  x43 =  Side.R,</t>
  </si>
  <si>
    <t xml:space="preserve">  x44 = Weather_ConditionClear,</t>
  </si>
  <si>
    <t xml:space="preserve">  x45 =  Weather_ConditionCloudy,</t>
  </si>
  <si>
    <t xml:space="preserve">  x48 = Weather_ConditionFog,</t>
  </si>
  <si>
    <t xml:space="preserve">  x49 =  Weather_ConditionHail,</t>
  </si>
  <si>
    <t xml:space="preserve">  x50 = Weather_ConditionHeavy.Rain,</t>
  </si>
  <si>
    <t xml:space="preserve">  x52 = Weather_ConditionHeavy.Thunderstorm,</t>
  </si>
  <si>
    <t xml:space="preserve">  x53 =  Weather_ConditionLight.Drizzle,</t>
  </si>
  <si>
    <t xml:space="preserve">  x54 = Weather_ConditionLight.Rain,</t>
  </si>
  <si>
    <t xml:space="preserve">  x55 =  Weather_ConditionLight.Snow,</t>
  </si>
  <si>
    <t xml:space="preserve">  x57 = Weather_ConditionPartly.cloudy,</t>
  </si>
  <si>
    <t xml:space="preserve">  x58 = Weather_ConditionRain,</t>
  </si>
  <si>
    <t xml:space="preserve">  x62 = Weather_ConditionThunderstorm,</t>
  </si>
  <si>
    <t xml:space="preserve">  x79 =  Wind_Direction.SW,</t>
  </si>
  <si>
    <t xml:space="preserve">  x82 = Wind_Direction.WNW,</t>
  </si>
  <si>
    <t xml:space="preserve">  x83 = Wind_Direction.WSW,</t>
  </si>
  <si>
    <t xml:space="preserve">  x84 = Severity.1,</t>
  </si>
  <si>
    <t xml:space="preserve">  x85 = Severity.2,</t>
  </si>
  <si>
    <t xml:space="preserve">  x86 = Severity.3</t>
  </si>
  <si>
    <r>
      <t xml:space="preserve">Exponential Duration, y =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Start Lat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Start Long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Distance +</t>
    </r>
  </si>
  <si>
    <r>
      <t xml:space="preserve">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Temperature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 xml:space="preserve"> Pressure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Visibility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Highway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Night +</t>
    </r>
  </si>
  <si>
    <r>
      <t xml:space="preserve">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 xml:space="preserve"> Traffic Signal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Station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 xml:space="preserve"> Railway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 xml:space="preserve"> Junction +</t>
    </r>
  </si>
  <si>
    <r>
      <t xml:space="preserve">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 xml:space="preserve"> Bump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 xml:space="preserve"> Right Side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 xml:space="preserve"> WC Clear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 xml:space="preserve"> WC Cloudy +</t>
    </r>
  </si>
  <si>
    <r>
      <t xml:space="preserve">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 xml:space="preserve"> WC Fog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 xml:space="preserve"> WC Hail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 xml:space="preserve"> WC Heavy Rain +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</si>
  <si>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 xml:space="preserve"> WC Heavy Thunderstorm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 WC Light Drizzle +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</si>
  <si>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 xml:space="preserve"> WC Light Rain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 xml:space="preserve"> WC Light Snow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 xml:space="preserve"> WC Partly cloudy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 xml:space="preserve"> WC Rain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 xml:space="preserve"> WC Thunderstorm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 xml:space="preserve"> WD SW +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</si>
  <si>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 xml:space="preserve"> WD WNW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 xml:space="preserve"> WD WSW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 xml:space="preserve"> Severity1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 xml:space="preserve"> Severity2 + 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 xml:space="preserve"> Severity3</t>
    </r>
  </si>
  <si>
    <t>Exponential Duration, y =</t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</si>
  <si>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+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</si>
  <si>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Start Lat +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</si>
  <si>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Start Long +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</si>
  <si>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Distance +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</si>
  <si>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Temperature +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</si>
  <si>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 xml:space="preserve"> Pressure +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</si>
  <si>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 xml:space="preserve"> Visibility +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</si>
  <si>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Highway +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</si>
  <si>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 xml:space="preserve"> Night +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</si>
  <si>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 xml:space="preserve"> Traffic Signal +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</si>
  <si>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Station +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</si>
  <si>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 xml:space="preserve"> Railway +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</si>
  <si>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 xml:space="preserve"> Junction +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</si>
  <si>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 xml:space="preserve"> Bump +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</si>
  <si>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 xml:space="preserve"> Right Side +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</si>
  <si>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 xml:space="preserve"> WC Clear +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</si>
  <si>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 xml:space="preserve"> WC Cloudy +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</si>
  <si>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 xml:space="preserve"> WC Fog +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</si>
  <si>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 xml:space="preserve"> WC Hail +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</si>
  <si>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 xml:space="preserve"> WC Heavy Rain +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</si>
  <si>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 xml:space="preserve"> WC Heavy Thunderstorm +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</si>
  <si>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 WC Light Drizzle +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</si>
  <si>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 xml:space="preserve"> WC Light Rain +</t>
    </r>
  </si>
  <si>
    <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 xml:space="preserve"> WC Light Snow +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</si>
  <si>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 xml:space="preserve"> WC Partly cloudy +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</si>
  <si>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 xml:space="preserve"> WC Rain +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</si>
  <si>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 xml:space="preserve"> WC Thunderstorm +</t>
    </r>
  </si>
  <si>
    <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 xml:space="preserve"> WD SW +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</si>
  <si>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 xml:space="preserve"> WD WNW +</t>
    </r>
  </si>
  <si>
    <r>
      <t>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 xml:space="preserve"> WD WSW +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</si>
  <si>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 xml:space="preserve"> Severity1 +</t>
    </r>
  </si>
  <si>
    <r>
      <t>b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 xml:space="preserve"> Severity2 +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</si>
  <si>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 xml:space="preserve"> Severity3</t>
    </r>
  </si>
  <si>
    <r>
      <t>b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 xml:space="preserve"> +</t>
    </r>
  </si>
  <si>
    <r>
      <t>b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>Start Lat +</t>
    </r>
  </si>
  <si>
    <r>
      <t>b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Start Long +</t>
    </r>
  </si>
  <si>
    <r>
      <t>b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Distance +</t>
    </r>
  </si>
  <si>
    <r>
      <t>b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Temperature +</t>
    </r>
  </si>
  <si>
    <r>
      <t>b</t>
    </r>
    <r>
      <rPr>
        <vertAlign val="subscript"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 Pressure +</t>
    </r>
  </si>
  <si>
    <r>
      <t>b</t>
    </r>
    <r>
      <rPr>
        <vertAlign val="subscript"/>
        <sz val="14"/>
        <color theme="1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 Visibility +</t>
    </r>
  </si>
  <si>
    <r>
      <t>b</t>
    </r>
    <r>
      <rPr>
        <vertAlign val="subscript"/>
        <sz val="14"/>
        <color theme="1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 Highway +</t>
    </r>
  </si>
  <si>
    <r>
      <t>b</t>
    </r>
    <r>
      <rPr>
        <vertAlign val="subscript"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 xml:space="preserve"> Night +</t>
    </r>
  </si>
  <si>
    <r>
      <t>b</t>
    </r>
    <r>
      <rPr>
        <vertAlign val="subscript"/>
        <sz val="14"/>
        <color theme="1"/>
        <rFont val="Times New Roman"/>
        <family val="1"/>
      </rPr>
      <t>9</t>
    </r>
    <r>
      <rPr>
        <sz val="14"/>
        <color theme="1"/>
        <rFont val="Times New Roman"/>
        <family val="1"/>
      </rPr>
      <t xml:space="preserve"> Traffic Signal +</t>
    </r>
  </si>
  <si>
    <r>
      <t>b</t>
    </r>
    <r>
      <rPr>
        <vertAlign val="subscript"/>
        <sz val="14"/>
        <color theme="1"/>
        <rFont val="Times New Roman"/>
        <family val="1"/>
      </rPr>
      <t>10</t>
    </r>
    <r>
      <rPr>
        <sz val="14"/>
        <color theme="1"/>
        <rFont val="Times New Roman"/>
        <family val="1"/>
      </rPr>
      <t xml:space="preserve"> Station +</t>
    </r>
  </si>
  <si>
    <r>
      <t>b</t>
    </r>
    <r>
      <rPr>
        <vertAlign val="subscript"/>
        <sz val="14"/>
        <color theme="1"/>
        <rFont val="Times New Roman"/>
        <family val="1"/>
      </rPr>
      <t>11</t>
    </r>
    <r>
      <rPr>
        <sz val="14"/>
        <color theme="1"/>
        <rFont val="Times New Roman"/>
        <family val="1"/>
      </rPr>
      <t xml:space="preserve"> Railway +</t>
    </r>
  </si>
  <si>
    <r>
      <t>b</t>
    </r>
    <r>
      <rPr>
        <vertAlign val="subscript"/>
        <sz val="14"/>
        <color theme="1"/>
        <rFont val="Times New Roman"/>
        <family val="1"/>
      </rPr>
      <t>12</t>
    </r>
    <r>
      <rPr>
        <sz val="14"/>
        <color theme="1"/>
        <rFont val="Times New Roman"/>
        <family val="1"/>
      </rPr>
      <t xml:space="preserve"> Junction +</t>
    </r>
  </si>
  <si>
    <r>
      <t>b</t>
    </r>
    <r>
      <rPr>
        <vertAlign val="subscript"/>
        <sz val="14"/>
        <color theme="1"/>
        <rFont val="Times New Roman"/>
        <family val="1"/>
      </rPr>
      <t>13</t>
    </r>
    <r>
      <rPr>
        <sz val="14"/>
        <color theme="1"/>
        <rFont val="Times New Roman"/>
        <family val="1"/>
      </rPr>
      <t xml:space="preserve"> Bump +</t>
    </r>
  </si>
  <si>
    <r>
      <t>b</t>
    </r>
    <r>
      <rPr>
        <vertAlign val="subscript"/>
        <sz val="14"/>
        <color theme="1"/>
        <rFont val="Times New Roman"/>
        <family val="1"/>
      </rPr>
      <t>14</t>
    </r>
    <r>
      <rPr>
        <sz val="14"/>
        <color theme="1"/>
        <rFont val="Times New Roman"/>
        <family val="1"/>
      </rPr>
      <t xml:space="preserve"> Right Side +</t>
    </r>
  </si>
  <si>
    <r>
      <t>b</t>
    </r>
    <r>
      <rPr>
        <vertAlign val="subscript"/>
        <sz val="14"/>
        <color theme="1"/>
        <rFont val="Times New Roman"/>
        <family val="1"/>
      </rPr>
      <t>15</t>
    </r>
    <r>
      <rPr>
        <sz val="14"/>
        <color theme="1"/>
        <rFont val="Times New Roman"/>
        <family val="1"/>
      </rPr>
      <t xml:space="preserve"> WC Clear +</t>
    </r>
  </si>
  <si>
    <r>
      <t>b</t>
    </r>
    <r>
      <rPr>
        <vertAlign val="subscript"/>
        <sz val="14"/>
        <color theme="1"/>
        <rFont val="Times New Roman"/>
        <family val="1"/>
      </rPr>
      <t>16</t>
    </r>
    <r>
      <rPr>
        <sz val="14"/>
        <color theme="1"/>
        <rFont val="Times New Roman"/>
        <family val="1"/>
      </rPr>
      <t xml:space="preserve"> WC Cloudy +</t>
    </r>
  </si>
  <si>
    <r>
      <t>b</t>
    </r>
    <r>
      <rPr>
        <vertAlign val="subscript"/>
        <sz val="14"/>
        <color theme="1"/>
        <rFont val="Times New Roman"/>
        <family val="1"/>
      </rPr>
      <t>17</t>
    </r>
    <r>
      <rPr>
        <sz val="14"/>
        <color theme="1"/>
        <rFont val="Times New Roman"/>
        <family val="1"/>
      </rPr>
      <t xml:space="preserve"> WC Fog +</t>
    </r>
  </si>
  <si>
    <r>
      <t>b</t>
    </r>
    <r>
      <rPr>
        <vertAlign val="subscript"/>
        <sz val="14"/>
        <color theme="1"/>
        <rFont val="Times New Roman"/>
        <family val="1"/>
      </rPr>
      <t>18</t>
    </r>
    <r>
      <rPr>
        <sz val="14"/>
        <color theme="1"/>
        <rFont val="Times New Roman"/>
        <family val="1"/>
      </rPr>
      <t xml:space="preserve"> WC Hail +</t>
    </r>
  </si>
  <si>
    <r>
      <t>b</t>
    </r>
    <r>
      <rPr>
        <vertAlign val="subscript"/>
        <sz val="14"/>
        <color theme="1"/>
        <rFont val="Times New Roman"/>
        <family val="1"/>
      </rPr>
      <t>19</t>
    </r>
    <r>
      <rPr>
        <sz val="14"/>
        <color theme="1"/>
        <rFont val="Times New Roman"/>
        <family val="1"/>
      </rPr>
      <t xml:space="preserve"> WC Heavy Rain +</t>
    </r>
  </si>
  <si>
    <r>
      <t>b</t>
    </r>
    <r>
      <rPr>
        <vertAlign val="subscript"/>
        <sz val="14"/>
        <color theme="1"/>
        <rFont val="Times New Roman"/>
        <family val="1"/>
      </rPr>
      <t>20</t>
    </r>
    <r>
      <rPr>
        <sz val="14"/>
        <color theme="1"/>
        <rFont val="Times New Roman"/>
        <family val="1"/>
      </rPr>
      <t xml:space="preserve"> WC Heavy Thunderstorm +</t>
    </r>
  </si>
  <si>
    <r>
      <t>b</t>
    </r>
    <r>
      <rPr>
        <vertAlign val="subscript"/>
        <sz val="14"/>
        <color theme="1"/>
        <rFont val="Times New Roman"/>
        <family val="1"/>
      </rPr>
      <t>21</t>
    </r>
    <r>
      <rPr>
        <sz val="14"/>
        <color theme="1"/>
        <rFont val="Times New Roman"/>
        <family val="1"/>
      </rPr>
      <t xml:space="preserve"> WC Light Drizzle +</t>
    </r>
  </si>
  <si>
    <r>
      <t>b</t>
    </r>
    <r>
      <rPr>
        <vertAlign val="subscript"/>
        <sz val="14"/>
        <color theme="1"/>
        <rFont val="Times New Roman"/>
        <family val="1"/>
      </rPr>
      <t>22</t>
    </r>
    <r>
      <rPr>
        <sz val="14"/>
        <color theme="1"/>
        <rFont val="Times New Roman"/>
        <family val="1"/>
      </rPr>
      <t xml:space="preserve"> WC Light Rain +</t>
    </r>
  </si>
  <si>
    <r>
      <t>b</t>
    </r>
    <r>
      <rPr>
        <vertAlign val="subscript"/>
        <sz val="14"/>
        <color theme="1"/>
        <rFont val="Times New Roman"/>
        <family val="1"/>
      </rPr>
      <t>23</t>
    </r>
    <r>
      <rPr>
        <sz val="14"/>
        <color theme="1"/>
        <rFont val="Times New Roman"/>
        <family val="1"/>
      </rPr>
      <t xml:space="preserve"> WC Light Snow +</t>
    </r>
  </si>
  <si>
    <r>
      <t>b</t>
    </r>
    <r>
      <rPr>
        <vertAlign val="subscript"/>
        <sz val="14"/>
        <color theme="1"/>
        <rFont val="Times New Roman"/>
        <family val="1"/>
      </rPr>
      <t>24</t>
    </r>
    <r>
      <rPr>
        <sz val="14"/>
        <color theme="1"/>
        <rFont val="Times New Roman"/>
        <family val="1"/>
      </rPr>
      <t xml:space="preserve"> WC Partly cloudy +</t>
    </r>
  </si>
  <si>
    <r>
      <t>b</t>
    </r>
    <r>
      <rPr>
        <vertAlign val="subscript"/>
        <sz val="14"/>
        <color theme="1"/>
        <rFont val="Times New Roman"/>
        <family val="1"/>
      </rPr>
      <t>25</t>
    </r>
    <r>
      <rPr>
        <sz val="14"/>
        <color theme="1"/>
        <rFont val="Times New Roman"/>
        <family val="1"/>
      </rPr>
      <t xml:space="preserve"> WC Rain +</t>
    </r>
  </si>
  <si>
    <r>
      <t>b</t>
    </r>
    <r>
      <rPr>
        <vertAlign val="subscript"/>
        <sz val="14"/>
        <color theme="1"/>
        <rFont val="Times New Roman"/>
        <family val="1"/>
      </rPr>
      <t>26</t>
    </r>
    <r>
      <rPr>
        <sz val="14"/>
        <color theme="1"/>
        <rFont val="Times New Roman"/>
        <family val="1"/>
      </rPr>
      <t xml:space="preserve"> WC Thunderstorm +</t>
    </r>
  </si>
  <si>
    <r>
      <t>b</t>
    </r>
    <r>
      <rPr>
        <vertAlign val="subscript"/>
        <sz val="14"/>
        <color theme="1"/>
        <rFont val="Times New Roman"/>
        <family val="1"/>
      </rPr>
      <t>27</t>
    </r>
    <r>
      <rPr>
        <sz val="14"/>
        <color theme="1"/>
        <rFont val="Times New Roman"/>
        <family val="1"/>
      </rPr>
      <t xml:space="preserve"> WD SW +</t>
    </r>
  </si>
  <si>
    <r>
      <t>b</t>
    </r>
    <r>
      <rPr>
        <vertAlign val="subscript"/>
        <sz val="14"/>
        <color theme="1"/>
        <rFont val="Times New Roman"/>
        <family val="1"/>
      </rPr>
      <t>28</t>
    </r>
    <r>
      <rPr>
        <sz val="14"/>
        <color theme="1"/>
        <rFont val="Times New Roman"/>
        <family val="1"/>
      </rPr>
      <t xml:space="preserve"> WD WNW +</t>
    </r>
  </si>
  <si>
    <r>
      <t>b</t>
    </r>
    <r>
      <rPr>
        <vertAlign val="subscript"/>
        <sz val="14"/>
        <color theme="1"/>
        <rFont val="Times New Roman"/>
        <family val="1"/>
      </rPr>
      <t>29</t>
    </r>
    <r>
      <rPr>
        <sz val="14"/>
        <color theme="1"/>
        <rFont val="Times New Roman"/>
        <family val="1"/>
      </rPr>
      <t xml:space="preserve"> WD WSW +</t>
    </r>
  </si>
  <si>
    <r>
      <t>b</t>
    </r>
    <r>
      <rPr>
        <vertAlign val="subscript"/>
        <sz val="14"/>
        <color theme="1"/>
        <rFont val="Times New Roman"/>
        <family val="1"/>
      </rPr>
      <t>30</t>
    </r>
    <r>
      <rPr>
        <sz val="14"/>
        <color theme="1"/>
        <rFont val="Times New Roman"/>
        <family val="1"/>
      </rPr>
      <t xml:space="preserve"> Severity1 +</t>
    </r>
  </si>
  <si>
    <r>
      <t>b</t>
    </r>
    <r>
      <rPr>
        <vertAlign val="subscript"/>
        <sz val="14"/>
        <color theme="1"/>
        <rFont val="Times New Roman"/>
        <family val="1"/>
      </rPr>
      <t>31</t>
    </r>
    <r>
      <rPr>
        <sz val="14"/>
        <color theme="1"/>
        <rFont val="Times New Roman"/>
        <family val="1"/>
      </rPr>
      <t xml:space="preserve"> Severity2 +</t>
    </r>
  </si>
  <si>
    <r>
      <t>b</t>
    </r>
    <r>
      <rPr>
        <vertAlign val="subscript"/>
        <sz val="14"/>
        <color theme="1"/>
        <rFont val="Times New Roman"/>
        <family val="1"/>
      </rPr>
      <t>32</t>
    </r>
    <r>
      <rPr>
        <sz val="14"/>
        <color theme="1"/>
        <rFont val="Times New Roman"/>
        <family val="1"/>
      </rPr>
      <t xml:space="preserve"> Severity3</t>
    </r>
  </si>
  <si>
    <t>+</t>
  </si>
  <si>
    <t>b2</t>
  </si>
  <si>
    <t>b3</t>
  </si>
  <si>
    <t>Distance</t>
  </si>
  <si>
    <t>b4</t>
  </si>
  <si>
    <t>Temperature</t>
  </si>
  <si>
    <t>b5</t>
  </si>
  <si>
    <t>Pressure</t>
  </si>
  <si>
    <t>b6</t>
  </si>
  <si>
    <t>Visibility</t>
  </si>
  <si>
    <t>b7</t>
  </si>
  <si>
    <t>Highway</t>
  </si>
  <si>
    <t>b8</t>
  </si>
  <si>
    <t>Night</t>
  </si>
  <si>
    <t>b9</t>
  </si>
  <si>
    <t>b10</t>
  </si>
  <si>
    <t>Station</t>
  </si>
  <si>
    <t>b11</t>
  </si>
  <si>
    <t>Railway</t>
  </si>
  <si>
    <t>b12</t>
  </si>
  <si>
    <t>Junction</t>
  </si>
  <si>
    <t>b13</t>
  </si>
  <si>
    <t>Bump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</si>
  <si>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</si>
  <si>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</si>
  <si>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</si>
  <si>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</si>
  <si>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</si>
  <si>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</si>
  <si>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</si>
  <si>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</si>
  <si>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</si>
  <si>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</si>
  <si>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</si>
  <si>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</si>
  <si>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</si>
  <si>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</si>
  <si>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</si>
  <si>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</si>
  <si>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</si>
  <si>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Severity1</t>
  </si>
  <si>
    <t>b31</t>
  </si>
  <si>
    <t>Severity2</t>
  </si>
  <si>
    <t>b32</t>
  </si>
  <si>
    <t>Severity3</t>
  </si>
  <si>
    <t>b1</t>
  </si>
  <si>
    <t>Start Lat</t>
  </si>
  <si>
    <t>WCHeavyRain</t>
  </si>
  <si>
    <t>WCHeavyThunderstorm</t>
  </si>
  <si>
    <t>WCLightDrizzle</t>
  </si>
  <si>
    <t>WCLightRain</t>
  </si>
  <si>
    <t>WCLightSnow</t>
  </si>
  <si>
    <t>WCPartlycloudy</t>
  </si>
  <si>
    <t>StartLong</t>
  </si>
  <si>
    <t>TrafficSignal</t>
  </si>
  <si>
    <t>RightSide</t>
  </si>
  <si>
    <t>WCClear</t>
  </si>
  <si>
    <t>WCCloudy</t>
  </si>
  <si>
    <t>WCFog</t>
  </si>
  <si>
    <t>WCHail</t>
  </si>
  <si>
    <t>WCRain</t>
  </si>
  <si>
    <t>WCThunderstorm</t>
  </si>
  <si>
    <t>WDSW</t>
  </si>
  <si>
    <t>WDWNW</t>
  </si>
  <si>
    <t>WDWSW</t>
  </si>
  <si>
    <t>x15</t>
  </si>
  <si>
    <t>x17</t>
  </si>
  <si>
    <t>x19</t>
  </si>
  <si>
    <t>x25</t>
  </si>
  <si>
    <t>x29</t>
  </si>
  <si>
    <t>x33</t>
  </si>
  <si>
    <t>x39</t>
  </si>
  <si>
    <t>x43</t>
  </si>
  <si>
    <t>x44</t>
  </si>
  <si>
    <t>x45</t>
  </si>
  <si>
    <t>x48</t>
  </si>
  <si>
    <t>x49</t>
  </si>
  <si>
    <t>x50</t>
  </si>
  <si>
    <t>x52</t>
  </si>
  <si>
    <t>x53</t>
  </si>
  <si>
    <t>x54</t>
  </si>
  <si>
    <t>x55</t>
  </si>
  <si>
    <t>x57</t>
  </si>
  <si>
    <t>x58</t>
  </si>
  <si>
    <t>x62</t>
  </si>
  <si>
    <t>x79</t>
  </si>
  <si>
    <t>x82</t>
  </si>
  <si>
    <t>x83</t>
  </si>
  <si>
    <t>x84</t>
  </si>
  <si>
    <t>x85</t>
  </si>
  <si>
    <t>x86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</si>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</sst>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bscript"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Symbol"/>
      <charset val="2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0" fillId="0" borderId="0" xfId="0" applyAlignment="1"/>
    <xf numFmtId="0" fontId="23" fillId="0" borderId="0" xfId="0" applyFont="1" applyAlignment="1">
      <alignment vertical="center"/>
    </xf>
    <xf numFmtId="0" fontId="24" fillId="0" borderId="0" xfId="0" applyFont="1" applyAlignment="1">
      <alignment horizontal="justify" vertical="center"/>
    </xf>
    <xf numFmtId="0" fontId="18" fillId="0" borderId="0" xfId="0" applyFont="1" applyAlignment="1"/>
    <xf numFmtId="2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2" fontId="18" fillId="0" borderId="0" xfId="0" applyNumberFormat="1" applyFont="1" applyAlignment="1">
      <alignment horizontal="left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170" fontId="18" fillId="0" borderId="0" xfId="0" applyNumberFormat="1" applyFont="1" applyAlignment="1">
      <alignment horizontal="center" vertical="center"/>
    </xf>
    <xf numFmtId="169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:B20"/>
    </sheetView>
  </sheetViews>
  <sheetFormatPr baseColWidth="10" defaultRowHeight="16" x14ac:dyDescent="0.2"/>
  <cols>
    <col min="1" max="1" width="10.83203125" style="1"/>
    <col min="2" max="2" width="19.5" style="1" bestFit="1" customWidth="1"/>
    <col min="3" max="3" width="19.5" style="1" customWidth="1"/>
    <col min="4" max="4" width="32.5" style="1" bestFit="1" customWidth="1"/>
    <col min="5" max="5" width="10.83203125" style="1"/>
    <col min="6" max="6" width="27" style="1" bestFit="1" customWidth="1"/>
    <col min="7" max="7" width="6.1640625" style="1" bestFit="1" customWidth="1"/>
    <col min="8" max="8" width="21.5" style="1" bestFit="1" customWidth="1"/>
    <col min="9" max="9" width="7.1640625" style="1" bestFit="1" customWidth="1"/>
    <col min="10" max="10" width="32.5" style="1" bestFit="1" customWidth="1"/>
    <col min="11" max="11" width="7.1640625" style="1" bestFit="1" customWidth="1"/>
    <col min="12" max="12" width="20" style="1" bestFit="1" customWidth="1"/>
    <col min="13" max="13" width="10.83203125" style="1"/>
    <col min="14" max="14" width="18.5" style="1" bestFit="1" customWidth="1"/>
    <col min="15" max="16384" width="10.83203125" style="1"/>
  </cols>
  <sheetData>
    <row r="1" spans="1:31" x14ac:dyDescent="0.2">
      <c r="B1" s="1" t="s">
        <v>131</v>
      </c>
      <c r="C1" s="1" t="s">
        <v>1</v>
      </c>
      <c r="D1" s="1" t="s">
        <v>0</v>
      </c>
      <c r="E1" s="1" t="s">
        <v>1</v>
      </c>
      <c r="F1" s="1" t="s">
        <v>130</v>
      </c>
      <c r="G1" s="1" t="s">
        <v>1</v>
      </c>
      <c r="I1" s="1" t="s">
        <v>1</v>
      </c>
      <c r="K1" s="1" t="s">
        <v>1</v>
      </c>
      <c r="M1" s="1" t="s">
        <v>1</v>
      </c>
      <c r="O1" s="1" t="s">
        <v>1</v>
      </c>
      <c r="Q1" s="1" t="s">
        <v>1</v>
      </c>
      <c r="S1" s="1" t="s">
        <v>1</v>
      </c>
      <c r="U1" s="1" t="s">
        <v>1</v>
      </c>
      <c r="W1" s="1" t="s">
        <v>1</v>
      </c>
      <c r="Y1" s="1" t="s">
        <v>1</v>
      </c>
      <c r="AA1" s="1" t="s">
        <v>1</v>
      </c>
      <c r="AC1" s="1" t="s">
        <v>1</v>
      </c>
      <c r="AE1" s="1" t="s">
        <v>1</v>
      </c>
    </row>
    <row r="2" spans="1:31" x14ac:dyDescent="0.2">
      <c r="A2" s="1">
        <v>13</v>
      </c>
      <c r="B2" s="1" t="s">
        <v>2</v>
      </c>
      <c r="C2" s="1">
        <f>E2+G2</f>
        <v>879054</v>
      </c>
      <c r="D2" s="1" t="s">
        <v>2</v>
      </c>
      <c r="E2" s="1">
        <v>868000</v>
      </c>
      <c r="F2" s="1" t="s">
        <v>19</v>
      </c>
      <c r="G2" s="1">
        <v>11054</v>
      </c>
    </row>
    <row r="3" spans="1:31" x14ac:dyDescent="0.2">
      <c r="A3" s="1">
        <v>6</v>
      </c>
      <c r="B3" s="1" t="s">
        <v>3</v>
      </c>
      <c r="C3" s="1">
        <f>E3</f>
        <v>787827</v>
      </c>
      <c r="D3" s="1" t="s">
        <v>3</v>
      </c>
      <c r="E3" s="1">
        <v>787827</v>
      </c>
    </row>
    <row r="4" spans="1:31" x14ac:dyDescent="0.2">
      <c r="A4" s="1">
        <v>76</v>
      </c>
      <c r="B4" s="1" t="s">
        <v>9</v>
      </c>
      <c r="C4" s="1">
        <f>E4+G4+I4+K4+M4+O4+Q4</f>
        <v>1256337</v>
      </c>
      <c r="D4" s="1" t="s">
        <v>4</v>
      </c>
      <c r="E4" s="1">
        <v>557499</v>
      </c>
      <c r="F4" s="1" t="s">
        <v>5</v>
      </c>
      <c r="G4" s="1">
        <v>6388</v>
      </c>
      <c r="H4" s="1" t="s">
        <v>8</v>
      </c>
      <c r="I4" s="1">
        <v>372771</v>
      </c>
      <c r="J4" s="1" t="s">
        <v>9</v>
      </c>
      <c r="K4" s="1">
        <v>313043</v>
      </c>
      <c r="L4" s="1" t="s">
        <v>10</v>
      </c>
      <c r="M4" s="1">
        <v>6069</v>
      </c>
      <c r="N4" s="1" t="s">
        <v>84</v>
      </c>
      <c r="O4" s="1">
        <v>17</v>
      </c>
      <c r="P4" s="1" t="s">
        <v>44</v>
      </c>
      <c r="Q4" s="1">
        <v>550</v>
      </c>
    </row>
    <row r="5" spans="1:31" x14ac:dyDescent="0.2">
      <c r="A5" s="1">
        <v>82</v>
      </c>
      <c r="B5" s="1" t="s">
        <v>132</v>
      </c>
      <c r="C5" s="1">
        <f>E5+G5+I5</f>
        <v>590725</v>
      </c>
      <c r="D5" s="1" t="s">
        <v>6</v>
      </c>
      <c r="E5" s="1">
        <v>387038</v>
      </c>
      <c r="F5" s="1" t="s">
        <v>7</v>
      </c>
      <c r="G5" s="1">
        <v>3769</v>
      </c>
      <c r="H5" s="1" t="s">
        <v>12</v>
      </c>
      <c r="I5" s="1">
        <v>199918</v>
      </c>
    </row>
    <row r="6" spans="1:31" x14ac:dyDescent="0.2">
      <c r="A6" s="1">
        <v>45</v>
      </c>
      <c r="B6" s="1" t="s">
        <v>18</v>
      </c>
      <c r="C6" s="1">
        <f>E6+G6+I6</f>
        <v>15106</v>
      </c>
      <c r="D6" s="1" t="s">
        <v>18</v>
      </c>
      <c r="E6" s="1">
        <v>14183</v>
      </c>
      <c r="F6" s="1" t="s">
        <v>42</v>
      </c>
      <c r="G6" s="1">
        <v>827</v>
      </c>
      <c r="H6" s="1" t="s">
        <v>64</v>
      </c>
      <c r="I6" s="1">
        <v>96</v>
      </c>
    </row>
    <row r="7" spans="1:31" x14ac:dyDescent="0.2">
      <c r="A7" s="1">
        <v>55</v>
      </c>
      <c r="B7" s="1" t="s">
        <v>11</v>
      </c>
      <c r="C7" s="1">
        <f>E7+G7+I7+K7+M7+O7+Q7+S7</f>
        <v>207869</v>
      </c>
      <c r="D7" s="1" t="s">
        <v>11</v>
      </c>
      <c r="E7" s="1">
        <v>200847</v>
      </c>
      <c r="F7" s="1" t="s">
        <v>30</v>
      </c>
      <c r="G7" s="1">
        <v>2845</v>
      </c>
      <c r="H7" s="1" t="s">
        <v>28</v>
      </c>
      <c r="I7" s="1">
        <v>3342</v>
      </c>
      <c r="J7" s="1" t="s">
        <v>45</v>
      </c>
      <c r="K7" s="1">
        <v>519</v>
      </c>
      <c r="L7" s="1" t="s">
        <v>54</v>
      </c>
      <c r="M7" s="1">
        <v>153</v>
      </c>
      <c r="N7" s="1" t="s">
        <v>58</v>
      </c>
      <c r="O7" s="1">
        <v>141</v>
      </c>
      <c r="P7" s="1" t="s">
        <v>85</v>
      </c>
      <c r="Q7" s="1">
        <v>13</v>
      </c>
      <c r="R7" s="1" t="s">
        <v>88</v>
      </c>
      <c r="S7" s="1">
        <v>9</v>
      </c>
    </row>
    <row r="8" spans="1:31" x14ac:dyDescent="0.2">
      <c r="A8" s="1">
        <v>86</v>
      </c>
      <c r="B8" s="1" t="s">
        <v>14</v>
      </c>
      <c r="C8" s="1">
        <f>E8+G8+I8+K8+M8</f>
        <v>48375</v>
      </c>
      <c r="D8" s="1" t="s">
        <v>14</v>
      </c>
      <c r="E8" s="1">
        <v>47034</v>
      </c>
      <c r="F8" s="1" t="s">
        <v>41</v>
      </c>
      <c r="G8" s="1">
        <v>876</v>
      </c>
      <c r="H8" s="1" t="s">
        <v>47</v>
      </c>
      <c r="I8" s="1">
        <v>320</v>
      </c>
      <c r="J8" s="1" t="s">
        <v>61</v>
      </c>
      <c r="K8" s="1">
        <v>120</v>
      </c>
      <c r="L8" s="1" t="s">
        <v>75</v>
      </c>
      <c r="M8" s="1">
        <v>25</v>
      </c>
    </row>
    <row r="9" spans="1:31" x14ac:dyDescent="0.2">
      <c r="A9" s="1">
        <v>29</v>
      </c>
      <c r="B9" s="1" t="s">
        <v>17</v>
      </c>
      <c r="C9" s="1">
        <f>E9+G9+I9+K9</f>
        <v>18234</v>
      </c>
      <c r="D9" s="1" t="s">
        <v>17</v>
      </c>
      <c r="E9" s="1">
        <v>17622</v>
      </c>
      <c r="F9" s="1" t="s">
        <v>43</v>
      </c>
      <c r="G9" s="1">
        <v>602</v>
      </c>
      <c r="H9" s="1" t="s">
        <v>90</v>
      </c>
      <c r="I9" s="1">
        <v>7</v>
      </c>
      <c r="J9" s="1" t="s">
        <v>107</v>
      </c>
      <c r="K9" s="1">
        <v>3</v>
      </c>
    </row>
    <row r="10" spans="1:31" x14ac:dyDescent="0.2">
      <c r="A10" s="1">
        <v>63</v>
      </c>
      <c r="B10" s="1" t="s">
        <v>13</v>
      </c>
      <c r="C10" s="1">
        <f>E10+G10+I10+K10+M10+O10+Q10+S10</f>
        <v>57470</v>
      </c>
      <c r="D10" s="1" t="s">
        <v>13</v>
      </c>
      <c r="E10" s="1">
        <v>55753</v>
      </c>
      <c r="F10" s="1" t="s">
        <v>38</v>
      </c>
      <c r="G10" s="1">
        <v>1666</v>
      </c>
      <c r="H10" s="1" t="s">
        <v>79</v>
      </c>
      <c r="I10" s="1">
        <v>22</v>
      </c>
      <c r="J10" s="1" t="s">
        <v>86</v>
      </c>
      <c r="K10" s="1">
        <v>11</v>
      </c>
      <c r="L10" s="1" t="s">
        <v>95</v>
      </c>
      <c r="M10" s="1">
        <v>6</v>
      </c>
      <c r="N10" s="1" t="s">
        <v>100</v>
      </c>
      <c r="O10" s="1">
        <v>5</v>
      </c>
      <c r="P10" s="1" t="s">
        <v>105</v>
      </c>
      <c r="Q10" s="1">
        <v>4</v>
      </c>
      <c r="R10" s="1" t="s">
        <v>108</v>
      </c>
      <c r="S10" s="1">
        <v>3</v>
      </c>
    </row>
    <row r="11" spans="1:31" x14ac:dyDescent="0.2">
      <c r="A11" s="1">
        <v>102</v>
      </c>
      <c r="B11" s="1" t="s">
        <v>21</v>
      </c>
      <c r="C11" s="1">
        <f>E11+G11+I11+K11+M11+O11+Q11</f>
        <v>6946</v>
      </c>
      <c r="D11" s="1" t="s">
        <v>21</v>
      </c>
      <c r="E11" s="1">
        <v>6213</v>
      </c>
      <c r="F11" s="1" t="s">
        <v>46</v>
      </c>
      <c r="G11" s="1">
        <v>341</v>
      </c>
      <c r="H11" s="1" t="s">
        <v>49</v>
      </c>
      <c r="I11" s="1">
        <v>304</v>
      </c>
      <c r="J11" s="1" t="s">
        <v>65</v>
      </c>
      <c r="K11" s="1">
        <v>82</v>
      </c>
      <c r="L11" s="1" t="s">
        <v>110</v>
      </c>
      <c r="M11" s="1">
        <v>3</v>
      </c>
      <c r="N11" s="1" t="s">
        <v>117</v>
      </c>
      <c r="O11" s="1">
        <v>2</v>
      </c>
      <c r="P11" s="1" t="s">
        <v>120</v>
      </c>
      <c r="Q11" s="1">
        <v>1</v>
      </c>
    </row>
    <row r="12" spans="1:31" x14ac:dyDescent="0.2">
      <c r="A12" s="1">
        <v>35</v>
      </c>
      <c r="B12" s="1" t="s">
        <v>39</v>
      </c>
      <c r="C12" s="1">
        <f>E12+G12+I12+K12+M12</f>
        <v>1780</v>
      </c>
      <c r="D12" s="1" t="s">
        <v>39</v>
      </c>
      <c r="E12" s="1">
        <v>1627</v>
      </c>
      <c r="F12" s="1" t="s">
        <v>59</v>
      </c>
      <c r="G12" s="1">
        <v>140</v>
      </c>
      <c r="H12" s="1" t="s">
        <v>93</v>
      </c>
      <c r="I12" s="1">
        <v>6</v>
      </c>
      <c r="J12" s="1" t="s">
        <v>101</v>
      </c>
      <c r="K12" s="1">
        <v>4</v>
      </c>
      <c r="L12" s="1" t="s">
        <v>111</v>
      </c>
      <c r="M12" s="1">
        <v>3</v>
      </c>
    </row>
    <row r="13" spans="1:31" x14ac:dyDescent="0.2">
      <c r="A13" s="1">
        <v>22</v>
      </c>
      <c r="B13" s="1" t="s">
        <v>16</v>
      </c>
      <c r="C13" s="1">
        <f>E13+G13+I13+K13+M13+O13+Q13+S13+E13+U13+W13+Y13+AA13+AC13+AE13</f>
        <v>143684</v>
      </c>
      <c r="D13" s="1" t="s">
        <v>15</v>
      </c>
      <c r="E13" s="1">
        <v>45202</v>
      </c>
      <c r="F13" s="1" t="s">
        <v>16</v>
      </c>
      <c r="G13" s="1">
        <v>44312</v>
      </c>
      <c r="H13" s="1" t="s">
        <v>29</v>
      </c>
      <c r="I13" s="1">
        <v>3010</v>
      </c>
      <c r="J13" s="1" t="s">
        <v>37</v>
      </c>
      <c r="K13" s="1">
        <v>1677</v>
      </c>
      <c r="L13" s="1" t="s">
        <v>40</v>
      </c>
      <c r="M13" s="1">
        <v>978</v>
      </c>
      <c r="N13" s="1" t="s">
        <v>48</v>
      </c>
      <c r="O13" s="1">
        <v>309</v>
      </c>
      <c r="P13" s="1" t="s">
        <v>53</v>
      </c>
      <c r="Q13" s="1">
        <v>168</v>
      </c>
      <c r="R13" s="1" t="s">
        <v>56</v>
      </c>
      <c r="S13" s="1">
        <v>147</v>
      </c>
      <c r="T13" s="1" t="s">
        <v>68</v>
      </c>
      <c r="U13" s="1">
        <v>36</v>
      </c>
      <c r="V13" s="1" t="s">
        <v>87</v>
      </c>
      <c r="W13" s="1">
        <v>10</v>
      </c>
      <c r="X13" s="1" t="s">
        <v>91</v>
      </c>
      <c r="Y13" s="1">
        <v>7</v>
      </c>
      <c r="Z13" s="1" t="s">
        <v>103</v>
      </c>
      <c r="AA13" s="1">
        <v>4</v>
      </c>
      <c r="AB13" s="1" t="s">
        <v>123</v>
      </c>
      <c r="AC13" s="1">
        <v>1</v>
      </c>
      <c r="AD13" s="1" t="s">
        <v>32</v>
      </c>
      <c r="AE13" s="1">
        <v>2621</v>
      </c>
    </row>
    <row r="14" spans="1:31" x14ac:dyDescent="0.2">
      <c r="A14" s="1">
        <v>100</v>
      </c>
      <c r="B14" s="1" t="s">
        <v>20</v>
      </c>
      <c r="C14" s="1">
        <f>E14+G14+I14</f>
        <v>8118</v>
      </c>
      <c r="D14" s="1" t="s">
        <v>20</v>
      </c>
      <c r="E14" s="1">
        <v>8051</v>
      </c>
      <c r="F14" s="1" t="s">
        <v>67</v>
      </c>
      <c r="G14" s="1">
        <v>66</v>
      </c>
      <c r="H14" s="1" t="s">
        <v>122</v>
      </c>
      <c r="I14" s="1">
        <v>1</v>
      </c>
    </row>
    <row r="15" spans="1:31" x14ac:dyDescent="0.2">
      <c r="A15" s="1">
        <v>111</v>
      </c>
      <c r="B15" s="1" t="s">
        <v>24</v>
      </c>
      <c r="C15" s="1">
        <f>E15+G15+I15+K15+M15+O15+Q15+S15+U15</f>
        <v>11533</v>
      </c>
      <c r="D15" s="1" t="s">
        <v>22</v>
      </c>
      <c r="E15" s="1">
        <v>4812</v>
      </c>
      <c r="F15" s="1" t="s">
        <v>24</v>
      </c>
      <c r="G15" s="1">
        <v>4265</v>
      </c>
      <c r="H15" s="1" t="s">
        <v>36</v>
      </c>
      <c r="I15" s="1">
        <v>2139</v>
      </c>
      <c r="J15" s="1" t="s">
        <v>51</v>
      </c>
      <c r="K15" s="1">
        <v>255</v>
      </c>
      <c r="L15" s="1" t="s">
        <v>126</v>
      </c>
      <c r="M15" s="1">
        <v>1</v>
      </c>
      <c r="N15" s="1" t="s">
        <v>127</v>
      </c>
      <c r="O15" s="1">
        <v>1</v>
      </c>
      <c r="P15" s="1" t="s">
        <v>128</v>
      </c>
      <c r="Q15" s="1">
        <v>1</v>
      </c>
      <c r="R15" s="1" t="s">
        <v>70</v>
      </c>
      <c r="S15" s="1">
        <v>32</v>
      </c>
      <c r="T15" s="1" t="s">
        <v>74</v>
      </c>
      <c r="U15" s="1">
        <v>27</v>
      </c>
    </row>
    <row r="16" spans="1:31" x14ac:dyDescent="0.2">
      <c r="A16" s="1">
        <v>72</v>
      </c>
      <c r="B16" s="1" t="s">
        <v>114</v>
      </c>
      <c r="C16" s="1">
        <f>E16+G16+I16+K16</f>
        <v>8691</v>
      </c>
      <c r="D16" s="1" t="s">
        <v>23</v>
      </c>
      <c r="E16" s="1">
        <v>4811</v>
      </c>
      <c r="F16" s="1" t="s">
        <v>26</v>
      </c>
      <c r="G16" s="1">
        <v>3856</v>
      </c>
      <c r="H16" s="1" t="s">
        <v>80</v>
      </c>
      <c r="I16" s="1">
        <v>22</v>
      </c>
      <c r="J16" s="1" t="s">
        <v>114</v>
      </c>
      <c r="K16" s="1">
        <v>2</v>
      </c>
    </row>
    <row r="17" spans="1:49" x14ac:dyDescent="0.2">
      <c r="A17" s="1">
        <v>38</v>
      </c>
      <c r="B17" s="1" t="s">
        <v>133</v>
      </c>
      <c r="C17" s="1">
        <f>E17+G17+I17+K17+M17</f>
        <v>5366</v>
      </c>
      <c r="D17" s="1" t="s">
        <v>31</v>
      </c>
      <c r="E17" s="1">
        <v>2643</v>
      </c>
      <c r="F17" s="1" t="s">
        <v>34</v>
      </c>
      <c r="G17" s="1">
        <v>2413</v>
      </c>
      <c r="H17" s="1" t="s">
        <v>50</v>
      </c>
      <c r="I17" s="1">
        <v>299</v>
      </c>
      <c r="J17" s="1" t="s">
        <v>94</v>
      </c>
      <c r="K17" s="1">
        <v>6</v>
      </c>
      <c r="L17" s="1" t="s">
        <v>99</v>
      </c>
      <c r="M17" s="1">
        <v>5</v>
      </c>
    </row>
    <row r="18" spans="1:49" x14ac:dyDescent="0.2">
      <c r="A18" s="1">
        <v>119</v>
      </c>
      <c r="B18" s="1" t="s">
        <v>27</v>
      </c>
      <c r="C18" s="1">
        <f>E18+G18+I18</f>
        <v>7702</v>
      </c>
      <c r="D18" s="1" t="s">
        <v>25</v>
      </c>
      <c r="E18" s="1">
        <v>4182</v>
      </c>
      <c r="F18" s="1" t="s">
        <v>27</v>
      </c>
      <c r="G18" s="1">
        <v>3374</v>
      </c>
      <c r="H18" s="1" t="s">
        <v>57</v>
      </c>
      <c r="I18" s="1">
        <v>146</v>
      </c>
    </row>
    <row r="19" spans="1:49" x14ac:dyDescent="0.2">
      <c r="A19" s="1">
        <v>127</v>
      </c>
      <c r="B19" s="1" t="s">
        <v>33</v>
      </c>
      <c r="C19" s="1">
        <f>E19+G19+I19+K19</f>
        <v>2511</v>
      </c>
      <c r="D19" s="1" t="s">
        <v>33</v>
      </c>
      <c r="E19" s="1">
        <v>2432</v>
      </c>
      <c r="F19" s="1" t="s">
        <v>66</v>
      </c>
      <c r="G19" s="1">
        <v>67</v>
      </c>
      <c r="H19" s="1" t="s">
        <v>96</v>
      </c>
      <c r="I19" s="1">
        <v>6</v>
      </c>
      <c r="J19" s="1" t="s">
        <v>97</v>
      </c>
      <c r="K19" s="1">
        <v>6</v>
      </c>
    </row>
    <row r="20" spans="1:49" x14ac:dyDescent="0.2">
      <c r="B20" s="1" t="s">
        <v>135</v>
      </c>
      <c r="C20" s="1">
        <f>SUM(E21:E24)+SUM(G21:G22)+SUM(I21:I22)+SUM(K21:K22)+SUM(M21:M22)+SUM(O21:O22)+SUM(Q21:Q22)+SUM(S21:S22)+U22+W22+Y22+AA22+AC22+AE22+AG22+AI22+AK22+AM22+AO22+AQ22+AS22+AU22+AW22</f>
        <v>3233</v>
      </c>
    </row>
    <row r="21" spans="1:49" x14ac:dyDescent="0.2">
      <c r="A21" s="1">
        <v>125</v>
      </c>
      <c r="B21" s="1" t="s">
        <v>134</v>
      </c>
      <c r="D21" s="1" t="s">
        <v>55</v>
      </c>
      <c r="E21" s="1">
        <v>150</v>
      </c>
      <c r="F21" s="1" t="s">
        <v>60</v>
      </c>
      <c r="G21" s="1">
        <v>138</v>
      </c>
      <c r="H21" s="1" t="s">
        <v>62</v>
      </c>
      <c r="I21" s="1">
        <v>102</v>
      </c>
      <c r="J21" s="1" t="s">
        <v>71</v>
      </c>
      <c r="K21" s="1">
        <v>31</v>
      </c>
      <c r="L21" s="1" t="s">
        <v>116</v>
      </c>
      <c r="M21" s="1">
        <v>2</v>
      </c>
      <c r="N21" s="1" t="s">
        <v>119</v>
      </c>
      <c r="O21" s="1">
        <v>1</v>
      </c>
      <c r="P21" s="1" t="s">
        <v>124</v>
      </c>
      <c r="Q21" s="1">
        <v>1</v>
      </c>
      <c r="R21" s="1" t="s">
        <v>129</v>
      </c>
      <c r="S21" s="1">
        <v>1</v>
      </c>
    </row>
    <row r="22" spans="1:49" x14ac:dyDescent="0.2">
      <c r="A22" s="1">
        <v>23</v>
      </c>
      <c r="B22" s="1" t="s">
        <v>112</v>
      </c>
      <c r="D22" s="1" t="s">
        <v>72</v>
      </c>
      <c r="E22" s="1">
        <v>30</v>
      </c>
      <c r="F22" s="1" t="s">
        <v>52</v>
      </c>
      <c r="G22" s="1">
        <v>254</v>
      </c>
      <c r="H22" s="1" t="s">
        <v>63</v>
      </c>
      <c r="I22" s="1">
        <v>100</v>
      </c>
      <c r="J22" s="1" t="s">
        <v>69</v>
      </c>
      <c r="K22" s="1">
        <v>33</v>
      </c>
      <c r="L22" s="1" t="s">
        <v>73</v>
      </c>
      <c r="M22" s="1">
        <v>28</v>
      </c>
      <c r="N22" s="1" t="s">
        <v>76</v>
      </c>
      <c r="O22" s="1">
        <v>24</v>
      </c>
      <c r="P22" s="1" t="s">
        <v>77</v>
      </c>
      <c r="Q22" s="1">
        <v>23</v>
      </c>
      <c r="R22" s="1" t="s">
        <v>78</v>
      </c>
      <c r="S22" s="1">
        <v>22</v>
      </c>
      <c r="T22" s="1" t="s">
        <v>81</v>
      </c>
      <c r="U22" s="1">
        <v>21</v>
      </c>
      <c r="V22" s="1" t="s">
        <v>83</v>
      </c>
      <c r="W22" s="1">
        <v>19</v>
      </c>
      <c r="X22" s="1" t="s">
        <v>89</v>
      </c>
      <c r="Y22" s="1">
        <v>9</v>
      </c>
      <c r="Z22" s="1" t="s">
        <v>92</v>
      </c>
      <c r="AA22" s="1">
        <v>6</v>
      </c>
      <c r="AB22" s="1" t="s">
        <v>98</v>
      </c>
      <c r="AC22" s="1">
        <v>5</v>
      </c>
      <c r="AD22" s="1" t="s">
        <v>102</v>
      </c>
      <c r="AE22" s="1">
        <v>4</v>
      </c>
      <c r="AF22" s="1" t="s">
        <v>104</v>
      </c>
      <c r="AG22" s="1">
        <v>4</v>
      </c>
      <c r="AH22" s="1" t="s">
        <v>106</v>
      </c>
      <c r="AI22" s="1">
        <v>3</v>
      </c>
      <c r="AJ22" s="1" t="s">
        <v>109</v>
      </c>
      <c r="AK22" s="1">
        <v>3</v>
      </c>
      <c r="AL22" s="1" t="s">
        <v>112</v>
      </c>
      <c r="AM22" s="1">
        <v>2</v>
      </c>
      <c r="AN22" s="1" t="s">
        <v>113</v>
      </c>
      <c r="AO22" s="1">
        <v>2</v>
      </c>
      <c r="AP22" s="1" t="s">
        <v>115</v>
      </c>
      <c r="AQ22" s="1">
        <v>2</v>
      </c>
      <c r="AR22" s="1" t="s">
        <v>121</v>
      </c>
      <c r="AS22" s="1">
        <v>1</v>
      </c>
      <c r="AT22" s="1" t="s">
        <v>125</v>
      </c>
      <c r="AU22" s="1">
        <v>1</v>
      </c>
      <c r="AV22" s="1" t="s">
        <v>35</v>
      </c>
      <c r="AW22" s="1">
        <v>2188</v>
      </c>
    </row>
    <row r="23" spans="1:49" x14ac:dyDescent="0.2">
      <c r="A23" s="1">
        <v>124</v>
      </c>
      <c r="B23" s="1" t="s">
        <v>82</v>
      </c>
      <c r="D23" s="1" t="s">
        <v>82</v>
      </c>
      <c r="E23" s="1">
        <v>21</v>
      </c>
    </row>
    <row r="24" spans="1:49" x14ac:dyDescent="0.2">
      <c r="A24" s="1">
        <v>123</v>
      </c>
      <c r="B24" s="1" t="s">
        <v>118</v>
      </c>
      <c r="D24" s="1" t="s">
        <v>118</v>
      </c>
      <c r="E24" s="1">
        <v>2</v>
      </c>
    </row>
    <row r="26" spans="1:49" x14ac:dyDescent="0.2">
      <c r="B26" s="1">
        <f>COUNTA(B2:B24)</f>
        <v>23</v>
      </c>
      <c r="D26" s="1">
        <f t="shared" ref="C26:AW26" si="0">COUNTA(D2:D24)</f>
        <v>22</v>
      </c>
      <c r="F26" s="1">
        <f t="shared" si="0"/>
        <v>19</v>
      </c>
      <c r="H26" s="1">
        <f t="shared" si="0"/>
        <v>18</v>
      </c>
      <c r="J26" s="1">
        <f t="shared" si="0"/>
        <v>14</v>
      </c>
      <c r="L26" s="1">
        <f t="shared" si="0"/>
        <v>11</v>
      </c>
      <c r="N26" s="1">
        <f t="shared" si="0"/>
        <v>8</v>
      </c>
      <c r="P26" s="1">
        <f t="shared" si="0"/>
        <v>8</v>
      </c>
      <c r="R26" s="1">
        <f t="shared" si="0"/>
        <v>6</v>
      </c>
      <c r="T26" s="1">
        <f t="shared" si="0"/>
        <v>3</v>
      </c>
      <c r="V26" s="1">
        <f t="shared" si="0"/>
        <v>2</v>
      </c>
      <c r="X26" s="1">
        <f t="shared" si="0"/>
        <v>2</v>
      </c>
      <c r="Z26" s="1">
        <f t="shared" si="0"/>
        <v>2</v>
      </c>
      <c r="AB26" s="1">
        <f t="shared" si="0"/>
        <v>2</v>
      </c>
      <c r="AD26" s="1">
        <f t="shared" si="0"/>
        <v>2</v>
      </c>
      <c r="AF26" s="1">
        <f t="shared" si="0"/>
        <v>1</v>
      </c>
      <c r="AH26" s="1">
        <f t="shared" si="0"/>
        <v>1</v>
      </c>
      <c r="AJ26" s="1">
        <f t="shared" si="0"/>
        <v>1</v>
      </c>
      <c r="AL26" s="1">
        <f t="shared" si="0"/>
        <v>1</v>
      </c>
      <c r="AN26" s="1">
        <f t="shared" si="0"/>
        <v>1</v>
      </c>
      <c r="AP26" s="1">
        <f t="shared" si="0"/>
        <v>1</v>
      </c>
      <c r="AR26" s="1">
        <f t="shared" si="0"/>
        <v>1</v>
      </c>
      <c r="AT26" s="1">
        <f t="shared" si="0"/>
        <v>1</v>
      </c>
      <c r="AV26" s="1">
        <f t="shared" si="0"/>
        <v>1</v>
      </c>
    </row>
    <row r="27" spans="1:49" x14ac:dyDescent="0.2">
      <c r="B27" s="1">
        <f>SUM(B26:AV26)</f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FA50-7258-DB45-96BF-B29E8F7399EC}">
  <dimension ref="A5:G37"/>
  <sheetViews>
    <sheetView workbookViewId="0">
      <selection activeCell="G5" sqref="G5"/>
    </sheetView>
  </sheetViews>
  <sheetFormatPr baseColWidth="10" defaultRowHeight="16" x14ac:dyDescent="0.2"/>
  <sheetData>
    <row r="5" spans="1:7" ht="127" x14ac:dyDescent="0.2">
      <c r="A5" s="11" t="s">
        <v>136</v>
      </c>
      <c r="G5" s="12" t="s">
        <v>169</v>
      </c>
    </row>
    <row r="6" spans="1:7" ht="146" x14ac:dyDescent="0.2">
      <c r="A6" s="11" t="s">
        <v>137</v>
      </c>
      <c r="G6" s="12" t="s">
        <v>170</v>
      </c>
    </row>
    <row r="7" spans="1:7" ht="110" x14ac:dyDescent="0.2">
      <c r="A7" s="11" t="s">
        <v>138</v>
      </c>
      <c r="G7" s="12" t="s">
        <v>171</v>
      </c>
    </row>
    <row r="8" spans="1:7" ht="110" x14ac:dyDescent="0.2">
      <c r="A8" s="11" t="s">
        <v>139</v>
      </c>
      <c r="G8" s="12" t="s">
        <v>172</v>
      </c>
    </row>
    <row r="9" spans="1:7" ht="108" x14ac:dyDescent="0.2">
      <c r="A9" s="11" t="s">
        <v>140</v>
      </c>
      <c r="G9" s="12" t="s">
        <v>173</v>
      </c>
    </row>
    <row r="10" spans="1:7" ht="106" x14ac:dyDescent="0.2">
      <c r="A10" s="11" t="s">
        <v>141</v>
      </c>
      <c r="G10" s="13" t="s">
        <v>174</v>
      </c>
    </row>
    <row r="11" spans="1:7" ht="233" x14ac:dyDescent="0.2">
      <c r="A11" s="11" t="s">
        <v>142</v>
      </c>
      <c r="G11" s="13" t="s">
        <v>175</v>
      </c>
    </row>
    <row r="12" spans="1:7" ht="163" x14ac:dyDescent="0.2">
      <c r="A12" s="11" t="s">
        <v>143</v>
      </c>
      <c r="G12" s="13" t="s">
        <v>176</v>
      </c>
    </row>
    <row r="13" spans="1:7" x14ac:dyDescent="0.2">
      <c r="A13" s="11" t="s">
        <v>144</v>
      </c>
    </row>
    <row r="14" spans="1:7" x14ac:dyDescent="0.2">
      <c r="A14" s="11" t="s">
        <v>145</v>
      </c>
    </row>
    <row r="15" spans="1:7" x14ac:dyDescent="0.2">
      <c r="A15" s="11" t="s">
        <v>146</v>
      </c>
    </row>
    <row r="16" spans="1:7" x14ac:dyDescent="0.2">
      <c r="A16" s="11" t="s">
        <v>147</v>
      </c>
    </row>
    <row r="17" spans="1:1" x14ac:dyDescent="0.2">
      <c r="A17" s="11" t="s">
        <v>148</v>
      </c>
    </row>
    <row r="18" spans="1:1" x14ac:dyDescent="0.2">
      <c r="A18" s="11" t="s">
        <v>149</v>
      </c>
    </row>
    <row r="19" spans="1:1" x14ac:dyDescent="0.2">
      <c r="A19" s="11" t="s">
        <v>150</v>
      </c>
    </row>
    <row r="20" spans="1:1" x14ac:dyDescent="0.2">
      <c r="A20" s="11" t="s">
        <v>151</v>
      </c>
    </row>
    <row r="21" spans="1:1" x14ac:dyDescent="0.2">
      <c r="A21" s="11" t="s">
        <v>152</v>
      </c>
    </row>
    <row r="22" spans="1:1" x14ac:dyDescent="0.2">
      <c r="A22" s="11" t="s">
        <v>153</v>
      </c>
    </row>
    <row r="23" spans="1:1" x14ac:dyDescent="0.2">
      <c r="A23" s="11" t="s">
        <v>154</v>
      </c>
    </row>
    <row r="24" spans="1:1" x14ac:dyDescent="0.2">
      <c r="A24" s="11" t="s">
        <v>155</v>
      </c>
    </row>
    <row r="25" spans="1:1" x14ac:dyDescent="0.2">
      <c r="A25" s="11" t="s">
        <v>156</v>
      </c>
    </row>
    <row r="26" spans="1:1" x14ac:dyDescent="0.2">
      <c r="A26" s="11" t="s">
        <v>157</v>
      </c>
    </row>
    <row r="27" spans="1:1" x14ac:dyDescent="0.2">
      <c r="A27" s="11" t="s">
        <v>158</v>
      </c>
    </row>
    <row r="28" spans="1:1" x14ac:dyDescent="0.2">
      <c r="A28" s="11" t="s">
        <v>159</v>
      </c>
    </row>
    <row r="29" spans="1:1" x14ac:dyDescent="0.2">
      <c r="A29" s="11" t="s">
        <v>160</v>
      </c>
    </row>
    <row r="30" spans="1:1" x14ac:dyDescent="0.2">
      <c r="A30" s="11" t="s">
        <v>161</v>
      </c>
    </row>
    <row r="31" spans="1:1" x14ac:dyDescent="0.2">
      <c r="A31" s="11" t="s">
        <v>162</v>
      </c>
    </row>
    <row r="32" spans="1:1" x14ac:dyDescent="0.2">
      <c r="A32" s="11" t="s">
        <v>163</v>
      </c>
    </row>
    <row r="33" spans="1:1" x14ac:dyDescent="0.2">
      <c r="A33" s="11" t="s">
        <v>164</v>
      </c>
    </row>
    <row r="34" spans="1:1" x14ac:dyDescent="0.2">
      <c r="A34" s="11" t="s">
        <v>165</v>
      </c>
    </row>
    <row r="35" spans="1:1" x14ac:dyDescent="0.2">
      <c r="A35" s="11" t="s">
        <v>166</v>
      </c>
    </row>
    <row r="36" spans="1:1" x14ac:dyDescent="0.2">
      <c r="A36" s="11" t="s">
        <v>167</v>
      </c>
    </row>
    <row r="37" spans="1:1" x14ac:dyDescent="0.2">
      <c r="A37" s="1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798-CBDD-5043-9C6C-09321ECA1EFF}">
  <dimension ref="A2:J38"/>
  <sheetViews>
    <sheetView showGridLines="0" workbookViewId="0">
      <selection activeCell="C2" sqref="C2:F9"/>
    </sheetView>
  </sheetViews>
  <sheetFormatPr baseColWidth="10" defaultColWidth="38.83203125" defaultRowHeight="16" x14ac:dyDescent="0.2"/>
  <cols>
    <col min="1" max="1" width="26.33203125" style="14" bestFit="1" customWidth="1"/>
    <col min="2" max="2" width="10.33203125" style="14" customWidth="1"/>
    <col min="3" max="3" width="24.1640625" style="14" bestFit="1" customWidth="1"/>
    <col min="4" max="4" width="24.83203125" style="14" bestFit="1" customWidth="1"/>
    <col min="5" max="5" width="22.6640625" style="14" bestFit="1" customWidth="1"/>
    <col min="6" max="6" width="31.83203125" style="14" bestFit="1" customWidth="1"/>
    <col min="7" max="16384" width="38.83203125" style="14"/>
  </cols>
  <sheetData>
    <row r="2" spans="1:10" ht="21" x14ac:dyDescent="0.2">
      <c r="A2" s="15" t="s">
        <v>177</v>
      </c>
      <c r="B2" s="16" t="s">
        <v>211</v>
      </c>
      <c r="C2" s="16" t="s">
        <v>212</v>
      </c>
      <c r="D2" s="16" t="s">
        <v>213</v>
      </c>
      <c r="E2" s="16" t="s">
        <v>214</v>
      </c>
      <c r="F2" s="16" t="s">
        <v>215</v>
      </c>
    </row>
    <row r="3" spans="1:10" ht="21" x14ac:dyDescent="0.25">
      <c r="A3" s="17"/>
      <c r="B3" s="17"/>
      <c r="C3" s="16" t="s">
        <v>216</v>
      </c>
      <c r="D3" s="16" t="s">
        <v>217</v>
      </c>
      <c r="E3" s="16" t="s">
        <v>218</v>
      </c>
      <c r="F3" s="16" t="s">
        <v>219</v>
      </c>
    </row>
    <row r="4" spans="1:10" ht="21" x14ac:dyDescent="0.25">
      <c r="A4" s="17"/>
      <c r="B4" s="17"/>
      <c r="C4" s="16" t="s">
        <v>220</v>
      </c>
      <c r="D4" s="16" t="s">
        <v>221</v>
      </c>
      <c r="E4" s="16" t="s">
        <v>222</v>
      </c>
      <c r="F4" s="16" t="s">
        <v>223</v>
      </c>
    </row>
    <row r="5" spans="1:10" ht="21" x14ac:dyDescent="0.25">
      <c r="A5" s="17"/>
      <c r="B5" s="17"/>
      <c r="C5" s="16" t="s">
        <v>224</v>
      </c>
      <c r="D5" s="16" t="s">
        <v>225</v>
      </c>
      <c r="E5" s="16" t="s">
        <v>226</v>
      </c>
      <c r="F5" s="16" t="s">
        <v>227</v>
      </c>
    </row>
    <row r="6" spans="1:10" ht="21" x14ac:dyDescent="0.25">
      <c r="A6" s="17"/>
      <c r="B6" s="17"/>
      <c r="C6" s="16" t="s">
        <v>228</v>
      </c>
      <c r="D6" s="16" t="s">
        <v>229</v>
      </c>
      <c r="E6" s="16" t="s">
        <v>230</v>
      </c>
      <c r="F6" s="16" t="s">
        <v>231</v>
      </c>
    </row>
    <row r="7" spans="1:10" ht="21" x14ac:dyDescent="0.25">
      <c r="A7" s="17"/>
      <c r="B7" s="17"/>
      <c r="C7" s="16" t="s">
        <v>232</v>
      </c>
      <c r="D7" s="16" t="s">
        <v>233</v>
      </c>
      <c r="E7" s="16" t="s">
        <v>234</v>
      </c>
      <c r="F7" s="16" t="s">
        <v>235</v>
      </c>
    </row>
    <row r="8" spans="1:10" ht="21" x14ac:dyDescent="0.25">
      <c r="A8" s="17"/>
      <c r="B8" s="17"/>
      <c r="C8" s="16" t="s">
        <v>236</v>
      </c>
      <c r="D8" s="16" t="s">
        <v>237</v>
      </c>
      <c r="E8" s="16" t="s">
        <v>238</v>
      </c>
      <c r="F8" s="16" t="s">
        <v>239</v>
      </c>
    </row>
    <row r="9" spans="1:10" ht="21" x14ac:dyDescent="0.25">
      <c r="A9" s="17"/>
      <c r="B9" s="17"/>
      <c r="C9" s="16" t="s">
        <v>240</v>
      </c>
      <c r="D9" s="16" t="s">
        <v>241</v>
      </c>
      <c r="E9" s="16" t="s">
        <v>242</v>
      </c>
      <c r="F9" s="16" t="s">
        <v>243</v>
      </c>
      <c r="J9" s="13"/>
    </row>
    <row r="10" spans="1:10" x14ac:dyDescent="0.2">
      <c r="J10" s="13"/>
    </row>
    <row r="11" spans="1:10" ht="21" x14ac:dyDescent="0.2">
      <c r="A11" s="15" t="s">
        <v>177</v>
      </c>
      <c r="B11" s="18">
        <v>-2.2278843796794501</v>
      </c>
      <c r="C11" s="16" t="s">
        <v>212</v>
      </c>
      <c r="D11" s="16" t="s">
        <v>213</v>
      </c>
      <c r="E11" s="16" t="s">
        <v>214</v>
      </c>
      <c r="F11" s="16" t="s">
        <v>215</v>
      </c>
      <c r="J11" s="13"/>
    </row>
    <row r="12" spans="1:10" ht="21" x14ac:dyDescent="0.25">
      <c r="A12" s="17"/>
      <c r="B12" s="17"/>
      <c r="C12" s="16" t="s">
        <v>216</v>
      </c>
      <c r="D12" s="16" t="s">
        <v>217</v>
      </c>
      <c r="E12" s="16" t="s">
        <v>218</v>
      </c>
      <c r="F12" s="16" t="s">
        <v>219</v>
      </c>
      <c r="J12" s="13"/>
    </row>
    <row r="13" spans="1:10" ht="21" x14ac:dyDescent="0.25">
      <c r="A13" s="17"/>
      <c r="B13" s="17"/>
      <c r="C13" s="16" t="s">
        <v>220</v>
      </c>
      <c r="D13" s="16" t="s">
        <v>221</v>
      </c>
      <c r="E13" s="16" t="s">
        <v>222</v>
      </c>
      <c r="F13" s="16" t="s">
        <v>223</v>
      </c>
      <c r="J13" s="13"/>
    </row>
    <row r="14" spans="1:10" ht="21" x14ac:dyDescent="0.25">
      <c r="A14" s="17"/>
      <c r="B14" s="17"/>
      <c r="C14" s="16" t="s">
        <v>224</v>
      </c>
      <c r="D14" s="16" t="s">
        <v>225</v>
      </c>
      <c r="E14" s="16" t="s">
        <v>226</v>
      </c>
      <c r="F14" s="16" t="s">
        <v>227</v>
      </c>
      <c r="J14" s="13"/>
    </row>
    <row r="15" spans="1:10" ht="21" x14ac:dyDescent="0.25">
      <c r="A15" s="17"/>
      <c r="B15" s="17"/>
      <c r="C15" s="16" t="s">
        <v>228</v>
      </c>
      <c r="D15" s="16" t="s">
        <v>229</v>
      </c>
      <c r="E15" s="16" t="s">
        <v>230</v>
      </c>
      <c r="F15" s="16" t="s">
        <v>231</v>
      </c>
      <c r="J15" s="13"/>
    </row>
    <row r="16" spans="1:10" ht="21" x14ac:dyDescent="0.25">
      <c r="A16" s="17"/>
      <c r="B16" s="17"/>
      <c r="C16" s="16" t="s">
        <v>232</v>
      </c>
      <c r="D16" s="16" t="s">
        <v>233</v>
      </c>
      <c r="E16" s="16" t="s">
        <v>234</v>
      </c>
      <c r="F16" s="16" t="s">
        <v>235</v>
      </c>
      <c r="J16" s="13"/>
    </row>
    <row r="17" spans="1:10" ht="21" x14ac:dyDescent="0.25">
      <c r="A17" s="17"/>
      <c r="B17" s="17"/>
      <c r="C17" s="16" t="s">
        <v>236</v>
      </c>
      <c r="D17" s="16" t="s">
        <v>237</v>
      </c>
      <c r="E17" s="16" t="s">
        <v>238</v>
      </c>
      <c r="F17" s="16" t="s">
        <v>239</v>
      </c>
      <c r="J17" s="13"/>
    </row>
    <row r="18" spans="1:10" ht="21" x14ac:dyDescent="0.25">
      <c r="A18" s="17"/>
      <c r="B18" s="17"/>
      <c r="C18" s="16" t="s">
        <v>240</v>
      </c>
      <c r="D18" s="16" t="s">
        <v>241</v>
      </c>
      <c r="E18" s="16" t="s">
        <v>242</v>
      </c>
      <c r="F18" s="16" t="s">
        <v>243</v>
      </c>
      <c r="J18" s="13"/>
    </row>
    <row r="19" spans="1:10" x14ac:dyDescent="0.2">
      <c r="J19" s="13"/>
    </row>
    <row r="20" spans="1:10" x14ac:dyDescent="0.2">
      <c r="J20" s="13"/>
    </row>
    <row r="21" spans="1:10" x14ac:dyDescent="0.2">
      <c r="J21" s="13"/>
    </row>
    <row r="22" spans="1:10" x14ac:dyDescent="0.2">
      <c r="J22" s="13"/>
    </row>
    <row r="23" spans="1:10" x14ac:dyDescent="0.2">
      <c r="J23" s="13"/>
    </row>
    <row r="24" spans="1:10" x14ac:dyDescent="0.2">
      <c r="D24" s="14">
        <v>-0.218480519731823</v>
      </c>
      <c r="E24" s="14">
        <v>-7.4686652802079007E-2</v>
      </c>
      <c r="F24" s="14">
        <v>-5.7273958584323499E-2</v>
      </c>
      <c r="J24" s="13"/>
    </row>
    <row r="25" spans="1:10" x14ac:dyDescent="0.2">
      <c r="J25" s="13"/>
    </row>
    <row r="26" spans="1:10" x14ac:dyDescent="0.2">
      <c r="D26" s="14">
        <v>-4.6488777428777502E-2</v>
      </c>
      <c r="E26" s="14">
        <v>-3.6922515307624797E-2</v>
      </c>
      <c r="F26" s="14">
        <v>-2.3466417513617301E-2</v>
      </c>
      <c r="G26" s="14">
        <v>-1.2736751116591999E-2</v>
      </c>
      <c r="J26" s="13"/>
    </row>
    <row r="27" spans="1:10" x14ac:dyDescent="0.2">
      <c r="J27" s="13"/>
    </row>
    <row r="28" spans="1:10" x14ac:dyDescent="0.2">
      <c r="D28" s="14">
        <v>-1.17472010775246E-2</v>
      </c>
      <c r="E28" s="14">
        <v>-3.8585518583115199E-3</v>
      </c>
      <c r="F28" s="14">
        <v>-2.17303957510274E-3</v>
      </c>
      <c r="G28" s="14">
        <v>-1.60599948951382E-3</v>
      </c>
      <c r="J28" s="13"/>
    </row>
    <row r="29" spans="1:10" x14ac:dyDescent="0.2">
      <c r="J29" s="13"/>
    </row>
    <row r="30" spans="1:10" x14ac:dyDescent="0.2">
      <c r="C30" s="14">
        <v>5.1045652048928498E-4</v>
      </c>
      <c r="D30" s="14">
        <v>1.01768408347438E-2</v>
      </c>
      <c r="E30" s="14">
        <v>2.3269888829997899E-2</v>
      </c>
      <c r="F30" s="14">
        <v>2.3480590804640301E-2</v>
      </c>
      <c r="J30" s="13"/>
    </row>
    <row r="32" spans="1:10" x14ac:dyDescent="0.2">
      <c r="D32" s="14">
        <v>4.49488686966436E-2</v>
      </c>
      <c r="E32" s="14">
        <v>6.0189185483483502E-2</v>
      </c>
      <c r="F32" s="14">
        <v>6.11768980793733E-2</v>
      </c>
      <c r="G32" s="14">
        <v>6.7849423695693106E-2</v>
      </c>
    </row>
    <row r="34" spans="4:7" x14ac:dyDescent="0.2">
      <c r="D34" s="14">
        <v>6.8601829708745204E-2</v>
      </c>
      <c r="E34" s="14">
        <v>6.8942063130912598E-2</v>
      </c>
      <c r="F34" s="14">
        <v>7.1764655345422895E-2</v>
      </c>
      <c r="G34" s="14">
        <v>7.5546596847978098E-2</v>
      </c>
    </row>
    <row r="36" spans="4:7" x14ac:dyDescent="0.2">
      <c r="D36" s="14">
        <v>7.7823228211099493E-2</v>
      </c>
      <c r="E36" s="14">
        <v>8.5471304739658194E-2</v>
      </c>
      <c r="F36" s="14">
        <v>9.93606441123914E-2</v>
      </c>
      <c r="G36" s="14">
        <v>0.123428484712996</v>
      </c>
    </row>
    <row r="38" spans="4:7" x14ac:dyDescent="0.2">
      <c r="D38" s="14">
        <v>0.134371368054928</v>
      </c>
      <c r="E38" s="14">
        <v>0.199053052528369</v>
      </c>
      <c r="F38" s="14">
        <v>0.30197492539461102</v>
      </c>
      <c r="G38" s="14">
        <v>0.45088705775659499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BB45-5DEC-3B43-8EC5-E70CD3B19575}">
  <dimension ref="A1:M33"/>
  <sheetViews>
    <sheetView workbookViewId="0">
      <selection activeCell="A2" sqref="A2"/>
    </sheetView>
  </sheetViews>
  <sheetFormatPr baseColWidth="10" defaultColWidth="46.33203125" defaultRowHeight="16" x14ac:dyDescent="0.2"/>
  <cols>
    <col min="1" max="1" width="6.83203125" customWidth="1"/>
    <col min="2" max="2" width="23.83203125" bestFit="1" customWidth="1"/>
    <col min="3" max="3" width="2.33203125" bestFit="1" customWidth="1"/>
  </cols>
  <sheetData>
    <row r="1" spans="1:13" x14ac:dyDescent="0.2">
      <c r="D1">
        <v>-2.2278843796794501</v>
      </c>
    </row>
    <row r="2" spans="1:13" ht="20" x14ac:dyDescent="0.2">
      <c r="A2" s="16" t="s">
        <v>289</v>
      </c>
      <c r="B2" s="19" t="s">
        <v>290</v>
      </c>
      <c r="C2" s="19" t="s">
        <v>244</v>
      </c>
      <c r="D2">
        <v>-0.218480519731823</v>
      </c>
    </row>
    <row r="3" spans="1:13" ht="20" x14ac:dyDescent="0.2">
      <c r="A3" s="16" t="s">
        <v>245</v>
      </c>
      <c r="B3" s="19" t="s">
        <v>297</v>
      </c>
      <c r="C3" s="19" t="s">
        <v>244</v>
      </c>
      <c r="D3">
        <v>-7.4686652802079007E-2</v>
      </c>
      <c r="F3">
        <v>-0.68920310080000002</v>
      </c>
      <c r="G3">
        <v>-3.8153464400000003E-2</v>
      </c>
      <c r="H3">
        <v>-4.5551654999999996E-3</v>
      </c>
      <c r="I3">
        <v>-1.4750232000000001E-3</v>
      </c>
      <c r="J3">
        <v>4.4726489999999999E-4</v>
      </c>
      <c r="K3">
        <v>6.9595297599999995E-2</v>
      </c>
      <c r="L3">
        <v>-3.794543E-3</v>
      </c>
    </row>
    <row r="4" spans="1:13" ht="20" x14ac:dyDescent="0.2">
      <c r="A4" s="16" t="s">
        <v>246</v>
      </c>
      <c r="B4" s="19" t="s">
        <v>247</v>
      </c>
      <c r="C4" s="19" t="s">
        <v>244</v>
      </c>
      <c r="D4">
        <v>-5.7273958584323499E-2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</row>
    <row r="5" spans="1:13" ht="20" x14ac:dyDescent="0.2">
      <c r="A5" s="16" t="s">
        <v>248</v>
      </c>
      <c r="B5" s="19" t="s">
        <v>249</v>
      </c>
      <c r="C5" s="19" t="s">
        <v>244</v>
      </c>
      <c r="D5">
        <v>-4.6488777428777502E-2</v>
      </c>
      <c r="F5">
        <v>-5.5890268600000001E-2</v>
      </c>
      <c r="G5">
        <v>-7.5083753399999995E-2</v>
      </c>
      <c r="H5">
        <v>4.3164509199999999E-2</v>
      </c>
      <c r="I5">
        <v>2.29234203E-2</v>
      </c>
      <c r="J5">
        <v>-3.7925892699999998E-2</v>
      </c>
      <c r="K5">
        <v>-4.6913064999999997E-2</v>
      </c>
      <c r="L5">
        <v>-0.2234951795</v>
      </c>
    </row>
    <row r="6" spans="1:13" ht="20" x14ac:dyDescent="0.2">
      <c r="A6" s="16" t="s">
        <v>250</v>
      </c>
      <c r="B6" s="19" t="s">
        <v>251</v>
      </c>
      <c r="C6" s="19" t="s">
        <v>244</v>
      </c>
      <c r="D6">
        <v>-3.6922515307624797E-2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</row>
    <row r="7" spans="1:13" ht="20" x14ac:dyDescent="0.2">
      <c r="A7" s="16" t="s">
        <v>252</v>
      </c>
      <c r="B7" s="19" t="s">
        <v>253</v>
      </c>
      <c r="C7" s="19" t="s">
        <v>244</v>
      </c>
      <c r="D7">
        <v>-2.3466417513617301E-2</v>
      </c>
      <c r="F7">
        <v>-2.33531487E-2</v>
      </c>
      <c r="G7">
        <v>0.1250370566</v>
      </c>
      <c r="H7">
        <v>7.8053423999999996E-2</v>
      </c>
      <c r="I7">
        <v>2.29234179E-2</v>
      </c>
      <c r="J7">
        <v>0.13752343389999999</v>
      </c>
      <c r="K7">
        <v>7.0176598899999998E-2</v>
      </c>
      <c r="L7">
        <v>0.1010622981</v>
      </c>
    </row>
    <row r="8" spans="1:13" ht="20" x14ac:dyDescent="0.2">
      <c r="A8" s="16" t="s">
        <v>254</v>
      </c>
      <c r="B8" s="19" t="s">
        <v>255</v>
      </c>
      <c r="C8" s="19" t="s">
        <v>244</v>
      </c>
      <c r="D8">
        <v>-1.2736751116591999E-2</v>
      </c>
      <c r="G8" t="s">
        <v>323</v>
      </c>
      <c r="H8" t="s">
        <v>324</v>
      </c>
      <c r="I8" t="s">
        <v>325</v>
      </c>
      <c r="J8" t="s">
        <v>326</v>
      </c>
      <c r="K8" t="s">
        <v>327</v>
      </c>
      <c r="L8" t="s">
        <v>328</v>
      </c>
      <c r="M8" t="s">
        <v>329</v>
      </c>
    </row>
    <row r="9" spans="1:13" ht="20" x14ac:dyDescent="0.2">
      <c r="A9" s="16" t="s">
        <v>256</v>
      </c>
      <c r="B9" s="19" t="s">
        <v>257</v>
      </c>
      <c r="C9" s="19" t="s">
        <v>244</v>
      </c>
      <c r="D9">
        <v>-1.17472010775246E-2</v>
      </c>
      <c r="G9">
        <v>5.8867581699999998E-2</v>
      </c>
      <c r="H9">
        <v>6.6838232799999994E-2</v>
      </c>
      <c r="I9">
        <v>7.2621372000000003E-2</v>
      </c>
      <c r="J9">
        <v>8.5615227399999994E-2</v>
      </c>
      <c r="K9">
        <v>6.0677532700000002E-2</v>
      </c>
      <c r="L9">
        <v>7.3131696100000004E-2</v>
      </c>
      <c r="M9">
        <v>-1.1924962399999999E-2</v>
      </c>
    </row>
    <row r="10" spans="1:13" ht="20" x14ac:dyDescent="0.2">
      <c r="A10" s="16" t="s">
        <v>258</v>
      </c>
      <c r="B10" s="19" t="s">
        <v>298</v>
      </c>
      <c r="C10" s="19" t="s">
        <v>244</v>
      </c>
      <c r="D10">
        <v>-3.8585518583115199E-3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</row>
    <row r="11" spans="1:13" ht="20" x14ac:dyDescent="0.2">
      <c r="A11" s="16" t="s">
        <v>259</v>
      </c>
      <c r="B11" s="19" t="s">
        <v>260</v>
      </c>
      <c r="C11" s="19" t="s">
        <v>244</v>
      </c>
      <c r="D11">
        <v>-2.17303957510274E-3</v>
      </c>
      <c r="G11">
        <v>8.6651443999999998E-3</v>
      </c>
      <c r="H11">
        <v>-1.12917911E-2</v>
      </c>
      <c r="I11">
        <v>0.44100901240000001</v>
      </c>
      <c r="J11">
        <v>0.19324858349999999</v>
      </c>
      <c r="K11">
        <v>0.29578294259999999</v>
      </c>
    </row>
    <row r="12" spans="1:13" ht="20" x14ac:dyDescent="0.2">
      <c r="A12" s="16" t="s">
        <v>261</v>
      </c>
      <c r="B12" s="19" t="s">
        <v>262</v>
      </c>
      <c r="C12" s="19" t="s">
        <v>244</v>
      </c>
      <c r="D12">
        <v>-1.60599948951382E-3</v>
      </c>
    </row>
    <row r="13" spans="1:13" ht="20" x14ac:dyDescent="0.2">
      <c r="A13" s="16" t="s">
        <v>263</v>
      </c>
      <c r="B13" s="19" t="s">
        <v>264</v>
      </c>
      <c r="C13" s="19" t="s">
        <v>244</v>
      </c>
      <c r="D13">
        <v>5.1045652048928498E-4</v>
      </c>
    </row>
    <row r="14" spans="1:13" ht="20" x14ac:dyDescent="0.2">
      <c r="A14" s="16" t="s">
        <v>265</v>
      </c>
      <c r="B14" s="19" t="s">
        <v>266</v>
      </c>
      <c r="C14" s="19" t="s">
        <v>244</v>
      </c>
      <c r="D14">
        <v>1.01768408347438E-2</v>
      </c>
    </row>
    <row r="15" spans="1:13" ht="20" x14ac:dyDescent="0.2">
      <c r="A15" s="16" t="s">
        <v>267</v>
      </c>
      <c r="B15" s="19" t="s">
        <v>299</v>
      </c>
      <c r="C15" s="19" t="s">
        <v>244</v>
      </c>
      <c r="D15">
        <v>2.3269888829997899E-2</v>
      </c>
    </row>
    <row r="16" spans="1:13" ht="20" x14ac:dyDescent="0.2">
      <c r="A16" s="16" t="s">
        <v>268</v>
      </c>
      <c r="B16" s="19" t="s">
        <v>300</v>
      </c>
      <c r="C16" s="19" t="s">
        <v>244</v>
      </c>
      <c r="D16">
        <v>2.3480590804640301E-2</v>
      </c>
    </row>
    <row r="17" spans="1:4" ht="20" x14ac:dyDescent="0.2">
      <c r="A17" s="16" t="s">
        <v>269</v>
      </c>
      <c r="B17" s="19" t="s">
        <v>301</v>
      </c>
      <c r="C17" s="19" t="s">
        <v>244</v>
      </c>
    </row>
    <row r="18" spans="1:4" ht="20" x14ac:dyDescent="0.2">
      <c r="A18" s="16" t="s">
        <v>270</v>
      </c>
      <c r="B18" s="19" t="s">
        <v>302</v>
      </c>
      <c r="C18" s="19" t="s">
        <v>244</v>
      </c>
      <c r="D18">
        <v>4.49488686966436E-2</v>
      </c>
    </row>
    <row r="19" spans="1:4" ht="20" x14ac:dyDescent="0.2">
      <c r="A19" s="16" t="s">
        <v>271</v>
      </c>
      <c r="B19" s="19" t="s">
        <v>303</v>
      </c>
      <c r="C19" s="19" t="s">
        <v>244</v>
      </c>
      <c r="D19">
        <v>6.0189185483483502E-2</v>
      </c>
    </row>
    <row r="20" spans="1:4" ht="20" x14ac:dyDescent="0.2">
      <c r="A20" s="16" t="s">
        <v>272</v>
      </c>
      <c r="B20" s="19" t="s">
        <v>291</v>
      </c>
      <c r="C20" s="19" t="s">
        <v>244</v>
      </c>
      <c r="D20">
        <v>6.11768980793733E-2</v>
      </c>
    </row>
    <row r="21" spans="1:4" ht="20" x14ac:dyDescent="0.2">
      <c r="A21" s="16" t="s">
        <v>273</v>
      </c>
      <c r="B21" s="19" t="s">
        <v>292</v>
      </c>
      <c r="C21" s="19" t="s">
        <v>244</v>
      </c>
      <c r="D21">
        <v>6.7849423695693106E-2</v>
      </c>
    </row>
    <row r="22" spans="1:4" ht="20" x14ac:dyDescent="0.2">
      <c r="A22" s="16" t="s">
        <v>274</v>
      </c>
      <c r="B22" s="19" t="s">
        <v>293</v>
      </c>
      <c r="C22" s="19" t="s">
        <v>244</v>
      </c>
      <c r="D22">
        <v>6.8601829708745204E-2</v>
      </c>
    </row>
    <row r="23" spans="1:4" ht="20" x14ac:dyDescent="0.2">
      <c r="A23" s="16" t="s">
        <v>275</v>
      </c>
      <c r="B23" s="19" t="s">
        <v>294</v>
      </c>
      <c r="C23" s="19" t="s">
        <v>244</v>
      </c>
      <c r="D23">
        <v>6.8942063130912598E-2</v>
      </c>
    </row>
    <row r="24" spans="1:4" ht="20" x14ac:dyDescent="0.2">
      <c r="A24" s="16" t="s">
        <v>276</v>
      </c>
      <c r="B24" s="19" t="s">
        <v>295</v>
      </c>
      <c r="C24" s="19" t="s">
        <v>244</v>
      </c>
      <c r="D24">
        <v>7.1764655345422895E-2</v>
      </c>
    </row>
    <row r="25" spans="1:4" ht="20" x14ac:dyDescent="0.2">
      <c r="A25" s="16" t="s">
        <v>277</v>
      </c>
      <c r="B25" s="19" t="s">
        <v>296</v>
      </c>
      <c r="C25" s="19" t="s">
        <v>244</v>
      </c>
      <c r="D25">
        <v>7.5546596847978098E-2</v>
      </c>
    </row>
    <row r="26" spans="1:4" ht="20" x14ac:dyDescent="0.2">
      <c r="A26" s="16" t="s">
        <v>278</v>
      </c>
      <c r="B26" s="19" t="s">
        <v>304</v>
      </c>
      <c r="C26" s="19" t="s">
        <v>244</v>
      </c>
      <c r="D26">
        <v>7.7823228211099493E-2</v>
      </c>
    </row>
    <row r="27" spans="1:4" ht="20" x14ac:dyDescent="0.2">
      <c r="A27" s="16" t="s">
        <v>279</v>
      </c>
      <c r="B27" s="19" t="s">
        <v>305</v>
      </c>
      <c r="C27" s="19" t="s">
        <v>244</v>
      </c>
      <c r="D27">
        <v>8.5471304739658194E-2</v>
      </c>
    </row>
    <row r="28" spans="1:4" ht="20" x14ac:dyDescent="0.2">
      <c r="A28" s="16" t="s">
        <v>280</v>
      </c>
      <c r="B28" s="19" t="s">
        <v>306</v>
      </c>
      <c r="C28" s="19" t="s">
        <v>244</v>
      </c>
      <c r="D28">
        <v>9.93606441123914E-2</v>
      </c>
    </row>
    <row r="29" spans="1:4" ht="20" x14ac:dyDescent="0.2">
      <c r="A29" s="16" t="s">
        <v>281</v>
      </c>
      <c r="B29" s="19" t="s">
        <v>307</v>
      </c>
      <c r="C29" s="19" t="s">
        <v>244</v>
      </c>
      <c r="D29">
        <v>0.123428484712996</v>
      </c>
    </row>
    <row r="30" spans="1:4" ht="20" x14ac:dyDescent="0.2">
      <c r="A30" s="16" t="s">
        <v>282</v>
      </c>
      <c r="B30" s="19" t="s">
        <v>308</v>
      </c>
      <c r="C30" s="19" t="s">
        <v>244</v>
      </c>
      <c r="D30">
        <v>0.134371368054928</v>
      </c>
    </row>
    <row r="31" spans="1:4" ht="20" x14ac:dyDescent="0.2">
      <c r="A31" s="16" t="s">
        <v>283</v>
      </c>
      <c r="B31" s="19" t="s">
        <v>284</v>
      </c>
      <c r="C31" s="19" t="s">
        <v>244</v>
      </c>
      <c r="D31">
        <v>0.199053052528369</v>
      </c>
    </row>
    <row r="32" spans="1:4" ht="20" x14ac:dyDescent="0.2">
      <c r="A32" s="16" t="s">
        <v>285</v>
      </c>
      <c r="B32" s="19" t="s">
        <v>286</v>
      </c>
      <c r="C32" s="19" t="s">
        <v>244</v>
      </c>
      <c r="D32">
        <v>0.30197492539461102</v>
      </c>
    </row>
    <row r="33" spans="1:4" ht="20" x14ac:dyDescent="0.2">
      <c r="A33" s="16" t="s">
        <v>287</v>
      </c>
      <c r="B33" s="19" t="s">
        <v>288</v>
      </c>
      <c r="C33" s="19" t="s">
        <v>244</v>
      </c>
      <c r="D33">
        <v>0.45088705775659499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358-27ED-5141-BA4C-4238310F1FDC}">
  <dimension ref="A1:Y33"/>
  <sheetViews>
    <sheetView showGridLines="0" workbookViewId="0">
      <selection activeCell="L1" sqref="L1:Y8"/>
    </sheetView>
  </sheetViews>
  <sheetFormatPr baseColWidth="10" defaultRowHeight="19" x14ac:dyDescent="0.2"/>
  <cols>
    <col min="1" max="1" width="6.83203125" style="2" customWidth="1"/>
    <col min="2" max="2" width="23.83203125" style="2" bestFit="1" customWidth="1"/>
    <col min="3" max="3" width="2.33203125" style="2" bestFit="1" customWidth="1"/>
    <col min="4" max="10" width="2.33203125" style="2" customWidth="1"/>
    <col min="11" max="11" width="12" style="2" customWidth="1"/>
    <col min="12" max="12" width="26.33203125" style="26" bestFit="1" customWidth="1"/>
    <col min="13" max="13" width="6" style="23" bestFit="1" customWidth="1"/>
    <col min="14" max="14" width="6" style="24" bestFit="1" customWidth="1"/>
    <col min="15" max="15" width="15.5" style="25" bestFit="1" customWidth="1"/>
    <col min="16" max="16" width="2.33203125" style="25" bestFit="1" customWidth="1"/>
    <col min="17" max="17" width="7.1640625" style="24" bestFit="1" customWidth="1"/>
    <col min="18" max="18" width="17.83203125" style="25" bestFit="1" customWidth="1"/>
    <col min="19" max="19" width="2.33203125" style="25" bestFit="1" customWidth="1"/>
    <col min="20" max="20" width="6" style="24" bestFit="1" customWidth="1"/>
    <col min="21" max="21" width="14.33203125" style="25" bestFit="1" customWidth="1"/>
    <col min="22" max="22" width="2.33203125" style="25" bestFit="1" customWidth="1"/>
    <col min="23" max="23" width="7.6640625" style="24" bestFit="1" customWidth="1"/>
    <col min="24" max="24" width="23.83203125" style="25" bestFit="1" customWidth="1"/>
    <col min="25" max="25" width="2.33203125" style="25" bestFit="1" customWidth="1"/>
    <col min="26" max="16384" width="10.83203125" style="2"/>
  </cols>
  <sheetData>
    <row r="1" spans="1:25" x14ac:dyDescent="0.2">
      <c r="A1" s="20" t="s">
        <v>335</v>
      </c>
      <c r="L1" s="15" t="s">
        <v>177</v>
      </c>
      <c r="M1" s="23">
        <v>-0.68920310080000002</v>
      </c>
      <c r="N1" s="24">
        <v>-3.8153464400000003E-2</v>
      </c>
      <c r="O1" s="22" t="s">
        <v>290</v>
      </c>
      <c r="P1" s="22" t="s">
        <v>244</v>
      </c>
      <c r="Q1" s="27">
        <v>-4.5551654999999996E-3</v>
      </c>
      <c r="R1" s="22" t="s">
        <v>297</v>
      </c>
      <c r="S1" s="22" t="s">
        <v>244</v>
      </c>
      <c r="T1" s="24">
        <v>-1.4750232000000001E-3</v>
      </c>
      <c r="U1" s="22" t="s">
        <v>247</v>
      </c>
      <c r="V1" s="22" t="s">
        <v>244</v>
      </c>
      <c r="W1" s="28">
        <v>4.4726489999999999E-4</v>
      </c>
      <c r="X1" s="22" t="s">
        <v>249</v>
      </c>
      <c r="Y1" s="22" t="s">
        <v>244</v>
      </c>
    </row>
    <row r="2" spans="1:25" x14ac:dyDescent="0.2">
      <c r="A2" s="20" t="s">
        <v>289</v>
      </c>
      <c r="B2" s="21" t="s">
        <v>290</v>
      </c>
      <c r="C2" s="21" t="s">
        <v>244</v>
      </c>
      <c r="D2" s="21"/>
      <c r="E2" s="21"/>
      <c r="F2" s="21"/>
      <c r="G2" s="21"/>
      <c r="H2" s="21"/>
      <c r="I2" s="21"/>
      <c r="J2" s="21"/>
      <c r="K2" s="21"/>
      <c r="L2" s="21"/>
      <c r="N2" s="24">
        <v>6.9595297599999995E-2</v>
      </c>
      <c r="O2" s="22" t="s">
        <v>251</v>
      </c>
      <c r="P2" s="22" t="s">
        <v>244</v>
      </c>
      <c r="Q2" s="27">
        <v>-3.794543E-3</v>
      </c>
      <c r="R2" s="22" t="s">
        <v>253</v>
      </c>
      <c r="S2" s="22" t="s">
        <v>244</v>
      </c>
      <c r="T2" s="24">
        <v>-5.5890268600000001E-2</v>
      </c>
      <c r="U2" s="22" t="s">
        <v>255</v>
      </c>
      <c r="V2" s="22" t="s">
        <v>244</v>
      </c>
      <c r="W2" s="24">
        <v>-7.5083753399999995E-2</v>
      </c>
      <c r="X2" s="22" t="s">
        <v>257</v>
      </c>
      <c r="Y2" s="22" t="s">
        <v>244</v>
      </c>
    </row>
    <row r="3" spans="1:25" x14ac:dyDescent="0.2">
      <c r="A3" s="20" t="s">
        <v>245</v>
      </c>
      <c r="B3" s="21" t="s">
        <v>297</v>
      </c>
      <c r="C3" s="21" t="s">
        <v>244</v>
      </c>
      <c r="D3" s="21"/>
      <c r="E3" s="21"/>
      <c r="F3" s="21"/>
      <c r="G3" s="21"/>
      <c r="H3" s="21"/>
      <c r="I3" s="21"/>
      <c r="J3" s="21"/>
      <c r="K3" s="21"/>
      <c r="L3" s="21"/>
      <c r="N3" s="24">
        <v>4.3164509199999999E-2</v>
      </c>
      <c r="O3" s="22" t="s">
        <v>298</v>
      </c>
      <c r="P3" s="22" t="s">
        <v>244</v>
      </c>
      <c r="Q3" s="24">
        <v>2.29234203E-2</v>
      </c>
      <c r="R3" s="22" t="s">
        <v>260</v>
      </c>
      <c r="S3" s="22" t="s">
        <v>244</v>
      </c>
      <c r="T3" s="24">
        <v>-3.7925892699999998E-2</v>
      </c>
      <c r="U3" s="22" t="s">
        <v>262</v>
      </c>
      <c r="V3" s="22" t="s">
        <v>244</v>
      </c>
      <c r="W3" s="24">
        <v>-4.6913064999999997E-2</v>
      </c>
      <c r="X3" s="22" t="s">
        <v>264</v>
      </c>
      <c r="Y3" s="22" t="s">
        <v>244</v>
      </c>
    </row>
    <row r="4" spans="1:25" x14ac:dyDescent="0.2">
      <c r="A4" s="20" t="s">
        <v>246</v>
      </c>
      <c r="B4" s="21" t="s">
        <v>247</v>
      </c>
      <c r="C4" s="21" t="s">
        <v>244</v>
      </c>
      <c r="D4" s="21"/>
      <c r="E4" s="21"/>
      <c r="F4" s="21"/>
      <c r="G4" s="21"/>
      <c r="H4" s="21"/>
      <c r="I4" s="21"/>
      <c r="J4" s="21"/>
      <c r="K4" s="21"/>
      <c r="L4" s="21"/>
      <c r="N4" s="24">
        <v>-0.2234951795</v>
      </c>
      <c r="O4" s="22" t="s">
        <v>266</v>
      </c>
      <c r="P4" s="22" t="s">
        <v>244</v>
      </c>
      <c r="Q4" s="24">
        <v>-2.33531487E-2</v>
      </c>
      <c r="R4" s="22" t="s">
        <v>299</v>
      </c>
      <c r="S4" s="22" t="s">
        <v>244</v>
      </c>
      <c r="T4" s="24">
        <v>0.1250370566</v>
      </c>
      <c r="U4" s="22" t="s">
        <v>300</v>
      </c>
      <c r="V4" s="22" t="s">
        <v>244</v>
      </c>
      <c r="W4" s="24">
        <v>7.8053423999999996E-2</v>
      </c>
      <c r="X4" s="22" t="s">
        <v>301</v>
      </c>
      <c r="Y4" s="22" t="s">
        <v>244</v>
      </c>
    </row>
    <row r="5" spans="1:25" x14ac:dyDescent="0.2">
      <c r="A5" s="20" t="s">
        <v>248</v>
      </c>
      <c r="B5" s="21" t="s">
        <v>249</v>
      </c>
      <c r="C5" s="21" t="s">
        <v>244</v>
      </c>
      <c r="D5" s="21"/>
      <c r="E5" s="21"/>
      <c r="F5" s="21"/>
      <c r="G5" s="21"/>
      <c r="H5" s="21"/>
      <c r="I5" s="21"/>
      <c r="J5" s="21"/>
      <c r="K5" s="21"/>
      <c r="L5" s="21"/>
      <c r="N5" s="24">
        <v>2.29234179E-2</v>
      </c>
      <c r="O5" s="22" t="s">
        <v>302</v>
      </c>
      <c r="P5" s="22" t="s">
        <v>244</v>
      </c>
      <c r="Q5" s="24">
        <v>0.13752343389999999</v>
      </c>
      <c r="R5" s="22" t="s">
        <v>303</v>
      </c>
      <c r="S5" s="22" t="s">
        <v>244</v>
      </c>
      <c r="T5" s="24">
        <v>7.0176598899999998E-2</v>
      </c>
      <c r="U5" s="22" t="s">
        <v>291</v>
      </c>
      <c r="V5" s="22" t="s">
        <v>244</v>
      </c>
      <c r="W5" s="24">
        <v>0.1010622981</v>
      </c>
      <c r="X5" s="22" t="s">
        <v>292</v>
      </c>
      <c r="Y5" s="22" t="s">
        <v>244</v>
      </c>
    </row>
    <row r="6" spans="1:25" x14ac:dyDescent="0.2">
      <c r="A6" s="20" t="s">
        <v>250</v>
      </c>
      <c r="B6" s="21" t="s">
        <v>251</v>
      </c>
      <c r="C6" s="21" t="s">
        <v>244</v>
      </c>
      <c r="D6" s="21"/>
      <c r="E6" s="21"/>
      <c r="F6" s="21"/>
      <c r="G6" s="21"/>
      <c r="H6" s="21"/>
      <c r="I6" s="21"/>
      <c r="J6" s="21"/>
      <c r="K6" s="21"/>
      <c r="L6" s="21"/>
      <c r="N6" s="24">
        <v>5.8867581699999998E-2</v>
      </c>
      <c r="O6" s="22" t="s">
        <v>293</v>
      </c>
      <c r="P6" s="22" t="s">
        <v>244</v>
      </c>
      <c r="Q6" s="24">
        <v>6.6838232799999994E-2</v>
      </c>
      <c r="R6" s="22" t="s">
        <v>294</v>
      </c>
      <c r="S6" s="22" t="s">
        <v>244</v>
      </c>
      <c r="T6" s="24">
        <v>7.2621372000000003E-2</v>
      </c>
      <c r="U6" s="22" t="s">
        <v>295</v>
      </c>
      <c r="V6" s="22" t="s">
        <v>244</v>
      </c>
      <c r="W6" s="24">
        <v>8.5615227399999994E-2</v>
      </c>
      <c r="X6" s="22" t="s">
        <v>296</v>
      </c>
      <c r="Y6" s="22" t="s">
        <v>244</v>
      </c>
    </row>
    <row r="7" spans="1:25" x14ac:dyDescent="0.2">
      <c r="A7" s="20" t="s">
        <v>252</v>
      </c>
      <c r="B7" s="21" t="s">
        <v>253</v>
      </c>
      <c r="C7" s="21" t="s">
        <v>244</v>
      </c>
      <c r="D7" s="21"/>
      <c r="E7" s="21"/>
      <c r="F7" s="21"/>
      <c r="G7" s="21"/>
      <c r="H7" s="21"/>
      <c r="I7" s="21"/>
      <c r="J7" s="21"/>
      <c r="K7" s="21"/>
      <c r="L7" s="21"/>
      <c r="N7" s="24">
        <v>6.0677532700000002E-2</v>
      </c>
      <c r="O7" s="22" t="s">
        <v>304</v>
      </c>
      <c r="P7" s="22" t="s">
        <v>244</v>
      </c>
      <c r="Q7" s="24">
        <v>7.3131696100000004E-2</v>
      </c>
      <c r="R7" s="22" t="s">
        <v>305</v>
      </c>
      <c r="S7" s="22" t="s">
        <v>244</v>
      </c>
      <c r="T7" s="24">
        <v>-1.1924962399999999E-2</v>
      </c>
      <c r="U7" s="22" t="s">
        <v>306</v>
      </c>
      <c r="V7" s="22" t="s">
        <v>244</v>
      </c>
      <c r="W7" s="24">
        <v>8.6651443999999998E-3</v>
      </c>
      <c r="X7" s="22" t="s">
        <v>307</v>
      </c>
      <c r="Y7" s="22" t="s">
        <v>244</v>
      </c>
    </row>
    <row r="8" spans="1:25" x14ac:dyDescent="0.2">
      <c r="A8" s="20" t="s">
        <v>254</v>
      </c>
      <c r="B8" s="21" t="s">
        <v>255</v>
      </c>
      <c r="C8" s="21" t="s">
        <v>244</v>
      </c>
      <c r="D8" s="21"/>
      <c r="E8" s="21"/>
      <c r="F8" s="21"/>
      <c r="G8" s="21"/>
      <c r="H8" s="21"/>
      <c r="I8" s="21"/>
      <c r="J8" s="21"/>
      <c r="K8" s="21"/>
      <c r="L8" s="21"/>
      <c r="N8" s="24">
        <v>-1.12917911E-2</v>
      </c>
      <c r="O8" s="22" t="s">
        <v>308</v>
      </c>
      <c r="P8" s="22" t="s">
        <v>244</v>
      </c>
      <c r="Q8" s="24">
        <v>0.44100901240000001</v>
      </c>
      <c r="R8" s="22" t="s">
        <v>284</v>
      </c>
      <c r="S8" s="22" t="s">
        <v>244</v>
      </c>
      <c r="T8" s="24">
        <v>0.19324858349999999</v>
      </c>
      <c r="U8" s="22" t="s">
        <v>286</v>
      </c>
      <c r="V8" s="22" t="s">
        <v>244</v>
      </c>
      <c r="W8" s="24">
        <v>0.29578294259999999</v>
      </c>
      <c r="X8" s="22" t="s">
        <v>288</v>
      </c>
      <c r="Y8" s="22" t="s">
        <v>244</v>
      </c>
    </row>
    <row r="9" spans="1:25" x14ac:dyDescent="0.2">
      <c r="A9" s="20" t="s">
        <v>256</v>
      </c>
      <c r="B9" s="21" t="s">
        <v>257</v>
      </c>
      <c r="C9" s="21" t="s">
        <v>244</v>
      </c>
      <c r="D9" s="21"/>
      <c r="E9" s="21"/>
      <c r="F9" s="21"/>
      <c r="G9" s="21"/>
      <c r="H9" s="21"/>
      <c r="I9" s="21"/>
      <c r="J9" s="21"/>
      <c r="K9" s="21"/>
      <c r="L9" s="21"/>
    </row>
    <row r="10" spans="1:25" x14ac:dyDescent="0.2">
      <c r="A10" s="20" t="s">
        <v>258</v>
      </c>
      <c r="B10" s="21" t="s">
        <v>298</v>
      </c>
      <c r="C10" s="21" t="s">
        <v>244</v>
      </c>
      <c r="D10" s="21"/>
      <c r="E10" s="21"/>
      <c r="F10" s="21"/>
      <c r="G10" s="21"/>
      <c r="H10" s="21"/>
      <c r="I10" s="21"/>
      <c r="J10" s="21"/>
      <c r="K10" s="21"/>
      <c r="L10" s="21"/>
    </row>
    <row r="11" spans="1:25" x14ac:dyDescent="0.2">
      <c r="A11" s="20" t="s">
        <v>259</v>
      </c>
      <c r="B11" s="21" t="s">
        <v>260</v>
      </c>
      <c r="C11" s="21" t="s">
        <v>244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25" x14ac:dyDescent="0.2">
      <c r="A12" s="20" t="s">
        <v>261</v>
      </c>
      <c r="B12" s="21" t="s">
        <v>262</v>
      </c>
      <c r="C12" s="21" t="s">
        <v>244</v>
      </c>
      <c r="D12" s="21"/>
      <c r="E12" s="21"/>
      <c r="F12" s="21"/>
      <c r="G12" s="21"/>
      <c r="H12" s="21"/>
      <c r="I12" s="21"/>
      <c r="J12" s="21"/>
      <c r="K12" s="21"/>
      <c r="L12" s="21"/>
    </row>
    <row r="13" spans="1:25" x14ac:dyDescent="0.2">
      <c r="A13" s="20" t="s">
        <v>263</v>
      </c>
      <c r="B13" s="21" t="s">
        <v>264</v>
      </c>
      <c r="C13" s="21" t="s">
        <v>244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25" x14ac:dyDescent="0.2">
      <c r="A14" s="20" t="s">
        <v>265</v>
      </c>
      <c r="B14" s="21" t="s">
        <v>266</v>
      </c>
      <c r="C14" s="21" t="s">
        <v>244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25" x14ac:dyDescent="0.2">
      <c r="A15" s="20" t="s">
        <v>267</v>
      </c>
      <c r="B15" s="21" t="s">
        <v>299</v>
      </c>
      <c r="C15" s="21" t="s">
        <v>244</v>
      </c>
      <c r="D15" s="21"/>
      <c r="E15" s="21"/>
      <c r="F15" s="21"/>
      <c r="G15" s="21"/>
      <c r="H15" s="21"/>
      <c r="I15" s="21"/>
      <c r="J15" s="21"/>
      <c r="K15" s="21"/>
      <c r="L15" s="21"/>
    </row>
    <row r="16" spans="1:25" x14ac:dyDescent="0.2">
      <c r="A16" s="20" t="s">
        <v>268</v>
      </c>
      <c r="B16" s="21" t="s">
        <v>300</v>
      </c>
      <c r="C16" s="21" t="s">
        <v>244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2">
      <c r="A17" s="20" t="s">
        <v>269</v>
      </c>
      <c r="B17" s="21" t="s">
        <v>301</v>
      </c>
      <c r="C17" s="21" t="s">
        <v>244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">
      <c r="A18" s="20" t="s">
        <v>270</v>
      </c>
      <c r="B18" s="21" t="s">
        <v>302</v>
      </c>
      <c r="C18" s="21" t="s">
        <v>244</v>
      </c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">
      <c r="A19" s="20" t="s">
        <v>271</v>
      </c>
      <c r="B19" s="21" t="s">
        <v>303</v>
      </c>
      <c r="C19" s="21" t="s">
        <v>244</v>
      </c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2">
      <c r="A20" s="20" t="s">
        <v>272</v>
      </c>
      <c r="B20" s="21" t="s">
        <v>291</v>
      </c>
      <c r="C20" s="21" t="s">
        <v>244</v>
      </c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2">
      <c r="A21" s="20" t="s">
        <v>273</v>
      </c>
      <c r="B21" s="21" t="s">
        <v>292</v>
      </c>
      <c r="C21" s="21" t="s">
        <v>244</v>
      </c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">
      <c r="A22" s="20" t="s">
        <v>274</v>
      </c>
      <c r="B22" s="21" t="s">
        <v>293</v>
      </c>
      <c r="C22" s="21" t="s">
        <v>244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2">
      <c r="A23" s="20" t="s">
        <v>275</v>
      </c>
      <c r="B23" s="21" t="s">
        <v>294</v>
      </c>
      <c r="C23" s="21" t="s">
        <v>244</v>
      </c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2">
      <c r="A24" s="20" t="s">
        <v>276</v>
      </c>
      <c r="B24" s="21" t="s">
        <v>295</v>
      </c>
      <c r="C24" s="21" t="s">
        <v>244</v>
      </c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2">
      <c r="A25" s="20" t="s">
        <v>277</v>
      </c>
      <c r="B25" s="21" t="s">
        <v>296</v>
      </c>
      <c r="C25" s="21" t="s">
        <v>244</v>
      </c>
      <c r="D25" s="21"/>
      <c r="E25" s="21"/>
      <c r="F25" s="21"/>
      <c r="G25" s="21"/>
      <c r="H25" s="21"/>
      <c r="I25" s="21"/>
      <c r="J25" s="21"/>
      <c r="K25" s="21"/>
      <c r="L25" s="21"/>
    </row>
    <row r="26" spans="1:12" x14ac:dyDescent="0.2">
      <c r="A26" s="20" t="s">
        <v>278</v>
      </c>
      <c r="B26" s="21" t="s">
        <v>304</v>
      </c>
      <c r="C26" s="21" t="s">
        <v>244</v>
      </c>
      <c r="D26" s="21"/>
      <c r="E26" s="21"/>
      <c r="F26" s="21"/>
      <c r="G26" s="21"/>
      <c r="H26" s="21"/>
      <c r="I26" s="21"/>
      <c r="J26" s="21"/>
      <c r="K26" s="21"/>
      <c r="L26" s="21"/>
    </row>
    <row r="27" spans="1:12" x14ac:dyDescent="0.2">
      <c r="A27" s="20" t="s">
        <v>279</v>
      </c>
      <c r="B27" s="21" t="s">
        <v>305</v>
      </c>
      <c r="C27" s="21" t="s">
        <v>244</v>
      </c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2">
      <c r="A28" s="20" t="s">
        <v>280</v>
      </c>
      <c r="B28" s="21" t="s">
        <v>306</v>
      </c>
      <c r="C28" s="21" t="s">
        <v>244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2">
      <c r="A29" s="20" t="s">
        <v>281</v>
      </c>
      <c r="B29" s="21" t="s">
        <v>307</v>
      </c>
      <c r="C29" s="21" t="s">
        <v>244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2">
      <c r="A30" s="20" t="s">
        <v>282</v>
      </c>
      <c r="B30" s="21" t="s">
        <v>308</v>
      </c>
      <c r="C30" s="21" t="s">
        <v>244</v>
      </c>
      <c r="D30" s="21"/>
      <c r="E30" s="21"/>
      <c r="F30" s="21"/>
      <c r="G30" s="21"/>
      <c r="H30" s="21"/>
      <c r="I30" s="21"/>
      <c r="J30" s="21"/>
      <c r="K30" s="21"/>
      <c r="L30" s="21"/>
    </row>
    <row r="31" spans="1:12" x14ac:dyDescent="0.2">
      <c r="A31" s="20" t="s">
        <v>283</v>
      </c>
      <c r="B31" s="21" t="s">
        <v>284</v>
      </c>
      <c r="C31" s="21" t="s">
        <v>244</v>
      </c>
      <c r="D31" s="21"/>
      <c r="E31" s="21"/>
      <c r="F31" s="21"/>
      <c r="G31" s="21"/>
      <c r="H31" s="21"/>
      <c r="I31" s="21"/>
      <c r="J31" s="21"/>
      <c r="K31" s="21"/>
      <c r="L31" s="21"/>
    </row>
    <row r="32" spans="1:12" x14ac:dyDescent="0.2">
      <c r="A32" s="20" t="s">
        <v>285</v>
      </c>
      <c r="B32" s="21" t="s">
        <v>286</v>
      </c>
      <c r="C32" s="21" t="s">
        <v>244</v>
      </c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">
      <c r="A33" s="20" t="s">
        <v>287</v>
      </c>
      <c r="B33" s="21" t="s">
        <v>288</v>
      </c>
      <c r="C33" s="21" t="s">
        <v>244</v>
      </c>
      <c r="D33" s="21"/>
      <c r="E33" s="21"/>
      <c r="F33" s="21"/>
      <c r="G33" s="21"/>
      <c r="H33" s="21"/>
      <c r="I33" s="21"/>
      <c r="J33" s="21"/>
      <c r="K33" s="21"/>
      <c r="L3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C03E-0FF4-EE49-9B02-3128F6264409}">
  <dimension ref="A2:K25"/>
  <sheetViews>
    <sheetView workbookViewId="0">
      <selection sqref="A1:XFD1048576"/>
    </sheetView>
  </sheetViews>
  <sheetFormatPr baseColWidth="10" defaultRowHeight="16" x14ac:dyDescent="0.2"/>
  <sheetData>
    <row r="2" spans="1:11" x14ac:dyDescent="0.2">
      <c r="A2" s="11" t="s">
        <v>177</v>
      </c>
    </row>
    <row r="3" spans="1:11" ht="53" x14ac:dyDescent="0.2">
      <c r="A3" s="13" t="s">
        <v>178</v>
      </c>
      <c r="B3" s="13" t="s">
        <v>179</v>
      </c>
      <c r="C3" s="13" t="s">
        <v>180</v>
      </c>
      <c r="D3" s="13" t="s">
        <v>181</v>
      </c>
      <c r="E3" s="13" t="s">
        <v>182</v>
      </c>
      <c r="F3" s="13" t="s">
        <v>183</v>
      </c>
      <c r="G3" s="13" t="s">
        <v>184</v>
      </c>
      <c r="H3" s="13" t="s">
        <v>185</v>
      </c>
      <c r="I3" s="13" t="s">
        <v>186</v>
      </c>
      <c r="J3" s="13" t="s">
        <v>187</v>
      </c>
      <c r="K3" s="13" t="s">
        <v>188</v>
      </c>
    </row>
    <row r="4" spans="1:11" ht="36" x14ac:dyDescent="0.2">
      <c r="K4" s="13" t="s">
        <v>189</v>
      </c>
    </row>
    <row r="5" spans="1:11" ht="36" x14ac:dyDescent="0.2">
      <c r="K5" s="13" t="s">
        <v>190</v>
      </c>
    </row>
    <row r="6" spans="1:11" ht="19" x14ac:dyDescent="0.2">
      <c r="K6" s="13" t="s">
        <v>191</v>
      </c>
    </row>
    <row r="7" spans="1:11" ht="36" x14ac:dyDescent="0.2">
      <c r="K7" s="13" t="s">
        <v>192</v>
      </c>
    </row>
    <row r="8" spans="1:11" ht="36" x14ac:dyDescent="0.2">
      <c r="K8" s="13" t="s">
        <v>193</v>
      </c>
    </row>
    <row r="9" spans="1:11" ht="36" x14ac:dyDescent="0.2">
      <c r="K9" s="13" t="s">
        <v>194</v>
      </c>
    </row>
    <row r="10" spans="1:11" ht="36" x14ac:dyDescent="0.2">
      <c r="K10" s="13" t="s">
        <v>195</v>
      </c>
    </row>
    <row r="11" spans="1:11" ht="36" x14ac:dyDescent="0.2">
      <c r="K11" s="13" t="s">
        <v>196</v>
      </c>
    </row>
    <row r="12" spans="1:11" ht="53" x14ac:dyDescent="0.2">
      <c r="K12" s="13" t="s">
        <v>197</v>
      </c>
    </row>
    <row r="13" spans="1:11" ht="70" x14ac:dyDescent="0.2">
      <c r="K13" s="13" t="s">
        <v>198</v>
      </c>
    </row>
    <row r="14" spans="1:11" ht="53" x14ac:dyDescent="0.2">
      <c r="K14" s="13" t="s">
        <v>199</v>
      </c>
    </row>
    <row r="15" spans="1:11" ht="53" x14ac:dyDescent="0.2">
      <c r="K15" s="13" t="s">
        <v>200</v>
      </c>
    </row>
    <row r="16" spans="1:11" ht="53" x14ac:dyDescent="0.2">
      <c r="K16" s="13" t="s">
        <v>201</v>
      </c>
    </row>
    <row r="17" spans="11:11" ht="53" x14ac:dyDescent="0.2">
      <c r="K17" s="13" t="s">
        <v>202</v>
      </c>
    </row>
    <row r="18" spans="11:11" ht="36" x14ac:dyDescent="0.2">
      <c r="K18" s="13" t="s">
        <v>203</v>
      </c>
    </row>
    <row r="19" spans="11:11" ht="53" x14ac:dyDescent="0.2">
      <c r="K19" s="13" t="s">
        <v>204</v>
      </c>
    </row>
    <row r="20" spans="11:11" ht="36" x14ac:dyDescent="0.2">
      <c r="K20" s="13" t="s">
        <v>205</v>
      </c>
    </row>
    <row r="21" spans="11:11" ht="36" x14ac:dyDescent="0.2">
      <c r="K21" s="13" t="s">
        <v>206</v>
      </c>
    </row>
    <row r="22" spans="11:11" ht="36" x14ac:dyDescent="0.2">
      <c r="K22" s="13" t="s">
        <v>207</v>
      </c>
    </row>
    <row r="23" spans="11:11" ht="36" x14ac:dyDescent="0.2">
      <c r="K23" s="13" t="s">
        <v>208</v>
      </c>
    </row>
    <row r="24" spans="11:11" ht="36" x14ac:dyDescent="0.2">
      <c r="K24" s="13" t="s">
        <v>209</v>
      </c>
    </row>
    <row r="25" spans="11:11" ht="36" x14ac:dyDescent="0.2">
      <c r="K25" s="13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56AF-6AB3-7F4D-B5D1-064BAFC5CDF1}">
  <dimension ref="A1:X27"/>
  <sheetViews>
    <sheetView workbookViewId="0">
      <selection activeCell="A2" sqref="A2:Y24"/>
    </sheetView>
  </sheetViews>
  <sheetFormatPr baseColWidth="10" defaultRowHeight="16" x14ac:dyDescent="0.2"/>
  <cols>
    <col min="1" max="1" width="19.5" style="1" bestFit="1" customWidth="1"/>
    <col min="2" max="2" width="32.5" style="1" bestFit="1" customWidth="1"/>
    <col min="3" max="3" width="27" style="1" bestFit="1" customWidth="1"/>
    <col min="4" max="4" width="21.5" style="1" bestFit="1" customWidth="1"/>
    <col min="5" max="5" width="32.5" style="1" bestFit="1" customWidth="1"/>
    <col min="6" max="6" width="20" style="1" bestFit="1" customWidth="1"/>
    <col min="7" max="7" width="18.5" style="1" bestFit="1" customWidth="1"/>
    <col min="8" max="16384" width="10.83203125" style="1"/>
  </cols>
  <sheetData>
    <row r="1" spans="1:15" x14ac:dyDescent="0.2">
      <c r="A1" s="1" t="s">
        <v>131</v>
      </c>
      <c r="B1" s="1" t="s">
        <v>0</v>
      </c>
    </row>
    <row r="2" spans="1:15" x14ac:dyDescent="0.2">
      <c r="A2" s="1" t="s">
        <v>2</v>
      </c>
      <c r="B2" s="1" t="s">
        <v>2</v>
      </c>
      <c r="C2" s="1" t="s">
        <v>19</v>
      </c>
    </row>
    <row r="3" spans="1:15" x14ac:dyDescent="0.2">
      <c r="A3" s="1" t="s">
        <v>3</v>
      </c>
      <c r="B3" s="1" t="s">
        <v>3</v>
      </c>
    </row>
    <row r="4" spans="1:15" x14ac:dyDescent="0.2">
      <c r="A4" s="1" t="s">
        <v>9</v>
      </c>
      <c r="B4" s="1" t="s">
        <v>4</v>
      </c>
      <c r="C4" s="1" t="s">
        <v>5</v>
      </c>
      <c r="D4" s="1" t="s">
        <v>8</v>
      </c>
      <c r="E4" s="1" t="s">
        <v>9</v>
      </c>
      <c r="F4" s="1" t="s">
        <v>10</v>
      </c>
      <c r="G4" s="1" t="s">
        <v>84</v>
      </c>
      <c r="H4" s="1" t="s">
        <v>44</v>
      </c>
    </row>
    <row r="5" spans="1:15" x14ac:dyDescent="0.2">
      <c r="A5" s="1" t="s">
        <v>132</v>
      </c>
      <c r="B5" s="1" t="s">
        <v>6</v>
      </c>
      <c r="C5" s="1" t="s">
        <v>7</v>
      </c>
      <c r="D5" s="1" t="s">
        <v>12</v>
      </c>
    </row>
    <row r="6" spans="1:15" x14ac:dyDescent="0.2">
      <c r="A6" s="1" t="s">
        <v>18</v>
      </c>
      <c r="B6" s="1" t="s">
        <v>18</v>
      </c>
      <c r="C6" s="1" t="s">
        <v>42</v>
      </c>
      <c r="D6" s="1" t="s">
        <v>64</v>
      </c>
    </row>
    <row r="7" spans="1:15" x14ac:dyDescent="0.2">
      <c r="A7" s="1" t="s">
        <v>11</v>
      </c>
      <c r="B7" s="1" t="s">
        <v>11</v>
      </c>
      <c r="C7" s="1" t="s">
        <v>30</v>
      </c>
      <c r="D7" s="1" t="s">
        <v>28</v>
      </c>
      <c r="E7" s="1" t="s">
        <v>45</v>
      </c>
      <c r="F7" s="1" t="s">
        <v>54</v>
      </c>
      <c r="G7" s="1" t="s">
        <v>58</v>
      </c>
      <c r="H7" s="1" t="s">
        <v>85</v>
      </c>
      <c r="I7" s="1" t="s">
        <v>88</v>
      </c>
    </row>
    <row r="8" spans="1:15" x14ac:dyDescent="0.2">
      <c r="A8" s="1" t="s">
        <v>14</v>
      </c>
      <c r="B8" s="1" t="s">
        <v>14</v>
      </c>
      <c r="C8" s="1" t="s">
        <v>41</v>
      </c>
      <c r="D8" s="1" t="s">
        <v>47</v>
      </c>
      <c r="E8" s="1" t="s">
        <v>61</v>
      </c>
      <c r="F8" s="1" t="s">
        <v>75</v>
      </c>
    </row>
    <row r="9" spans="1:15" x14ac:dyDescent="0.2">
      <c r="A9" s="1" t="s">
        <v>17</v>
      </c>
      <c r="B9" s="1" t="s">
        <v>17</v>
      </c>
      <c r="C9" s="1" t="s">
        <v>43</v>
      </c>
      <c r="D9" s="1" t="s">
        <v>90</v>
      </c>
      <c r="E9" s="1" t="s">
        <v>107</v>
      </c>
    </row>
    <row r="10" spans="1:15" x14ac:dyDescent="0.2">
      <c r="A10" s="1" t="s">
        <v>13</v>
      </c>
      <c r="B10" s="1" t="s">
        <v>13</v>
      </c>
      <c r="C10" s="1" t="s">
        <v>38</v>
      </c>
      <c r="D10" s="1" t="s">
        <v>79</v>
      </c>
      <c r="E10" s="1" t="s">
        <v>86</v>
      </c>
      <c r="F10" s="1" t="s">
        <v>95</v>
      </c>
      <c r="G10" s="1" t="s">
        <v>100</v>
      </c>
      <c r="H10" s="1" t="s">
        <v>105</v>
      </c>
      <c r="I10" s="1" t="s">
        <v>108</v>
      </c>
    </row>
    <row r="11" spans="1:15" x14ac:dyDescent="0.2">
      <c r="A11" s="1" t="s">
        <v>21</v>
      </c>
      <c r="B11" s="1" t="s">
        <v>21</v>
      </c>
      <c r="C11" s="1" t="s">
        <v>46</v>
      </c>
      <c r="D11" s="1" t="s">
        <v>49</v>
      </c>
      <c r="E11" s="1" t="s">
        <v>65</v>
      </c>
      <c r="F11" s="1" t="s">
        <v>110</v>
      </c>
      <c r="G11" s="1" t="s">
        <v>117</v>
      </c>
      <c r="H11" s="1" t="s">
        <v>120</v>
      </c>
    </row>
    <row r="12" spans="1:15" x14ac:dyDescent="0.2">
      <c r="A12" s="1" t="s">
        <v>39</v>
      </c>
      <c r="B12" s="1" t="s">
        <v>39</v>
      </c>
      <c r="C12" s="1" t="s">
        <v>59</v>
      </c>
      <c r="D12" s="1" t="s">
        <v>93</v>
      </c>
      <c r="E12" s="1" t="s">
        <v>101</v>
      </c>
      <c r="F12" s="1" t="s">
        <v>111</v>
      </c>
    </row>
    <row r="13" spans="1:15" x14ac:dyDescent="0.2">
      <c r="A13" s="1" t="s">
        <v>16</v>
      </c>
      <c r="B13" s="1" t="s">
        <v>15</v>
      </c>
      <c r="C13" s="1" t="s">
        <v>16</v>
      </c>
      <c r="D13" s="1" t="s">
        <v>29</v>
      </c>
      <c r="E13" s="1" t="s">
        <v>37</v>
      </c>
      <c r="F13" s="1" t="s">
        <v>40</v>
      </c>
      <c r="G13" s="1" t="s">
        <v>48</v>
      </c>
      <c r="H13" s="1" t="s">
        <v>53</v>
      </c>
      <c r="I13" s="1" t="s">
        <v>56</v>
      </c>
      <c r="J13" s="1" t="s">
        <v>68</v>
      </c>
      <c r="K13" s="1" t="s">
        <v>87</v>
      </c>
      <c r="L13" s="1" t="s">
        <v>91</v>
      </c>
      <c r="M13" s="1" t="s">
        <v>103</v>
      </c>
      <c r="N13" s="1" t="s">
        <v>123</v>
      </c>
      <c r="O13" s="1" t="s">
        <v>32</v>
      </c>
    </row>
    <row r="14" spans="1:15" x14ac:dyDescent="0.2">
      <c r="A14" s="1" t="s">
        <v>20</v>
      </c>
      <c r="B14" s="1" t="s">
        <v>20</v>
      </c>
      <c r="C14" s="1" t="s">
        <v>67</v>
      </c>
      <c r="D14" s="1" t="s">
        <v>122</v>
      </c>
    </row>
    <row r="15" spans="1:15" x14ac:dyDescent="0.2">
      <c r="A15" s="1" t="s">
        <v>24</v>
      </c>
      <c r="B15" s="1" t="s">
        <v>22</v>
      </c>
      <c r="C15" s="1" t="s">
        <v>24</v>
      </c>
      <c r="D15" s="1" t="s">
        <v>36</v>
      </c>
      <c r="E15" s="1" t="s">
        <v>51</v>
      </c>
      <c r="F15" s="1" t="s">
        <v>126</v>
      </c>
      <c r="G15" s="1" t="s">
        <v>127</v>
      </c>
      <c r="H15" s="1" t="s">
        <v>128</v>
      </c>
      <c r="I15" s="1" t="s">
        <v>70</v>
      </c>
      <c r="J15" s="1" t="s">
        <v>74</v>
      </c>
    </row>
    <row r="16" spans="1:15" x14ac:dyDescent="0.2">
      <c r="A16" s="1" t="s">
        <v>114</v>
      </c>
      <c r="B16" s="1" t="s">
        <v>23</v>
      </c>
      <c r="C16" s="1" t="s">
        <v>26</v>
      </c>
      <c r="D16" s="1" t="s">
        <v>80</v>
      </c>
      <c r="E16" s="1" t="s">
        <v>114</v>
      </c>
    </row>
    <row r="17" spans="1:24" x14ac:dyDescent="0.2">
      <c r="A17" s="1" t="s">
        <v>133</v>
      </c>
      <c r="B17" s="1" t="s">
        <v>31</v>
      </c>
      <c r="C17" s="1" t="s">
        <v>34</v>
      </c>
      <c r="D17" s="1" t="s">
        <v>50</v>
      </c>
      <c r="E17" s="1" t="s">
        <v>94</v>
      </c>
      <c r="F17" s="1" t="s">
        <v>99</v>
      </c>
    </row>
    <row r="18" spans="1:24" x14ac:dyDescent="0.2">
      <c r="A18" s="1" t="s">
        <v>27</v>
      </c>
      <c r="B18" s="1" t="s">
        <v>25</v>
      </c>
      <c r="C18" s="1" t="s">
        <v>27</v>
      </c>
      <c r="D18" s="1" t="s">
        <v>57</v>
      </c>
    </row>
    <row r="19" spans="1:24" x14ac:dyDescent="0.2">
      <c r="A19" s="1" t="s">
        <v>33</v>
      </c>
      <c r="B19" s="1" t="s">
        <v>33</v>
      </c>
      <c r="C19" s="1" t="s">
        <v>66</v>
      </c>
      <c r="D19" s="1" t="s">
        <v>96</v>
      </c>
      <c r="E19" s="1" t="s">
        <v>97</v>
      </c>
    </row>
    <row r="20" spans="1:24" x14ac:dyDescent="0.2">
      <c r="A20" s="1" t="s">
        <v>135</v>
      </c>
    </row>
    <row r="21" spans="1:24" x14ac:dyDescent="0.2">
      <c r="A21" s="1" t="s">
        <v>134</v>
      </c>
      <c r="B21" s="1" t="s">
        <v>55</v>
      </c>
      <c r="C21" s="1" t="s">
        <v>60</v>
      </c>
      <c r="D21" s="1" t="s">
        <v>62</v>
      </c>
      <c r="E21" s="1" t="s">
        <v>71</v>
      </c>
      <c r="F21" s="1" t="s">
        <v>116</v>
      </c>
      <c r="G21" s="1" t="s">
        <v>119</v>
      </c>
      <c r="H21" s="1" t="s">
        <v>124</v>
      </c>
      <c r="I21" s="1" t="s">
        <v>129</v>
      </c>
    </row>
    <row r="22" spans="1:24" x14ac:dyDescent="0.2">
      <c r="A22" s="1" t="s">
        <v>112</v>
      </c>
      <c r="B22" s="1" t="s">
        <v>72</v>
      </c>
      <c r="C22" s="1" t="s">
        <v>52</v>
      </c>
      <c r="D22" s="1" t="s">
        <v>63</v>
      </c>
      <c r="E22" s="1" t="s">
        <v>69</v>
      </c>
      <c r="F22" s="1" t="s">
        <v>73</v>
      </c>
      <c r="G22" s="1" t="s">
        <v>76</v>
      </c>
      <c r="H22" s="1" t="s">
        <v>77</v>
      </c>
      <c r="I22" s="1" t="s">
        <v>78</v>
      </c>
      <c r="J22" s="1" t="s">
        <v>81</v>
      </c>
      <c r="K22" s="1" t="s">
        <v>83</v>
      </c>
      <c r="L22" s="1" t="s">
        <v>89</v>
      </c>
      <c r="M22" s="1" t="s">
        <v>92</v>
      </c>
      <c r="N22" s="1" t="s">
        <v>98</v>
      </c>
      <c r="O22" s="1" t="s">
        <v>102</v>
      </c>
      <c r="P22" s="1" t="s">
        <v>104</v>
      </c>
      <c r="Q22" s="1" t="s">
        <v>106</v>
      </c>
      <c r="R22" s="1" t="s">
        <v>109</v>
      </c>
      <c r="S22" s="1" t="s">
        <v>112</v>
      </c>
      <c r="T22" s="1" t="s">
        <v>113</v>
      </c>
      <c r="U22" s="1" t="s">
        <v>115</v>
      </c>
      <c r="V22" s="1" t="s">
        <v>121</v>
      </c>
      <c r="W22" s="1" t="s">
        <v>125</v>
      </c>
      <c r="X22" s="1" t="s">
        <v>35</v>
      </c>
    </row>
    <row r="23" spans="1:24" x14ac:dyDescent="0.2">
      <c r="A23" s="1" t="s">
        <v>82</v>
      </c>
      <c r="B23" s="1" t="s">
        <v>82</v>
      </c>
    </row>
    <row r="24" spans="1:24" x14ac:dyDescent="0.2">
      <c r="A24" s="1" t="s">
        <v>118</v>
      </c>
      <c r="B24" s="1" t="s">
        <v>118</v>
      </c>
    </row>
    <row r="26" spans="1:24" x14ac:dyDescent="0.2">
      <c r="A26" s="1">
        <f>COUNTA(A2:A24)</f>
        <v>23</v>
      </c>
      <c r="B26" s="1">
        <f t="shared" ref="B26:X26" si="0">COUNTA(B2:B24)</f>
        <v>22</v>
      </c>
      <c r="C26" s="1">
        <f t="shared" si="0"/>
        <v>19</v>
      </c>
      <c r="D26" s="1">
        <f t="shared" si="0"/>
        <v>18</v>
      </c>
      <c r="E26" s="1">
        <f t="shared" si="0"/>
        <v>14</v>
      </c>
      <c r="F26" s="1">
        <f t="shared" si="0"/>
        <v>11</v>
      </c>
      <c r="G26" s="1">
        <f t="shared" si="0"/>
        <v>8</v>
      </c>
      <c r="H26" s="1">
        <f t="shared" si="0"/>
        <v>8</v>
      </c>
      <c r="I26" s="1">
        <f t="shared" si="0"/>
        <v>6</v>
      </c>
      <c r="J26" s="1">
        <f t="shared" si="0"/>
        <v>3</v>
      </c>
      <c r="K26" s="1">
        <f t="shared" si="0"/>
        <v>2</v>
      </c>
      <c r="L26" s="1">
        <f t="shared" si="0"/>
        <v>2</v>
      </c>
      <c r="M26" s="1">
        <f t="shared" si="0"/>
        <v>2</v>
      </c>
      <c r="N26" s="1">
        <f t="shared" si="0"/>
        <v>2</v>
      </c>
      <c r="O26" s="1">
        <f t="shared" si="0"/>
        <v>2</v>
      </c>
      <c r="P26" s="1">
        <f t="shared" si="0"/>
        <v>1</v>
      </c>
      <c r="Q26" s="1">
        <f t="shared" si="0"/>
        <v>1</v>
      </c>
      <c r="R26" s="1">
        <f t="shared" si="0"/>
        <v>1</v>
      </c>
      <c r="S26" s="1">
        <f t="shared" si="0"/>
        <v>1</v>
      </c>
      <c r="T26" s="1">
        <f t="shared" si="0"/>
        <v>1</v>
      </c>
      <c r="U26" s="1">
        <f t="shared" si="0"/>
        <v>1</v>
      </c>
      <c r="V26" s="1">
        <f t="shared" si="0"/>
        <v>1</v>
      </c>
      <c r="W26" s="1">
        <f t="shared" si="0"/>
        <v>1</v>
      </c>
      <c r="X26" s="1">
        <f t="shared" si="0"/>
        <v>1</v>
      </c>
    </row>
    <row r="27" spans="1:24" x14ac:dyDescent="0.2">
      <c r="A27" s="1">
        <f>SUM(A26:X26)</f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817-4F9B-6A4F-97BA-92AD09040D59}">
  <dimension ref="A1:L26"/>
  <sheetViews>
    <sheetView showGridLines="0" tabSelected="1" zoomScale="80" zoomScaleNormal="80" workbookViewId="0">
      <selection activeCell="A2" sqref="A2"/>
    </sheetView>
  </sheetViews>
  <sheetFormatPr baseColWidth="10" defaultColWidth="19.33203125" defaultRowHeight="19" x14ac:dyDescent="0.2"/>
  <cols>
    <col min="1" max="16384" width="19.33203125" style="3"/>
  </cols>
  <sheetData>
    <row r="1" spans="1:12" ht="20" thickBot="1" x14ac:dyDescent="0.25"/>
    <row r="2" spans="1:12" ht="21" thickBot="1" x14ac:dyDescent="0.25">
      <c r="A2" s="4" t="s">
        <v>2</v>
      </c>
      <c r="B2" s="5" t="s">
        <v>3</v>
      </c>
      <c r="C2" s="4" t="s">
        <v>9</v>
      </c>
      <c r="D2" s="4" t="s">
        <v>132</v>
      </c>
      <c r="E2" s="5" t="s">
        <v>18</v>
      </c>
      <c r="F2" s="4" t="s">
        <v>11</v>
      </c>
      <c r="G2" s="4" t="s">
        <v>14</v>
      </c>
      <c r="H2" s="5" t="s">
        <v>17</v>
      </c>
      <c r="I2" s="4" t="s">
        <v>13</v>
      </c>
      <c r="J2" s="4" t="s">
        <v>21</v>
      </c>
    </row>
    <row r="3" spans="1:12" ht="21" thickBot="1" x14ac:dyDescent="0.25">
      <c r="A3" s="6" t="s">
        <v>2</v>
      </c>
      <c r="B3" s="7" t="s">
        <v>3</v>
      </c>
      <c r="C3" s="6" t="s">
        <v>4</v>
      </c>
      <c r="D3" s="6" t="s">
        <v>6</v>
      </c>
      <c r="E3" s="8" t="s">
        <v>18</v>
      </c>
      <c r="F3" s="6" t="s">
        <v>11</v>
      </c>
      <c r="G3" s="6" t="s">
        <v>14</v>
      </c>
      <c r="H3" s="8" t="s">
        <v>17</v>
      </c>
      <c r="I3" s="6" t="s">
        <v>13</v>
      </c>
      <c r="J3" s="6" t="s">
        <v>21</v>
      </c>
    </row>
    <row r="4" spans="1:12" ht="41" thickBot="1" x14ac:dyDescent="0.25">
      <c r="A4" s="9" t="s">
        <v>19</v>
      </c>
      <c r="C4" s="6" t="s">
        <v>5</v>
      </c>
      <c r="D4" s="6" t="s">
        <v>7</v>
      </c>
      <c r="E4" s="8" t="s">
        <v>42</v>
      </c>
      <c r="F4" s="6" t="s">
        <v>30</v>
      </c>
      <c r="G4" s="6" t="s">
        <v>41</v>
      </c>
      <c r="H4" s="8" t="s">
        <v>43</v>
      </c>
      <c r="I4" s="6" t="s">
        <v>38</v>
      </c>
      <c r="J4" s="6" t="s">
        <v>46</v>
      </c>
    </row>
    <row r="5" spans="1:12" ht="41" thickBot="1" x14ac:dyDescent="0.25">
      <c r="C5" s="6" t="s">
        <v>8</v>
      </c>
      <c r="D5" s="9" t="s">
        <v>12</v>
      </c>
      <c r="E5" s="7" t="s">
        <v>64</v>
      </c>
      <c r="F5" s="6" t="s">
        <v>28</v>
      </c>
      <c r="G5" s="6" t="s">
        <v>47</v>
      </c>
      <c r="H5" s="8" t="s">
        <v>90</v>
      </c>
      <c r="I5" s="6" t="s">
        <v>79</v>
      </c>
      <c r="J5" s="6" t="s">
        <v>49</v>
      </c>
    </row>
    <row r="6" spans="1:12" ht="41" thickBot="1" x14ac:dyDescent="0.25">
      <c r="C6" s="6" t="s">
        <v>9</v>
      </c>
      <c r="F6" s="6" t="s">
        <v>45</v>
      </c>
      <c r="G6" s="6" t="s">
        <v>61</v>
      </c>
      <c r="H6" s="7" t="s">
        <v>107</v>
      </c>
      <c r="I6" s="6" t="s">
        <v>86</v>
      </c>
      <c r="J6" s="6" t="s">
        <v>65</v>
      </c>
    </row>
    <row r="7" spans="1:12" ht="21" thickBot="1" x14ac:dyDescent="0.25">
      <c r="C7" s="6" t="s">
        <v>10</v>
      </c>
      <c r="F7" s="6" t="s">
        <v>54</v>
      </c>
      <c r="G7" s="9" t="s">
        <v>75</v>
      </c>
      <c r="I7" s="6" t="s">
        <v>95</v>
      </c>
      <c r="J7" s="6" t="s">
        <v>110</v>
      </c>
    </row>
    <row r="8" spans="1:12" ht="20" x14ac:dyDescent="0.2">
      <c r="C8" s="6" t="s">
        <v>84</v>
      </c>
      <c r="F8" s="6" t="s">
        <v>58</v>
      </c>
      <c r="I8" s="6" t="s">
        <v>100</v>
      </c>
      <c r="J8" s="6" t="s">
        <v>117</v>
      </c>
    </row>
    <row r="9" spans="1:12" ht="41" thickBot="1" x14ac:dyDescent="0.25">
      <c r="C9" s="9" t="s">
        <v>44</v>
      </c>
      <c r="F9" s="6" t="s">
        <v>85</v>
      </c>
      <c r="I9" s="6" t="s">
        <v>105</v>
      </c>
      <c r="J9" s="9" t="s">
        <v>120</v>
      </c>
    </row>
    <row r="10" spans="1:12" ht="41" thickBot="1" x14ac:dyDescent="0.25">
      <c r="F10" s="9" t="s">
        <v>88</v>
      </c>
      <c r="I10" s="9" t="s">
        <v>108</v>
      </c>
    </row>
    <row r="11" spans="1:12" ht="20" thickBot="1" x14ac:dyDescent="0.25"/>
    <row r="12" spans="1:12" ht="41" thickBot="1" x14ac:dyDescent="0.25">
      <c r="A12" s="5" t="s">
        <v>39</v>
      </c>
      <c r="B12" s="4" t="s">
        <v>16</v>
      </c>
      <c r="C12" s="5" t="s">
        <v>20</v>
      </c>
      <c r="D12" s="4" t="s">
        <v>24</v>
      </c>
      <c r="E12" s="5" t="s">
        <v>114</v>
      </c>
      <c r="F12" s="4" t="s">
        <v>133</v>
      </c>
      <c r="G12" s="5" t="s">
        <v>27</v>
      </c>
      <c r="H12" s="4" t="s">
        <v>33</v>
      </c>
      <c r="I12" s="4" t="s">
        <v>135</v>
      </c>
      <c r="J12" s="10"/>
      <c r="K12" s="10"/>
      <c r="L12" s="10"/>
    </row>
    <row r="13" spans="1:12" ht="60" x14ac:dyDescent="0.2">
      <c r="A13" s="8" t="s">
        <v>39</v>
      </c>
      <c r="B13" s="6" t="s">
        <v>15</v>
      </c>
      <c r="C13" s="8" t="s">
        <v>20</v>
      </c>
      <c r="D13" s="6" t="s">
        <v>22</v>
      </c>
      <c r="E13" s="8" t="s">
        <v>23</v>
      </c>
      <c r="F13" s="6" t="s">
        <v>31</v>
      </c>
      <c r="G13" s="8" t="s">
        <v>25</v>
      </c>
      <c r="H13" s="6" t="s">
        <v>33</v>
      </c>
      <c r="I13" s="6" t="s">
        <v>134</v>
      </c>
    </row>
    <row r="14" spans="1:12" ht="60" x14ac:dyDescent="0.2">
      <c r="A14" s="8" t="s">
        <v>59</v>
      </c>
      <c r="B14" s="6" t="s">
        <v>16</v>
      </c>
      <c r="C14" s="8" t="s">
        <v>67</v>
      </c>
      <c r="D14" s="6" t="s">
        <v>24</v>
      </c>
      <c r="E14" s="8" t="s">
        <v>26</v>
      </c>
      <c r="F14" s="6" t="s">
        <v>34</v>
      </c>
      <c r="G14" s="8" t="s">
        <v>27</v>
      </c>
      <c r="H14" s="6" t="s">
        <v>66</v>
      </c>
      <c r="I14" s="6" t="s">
        <v>112</v>
      </c>
    </row>
    <row r="15" spans="1:12" ht="61" thickBot="1" x14ac:dyDescent="0.25">
      <c r="A15" s="8" t="s">
        <v>93</v>
      </c>
      <c r="B15" s="6" t="s">
        <v>29</v>
      </c>
      <c r="C15" s="7" t="s">
        <v>122</v>
      </c>
      <c r="D15" s="6" t="s">
        <v>36</v>
      </c>
      <c r="E15" s="8" t="s">
        <v>80</v>
      </c>
      <c r="F15" s="6" t="s">
        <v>50</v>
      </c>
      <c r="G15" s="7" t="s">
        <v>57</v>
      </c>
      <c r="H15" s="6" t="s">
        <v>96</v>
      </c>
      <c r="I15" s="6" t="s">
        <v>82</v>
      </c>
    </row>
    <row r="16" spans="1:12" ht="61" thickBot="1" x14ac:dyDescent="0.25">
      <c r="A16" s="8" t="s">
        <v>101</v>
      </c>
      <c r="B16" s="6" t="s">
        <v>37</v>
      </c>
      <c r="D16" s="6" t="s">
        <v>51</v>
      </c>
      <c r="E16" s="7" t="s">
        <v>114</v>
      </c>
      <c r="F16" s="6" t="s">
        <v>94</v>
      </c>
      <c r="H16" s="9" t="s">
        <v>97</v>
      </c>
      <c r="I16" s="9" t="s">
        <v>118</v>
      </c>
    </row>
    <row r="17" spans="1:6" ht="61" thickBot="1" x14ac:dyDescent="0.25">
      <c r="A17" s="7" t="s">
        <v>111</v>
      </c>
      <c r="B17" s="6" t="s">
        <v>40</v>
      </c>
      <c r="D17" s="6" t="s">
        <v>126</v>
      </c>
      <c r="F17" s="9" t="s">
        <v>99</v>
      </c>
    </row>
    <row r="18" spans="1:6" ht="20" x14ac:dyDescent="0.2">
      <c r="B18" s="6" t="s">
        <v>48</v>
      </c>
      <c r="D18" s="6" t="s">
        <v>127</v>
      </c>
    </row>
    <row r="19" spans="1:6" ht="40" x14ac:dyDescent="0.2">
      <c r="B19" s="6" t="s">
        <v>53</v>
      </c>
      <c r="D19" s="6" t="s">
        <v>128</v>
      </c>
    </row>
    <row r="20" spans="1:6" ht="20" x14ac:dyDescent="0.2">
      <c r="B20" s="6" t="s">
        <v>56</v>
      </c>
      <c r="D20" s="6" t="s">
        <v>70</v>
      </c>
    </row>
    <row r="21" spans="1:6" ht="21" thickBot="1" x14ac:dyDescent="0.25">
      <c r="B21" s="6" t="s">
        <v>68</v>
      </c>
      <c r="D21" s="9" t="s">
        <v>74</v>
      </c>
    </row>
    <row r="22" spans="1:6" ht="20" x14ac:dyDescent="0.2">
      <c r="B22" s="6" t="s">
        <v>87</v>
      </c>
    </row>
    <row r="23" spans="1:6" ht="40" x14ac:dyDescent="0.2">
      <c r="B23" s="6" t="s">
        <v>91</v>
      </c>
    </row>
    <row r="24" spans="1:6" ht="20" x14ac:dyDescent="0.2">
      <c r="B24" s="6" t="s">
        <v>103</v>
      </c>
    </row>
    <row r="25" spans="1:6" ht="20" x14ac:dyDescent="0.2">
      <c r="B25" s="6" t="s">
        <v>123</v>
      </c>
    </row>
    <row r="26" spans="1:6" ht="21" thickBot="1" x14ac:dyDescent="0.25">
      <c r="B26" s="9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010-939D-4647-87FE-2E4E939073FC}">
  <dimension ref="B2:O9"/>
  <sheetViews>
    <sheetView workbookViewId="0">
      <selection activeCell="K3" sqref="K3"/>
    </sheetView>
  </sheetViews>
  <sheetFormatPr baseColWidth="10" defaultRowHeight="16" x14ac:dyDescent="0.2"/>
  <sheetData>
    <row r="2" spans="2:15" ht="19" x14ac:dyDescent="0.2">
      <c r="B2" s="15" t="s">
        <v>177</v>
      </c>
      <c r="C2" s="23">
        <v>-0.68920310080000002</v>
      </c>
      <c r="D2" s="24">
        <v>-0.2234951795</v>
      </c>
      <c r="E2" s="22" t="s">
        <v>266</v>
      </c>
      <c r="F2" s="22" t="s">
        <v>244</v>
      </c>
      <c r="G2" s="24">
        <v>-2.33531487E-2</v>
      </c>
      <c r="H2" s="22" t="s">
        <v>299</v>
      </c>
      <c r="I2" s="22" t="s">
        <v>244</v>
      </c>
      <c r="J2" s="24">
        <v>-5.5890268600000001E-2</v>
      </c>
      <c r="K2" s="22" t="s">
        <v>255</v>
      </c>
      <c r="L2" s="22" t="s">
        <v>244</v>
      </c>
      <c r="M2" s="24">
        <v>-7.5083753399999995E-2</v>
      </c>
      <c r="N2" s="22" t="s">
        <v>257</v>
      </c>
      <c r="O2" s="22" t="s">
        <v>244</v>
      </c>
    </row>
    <row r="3" spans="2:15" ht="19" x14ac:dyDescent="0.2">
      <c r="B3" s="21"/>
      <c r="C3" s="23"/>
      <c r="D3" s="24">
        <v>-3.8153464400000003E-2</v>
      </c>
      <c r="E3" s="22" t="s">
        <v>290</v>
      </c>
      <c r="F3" s="22" t="s">
        <v>244</v>
      </c>
      <c r="G3" s="27">
        <v>-4.5551654999999996E-3</v>
      </c>
      <c r="H3" s="22" t="s">
        <v>297</v>
      </c>
      <c r="I3" s="22" t="s">
        <v>244</v>
      </c>
      <c r="J3" s="24">
        <v>-3.7925892699999998E-2</v>
      </c>
      <c r="K3" s="22" t="s">
        <v>262</v>
      </c>
      <c r="L3" s="22" t="s">
        <v>244</v>
      </c>
      <c r="M3" s="24">
        <v>-4.6913064999999997E-2</v>
      </c>
      <c r="N3" s="22" t="s">
        <v>264</v>
      </c>
      <c r="O3" s="22" t="s">
        <v>244</v>
      </c>
    </row>
    <row r="4" spans="2:15" ht="19" x14ac:dyDescent="0.2">
      <c r="B4" s="21"/>
      <c r="C4" s="23"/>
      <c r="D4" s="24">
        <v>-1.12917911E-2</v>
      </c>
      <c r="E4" s="22" t="s">
        <v>308</v>
      </c>
      <c r="F4" s="22" t="s">
        <v>244</v>
      </c>
      <c r="G4" s="27">
        <v>-3.794543E-3</v>
      </c>
      <c r="H4" s="22" t="s">
        <v>253</v>
      </c>
      <c r="I4" s="22" t="s">
        <v>244</v>
      </c>
      <c r="J4" s="24">
        <v>-1.1924962399999999E-2</v>
      </c>
      <c r="K4" s="22" t="s">
        <v>306</v>
      </c>
      <c r="L4" s="22" t="s">
        <v>244</v>
      </c>
      <c r="M4" s="28">
        <v>4.4726489999999999E-4</v>
      </c>
      <c r="N4" s="22" t="s">
        <v>249</v>
      </c>
      <c r="O4" s="22" t="s">
        <v>244</v>
      </c>
    </row>
    <row r="5" spans="2:15" ht="19" x14ac:dyDescent="0.2">
      <c r="B5" s="21"/>
      <c r="C5" s="23"/>
      <c r="D5" s="24">
        <v>2.29234179E-2</v>
      </c>
      <c r="E5" s="22" t="s">
        <v>302</v>
      </c>
      <c r="F5" s="22" t="s">
        <v>244</v>
      </c>
      <c r="G5" s="24">
        <v>2.29234203E-2</v>
      </c>
      <c r="H5" s="22" t="s">
        <v>260</v>
      </c>
      <c r="I5" s="22" t="s">
        <v>244</v>
      </c>
      <c r="J5" s="24">
        <v>-1.4750232000000001E-3</v>
      </c>
      <c r="K5" s="22" t="s">
        <v>247</v>
      </c>
      <c r="L5" s="22" t="s">
        <v>244</v>
      </c>
      <c r="M5" s="24">
        <v>8.6651443999999998E-3</v>
      </c>
      <c r="N5" s="22" t="s">
        <v>307</v>
      </c>
      <c r="O5" s="22" t="s">
        <v>244</v>
      </c>
    </row>
    <row r="6" spans="2:15" ht="19" x14ac:dyDescent="0.2">
      <c r="B6" s="21"/>
      <c r="C6" s="23"/>
      <c r="D6" s="24">
        <v>4.3164509199999999E-2</v>
      </c>
      <c r="E6" s="22" t="s">
        <v>298</v>
      </c>
      <c r="F6" s="22" t="s">
        <v>244</v>
      </c>
      <c r="G6" s="24">
        <v>6.6838232799999994E-2</v>
      </c>
      <c r="H6" s="22" t="s">
        <v>294</v>
      </c>
      <c r="I6" s="22" t="s">
        <v>244</v>
      </c>
      <c r="J6" s="24">
        <v>7.0176598899999998E-2</v>
      </c>
      <c r="K6" s="22" t="s">
        <v>291</v>
      </c>
      <c r="L6" s="22" t="s">
        <v>244</v>
      </c>
      <c r="M6" s="24">
        <v>7.8053423999999996E-2</v>
      </c>
      <c r="N6" s="22" t="s">
        <v>301</v>
      </c>
      <c r="O6" s="22" t="s">
        <v>244</v>
      </c>
    </row>
    <row r="7" spans="2:15" ht="19" x14ac:dyDescent="0.2">
      <c r="B7" s="21"/>
      <c r="C7" s="23"/>
      <c r="D7" s="24">
        <v>5.8867581699999998E-2</v>
      </c>
      <c r="E7" s="22" t="s">
        <v>293</v>
      </c>
      <c r="F7" s="22" t="s">
        <v>244</v>
      </c>
      <c r="G7" s="24">
        <v>7.3131696100000004E-2</v>
      </c>
      <c r="H7" s="22" t="s">
        <v>305</v>
      </c>
      <c r="I7" s="22" t="s">
        <v>244</v>
      </c>
      <c r="J7" s="24">
        <v>7.2621372000000003E-2</v>
      </c>
      <c r="K7" s="22" t="s">
        <v>295</v>
      </c>
      <c r="L7" s="22" t="s">
        <v>244</v>
      </c>
      <c r="M7" s="24">
        <v>8.5615227399999994E-2</v>
      </c>
      <c r="N7" s="22" t="s">
        <v>296</v>
      </c>
      <c r="O7" s="22" t="s">
        <v>244</v>
      </c>
    </row>
    <row r="8" spans="2:15" ht="19" x14ac:dyDescent="0.2">
      <c r="B8" s="21"/>
      <c r="C8" s="23"/>
      <c r="D8" s="24">
        <v>6.0677532700000002E-2</v>
      </c>
      <c r="E8" s="22" t="s">
        <v>304</v>
      </c>
      <c r="F8" s="22" t="s">
        <v>244</v>
      </c>
      <c r="G8" s="24">
        <v>0.13752343389999999</v>
      </c>
      <c r="H8" s="22" t="s">
        <v>303</v>
      </c>
      <c r="I8" s="22" t="s">
        <v>244</v>
      </c>
      <c r="J8" s="24">
        <v>0.1250370566</v>
      </c>
      <c r="K8" s="22" t="s">
        <v>300</v>
      </c>
      <c r="L8" s="22" t="s">
        <v>244</v>
      </c>
      <c r="M8" s="24">
        <v>0.1010622981</v>
      </c>
      <c r="N8" s="22" t="s">
        <v>292</v>
      </c>
      <c r="O8" s="22" t="s">
        <v>244</v>
      </c>
    </row>
    <row r="9" spans="2:15" ht="19" x14ac:dyDescent="0.2">
      <c r="B9" s="21"/>
      <c r="C9" s="23"/>
      <c r="D9" s="24">
        <v>6.9595297599999995E-2</v>
      </c>
      <c r="E9" s="22" t="s">
        <v>251</v>
      </c>
      <c r="F9" s="22" t="s">
        <v>244</v>
      </c>
      <c r="G9" s="24">
        <v>0.44100901240000001</v>
      </c>
      <c r="H9" s="22" t="s">
        <v>284</v>
      </c>
      <c r="I9" s="22" t="s">
        <v>244</v>
      </c>
      <c r="J9" s="24">
        <v>0.19324858349999999</v>
      </c>
      <c r="K9" s="22" t="s">
        <v>286</v>
      </c>
      <c r="L9" s="22" t="s">
        <v>244</v>
      </c>
      <c r="M9" s="24">
        <v>0.29578294259999999</v>
      </c>
      <c r="N9" s="22" t="s">
        <v>288</v>
      </c>
      <c r="O9" s="22" t="s">
        <v>244</v>
      </c>
    </row>
  </sheetData>
  <sortState xmlns:xlrd2="http://schemas.microsoft.com/office/spreadsheetml/2017/richdata2" ref="M2:N12">
    <sortCondition ref="M1:M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wc</vt:lpstr>
      <vt:lpstr>Sheet3</vt:lpstr>
      <vt:lpstr>Sheet4</vt:lpstr>
      <vt:lpstr>Sheet6</vt:lpstr>
      <vt:lpstr>Sheet7</vt:lpstr>
      <vt:lpstr>Sheet5</vt:lpstr>
      <vt:lpstr>Sheet1</vt:lpstr>
      <vt:lpstr>Sheet2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Dixit</cp:lastModifiedBy>
  <dcterms:created xsi:type="dcterms:W3CDTF">2021-03-10T16:44:00Z</dcterms:created>
  <dcterms:modified xsi:type="dcterms:W3CDTF">2021-03-19T05:01:19Z</dcterms:modified>
</cp:coreProperties>
</file>