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9\Documents\GitHub\Programming\standard\matura\2010\rozwiazania\"/>
    </mc:Choice>
  </mc:AlternateContent>
  <xr:revisionPtr revIDLastSave="0" documentId="13_ncr:1_{31F1058A-3888-4F94-B4CB-B5670AA5759C}" xr6:coauthVersionLast="47" xr6:coauthVersionMax="47" xr10:uidLastSave="{00000000-0000-0000-0000-000000000000}"/>
  <bookViews>
    <workbookView xWindow="-120" yWindow="480" windowWidth="38640" windowHeight="21240" activeTab="1" xr2:uid="{00000000-000D-0000-FFFF-FFFF00000000}"/>
  </bookViews>
  <sheets>
    <sheet name="C" sheetId="3" r:id="rId1"/>
    <sheet name="wykres 5e" sheetId="4" r:id="rId2"/>
    <sheet name="pesel" sheetId="2" r:id="rId3"/>
    <sheet name="D" sheetId="1" r:id="rId4"/>
  </sheets>
  <definedNames>
    <definedName name="ExternalData_1" localSheetId="3" hidden="1">D!$A$1:$A$151</definedName>
    <definedName name="ExternalData_1" localSheetId="2" hidden="1">pesel!$A$1:$A$151</definedName>
  </definedNames>
  <calcPr calcId="191029"/>
  <pivotCaches>
    <pivotCache cacheId="3" r:id="rId5"/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H151" i="1" a="1"/>
  <c r="H151" i="1" s="1"/>
  <c r="I151" i="1" s="1"/>
  <c r="G151" i="1"/>
  <c r="F151" i="1"/>
  <c r="E151" i="1"/>
  <c r="D151" i="1"/>
  <c r="C151" i="1"/>
  <c r="B151" i="1"/>
  <c r="H150" i="1" a="1"/>
  <c r="H150" i="1" s="1"/>
  <c r="G150" i="1"/>
  <c r="F150" i="1"/>
  <c r="E150" i="1"/>
  <c r="D150" i="1"/>
  <c r="C150" i="1"/>
  <c r="B150" i="1"/>
  <c r="H149" i="1" a="1"/>
  <c r="H149" i="1" s="1"/>
  <c r="G149" i="1"/>
  <c r="F149" i="1"/>
  <c r="E149" i="1"/>
  <c r="D149" i="1"/>
  <c r="C149" i="1"/>
  <c r="B149" i="1"/>
  <c r="H148" i="1" a="1"/>
  <c r="H148" i="1" s="1"/>
  <c r="G148" i="1"/>
  <c r="F148" i="1"/>
  <c r="E148" i="1"/>
  <c r="D148" i="1"/>
  <c r="C148" i="1"/>
  <c r="B148" i="1"/>
  <c r="H147" i="1" a="1"/>
  <c r="H147" i="1" s="1"/>
  <c r="I147" i="1" s="1"/>
  <c r="G147" i="1"/>
  <c r="F147" i="1"/>
  <c r="E147" i="1"/>
  <c r="D147" i="1"/>
  <c r="C147" i="1"/>
  <c r="B147" i="1"/>
  <c r="H22" i="1" a="1"/>
  <c r="H22" i="1" s="1"/>
  <c r="G22" i="1"/>
  <c r="F22" i="1"/>
  <c r="E22" i="1"/>
  <c r="D22" i="1"/>
  <c r="C22" i="1"/>
  <c r="B22" i="1"/>
  <c r="H145" i="1" a="1"/>
  <c r="H145" i="1" s="1"/>
  <c r="G145" i="1"/>
  <c r="F145" i="1"/>
  <c r="E145" i="1"/>
  <c r="D145" i="1"/>
  <c r="C145" i="1"/>
  <c r="B145" i="1"/>
  <c r="H144" i="1" a="1"/>
  <c r="H144" i="1" s="1"/>
  <c r="G144" i="1"/>
  <c r="F144" i="1"/>
  <c r="E144" i="1"/>
  <c r="D144" i="1"/>
  <c r="C144" i="1"/>
  <c r="B144" i="1"/>
  <c r="H143" i="1" a="1"/>
  <c r="H143" i="1" s="1"/>
  <c r="I143" i="1" s="1"/>
  <c r="G143" i="1"/>
  <c r="F143" i="1"/>
  <c r="E143" i="1"/>
  <c r="D143" i="1"/>
  <c r="C143" i="1"/>
  <c r="B143" i="1"/>
  <c r="H142" i="1" a="1"/>
  <c r="H142" i="1" s="1"/>
  <c r="G142" i="1"/>
  <c r="F142" i="1"/>
  <c r="E142" i="1"/>
  <c r="D142" i="1"/>
  <c r="C142" i="1"/>
  <c r="B142" i="1"/>
  <c r="H141" i="1" a="1"/>
  <c r="H141" i="1" s="1"/>
  <c r="G141" i="1"/>
  <c r="F141" i="1"/>
  <c r="E141" i="1"/>
  <c r="D141" i="1"/>
  <c r="C141" i="1"/>
  <c r="B141" i="1"/>
  <c r="H20" i="1" a="1"/>
  <c r="H20" i="1" s="1"/>
  <c r="I20" i="1" s="1"/>
  <c r="G20" i="1"/>
  <c r="F20" i="1"/>
  <c r="E20" i="1"/>
  <c r="D20" i="1"/>
  <c r="C20" i="1"/>
  <c r="B20" i="1"/>
  <c r="H139" i="1" a="1"/>
  <c r="H139" i="1" s="1"/>
  <c r="G139" i="1"/>
  <c r="F139" i="1"/>
  <c r="E139" i="1"/>
  <c r="D139" i="1"/>
  <c r="C139" i="1"/>
  <c r="B139" i="1"/>
  <c r="H138" i="1" a="1"/>
  <c r="H138" i="1" s="1"/>
  <c r="G138" i="1"/>
  <c r="F138" i="1"/>
  <c r="E138" i="1"/>
  <c r="D138" i="1"/>
  <c r="C138" i="1"/>
  <c r="B138" i="1"/>
  <c r="H137" i="1" a="1"/>
  <c r="H137" i="1" s="1"/>
  <c r="I137" i="1" s="1"/>
  <c r="G137" i="1"/>
  <c r="F137" i="1"/>
  <c r="E137" i="1"/>
  <c r="D137" i="1"/>
  <c r="C137" i="1"/>
  <c r="B137" i="1"/>
  <c r="H136" i="1" a="1"/>
  <c r="H136" i="1" s="1"/>
  <c r="G136" i="1"/>
  <c r="F136" i="1"/>
  <c r="E136" i="1"/>
  <c r="D136" i="1"/>
  <c r="C136" i="1"/>
  <c r="B136" i="1"/>
  <c r="H135" i="1" a="1"/>
  <c r="H135" i="1" s="1"/>
  <c r="G135" i="1"/>
  <c r="F135" i="1"/>
  <c r="E135" i="1"/>
  <c r="D135" i="1"/>
  <c r="C135" i="1"/>
  <c r="B135" i="1"/>
  <c r="H134" i="1" a="1"/>
  <c r="H134" i="1" s="1"/>
  <c r="G134" i="1"/>
  <c r="F134" i="1"/>
  <c r="E134" i="1"/>
  <c r="D134" i="1"/>
  <c r="C134" i="1"/>
  <c r="B134" i="1"/>
  <c r="H133" i="1" a="1"/>
  <c r="H133" i="1" s="1"/>
  <c r="I133" i="1" s="1"/>
  <c r="G133" i="1"/>
  <c r="F133" i="1"/>
  <c r="E133" i="1"/>
  <c r="D133" i="1"/>
  <c r="C133" i="1"/>
  <c r="B133" i="1"/>
  <c r="H132" i="1" a="1"/>
  <c r="H132" i="1" s="1"/>
  <c r="G132" i="1"/>
  <c r="I132" i="1" s="1"/>
  <c r="F132" i="1"/>
  <c r="E132" i="1"/>
  <c r="D132" i="1"/>
  <c r="C132" i="1"/>
  <c r="B132" i="1"/>
  <c r="H131" i="1" a="1"/>
  <c r="H131" i="1" s="1"/>
  <c r="G131" i="1"/>
  <c r="F131" i="1"/>
  <c r="E131" i="1"/>
  <c r="D131" i="1"/>
  <c r="C131" i="1"/>
  <c r="B131" i="1"/>
  <c r="H130" i="1" a="1"/>
  <c r="H130" i="1" s="1"/>
  <c r="G130" i="1"/>
  <c r="I130" i="1" s="1"/>
  <c r="F130" i="1"/>
  <c r="E130" i="1"/>
  <c r="D130" i="1"/>
  <c r="C130" i="1"/>
  <c r="B130" i="1"/>
  <c r="H129" i="1" a="1"/>
  <c r="H129" i="1" s="1"/>
  <c r="I129" i="1" s="1"/>
  <c r="G129" i="1"/>
  <c r="F129" i="1"/>
  <c r="E129" i="1"/>
  <c r="D129" i="1"/>
  <c r="C129" i="1"/>
  <c r="B129" i="1"/>
  <c r="H128" i="1" a="1"/>
  <c r="H128" i="1" s="1"/>
  <c r="I128" i="1" s="1"/>
  <c r="G128" i="1"/>
  <c r="F128" i="1"/>
  <c r="E128" i="1"/>
  <c r="D128" i="1"/>
  <c r="C128" i="1"/>
  <c r="B128" i="1"/>
  <c r="H127" i="1" a="1"/>
  <c r="H127" i="1" s="1"/>
  <c r="G127" i="1"/>
  <c r="F127" i="1"/>
  <c r="E127" i="1"/>
  <c r="D127" i="1"/>
  <c r="C127" i="1"/>
  <c r="B127" i="1"/>
  <c r="H126" i="1" a="1"/>
  <c r="H126" i="1" s="1"/>
  <c r="I126" i="1" s="1"/>
  <c r="G126" i="1"/>
  <c r="F126" i="1"/>
  <c r="E126" i="1"/>
  <c r="D126" i="1"/>
  <c r="C126" i="1"/>
  <c r="B126" i="1"/>
  <c r="H125" i="1" a="1"/>
  <c r="H125" i="1" s="1"/>
  <c r="G125" i="1"/>
  <c r="F125" i="1"/>
  <c r="E125" i="1"/>
  <c r="D125" i="1"/>
  <c r="C125" i="1"/>
  <c r="B125" i="1"/>
  <c r="H124" i="1"/>
  <c r="H124" i="1" a="1"/>
  <c r="G124" i="1"/>
  <c r="F124" i="1"/>
  <c r="E124" i="1"/>
  <c r="D124" i="1"/>
  <c r="C124" i="1"/>
  <c r="B124" i="1"/>
  <c r="H123" i="1" a="1"/>
  <c r="H123" i="1" s="1"/>
  <c r="G123" i="1"/>
  <c r="I123" i="1" s="1"/>
  <c r="F123" i="1"/>
  <c r="E123" i="1"/>
  <c r="D123" i="1"/>
  <c r="C123" i="1"/>
  <c r="B123" i="1"/>
  <c r="H122" i="1" a="1"/>
  <c r="H122" i="1" s="1"/>
  <c r="G122" i="1"/>
  <c r="F122" i="1"/>
  <c r="E122" i="1"/>
  <c r="D122" i="1"/>
  <c r="C122" i="1"/>
  <c r="B122" i="1"/>
  <c r="H121" i="1"/>
  <c r="H121" i="1" a="1"/>
  <c r="G121" i="1"/>
  <c r="F121" i="1"/>
  <c r="E121" i="1"/>
  <c r="D121" i="1"/>
  <c r="C121" i="1"/>
  <c r="B121" i="1"/>
  <c r="H120" i="1" a="1"/>
  <c r="H120" i="1" s="1"/>
  <c r="G120" i="1"/>
  <c r="F120" i="1"/>
  <c r="E120" i="1"/>
  <c r="D120" i="1"/>
  <c r="C120" i="1"/>
  <c r="B120" i="1"/>
  <c r="H119" i="1" a="1"/>
  <c r="H119" i="1" s="1"/>
  <c r="G119" i="1"/>
  <c r="F119" i="1"/>
  <c r="E119" i="1"/>
  <c r="D119" i="1"/>
  <c r="C119" i="1"/>
  <c r="B119" i="1"/>
  <c r="H118" i="1" a="1"/>
  <c r="H118" i="1" s="1"/>
  <c r="I118" i="1" s="1"/>
  <c r="G118" i="1"/>
  <c r="F118" i="1"/>
  <c r="E118" i="1"/>
  <c r="D118" i="1"/>
  <c r="C118" i="1"/>
  <c r="B118" i="1"/>
  <c r="H117" i="1" a="1"/>
  <c r="H117" i="1" s="1"/>
  <c r="G117" i="1"/>
  <c r="F117" i="1"/>
  <c r="E117" i="1"/>
  <c r="D117" i="1"/>
  <c r="C117" i="1"/>
  <c r="B117" i="1"/>
  <c r="H116" i="1" a="1"/>
  <c r="H116" i="1" s="1"/>
  <c r="G116" i="1"/>
  <c r="F116" i="1"/>
  <c r="E116" i="1"/>
  <c r="D116" i="1"/>
  <c r="C116" i="1"/>
  <c r="B116" i="1"/>
  <c r="H115" i="1" a="1"/>
  <c r="H115" i="1" s="1"/>
  <c r="I115" i="1" s="1"/>
  <c r="G115" i="1"/>
  <c r="F115" i="1"/>
  <c r="E115" i="1"/>
  <c r="D115" i="1"/>
  <c r="C115" i="1"/>
  <c r="B115" i="1"/>
  <c r="H114" i="1" a="1"/>
  <c r="H114" i="1" s="1"/>
  <c r="G114" i="1"/>
  <c r="F114" i="1"/>
  <c r="E114" i="1"/>
  <c r="D114" i="1"/>
  <c r="C114" i="1"/>
  <c r="B114" i="1"/>
  <c r="H113" i="1" a="1"/>
  <c r="H113" i="1" s="1"/>
  <c r="G113" i="1"/>
  <c r="F113" i="1"/>
  <c r="E113" i="1"/>
  <c r="D113" i="1"/>
  <c r="C113" i="1"/>
  <c r="B113" i="1"/>
  <c r="H112" i="1" a="1"/>
  <c r="H112" i="1" s="1"/>
  <c r="G112" i="1"/>
  <c r="F112" i="1"/>
  <c r="E112" i="1"/>
  <c r="D112" i="1"/>
  <c r="C112" i="1"/>
  <c r="B112" i="1"/>
  <c r="H111" i="1" a="1"/>
  <c r="H111" i="1" s="1"/>
  <c r="G111" i="1"/>
  <c r="F111" i="1"/>
  <c r="E111" i="1"/>
  <c r="D111" i="1"/>
  <c r="C111" i="1"/>
  <c r="B111" i="1"/>
  <c r="H110" i="1" a="1"/>
  <c r="H110" i="1" s="1"/>
  <c r="G110" i="1"/>
  <c r="F110" i="1"/>
  <c r="E110" i="1"/>
  <c r="D110" i="1"/>
  <c r="C110" i="1"/>
  <c r="B110" i="1"/>
  <c r="H109" i="1" a="1"/>
  <c r="H109" i="1" s="1"/>
  <c r="G109" i="1"/>
  <c r="F109" i="1"/>
  <c r="E109" i="1"/>
  <c r="D109" i="1"/>
  <c r="C109" i="1"/>
  <c r="B109" i="1"/>
  <c r="H108" i="1" a="1"/>
  <c r="H108" i="1" s="1"/>
  <c r="G108" i="1"/>
  <c r="F108" i="1"/>
  <c r="E108" i="1"/>
  <c r="D108" i="1"/>
  <c r="C108" i="1"/>
  <c r="B108" i="1"/>
  <c r="H107" i="1" a="1"/>
  <c r="H107" i="1" s="1"/>
  <c r="G107" i="1"/>
  <c r="F107" i="1"/>
  <c r="E107" i="1"/>
  <c r="D107" i="1"/>
  <c r="C107" i="1"/>
  <c r="B107" i="1"/>
  <c r="H106" i="1" a="1"/>
  <c r="H106" i="1" s="1"/>
  <c r="G106" i="1"/>
  <c r="F106" i="1"/>
  <c r="E106" i="1"/>
  <c r="D106" i="1"/>
  <c r="C106" i="1"/>
  <c r="B106" i="1"/>
  <c r="H105" i="1" a="1"/>
  <c r="H105" i="1" s="1"/>
  <c r="G105" i="1"/>
  <c r="F105" i="1"/>
  <c r="E105" i="1"/>
  <c r="D105" i="1"/>
  <c r="C105" i="1"/>
  <c r="B105" i="1"/>
  <c r="H104" i="1" a="1"/>
  <c r="H104" i="1" s="1"/>
  <c r="G104" i="1"/>
  <c r="F104" i="1"/>
  <c r="E104" i="1"/>
  <c r="D104" i="1"/>
  <c r="C104" i="1"/>
  <c r="B104" i="1"/>
  <c r="H103" i="1" a="1"/>
  <c r="H103" i="1" s="1"/>
  <c r="I103" i="1" s="1"/>
  <c r="G103" i="1"/>
  <c r="F103" i="1"/>
  <c r="E103" i="1"/>
  <c r="D103" i="1"/>
  <c r="C103" i="1"/>
  <c r="B103" i="1"/>
  <c r="H102" i="1" a="1"/>
  <c r="H102" i="1" s="1"/>
  <c r="I102" i="1" s="1"/>
  <c r="G102" i="1"/>
  <c r="F102" i="1"/>
  <c r="E102" i="1"/>
  <c r="D102" i="1"/>
  <c r="C102" i="1"/>
  <c r="B102" i="1"/>
  <c r="H101" i="1" a="1"/>
  <c r="H101" i="1" s="1"/>
  <c r="G101" i="1"/>
  <c r="F101" i="1"/>
  <c r="E101" i="1"/>
  <c r="D101" i="1"/>
  <c r="C101" i="1"/>
  <c r="B101" i="1"/>
  <c r="H100" i="1" a="1"/>
  <c r="H100" i="1" s="1"/>
  <c r="G100" i="1"/>
  <c r="F100" i="1"/>
  <c r="E100" i="1"/>
  <c r="D100" i="1"/>
  <c r="C100" i="1"/>
  <c r="B100" i="1"/>
  <c r="H99" i="1" a="1"/>
  <c r="H99" i="1" s="1"/>
  <c r="G99" i="1"/>
  <c r="F99" i="1"/>
  <c r="E99" i="1"/>
  <c r="D99" i="1"/>
  <c r="C99" i="1"/>
  <c r="B99" i="1"/>
  <c r="H98" i="1" a="1"/>
  <c r="H98" i="1" s="1"/>
  <c r="G98" i="1"/>
  <c r="I98" i="1" s="1"/>
  <c r="F98" i="1"/>
  <c r="E98" i="1"/>
  <c r="D98" i="1"/>
  <c r="C98" i="1"/>
  <c r="B98" i="1"/>
  <c r="H97" i="1" a="1"/>
  <c r="H97" i="1" s="1"/>
  <c r="G97" i="1"/>
  <c r="F97" i="1"/>
  <c r="E97" i="1"/>
  <c r="D97" i="1"/>
  <c r="C97" i="1"/>
  <c r="B97" i="1"/>
  <c r="H96" i="1" a="1"/>
  <c r="H96" i="1" s="1"/>
  <c r="G96" i="1"/>
  <c r="F96" i="1"/>
  <c r="E96" i="1"/>
  <c r="D96" i="1"/>
  <c r="C96" i="1"/>
  <c r="B96" i="1"/>
  <c r="H95" i="1" a="1"/>
  <c r="H95" i="1" s="1"/>
  <c r="G95" i="1"/>
  <c r="I95" i="1" s="1"/>
  <c r="F95" i="1"/>
  <c r="E95" i="1"/>
  <c r="D95" i="1"/>
  <c r="C95" i="1"/>
  <c r="B95" i="1"/>
  <c r="H94" i="1" a="1"/>
  <c r="H94" i="1" s="1"/>
  <c r="G94" i="1"/>
  <c r="F94" i="1"/>
  <c r="E94" i="1"/>
  <c r="D94" i="1"/>
  <c r="C94" i="1"/>
  <c r="B94" i="1"/>
  <c r="H93" i="1" a="1"/>
  <c r="H93" i="1" s="1"/>
  <c r="I93" i="1" s="1"/>
  <c r="G93" i="1"/>
  <c r="F93" i="1"/>
  <c r="E93" i="1"/>
  <c r="D93" i="1"/>
  <c r="C93" i="1"/>
  <c r="B93" i="1"/>
  <c r="H92" i="1" a="1"/>
  <c r="H92" i="1" s="1"/>
  <c r="G92" i="1"/>
  <c r="F92" i="1"/>
  <c r="E92" i="1"/>
  <c r="D92" i="1"/>
  <c r="C92" i="1"/>
  <c r="B92" i="1"/>
  <c r="H91" i="1" a="1"/>
  <c r="H91" i="1" s="1"/>
  <c r="G91" i="1"/>
  <c r="F91" i="1"/>
  <c r="E91" i="1"/>
  <c r="D91" i="1"/>
  <c r="C91" i="1"/>
  <c r="B91" i="1"/>
  <c r="H90" i="1" a="1"/>
  <c r="H90" i="1" s="1"/>
  <c r="G90" i="1"/>
  <c r="F90" i="1"/>
  <c r="E90" i="1"/>
  <c r="D90" i="1"/>
  <c r="C90" i="1"/>
  <c r="B90" i="1"/>
  <c r="H89" i="1" a="1"/>
  <c r="H89" i="1" s="1"/>
  <c r="G89" i="1"/>
  <c r="F89" i="1"/>
  <c r="E89" i="1"/>
  <c r="D89" i="1"/>
  <c r="C89" i="1"/>
  <c r="B89" i="1"/>
  <c r="H88" i="1" a="1"/>
  <c r="H88" i="1" s="1"/>
  <c r="G88" i="1"/>
  <c r="F88" i="1"/>
  <c r="E88" i="1"/>
  <c r="D88" i="1"/>
  <c r="C88" i="1"/>
  <c r="B88" i="1"/>
  <c r="H87" i="1" a="1"/>
  <c r="H87" i="1" s="1"/>
  <c r="G87" i="1"/>
  <c r="F87" i="1"/>
  <c r="E87" i="1"/>
  <c r="D87" i="1"/>
  <c r="C87" i="1"/>
  <c r="B87" i="1"/>
  <c r="H86" i="1" a="1"/>
  <c r="H86" i="1" s="1"/>
  <c r="G86" i="1"/>
  <c r="F86" i="1"/>
  <c r="E86" i="1"/>
  <c r="D86" i="1"/>
  <c r="C86" i="1"/>
  <c r="B86" i="1"/>
  <c r="H85" i="1" a="1"/>
  <c r="H85" i="1" s="1"/>
  <c r="G85" i="1"/>
  <c r="F85" i="1"/>
  <c r="E85" i="1"/>
  <c r="D85" i="1"/>
  <c r="C85" i="1"/>
  <c r="B85" i="1"/>
  <c r="H84" i="1" a="1"/>
  <c r="H84" i="1" s="1"/>
  <c r="G84" i="1"/>
  <c r="F84" i="1"/>
  <c r="E84" i="1"/>
  <c r="D84" i="1"/>
  <c r="C84" i="1"/>
  <c r="B84" i="1"/>
  <c r="H83" i="1" a="1"/>
  <c r="H83" i="1" s="1"/>
  <c r="G83" i="1"/>
  <c r="F83" i="1"/>
  <c r="E83" i="1"/>
  <c r="D83" i="1"/>
  <c r="C83" i="1"/>
  <c r="B83" i="1"/>
  <c r="H82" i="1" a="1"/>
  <c r="H82" i="1" s="1"/>
  <c r="G82" i="1"/>
  <c r="F82" i="1"/>
  <c r="E82" i="1"/>
  <c r="D82" i="1"/>
  <c r="C82" i="1"/>
  <c r="B82" i="1"/>
  <c r="H81" i="1" a="1"/>
  <c r="H81" i="1" s="1"/>
  <c r="G81" i="1"/>
  <c r="F81" i="1"/>
  <c r="E81" i="1"/>
  <c r="D81" i="1"/>
  <c r="C81" i="1"/>
  <c r="B81" i="1"/>
  <c r="H80" i="1" a="1"/>
  <c r="H80" i="1" s="1"/>
  <c r="G80" i="1"/>
  <c r="F80" i="1"/>
  <c r="E80" i="1"/>
  <c r="D80" i="1"/>
  <c r="C80" i="1"/>
  <c r="B80" i="1"/>
  <c r="H79" i="1" a="1"/>
  <c r="H79" i="1" s="1"/>
  <c r="G79" i="1"/>
  <c r="I79" i="1" s="1"/>
  <c r="F79" i="1"/>
  <c r="E79" i="1"/>
  <c r="D79" i="1"/>
  <c r="C79" i="1"/>
  <c r="B79" i="1"/>
  <c r="H78" i="1" a="1"/>
  <c r="H78" i="1" s="1"/>
  <c r="G78" i="1"/>
  <c r="F78" i="1"/>
  <c r="E78" i="1"/>
  <c r="D78" i="1"/>
  <c r="C78" i="1"/>
  <c r="B78" i="1"/>
  <c r="H77" i="1" a="1"/>
  <c r="H77" i="1" s="1"/>
  <c r="I77" i="1" s="1"/>
  <c r="G77" i="1"/>
  <c r="F77" i="1"/>
  <c r="E77" i="1"/>
  <c r="D77" i="1"/>
  <c r="C77" i="1"/>
  <c r="B77" i="1"/>
  <c r="H76" i="1"/>
  <c r="H76" i="1" a="1"/>
  <c r="G76" i="1"/>
  <c r="F76" i="1"/>
  <c r="E76" i="1"/>
  <c r="D76" i="1"/>
  <c r="C76" i="1"/>
  <c r="B76" i="1"/>
  <c r="H75" i="1" a="1"/>
  <c r="H75" i="1" s="1"/>
  <c r="G75" i="1"/>
  <c r="F75" i="1"/>
  <c r="E75" i="1"/>
  <c r="D75" i="1"/>
  <c r="C75" i="1"/>
  <c r="B75" i="1"/>
  <c r="H74" i="1" a="1"/>
  <c r="H74" i="1" s="1"/>
  <c r="G74" i="1"/>
  <c r="F74" i="1"/>
  <c r="E74" i="1"/>
  <c r="D74" i="1"/>
  <c r="C74" i="1"/>
  <c r="B74" i="1"/>
  <c r="H73" i="1" a="1"/>
  <c r="H73" i="1" s="1"/>
  <c r="I73" i="1" s="1"/>
  <c r="G73" i="1"/>
  <c r="F73" i="1"/>
  <c r="E73" i="1"/>
  <c r="D73" i="1"/>
  <c r="C73" i="1"/>
  <c r="B73" i="1"/>
  <c r="H72" i="1" a="1"/>
  <c r="H72" i="1" s="1"/>
  <c r="G72" i="1"/>
  <c r="F72" i="1"/>
  <c r="E72" i="1"/>
  <c r="D72" i="1"/>
  <c r="C72" i="1"/>
  <c r="B72" i="1"/>
  <c r="H71" i="1" a="1"/>
  <c r="H71" i="1" s="1"/>
  <c r="G71" i="1"/>
  <c r="F71" i="1"/>
  <c r="E71" i="1"/>
  <c r="D71" i="1"/>
  <c r="C71" i="1"/>
  <c r="B71" i="1"/>
  <c r="H70" i="1" a="1"/>
  <c r="H70" i="1" s="1"/>
  <c r="G70" i="1"/>
  <c r="F70" i="1"/>
  <c r="E70" i="1"/>
  <c r="D70" i="1"/>
  <c r="C70" i="1"/>
  <c r="B70" i="1"/>
  <c r="H69" i="1" a="1"/>
  <c r="H69" i="1" s="1"/>
  <c r="I69" i="1" s="1"/>
  <c r="G69" i="1"/>
  <c r="F69" i="1"/>
  <c r="E69" i="1"/>
  <c r="D69" i="1"/>
  <c r="C69" i="1"/>
  <c r="B69" i="1"/>
  <c r="H68" i="1" a="1"/>
  <c r="H68" i="1" s="1"/>
  <c r="G68" i="1"/>
  <c r="F68" i="1"/>
  <c r="E68" i="1"/>
  <c r="D68" i="1"/>
  <c r="C68" i="1"/>
  <c r="B68" i="1"/>
  <c r="H67" i="1" a="1"/>
  <c r="H67" i="1" s="1"/>
  <c r="I67" i="1" s="1"/>
  <c r="G67" i="1"/>
  <c r="F67" i="1"/>
  <c r="E67" i="1"/>
  <c r="D67" i="1"/>
  <c r="C67" i="1"/>
  <c r="B67" i="1"/>
  <c r="H66" i="1" a="1"/>
  <c r="H66" i="1" s="1"/>
  <c r="G66" i="1"/>
  <c r="F66" i="1"/>
  <c r="E66" i="1"/>
  <c r="D66" i="1"/>
  <c r="C66" i="1"/>
  <c r="B66" i="1"/>
  <c r="H65" i="1" a="1"/>
  <c r="H65" i="1" s="1"/>
  <c r="G65" i="1"/>
  <c r="F65" i="1"/>
  <c r="E65" i="1"/>
  <c r="D65" i="1"/>
  <c r="C65" i="1"/>
  <c r="B65" i="1"/>
  <c r="H64" i="1" a="1"/>
  <c r="H64" i="1" s="1"/>
  <c r="G64" i="1"/>
  <c r="F64" i="1"/>
  <c r="E64" i="1"/>
  <c r="D64" i="1"/>
  <c r="C64" i="1"/>
  <c r="B64" i="1"/>
  <c r="H63" i="1" a="1"/>
  <c r="H63" i="1" s="1"/>
  <c r="G63" i="1"/>
  <c r="F63" i="1"/>
  <c r="E63" i="1"/>
  <c r="D63" i="1"/>
  <c r="C63" i="1"/>
  <c r="B63" i="1"/>
  <c r="H62" i="1" a="1"/>
  <c r="H62" i="1" s="1"/>
  <c r="G62" i="1"/>
  <c r="F62" i="1"/>
  <c r="E62" i="1"/>
  <c r="D62" i="1"/>
  <c r="C62" i="1"/>
  <c r="B62" i="1"/>
  <c r="H61" i="1" a="1"/>
  <c r="H61" i="1" s="1"/>
  <c r="G61" i="1"/>
  <c r="F61" i="1"/>
  <c r="E61" i="1"/>
  <c r="D61" i="1"/>
  <c r="C61" i="1"/>
  <c r="B61" i="1"/>
  <c r="H60" i="1" a="1"/>
  <c r="H60" i="1" s="1"/>
  <c r="I60" i="1" s="1"/>
  <c r="G60" i="1"/>
  <c r="F60" i="1"/>
  <c r="E60" i="1"/>
  <c r="D60" i="1"/>
  <c r="C60" i="1"/>
  <c r="B60" i="1"/>
  <c r="H59" i="1" a="1"/>
  <c r="H59" i="1" s="1"/>
  <c r="G59" i="1"/>
  <c r="F59" i="1"/>
  <c r="E59" i="1"/>
  <c r="D59" i="1"/>
  <c r="C59" i="1"/>
  <c r="B59" i="1"/>
  <c r="H58" i="1" a="1"/>
  <c r="H58" i="1" s="1"/>
  <c r="G58" i="1"/>
  <c r="F58" i="1"/>
  <c r="E58" i="1"/>
  <c r="D58" i="1"/>
  <c r="C58" i="1"/>
  <c r="B58" i="1"/>
  <c r="H57" i="1" a="1"/>
  <c r="H57" i="1" s="1"/>
  <c r="I57" i="1" s="1"/>
  <c r="G57" i="1"/>
  <c r="F57" i="1"/>
  <c r="E57" i="1"/>
  <c r="D57" i="1"/>
  <c r="C57" i="1"/>
  <c r="B57" i="1"/>
  <c r="H56" i="1" a="1"/>
  <c r="H56" i="1" s="1"/>
  <c r="G56" i="1"/>
  <c r="F56" i="1"/>
  <c r="E56" i="1"/>
  <c r="D56" i="1"/>
  <c r="C56" i="1"/>
  <c r="B56" i="1"/>
  <c r="H16" i="1" a="1"/>
  <c r="H16" i="1" s="1"/>
  <c r="G16" i="1"/>
  <c r="F16" i="1"/>
  <c r="E16" i="1"/>
  <c r="D16" i="1"/>
  <c r="C16" i="1"/>
  <c r="B16" i="1"/>
  <c r="H54" i="1" a="1"/>
  <c r="H54" i="1" s="1"/>
  <c r="G54" i="1"/>
  <c r="F54" i="1"/>
  <c r="E54" i="1"/>
  <c r="D54" i="1"/>
  <c r="C54" i="1"/>
  <c r="B54" i="1"/>
  <c r="H53" i="1" a="1"/>
  <c r="H53" i="1" s="1"/>
  <c r="I53" i="1" s="1"/>
  <c r="G53" i="1"/>
  <c r="F53" i="1"/>
  <c r="E53" i="1"/>
  <c r="D53" i="1"/>
  <c r="C53" i="1"/>
  <c r="B53" i="1"/>
  <c r="H52" i="1" a="1"/>
  <c r="H52" i="1" s="1"/>
  <c r="G52" i="1"/>
  <c r="F52" i="1"/>
  <c r="E52" i="1"/>
  <c r="D52" i="1"/>
  <c r="C52" i="1"/>
  <c r="B52" i="1"/>
  <c r="H51" i="1" a="1"/>
  <c r="H51" i="1" s="1"/>
  <c r="G51" i="1"/>
  <c r="F51" i="1"/>
  <c r="E51" i="1"/>
  <c r="D51" i="1"/>
  <c r="C51" i="1"/>
  <c r="B51" i="1"/>
  <c r="H50" i="1" a="1"/>
  <c r="H50" i="1" s="1"/>
  <c r="G50" i="1"/>
  <c r="I50" i="1" s="1"/>
  <c r="F50" i="1"/>
  <c r="E50" i="1"/>
  <c r="D50" i="1"/>
  <c r="C50" i="1"/>
  <c r="B50" i="1"/>
  <c r="H49" i="1" a="1"/>
  <c r="H49" i="1" s="1"/>
  <c r="G49" i="1"/>
  <c r="F49" i="1"/>
  <c r="E49" i="1"/>
  <c r="D49" i="1"/>
  <c r="C49" i="1"/>
  <c r="B49" i="1"/>
  <c r="H48" i="1" a="1"/>
  <c r="H48" i="1" s="1"/>
  <c r="G48" i="1"/>
  <c r="F48" i="1"/>
  <c r="E48" i="1"/>
  <c r="D48" i="1"/>
  <c r="C48" i="1"/>
  <c r="B48" i="1"/>
  <c r="H47" i="1" a="1"/>
  <c r="H47" i="1" s="1"/>
  <c r="G47" i="1"/>
  <c r="F47" i="1"/>
  <c r="E47" i="1"/>
  <c r="D47" i="1"/>
  <c r="C47" i="1"/>
  <c r="B47" i="1"/>
  <c r="H46" i="1" a="1"/>
  <c r="H46" i="1" s="1"/>
  <c r="G46" i="1"/>
  <c r="I46" i="1" s="1"/>
  <c r="F46" i="1"/>
  <c r="E46" i="1"/>
  <c r="D46" i="1"/>
  <c r="C46" i="1"/>
  <c r="B46" i="1"/>
  <c r="H45" i="1" a="1"/>
  <c r="H45" i="1" s="1"/>
  <c r="G45" i="1"/>
  <c r="F45" i="1"/>
  <c r="E45" i="1"/>
  <c r="D45" i="1"/>
  <c r="C45" i="1"/>
  <c r="B45" i="1"/>
  <c r="H44" i="1" a="1"/>
  <c r="H44" i="1" s="1"/>
  <c r="I44" i="1" s="1"/>
  <c r="G44" i="1"/>
  <c r="F44" i="1"/>
  <c r="E44" i="1"/>
  <c r="D44" i="1"/>
  <c r="C44" i="1"/>
  <c r="B44" i="1"/>
  <c r="H43" i="1" a="1"/>
  <c r="H43" i="1" s="1"/>
  <c r="G43" i="1"/>
  <c r="F43" i="1"/>
  <c r="E43" i="1"/>
  <c r="D43" i="1"/>
  <c r="C43" i="1"/>
  <c r="B43" i="1"/>
  <c r="H42" i="1" a="1"/>
  <c r="H42" i="1" s="1"/>
  <c r="G42" i="1"/>
  <c r="F42" i="1"/>
  <c r="E42" i="1"/>
  <c r="D42" i="1"/>
  <c r="C42" i="1"/>
  <c r="B42" i="1"/>
  <c r="H41" i="1"/>
  <c r="H41" i="1" a="1"/>
  <c r="G41" i="1"/>
  <c r="F41" i="1"/>
  <c r="E41" i="1"/>
  <c r="D41" i="1"/>
  <c r="C41" i="1"/>
  <c r="B41" i="1"/>
  <c r="H40" i="1" a="1"/>
  <c r="H40" i="1" s="1"/>
  <c r="G40" i="1"/>
  <c r="F40" i="1"/>
  <c r="E40" i="1"/>
  <c r="D40" i="1"/>
  <c r="C40" i="1"/>
  <c r="B40" i="1"/>
  <c r="H39" i="1" a="1"/>
  <c r="H39" i="1" s="1"/>
  <c r="I39" i="1" s="1"/>
  <c r="G39" i="1"/>
  <c r="F39" i="1"/>
  <c r="E39" i="1"/>
  <c r="D39" i="1"/>
  <c r="C39" i="1"/>
  <c r="B39" i="1"/>
  <c r="H38" i="1" a="1"/>
  <c r="H38" i="1" s="1"/>
  <c r="I38" i="1" s="1"/>
  <c r="G38" i="1"/>
  <c r="F38" i="1"/>
  <c r="E38" i="1"/>
  <c r="D38" i="1"/>
  <c r="C38" i="1"/>
  <c r="B38" i="1"/>
  <c r="H55" i="1" a="1"/>
  <c r="H55" i="1" s="1"/>
  <c r="I55" i="1" s="1"/>
  <c r="G55" i="1"/>
  <c r="F55" i="1"/>
  <c r="E55" i="1"/>
  <c r="D55" i="1"/>
  <c r="C55" i="1"/>
  <c r="B55" i="1"/>
  <c r="H36" i="1" a="1"/>
  <c r="H36" i="1" s="1"/>
  <c r="G36" i="1"/>
  <c r="F36" i="1"/>
  <c r="E36" i="1"/>
  <c r="D36" i="1"/>
  <c r="C36" i="1"/>
  <c r="B36" i="1"/>
  <c r="H35" i="1" a="1"/>
  <c r="H35" i="1" s="1"/>
  <c r="G35" i="1"/>
  <c r="F35" i="1"/>
  <c r="E35" i="1"/>
  <c r="D35" i="1"/>
  <c r="C35" i="1"/>
  <c r="B35" i="1"/>
  <c r="H34" i="1" a="1"/>
  <c r="H34" i="1" s="1"/>
  <c r="G34" i="1"/>
  <c r="F34" i="1"/>
  <c r="E34" i="1"/>
  <c r="D34" i="1"/>
  <c r="C34" i="1"/>
  <c r="B34" i="1"/>
  <c r="H33" i="1" a="1"/>
  <c r="H33" i="1" s="1"/>
  <c r="G33" i="1"/>
  <c r="F33" i="1"/>
  <c r="E33" i="1"/>
  <c r="D33" i="1"/>
  <c r="C33" i="1"/>
  <c r="B33" i="1"/>
  <c r="H32" i="1" a="1"/>
  <c r="H32" i="1" s="1"/>
  <c r="G32" i="1"/>
  <c r="F32" i="1"/>
  <c r="E32" i="1"/>
  <c r="D32" i="1"/>
  <c r="C32" i="1"/>
  <c r="B32" i="1"/>
  <c r="H31" i="1" a="1"/>
  <c r="H31" i="1" s="1"/>
  <c r="G31" i="1"/>
  <c r="F31" i="1"/>
  <c r="E31" i="1"/>
  <c r="D31" i="1"/>
  <c r="C31" i="1"/>
  <c r="B31" i="1"/>
  <c r="H30" i="1" a="1"/>
  <c r="H30" i="1" s="1"/>
  <c r="G30" i="1"/>
  <c r="F30" i="1"/>
  <c r="E30" i="1"/>
  <c r="D30" i="1"/>
  <c r="C30" i="1"/>
  <c r="B30" i="1"/>
  <c r="H29" i="1" a="1"/>
  <c r="H29" i="1" s="1"/>
  <c r="G29" i="1"/>
  <c r="F29" i="1"/>
  <c r="E29" i="1"/>
  <c r="D29" i="1"/>
  <c r="C29" i="1"/>
  <c r="B29" i="1"/>
  <c r="H28" i="1" a="1"/>
  <c r="H28" i="1" s="1"/>
  <c r="G28" i="1"/>
  <c r="F28" i="1"/>
  <c r="E28" i="1"/>
  <c r="D28" i="1"/>
  <c r="C28" i="1"/>
  <c r="B28" i="1"/>
  <c r="H27" i="1" a="1"/>
  <c r="H27" i="1" s="1"/>
  <c r="G27" i="1"/>
  <c r="I27" i="1" s="1"/>
  <c r="F27" i="1"/>
  <c r="E27" i="1"/>
  <c r="D27" i="1"/>
  <c r="C27" i="1"/>
  <c r="B27" i="1"/>
  <c r="H26" i="1" a="1"/>
  <c r="H26" i="1" s="1"/>
  <c r="G26" i="1"/>
  <c r="F26" i="1"/>
  <c r="E26" i="1"/>
  <c r="D26" i="1"/>
  <c r="C26" i="1"/>
  <c r="B26" i="1"/>
  <c r="H25" i="1" a="1"/>
  <c r="H25" i="1" s="1"/>
  <c r="G25" i="1"/>
  <c r="F25" i="1"/>
  <c r="E25" i="1"/>
  <c r="D25" i="1"/>
  <c r="C25" i="1"/>
  <c r="B25" i="1"/>
  <c r="H24" i="1" a="1"/>
  <c r="H24" i="1" s="1"/>
  <c r="G24" i="1"/>
  <c r="F24" i="1"/>
  <c r="E24" i="1"/>
  <c r="D24" i="1"/>
  <c r="C24" i="1"/>
  <c r="B24" i="1"/>
  <c r="H23" i="1" a="1"/>
  <c r="H23" i="1" s="1"/>
  <c r="G23" i="1"/>
  <c r="F23" i="1"/>
  <c r="E23" i="1"/>
  <c r="D23" i="1"/>
  <c r="C23" i="1"/>
  <c r="B23" i="1"/>
  <c r="H37" i="1" a="1"/>
  <c r="H37" i="1" s="1"/>
  <c r="G37" i="1"/>
  <c r="F37" i="1"/>
  <c r="E37" i="1"/>
  <c r="D37" i="1"/>
  <c r="C37" i="1"/>
  <c r="B37" i="1"/>
  <c r="H146" i="1" a="1"/>
  <c r="H146" i="1" s="1"/>
  <c r="I146" i="1" s="1"/>
  <c r="G146" i="1"/>
  <c r="F146" i="1"/>
  <c r="E146" i="1"/>
  <c r="D146" i="1"/>
  <c r="C146" i="1"/>
  <c r="B146" i="1"/>
  <c r="H21" i="1" a="1"/>
  <c r="H21" i="1" s="1"/>
  <c r="G21" i="1"/>
  <c r="F21" i="1"/>
  <c r="E21" i="1"/>
  <c r="D21" i="1"/>
  <c r="C21" i="1"/>
  <c r="B21" i="1"/>
  <c r="H19" i="1" a="1"/>
  <c r="H19" i="1" s="1"/>
  <c r="I19" i="1" s="1"/>
  <c r="G19" i="1"/>
  <c r="F19" i="1"/>
  <c r="E19" i="1"/>
  <c r="D19" i="1"/>
  <c r="C19" i="1"/>
  <c r="B19" i="1"/>
  <c r="H18" i="1" a="1"/>
  <c r="H18" i="1" s="1"/>
  <c r="G18" i="1"/>
  <c r="F18" i="1"/>
  <c r="E18" i="1"/>
  <c r="D18" i="1"/>
  <c r="C18" i="1"/>
  <c r="B18" i="1"/>
  <c r="H17" i="1" a="1"/>
  <c r="H17" i="1" s="1"/>
  <c r="G17" i="1"/>
  <c r="F17" i="1"/>
  <c r="E17" i="1"/>
  <c r="D17" i="1"/>
  <c r="C17" i="1"/>
  <c r="B17" i="1"/>
  <c r="H140" i="1" a="1"/>
  <c r="H140" i="1" s="1"/>
  <c r="G140" i="1"/>
  <c r="F140" i="1"/>
  <c r="E140" i="1"/>
  <c r="D140" i="1"/>
  <c r="C140" i="1"/>
  <c r="B140" i="1"/>
  <c r="H15" i="1"/>
  <c r="I15" i="1" s="1"/>
  <c r="H15" i="1" a="1"/>
  <c r="G15" i="1"/>
  <c r="F15" i="1"/>
  <c r="E15" i="1"/>
  <c r="D15" i="1"/>
  <c r="C15" i="1"/>
  <c r="B15" i="1"/>
  <c r="H14" i="1" a="1"/>
  <c r="H14" i="1" s="1"/>
  <c r="G14" i="1"/>
  <c r="F14" i="1"/>
  <c r="E14" i="1"/>
  <c r="D14" i="1"/>
  <c r="C14" i="1"/>
  <c r="B14" i="1"/>
  <c r="H13" i="1" a="1"/>
  <c r="H13" i="1" s="1"/>
  <c r="G13" i="1"/>
  <c r="F13" i="1"/>
  <c r="E13" i="1"/>
  <c r="D13" i="1"/>
  <c r="C13" i="1"/>
  <c r="B13" i="1"/>
  <c r="H12" i="1" a="1"/>
  <c r="H12" i="1" s="1"/>
  <c r="G12" i="1"/>
  <c r="F12" i="1"/>
  <c r="E12" i="1"/>
  <c r="D12" i="1"/>
  <c r="C12" i="1"/>
  <c r="B12" i="1"/>
  <c r="H11" i="1" a="1"/>
  <c r="H11" i="1" s="1"/>
  <c r="G11" i="1"/>
  <c r="F11" i="1"/>
  <c r="E11" i="1"/>
  <c r="D11" i="1"/>
  <c r="C11" i="1"/>
  <c r="B11" i="1"/>
  <c r="H10" i="1" a="1"/>
  <c r="H10" i="1" s="1"/>
  <c r="G10" i="1"/>
  <c r="F10" i="1"/>
  <c r="E10" i="1"/>
  <c r="D10" i="1"/>
  <c r="C10" i="1"/>
  <c r="B10" i="1"/>
  <c r="H9" i="1" a="1"/>
  <c r="H9" i="1" s="1"/>
  <c r="I9" i="1" s="1"/>
  <c r="G9" i="1"/>
  <c r="F9" i="1"/>
  <c r="E9" i="1"/>
  <c r="D9" i="1"/>
  <c r="C9" i="1"/>
  <c r="B9" i="1"/>
  <c r="H8" i="1" a="1"/>
  <c r="H8" i="1" s="1"/>
  <c r="G8" i="1"/>
  <c r="F8" i="1"/>
  <c r="E8" i="1"/>
  <c r="D8" i="1"/>
  <c r="C8" i="1"/>
  <c r="B8" i="1"/>
  <c r="H7" i="1" a="1"/>
  <c r="H7" i="1" s="1"/>
  <c r="G7" i="1"/>
  <c r="F7" i="1"/>
  <c r="E7" i="1"/>
  <c r="D7" i="1"/>
  <c r="C7" i="1"/>
  <c r="B7" i="1"/>
  <c r="H6" i="1" a="1"/>
  <c r="H6" i="1" s="1"/>
  <c r="G6" i="1"/>
  <c r="F6" i="1"/>
  <c r="E6" i="1"/>
  <c r="D6" i="1"/>
  <c r="C6" i="1"/>
  <c r="B6" i="1"/>
  <c r="H5" i="1" a="1"/>
  <c r="H5" i="1" s="1"/>
  <c r="G5" i="1"/>
  <c r="F5" i="1"/>
  <c r="E5" i="1"/>
  <c r="D5" i="1"/>
  <c r="C5" i="1"/>
  <c r="B5" i="1"/>
  <c r="H4" i="1" a="1"/>
  <c r="H4" i="1" s="1"/>
  <c r="G4" i="1"/>
  <c r="F4" i="1"/>
  <c r="E4" i="1"/>
  <c r="D4" i="1"/>
  <c r="C4" i="1"/>
  <c r="B4" i="1"/>
  <c r="H3" i="1" a="1"/>
  <c r="H3" i="1" s="1"/>
  <c r="G3" i="1"/>
  <c r="F3" i="1"/>
  <c r="E3" i="1"/>
  <c r="D3" i="1"/>
  <c r="C3" i="1"/>
  <c r="B3" i="1"/>
  <c r="H2" i="1" a="1"/>
  <c r="H2" i="1" s="1"/>
  <c r="G2" i="1"/>
  <c r="F2" i="1"/>
  <c r="E2" i="1"/>
  <c r="D2" i="1"/>
  <c r="C2" i="1"/>
  <c r="B2" i="1"/>
  <c r="G2" i="2"/>
  <c r="I2" i="2" s="1"/>
  <c r="G3" i="2"/>
  <c r="G4" i="2"/>
  <c r="G5" i="2"/>
  <c r="G6" i="2"/>
  <c r="I6" i="2" s="1"/>
  <c r="G7" i="2"/>
  <c r="G8" i="2"/>
  <c r="I8" i="2" s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I22" i="2" s="1"/>
  <c r="G23" i="2"/>
  <c r="G24" i="2"/>
  <c r="G25" i="2"/>
  <c r="G26" i="2"/>
  <c r="I26" i="2" s="1"/>
  <c r="G27" i="2"/>
  <c r="G28" i="2"/>
  <c r="G29" i="2"/>
  <c r="G30" i="2"/>
  <c r="G31" i="2"/>
  <c r="I31" i="2" s="1"/>
  <c r="G32" i="2"/>
  <c r="G33" i="2"/>
  <c r="G34" i="2"/>
  <c r="I34" i="2" s="1"/>
  <c r="G35" i="2"/>
  <c r="G36" i="2"/>
  <c r="G37" i="2"/>
  <c r="G38" i="2"/>
  <c r="G39" i="2"/>
  <c r="G40" i="2"/>
  <c r="G41" i="2"/>
  <c r="G42" i="2"/>
  <c r="I42" i="2" s="1"/>
  <c r="G43" i="2"/>
  <c r="G44" i="2"/>
  <c r="G45" i="2"/>
  <c r="G46" i="2"/>
  <c r="G47" i="2"/>
  <c r="I47" i="2" s="1"/>
  <c r="G48" i="2"/>
  <c r="G49" i="2"/>
  <c r="G50" i="2"/>
  <c r="I50" i="2" s="1"/>
  <c r="G51" i="2"/>
  <c r="G52" i="2"/>
  <c r="G53" i="2"/>
  <c r="G54" i="2"/>
  <c r="G55" i="2"/>
  <c r="G56" i="2"/>
  <c r="G57" i="2"/>
  <c r="G58" i="2"/>
  <c r="G59" i="2"/>
  <c r="G60" i="2"/>
  <c r="G61" i="2"/>
  <c r="G62" i="2"/>
  <c r="I62" i="2" s="1"/>
  <c r="G63" i="2"/>
  <c r="I63" i="2" s="1"/>
  <c r="G64" i="2"/>
  <c r="G65" i="2"/>
  <c r="G66" i="2"/>
  <c r="I66" i="2" s="1"/>
  <c r="G67" i="2"/>
  <c r="G68" i="2"/>
  <c r="G69" i="2"/>
  <c r="G70" i="2"/>
  <c r="G71" i="2"/>
  <c r="G72" i="2"/>
  <c r="I72" i="2" s="1"/>
  <c r="G73" i="2"/>
  <c r="G74" i="2"/>
  <c r="I74" i="2" s="1"/>
  <c r="G75" i="2"/>
  <c r="G76" i="2"/>
  <c r="G77" i="2"/>
  <c r="G78" i="2"/>
  <c r="G79" i="2"/>
  <c r="G80" i="2"/>
  <c r="G81" i="2"/>
  <c r="G82" i="2"/>
  <c r="I82" i="2" s="1"/>
  <c r="G83" i="2"/>
  <c r="G84" i="2"/>
  <c r="G85" i="2"/>
  <c r="G86" i="2"/>
  <c r="G87" i="2"/>
  <c r="G88" i="2"/>
  <c r="I88" i="2" s="1"/>
  <c r="G89" i="2"/>
  <c r="G90" i="2"/>
  <c r="I90" i="2" s="1"/>
  <c r="G91" i="2"/>
  <c r="G92" i="2"/>
  <c r="G93" i="2"/>
  <c r="G94" i="2"/>
  <c r="G95" i="2"/>
  <c r="I95" i="2" s="1"/>
  <c r="G96" i="2"/>
  <c r="G97" i="2"/>
  <c r="G98" i="2"/>
  <c r="I98" i="2" s="1"/>
  <c r="G99" i="2"/>
  <c r="G100" i="2"/>
  <c r="G101" i="2"/>
  <c r="G102" i="2"/>
  <c r="G103" i="2"/>
  <c r="G104" i="2"/>
  <c r="I104" i="2" s="1"/>
  <c r="G105" i="2"/>
  <c r="G106" i="2"/>
  <c r="I106" i="2" s="1"/>
  <c r="G107" i="2"/>
  <c r="G108" i="2"/>
  <c r="G109" i="2"/>
  <c r="G110" i="2"/>
  <c r="G111" i="2"/>
  <c r="G112" i="2"/>
  <c r="G113" i="2"/>
  <c r="G114" i="2"/>
  <c r="I114" i="2" s="1"/>
  <c r="G115" i="2"/>
  <c r="G116" i="2"/>
  <c r="G117" i="2"/>
  <c r="G118" i="2"/>
  <c r="G119" i="2"/>
  <c r="G120" i="2"/>
  <c r="I120" i="2" s="1"/>
  <c r="G121" i="2"/>
  <c r="G122" i="2"/>
  <c r="I122" i="2" s="1"/>
  <c r="G123" i="2"/>
  <c r="G124" i="2"/>
  <c r="G125" i="2"/>
  <c r="G126" i="2"/>
  <c r="G127" i="2"/>
  <c r="I127" i="2" s="1"/>
  <c r="G128" i="2"/>
  <c r="G129" i="2"/>
  <c r="G130" i="2"/>
  <c r="I130" i="2" s="1"/>
  <c r="G131" i="2"/>
  <c r="G132" i="2"/>
  <c r="G133" i="2"/>
  <c r="G134" i="2"/>
  <c r="G135" i="2"/>
  <c r="G136" i="2"/>
  <c r="I136" i="2" s="1"/>
  <c r="G137" i="2"/>
  <c r="G138" i="2"/>
  <c r="I138" i="2" s="1"/>
  <c r="G139" i="2"/>
  <c r="G140" i="2"/>
  <c r="G141" i="2"/>
  <c r="G142" i="2"/>
  <c r="G143" i="2"/>
  <c r="G144" i="2"/>
  <c r="G145" i="2"/>
  <c r="G146" i="2"/>
  <c r="I146" i="2" s="1"/>
  <c r="G147" i="2"/>
  <c r="G148" i="2"/>
  <c r="G149" i="2"/>
  <c r="G150" i="2"/>
  <c r="G151" i="2"/>
  <c r="I10" i="2"/>
  <c r="I18" i="2"/>
  <c r="I25" i="2"/>
  <c r="I46" i="2"/>
  <c r="I105" i="2"/>
  <c r="I137" i="2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I7" i="2" s="1"/>
  <c r="H8" i="2" a="1"/>
  <c r="H8" i="2" s="1"/>
  <c r="H9" i="2" a="1"/>
  <c r="H9" i="2" s="1"/>
  <c r="I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I14" i="2" s="1"/>
  <c r="H15" i="2" a="1"/>
  <c r="H15" i="2" s="1"/>
  <c r="I15" i="2" s="1"/>
  <c r="H16" i="2" a="1"/>
  <c r="H16" i="2" s="1"/>
  <c r="I16" i="2" s="1"/>
  <c r="H17" i="2" a="1"/>
  <c r="H17" i="2" s="1"/>
  <c r="I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I23" i="2" s="1"/>
  <c r="H24" i="2" a="1"/>
  <c r="H24" i="2" s="1"/>
  <c r="I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I30" i="2" s="1"/>
  <c r="H31" i="2" a="1"/>
  <c r="H31" i="2" s="1"/>
  <c r="H32" i="2" a="1"/>
  <c r="H32" i="2" s="1"/>
  <c r="I32" i="2" s="1"/>
  <c r="H33" i="2" a="1"/>
  <c r="H33" i="2" s="1"/>
  <c r="I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I38" i="2" s="1"/>
  <c r="H39" i="2" a="1"/>
  <c r="H39" i="2" s="1"/>
  <c r="I39" i="2" s="1"/>
  <c r="H40" i="2" a="1"/>
  <c r="H40" i="2" s="1"/>
  <c r="I40" i="2" s="1"/>
  <c r="H41" i="2" a="1"/>
  <c r="H41" i="2" s="1"/>
  <c r="I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I48" i="2" s="1"/>
  <c r="H49" i="2" a="1"/>
  <c r="H49" i="2" s="1"/>
  <c r="I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I55" i="2" s="1"/>
  <c r="H56" i="2" a="1"/>
  <c r="H56" i="2" s="1"/>
  <c r="I56" i="2" s="1"/>
  <c r="H57" i="2" a="1"/>
  <c r="H57" i="2" s="1"/>
  <c r="I57" i="2" s="1"/>
  <c r="H58" i="2" a="1"/>
  <c r="H58" i="2" s="1"/>
  <c r="I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I64" i="2" s="1"/>
  <c r="H65" i="2" a="1"/>
  <c r="H65" i="2" s="1"/>
  <c r="I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I71" i="2" s="1"/>
  <c r="H72" i="2" a="1"/>
  <c r="H72" i="2" s="1"/>
  <c r="H73" i="2" a="1"/>
  <c r="H73" i="2"/>
  <c r="I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I79" i="2" s="1"/>
  <c r="H80" i="2" a="1"/>
  <c r="H80" i="2" s="1"/>
  <c r="I80" i="2" s="1"/>
  <c r="H81" i="2" a="1"/>
  <c r="H81" i="2" s="1"/>
  <c r="I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I87" i="2" s="1"/>
  <c r="H88" i="2" a="1"/>
  <c r="H88" i="2" s="1"/>
  <c r="H89" i="2" a="1"/>
  <c r="H89" i="2" s="1"/>
  <c r="I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I96" i="2" s="1"/>
  <c r="H97" i="2" a="1"/>
  <c r="H97" i="2" s="1"/>
  <c r="I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I103" i="2" s="1"/>
  <c r="H104" i="2" a="1"/>
  <c r="H104" i="2" s="1"/>
  <c r="H105" i="2" a="1"/>
  <c r="H105" i="2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I111" i="2" s="1"/>
  <c r="H112" i="2" a="1"/>
  <c r="H112" i="2" s="1"/>
  <c r="I112" i="2" s="1"/>
  <c r="H113" i="2" a="1"/>
  <c r="H113" i="2" s="1"/>
  <c r="I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I119" i="2" s="1"/>
  <c r="H120" i="2" a="1"/>
  <c r="H120" i="2" s="1"/>
  <c r="H121" i="2" a="1"/>
  <c r="H121" i="2"/>
  <c r="I121" i="2" s="1"/>
  <c r="H122" i="2" a="1"/>
  <c r="H122" i="2" s="1"/>
  <c r="H123" i="2" a="1"/>
  <c r="H123" i="2" s="1"/>
  <c r="H124" i="2" a="1"/>
  <c r="H124" i="2" s="1"/>
  <c r="H125" i="2" a="1"/>
  <c r="H125" i="2" s="1"/>
  <c r="H126" i="2" a="1"/>
  <c r="H126" i="2" s="1"/>
  <c r="H127" i="2" a="1"/>
  <c r="H127" i="2" s="1"/>
  <c r="H128" i="2" a="1"/>
  <c r="H128" i="2" s="1"/>
  <c r="I128" i="2" s="1"/>
  <c r="H129" i="2" a="1"/>
  <c r="H129" i="2" s="1"/>
  <c r="I129" i="2" s="1"/>
  <c r="H130" i="2" a="1"/>
  <c r="H130" i="2" s="1"/>
  <c r="H131" i="2" a="1"/>
  <c r="H131" i="2" s="1"/>
  <c r="H132" i="2" a="1"/>
  <c r="H132" i="2" s="1"/>
  <c r="H133" i="2" a="1"/>
  <c r="H133" i="2" s="1"/>
  <c r="H134" i="2" a="1"/>
  <c r="H134" i="2" s="1"/>
  <c r="H135" i="2" a="1"/>
  <c r="H135" i="2" s="1"/>
  <c r="I135" i="2" s="1"/>
  <c r="H136" i="2" a="1"/>
  <c r="H136" i="2" s="1"/>
  <c r="H137" i="2" a="1"/>
  <c r="H137" i="2"/>
  <c r="H138" i="2" a="1"/>
  <c r="H138" i="2" s="1"/>
  <c r="H139" i="2" a="1"/>
  <c r="H139" i="2" s="1"/>
  <c r="H140" i="2" a="1"/>
  <c r="H140" i="2" s="1"/>
  <c r="H141" i="2" a="1"/>
  <c r="H141" i="2" s="1"/>
  <c r="H142" i="2" a="1"/>
  <c r="H142" i="2" s="1"/>
  <c r="H143" i="2" a="1"/>
  <c r="H143" i="2" s="1"/>
  <c r="I143" i="2" s="1"/>
  <c r="H144" i="2" a="1"/>
  <c r="H144" i="2" s="1"/>
  <c r="I144" i="2" s="1"/>
  <c r="H145" i="2" a="1"/>
  <c r="H145" i="2" s="1"/>
  <c r="I145" i="2" s="1"/>
  <c r="H146" i="2" a="1"/>
  <c r="H146" i="2" s="1"/>
  <c r="H147" i="2" a="1"/>
  <c r="H147" i="2" s="1"/>
  <c r="H148" i="2" a="1"/>
  <c r="H148" i="2" s="1"/>
  <c r="H149" i="2" a="1"/>
  <c r="H149" i="2" s="1"/>
  <c r="H150" i="2" a="1"/>
  <c r="H150" i="2" s="1"/>
  <c r="H151" i="2" a="1"/>
  <c r="H151" i="2" s="1"/>
  <c r="I151" i="2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E4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I142" i="2" l="1"/>
  <c r="I126" i="2"/>
  <c r="I110" i="2"/>
  <c r="I94" i="2"/>
  <c r="I78" i="2"/>
  <c r="I141" i="2"/>
  <c r="I125" i="2"/>
  <c r="I109" i="2"/>
  <c r="I93" i="2"/>
  <c r="I77" i="2"/>
  <c r="I61" i="2"/>
  <c r="I45" i="2"/>
  <c r="I29" i="2"/>
  <c r="I13" i="2"/>
  <c r="I140" i="2"/>
  <c r="I124" i="2"/>
  <c r="I108" i="2"/>
  <c r="I92" i="2"/>
  <c r="I76" i="2"/>
  <c r="I60" i="2"/>
  <c r="I44" i="2"/>
  <c r="I28" i="2"/>
  <c r="I12" i="2"/>
  <c r="I139" i="2"/>
  <c r="I123" i="2"/>
  <c r="I107" i="2"/>
  <c r="I91" i="2"/>
  <c r="I75" i="2"/>
  <c r="I59" i="2"/>
  <c r="I43" i="2"/>
  <c r="I27" i="2"/>
  <c r="I11" i="2"/>
  <c r="I150" i="2"/>
  <c r="I134" i="2"/>
  <c r="I118" i="2"/>
  <c r="I102" i="2"/>
  <c r="I86" i="2"/>
  <c r="I70" i="2"/>
  <c r="I54" i="2"/>
  <c r="I149" i="2"/>
  <c r="I133" i="2"/>
  <c r="I117" i="2"/>
  <c r="I101" i="2"/>
  <c r="I85" i="2"/>
  <c r="I69" i="2"/>
  <c r="I53" i="2"/>
  <c r="I37" i="2"/>
  <c r="I21" i="2"/>
  <c r="I5" i="2"/>
  <c r="I148" i="2"/>
  <c r="I132" i="2"/>
  <c r="I116" i="2"/>
  <c r="I100" i="2"/>
  <c r="I84" i="2"/>
  <c r="I68" i="2"/>
  <c r="I52" i="2"/>
  <c r="I36" i="2"/>
  <c r="I20" i="2"/>
  <c r="I4" i="2"/>
  <c r="I147" i="2"/>
  <c r="I131" i="2"/>
  <c r="I115" i="2"/>
  <c r="I99" i="2"/>
  <c r="I83" i="2"/>
  <c r="I67" i="2"/>
  <c r="I51" i="2"/>
  <c r="I35" i="2"/>
  <c r="I19" i="2"/>
  <c r="I3" i="2"/>
  <c r="I36" i="1"/>
  <c r="I54" i="1"/>
  <c r="I104" i="1"/>
  <c r="I111" i="1"/>
  <c r="I70" i="1"/>
  <c r="I120" i="1"/>
  <c r="I18" i="1"/>
  <c r="I43" i="1"/>
  <c r="I59" i="1"/>
  <c r="I140" i="1"/>
  <c r="I25" i="1"/>
  <c r="I32" i="1"/>
  <c r="I66" i="1"/>
  <c r="I136" i="1"/>
  <c r="I125" i="1"/>
  <c r="I12" i="1"/>
  <c r="I64" i="1"/>
  <c r="I89" i="1"/>
  <c r="I105" i="1"/>
  <c r="I114" i="1"/>
  <c r="I80" i="1"/>
  <c r="I76" i="1"/>
  <c r="I78" i="1"/>
  <c r="I119" i="1"/>
  <c r="I17" i="1"/>
  <c r="I33" i="1"/>
  <c r="I92" i="1"/>
  <c r="I101" i="1"/>
  <c r="I108" i="1"/>
  <c r="I31" i="1"/>
  <c r="I40" i="1"/>
  <c r="I65" i="1"/>
  <c r="I83" i="1"/>
  <c r="I99" i="1"/>
  <c r="I124" i="1"/>
  <c r="I144" i="1"/>
  <c r="I63" i="1"/>
  <c r="I97" i="1"/>
  <c r="I47" i="1"/>
  <c r="I14" i="1"/>
  <c r="I29" i="1"/>
  <c r="I35" i="1"/>
  <c r="I61" i="1"/>
  <c r="I72" i="1"/>
  <c r="I74" i="1"/>
  <c r="I91" i="1"/>
  <c r="I106" i="1"/>
  <c r="I110" i="1"/>
  <c r="I112" i="1"/>
  <c r="I134" i="1"/>
  <c r="I121" i="1"/>
  <c r="I42" i="1"/>
  <c r="I48" i="1"/>
  <c r="I87" i="1"/>
  <c r="I3" i="1"/>
  <c r="I149" i="1"/>
  <c r="I10" i="1"/>
  <c r="I8" i="1"/>
  <c r="I16" i="1"/>
  <c r="I117" i="1"/>
  <c r="I145" i="1"/>
  <c r="I6" i="1"/>
  <c r="I23" i="1"/>
  <c r="I85" i="1"/>
  <c r="I141" i="1"/>
  <c r="I2" i="1"/>
  <c r="I51" i="1"/>
  <c r="I81" i="1"/>
  <c r="I107" i="1"/>
  <c r="I109" i="1"/>
  <c r="I113" i="1"/>
  <c r="I122" i="1"/>
  <c r="I135" i="1"/>
  <c r="I148" i="1"/>
  <c r="I13" i="1"/>
  <c r="I28" i="1"/>
  <c r="I88" i="1"/>
  <c r="I90" i="1"/>
  <c r="I45" i="1"/>
  <c r="I94" i="1"/>
  <c r="I96" i="1"/>
  <c r="I22" i="1"/>
  <c r="I127" i="1"/>
  <c r="I26" i="1"/>
  <c r="I56" i="1"/>
  <c r="I71" i="1"/>
  <c r="I58" i="1"/>
  <c r="I7" i="1"/>
  <c r="I24" i="1"/>
  <c r="I86" i="1"/>
  <c r="I116" i="1"/>
  <c r="I131" i="1"/>
  <c r="I41" i="1"/>
  <c r="I5" i="1"/>
  <c r="I37" i="1"/>
  <c r="I138" i="1"/>
  <c r="I21" i="1"/>
  <c r="I82" i="1"/>
  <c r="I68" i="1"/>
  <c r="I100" i="1"/>
  <c r="I4" i="1"/>
  <c r="I139" i="1"/>
  <c r="I150" i="1"/>
  <c r="I11" i="1"/>
  <c r="I30" i="1"/>
  <c r="I34" i="1"/>
  <c r="I49" i="1"/>
  <c r="I62" i="1"/>
  <c r="I75" i="1"/>
  <c r="I84" i="1"/>
  <c r="I52" i="1"/>
  <c r="I142" i="1"/>
  <c r="R1" i="2"/>
  <c r="R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59755-78EC-479C-8540-E669BB0067C3}" keepAlive="1" name="Zapytanie — pesel" description="Połączenie z zapytaniem „pesel” w skoroszycie." type="5" refreshedVersion="8" background="1" saveData="1">
    <dbPr connection="Provider=Microsoft.Mashup.OleDb.1;Data Source=$Workbook$;Location=pesel;Extended Properties=&quot;&quot;" command="SELECT * FROM [pesel]"/>
  </connection>
  <connection id="2" xr16:uid="{BFCC38A3-3238-4899-B53D-94C34EA6C3F3}" keepAlive="1" name="Zapytanie — pesel (2)" description="Połączenie z zapytaniem „pesel (2)” w skoroszycie." type="5" refreshedVersion="8" background="1" saveData="1">
    <dbPr connection="Provider=Microsoft.Mashup.OleDb.1;Data Source=$Workbook$;Location=&quot;pesel (2)&quot;;Extended Properties=&quot;&quot;" command="SELECT * FROM [pesel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<sst xmlns="http://schemas.openxmlformats.org/spreadsheetml/2006/main" count="372" uniqueCount="210">
  <si>
    <t>53082806059</t>
  </si>
  <si>
    <t>89100192752</t>
  </si>
  <si>
    <t>85111779283</t>
  </si>
  <si>
    <t>86080941169</t>
  </si>
  <si>
    <t>89011129700</t>
  </si>
  <si>
    <t>62033089803</t>
  </si>
  <si>
    <t>62092569090</t>
  </si>
  <si>
    <t>64063159211</t>
  </si>
  <si>
    <t>88120262427</t>
  </si>
  <si>
    <t>75121005045</t>
  </si>
  <si>
    <t>74121108598</t>
  </si>
  <si>
    <t>67112966668</t>
  </si>
  <si>
    <t>89010737704</t>
  </si>
  <si>
    <t>52101156863</t>
  </si>
  <si>
    <t>91032272651</t>
  </si>
  <si>
    <t>75032006098</t>
  </si>
  <si>
    <t>55110906690</t>
  </si>
  <si>
    <t>67103111042</t>
  </si>
  <si>
    <t>77072919805</t>
  </si>
  <si>
    <t>92022716243</t>
  </si>
  <si>
    <t>83041812338</t>
  </si>
  <si>
    <t>86072032543</t>
  </si>
  <si>
    <t>71110410883</t>
  </si>
  <si>
    <t>73070871368</t>
  </si>
  <si>
    <t>74040249598</t>
  </si>
  <si>
    <t>85052135674</t>
  </si>
  <si>
    <t>70053179170</t>
  </si>
  <si>
    <t>89021468413</t>
  </si>
  <si>
    <t>64040919575</t>
  </si>
  <si>
    <t>66100294134</t>
  </si>
  <si>
    <t>63102092944</t>
  </si>
  <si>
    <t>89040205480</t>
  </si>
  <si>
    <t>74123184206</t>
  </si>
  <si>
    <t>88080204509</t>
  </si>
  <si>
    <t>70032057433</t>
  </si>
  <si>
    <t>89081421445</t>
  </si>
  <si>
    <t>66113183995</t>
  </si>
  <si>
    <t>56111161549</t>
  </si>
  <si>
    <t>78103188695</t>
  </si>
  <si>
    <t>88080601948</t>
  </si>
  <si>
    <t>71093058856</t>
  </si>
  <si>
    <t>64022301455</t>
  </si>
  <si>
    <t>65102086116</t>
  </si>
  <si>
    <t>68112117597</t>
  </si>
  <si>
    <t>70101195486</t>
  </si>
  <si>
    <t>77111084850</t>
  </si>
  <si>
    <t>78123189018</t>
  </si>
  <si>
    <t>79110673709</t>
  </si>
  <si>
    <t>74120284541</t>
  </si>
  <si>
    <t>89082179879</t>
  </si>
  <si>
    <t>86070630583</t>
  </si>
  <si>
    <t>63122755182</t>
  </si>
  <si>
    <t>90112004373</t>
  </si>
  <si>
    <t>54043010088</t>
  </si>
  <si>
    <t>69122174118</t>
  </si>
  <si>
    <t>84051294894</t>
  </si>
  <si>
    <t>66111176164</t>
  </si>
  <si>
    <t>71112677514</t>
  </si>
  <si>
    <t>89040633348</t>
  </si>
  <si>
    <t>90053120136</t>
  </si>
  <si>
    <t>75123199317</t>
  </si>
  <si>
    <t>73112328551</t>
  </si>
  <si>
    <t>85031079443</t>
  </si>
  <si>
    <t>85052568643</t>
  </si>
  <si>
    <t>55022153432</t>
  </si>
  <si>
    <t>83041947282</t>
  </si>
  <si>
    <t>86081443325</t>
  </si>
  <si>
    <t>59110570565</t>
  </si>
  <si>
    <t>66063014631</t>
  </si>
  <si>
    <t>67120749923</t>
  </si>
  <si>
    <t>89081519801</t>
  </si>
  <si>
    <t>70120794633</t>
  </si>
  <si>
    <t>76121186303</t>
  </si>
  <si>
    <t>72031096705</t>
  </si>
  <si>
    <t>61100157652</t>
  </si>
  <si>
    <t>79012564484</t>
  </si>
  <si>
    <t>88111094545</t>
  </si>
  <si>
    <t>89040876453</t>
  </si>
  <si>
    <t>89120952161</t>
  </si>
  <si>
    <t>59083036077</t>
  </si>
  <si>
    <t>61121020469</t>
  </si>
  <si>
    <t>89040185241</t>
  </si>
  <si>
    <t>88080416256</t>
  </si>
  <si>
    <t>61032479116</t>
  </si>
  <si>
    <t>54020837137</t>
  </si>
  <si>
    <t>87072724289</t>
  </si>
  <si>
    <t>88103032931</t>
  </si>
  <si>
    <t>59042989686</t>
  </si>
  <si>
    <t>91023191330</t>
  </si>
  <si>
    <t>59031152059</t>
  </si>
  <si>
    <t>84112185145</t>
  </si>
  <si>
    <t>60102890107</t>
  </si>
  <si>
    <t>84050694367</t>
  </si>
  <si>
    <t>89041133472</t>
  </si>
  <si>
    <t>82072219267</t>
  </si>
  <si>
    <t>57102202414</t>
  </si>
  <si>
    <t>55123128973</t>
  </si>
  <si>
    <t>86070511185</t>
  </si>
  <si>
    <t>81101148770</t>
  </si>
  <si>
    <t>87071164662</t>
  </si>
  <si>
    <t>51011153311</t>
  </si>
  <si>
    <t>89052085069</t>
  </si>
  <si>
    <t>50102636355</t>
  </si>
  <si>
    <t>89011581319</t>
  </si>
  <si>
    <t>53122299122</t>
  </si>
  <si>
    <t>75113162747</t>
  </si>
  <si>
    <t>89102588171</t>
  </si>
  <si>
    <t>89022379914</t>
  </si>
  <si>
    <t>92080709353</t>
  </si>
  <si>
    <t>50101111305</t>
  </si>
  <si>
    <t>89042620494</t>
  </si>
  <si>
    <t>51102573842</t>
  </si>
  <si>
    <t>89021697637</t>
  </si>
  <si>
    <t>63092608644</t>
  </si>
  <si>
    <t>78102945963</t>
  </si>
  <si>
    <t>86061995325</t>
  </si>
  <si>
    <t>78011115028</t>
  </si>
  <si>
    <t>89042750933</t>
  </si>
  <si>
    <t>89112466825</t>
  </si>
  <si>
    <t>89020265394</t>
  </si>
  <si>
    <t>66100651663</t>
  </si>
  <si>
    <t>65062892381</t>
  </si>
  <si>
    <t>69030626134</t>
  </si>
  <si>
    <t>67113048790</t>
  </si>
  <si>
    <t>84051840149</t>
  </si>
  <si>
    <t>57073163051</t>
  </si>
  <si>
    <t>81081010863</t>
  </si>
  <si>
    <t>89062644823</t>
  </si>
  <si>
    <t>52110446139</t>
  </si>
  <si>
    <t>50021011352</t>
  </si>
  <si>
    <t>65092056892</t>
  </si>
  <si>
    <t>85052605175</t>
  </si>
  <si>
    <t>89032143350</t>
  </si>
  <si>
    <t>71123061643</t>
  </si>
  <si>
    <t>73103000844</t>
  </si>
  <si>
    <t>89012630357</t>
  </si>
  <si>
    <t>73010399576</t>
  </si>
  <si>
    <t>87070895372</t>
  </si>
  <si>
    <t>60061144469</t>
  </si>
  <si>
    <t>76043169949</t>
  </si>
  <si>
    <t>79101146737</t>
  </si>
  <si>
    <t>76043054555</t>
  </si>
  <si>
    <t>89082608599</t>
  </si>
  <si>
    <t>76122752028</t>
  </si>
  <si>
    <t>77120835871</t>
  </si>
  <si>
    <t>89010293604</t>
  </si>
  <si>
    <t>89091482250</t>
  </si>
  <si>
    <t>58122188027</t>
  </si>
  <si>
    <t>89052295172</t>
  </si>
  <si>
    <t>79070627831</t>
  </si>
  <si>
    <t>pesel</t>
  </si>
  <si>
    <t>czy kobieta</t>
  </si>
  <si>
    <t>rok uro</t>
  </si>
  <si>
    <t>mies uro</t>
  </si>
  <si>
    <t>dzien uro</t>
  </si>
  <si>
    <t>cyfra porzadkowa</t>
  </si>
  <si>
    <t>urodzen w grudniu</t>
  </si>
  <si>
    <t>ile kobiet</t>
  </si>
  <si>
    <t>Etykiety wierszy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</si>
  <si>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</si>
  <si>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</si>
  <si>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</si>
  <si>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</si>
  <si>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</si>
  <si>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</si>
  <si>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</si>
  <si>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</si>
  <si>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</si>
  <si>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</si>
  <si>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</si>
  <si>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</si>
  <si>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</si>
  <si>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</si>
  <si>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</si>
  <si>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</si>
  <si>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</si>
  <si>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</si>
  <si>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</si>
  <si>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</si>
  <si>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</si>
  <si>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</si>
  <si>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</si>
  <si>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</si>
  <si>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</si>
  <si>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</si>
  <si>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</si>
  <si>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</si>
  <si>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</si>
  <si>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</si>
  <si>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</si>
  <si>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</si>
  <si>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</si>
  <si>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</si>
  <si>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</si>
  <si>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</si>
  <si>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</si>
  <si>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</si>
  <si>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</si>
  <si>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</si>
  <si>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</si>
  <si>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</si>
  <si>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(puste)</t>
  </si>
  <si>
    <t>Suma końcowa</t>
  </si>
  <si>
    <t>Liczba z pesel</t>
  </si>
  <si>
    <t>rok w którym było najwiecej urodzen</t>
  </si>
  <si>
    <t>cyfra kontrolna</t>
  </si>
  <si>
    <t>dobra cyfra kontrolna</t>
  </si>
  <si>
    <t>kontrolna się zgadza</t>
  </si>
  <si>
    <t>dziesieciolecie</t>
  </si>
  <si>
    <t>Liczba osób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</si>
</sst>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1">
    <cellStyle name="Normalny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[zad5.xlsx]wykres 5e!Tabela przestawna2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Procentowy rozkład liczby osób w poszczególnych dziesięcioleciach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'wykres 5e'!$B$3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198-4FE5-A256-8489D3D640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'wykres 5e'!$A$4:$A$9</c:f>
              <c:strCach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</c:strCache>
            </c:strRef>
          </c:cat>
          <c:val>
            <c:numRef>
              <c:f>'wykres 5e'!$B$4:$B$9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36</c:v>
                </c:pt>
                <c:pt idx="3">
                  <c:v>58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8-4FE5-A256-8489D3D640C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</xdr:row>
      <xdr:rowOff>95249</xdr:rowOff>
    </xdr:from>
    <xdr:to>
      <xdr:col>26</xdr:col>
      <xdr:colOff>266700</xdr:colOff>
      <xdr:row>48</xdr:row>
      <xdr:rowOff>28574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80943EC-9876-B3E4-EE95-114D05CBE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9" refreshedDate="45017.658511805559" createdVersion="8" refreshedVersion="8" minRefreshableVersion="3" recordCount="151" xr:uid="{C6A1B2A1-2FAE-464D-9AF2-ECBA121871E2}">
  <cacheSource type="worksheet">
    <worksheetSource ref="A1:F1048576" sheet="pesel"/>
  </cacheSource>
  <cacheFields count="6">
    <cacheField name="pesel" numFmtId="0">
      <sharedItems containsBlank="1" count="151">
        <s v="53082806059"/>
        <s v="89100192752"/>
        <s v="85111779283"/>
        <s v="86080941169"/>
        <s v="89011129700"/>
        <s v="62033089803"/>
        <s v="62092569090"/>
        <s v="64063159211"/>
        <s v="88120262427"/>
        <s v="75121005045"/>
        <s v="74121108598"/>
        <s v="67112966668"/>
        <s v="89010737704"/>
        <s v="52101156863"/>
        <s v="91032272651"/>
        <s v="75032006098"/>
        <s v="55110906690"/>
        <s v="67103111042"/>
        <s v="77072919805"/>
        <s v="92022716243"/>
        <s v="83041812338"/>
        <s v="86072032543"/>
        <s v="71110410883"/>
        <s v="73070871368"/>
        <s v="74040249598"/>
        <s v="85052135674"/>
        <s v="70053179170"/>
        <s v="89021468413"/>
        <s v="64040919575"/>
        <s v="66100294134"/>
        <s v="63102092944"/>
        <s v="89040205480"/>
        <s v="74123184206"/>
        <s v="88080204509"/>
        <s v="70032057433"/>
        <s v="89081421445"/>
        <s v="66113183995"/>
        <s v="56111161549"/>
        <s v="78103188695"/>
        <s v="88080601948"/>
        <s v="71093058856"/>
        <s v="64022301455"/>
        <s v="65102086116"/>
        <s v="68112117597"/>
        <s v="70101195486"/>
        <s v="77111084850"/>
        <s v="78123189018"/>
        <s v="79110673709"/>
        <s v="74120284541"/>
        <s v="89082179879"/>
        <s v="86070630583"/>
        <s v="63122755182"/>
        <s v="90112004373"/>
        <s v="54043010088"/>
        <s v="69122174118"/>
        <s v="84051294894"/>
        <s v="66111176164"/>
        <s v="71112677514"/>
        <s v="89040633348"/>
        <s v="90053120136"/>
        <s v="75123199317"/>
        <s v="73112328551"/>
        <s v="85031079443"/>
        <s v="85052568643"/>
        <s v="55022153432"/>
        <s v="83041947282"/>
        <s v="86081443325"/>
        <s v="59110570565"/>
        <s v="66063014631"/>
        <s v="67120749923"/>
        <s v="89081519801"/>
        <s v="70120794633"/>
        <s v="76121186303"/>
        <s v="72031096705"/>
        <s v="61100157652"/>
        <s v="79012564484"/>
        <s v="88111094545"/>
        <s v="89040876453"/>
        <s v="89120952161"/>
        <s v="59083036077"/>
        <s v="61121020469"/>
        <s v="89040185241"/>
        <s v="88080416256"/>
        <s v="61032479116"/>
        <s v="54020837137"/>
        <s v="87072724289"/>
        <s v="88103032931"/>
        <s v="59042989686"/>
        <s v="91023191330"/>
        <s v="59031152059"/>
        <s v="84112185145"/>
        <s v="60102890107"/>
        <s v="84050694367"/>
        <s v="89041133472"/>
        <s v="82072219267"/>
        <s v="57102202414"/>
        <s v="55123128973"/>
        <s v="86070511185"/>
        <s v="81101148770"/>
        <s v="87071164662"/>
        <s v="51011153311"/>
        <s v="89052085069"/>
        <s v="50102636355"/>
        <s v="89011581319"/>
        <s v="53122299122"/>
        <s v="75113162747"/>
        <s v="89102588171"/>
        <s v="89022379914"/>
        <s v="92080709353"/>
        <s v="50101111305"/>
        <s v="89042620494"/>
        <s v="51102573842"/>
        <s v="89021697637"/>
        <s v="63092608644"/>
        <s v="78102945963"/>
        <s v="86061995325"/>
        <s v="78011115028"/>
        <s v="89042750933"/>
        <s v="89112466825"/>
        <s v="89020265394"/>
        <s v="66100651663"/>
        <s v="65062892381"/>
        <s v="69030626134"/>
        <s v="67113048790"/>
        <s v="84051840149"/>
        <s v="57073163051"/>
        <s v="81081010863"/>
        <s v="89062644823"/>
        <s v="52110446139"/>
        <s v="50021011352"/>
        <s v="65092056892"/>
        <s v="85052605175"/>
        <s v="89032143350"/>
        <s v="71123061643"/>
        <s v="73103000844"/>
        <s v="89012630357"/>
        <s v="73010399576"/>
        <s v="87070895372"/>
        <s v="60061144469"/>
        <s v="76043169949"/>
        <s v="79101146737"/>
        <s v="76043054555"/>
        <s v="89082608599"/>
        <s v="76122752028"/>
        <s v="77120835871"/>
        <s v="89010293604"/>
        <s v="89091482250"/>
        <s v="58122188027"/>
        <s v="89052295172"/>
        <s v="79070627831"/>
        <m/>
      </sharedItems>
    </cacheField>
    <cacheField name="czy kobieta" numFmtId="0">
      <sharedItems containsString="0" containsBlank="1" containsNumber="1" containsInteger="1" minValue="0" maxValue="1"/>
    </cacheField>
    <cacheField name="rok uro" numFmtId="0">
      <sharedItems containsBlank="1" count="43">
        <s v="53"/>
        <s v="89"/>
        <s v="85"/>
        <s v="86"/>
        <s v="62"/>
        <s v="64"/>
        <s v="88"/>
        <s v="75"/>
        <s v="74"/>
        <s v="67"/>
        <s v="52"/>
        <s v="91"/>
        <s v="55"/>
        <s v="77"/>
        <s v="92"/>
        <s v="83"/>
        <s v="71"/>
        <s v="73"/>
        <s v="70"/>
        <s v="66"/>
        <s v="63"/>
        <s v="56"/>
        <s v="78"/>
        <s v="65"/>
        <s v="68"/>
        <s v="79"/>
        <s v="90"/>
        <s v="54"/>
        <s v="69"/>
        <s v="84"/>
        <s v="59"/>
        <s v="76"/>
        <s v="72"/>
        <s v="61"/>
        <s v="87"/>
        <s v="60"/>
        <s v="82"/>
        <s v="57"/>
        <s v="81"/>
        <s v="51"/>
        <s v="50"/>
        <s v="58"/>
        <m/>
      </sharedItems>
    </cacheField>
    <cacheField name="mies uro" numFmtId="0">
      <sharedItems containsBlank="1"/>
    </cacheField>
    <cacheField name="dzien uro" numFmtId="0">
      <sharedItems containsBlank="1"/>
    </cacheField>
    <cacheField name="cyfra porzadkow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9" refreshedDate="45017.671006365737" createdVersion="8" refreshedVersion="8" minRefreshableVersion="3" recordCount="150" xr:uid="{22BB4DE0-1EA5-44D6-8F75-80BA5794AF49}">
  <cacheSource type="worksheet">
    <worksheetSource name="pesel"/>
  </cacheSource>
  <cacheFields count="10">
    <cacheField name="pesel" numFmtId="0">
      <sharedItems count="150">
        <s v="53082806059"/>
        <s v="89100192752"/>
        <s v="85111779283"/>
        <s v="86080941169"/>
        <s v="89011129700"/>
        <s v="62033089803"/>
        <s v="62092569090"/>
        <s v="64063159211"/>
        <s v="88120262427"/>
        <s v="75121005045"/>
        <s v="74121108598"/>
        <s v="67112966668"/>
        <s v="89010737704"/>
        <s v="52101156863"/>
        <s v="91032272651"/>
        <s v="75032006098"/>
        <s v="55110906690"/>
        <s v="67103111042"/>
        <s v="77072919805"/>
        <s v="92022716243"/>
        <s v="83041812338"/>
        <s v="86072032543"/>
        <s v="71110410883"/>
        <s v="73070871368"/>
        <s v="74040249598"/>
        <s v="85052135674"/>
        <s v="70053179170"/>
        <s v="89021468413"/>
        <s v="64040919575"/>
        <s v="66100294134"/>
        <s v="63102092944"/>
        <s v="89040205480"/>
        <s v="74123184206"/>
        <s v="88080204509"/>
        <s v="70032057433"/>
        <s v="89081421445"/>
        <s v="66113183995"/>
        <s v="56111161549"/>
        <s v="78103188695"/>
        <s v="88080601948"/>
        <s v="71093058856"/>
        <s v="64022301455"/>
        <s v="65102086116"/>
        <s v="68112117597"/>
        <s v="70101195486"/>
        <s v="77111084850"/>
        <s v="78123189018"/>
        <s v="79110673709"/>
        <s v="74120284541"/>
        <s v="89082179879"/>
        <s v="86070630583"/>
        <s v="63122755182"/>
        <s v="90112004373"/>
        <s v="54043010088"/>
        <s v="69122174118"/>
        <s v="84051294894"/>
        <s v="66111176164"/>
        <s v="71112677514"/>
        <s v="89040633348"/>
        <s v="90053120136"/>
        <s v="75123199317"/>
        <s v="73112328551"/>
        <s v="85031079443"/>
        <s v="85052568643"/>
        <s v="55022153432"/>
        <s v="83041947282"/>
        <s v="86081443325"/>
        <s v="59110570565"/>
        <s v="66063014631"/>
        <s v="67120749923"/>
        <s v="89081519801"/>
        <s v="70120794633"/>
        <s v="76121186303"/>
        <s v="72031096705"/>
        <s v="61100157652"/>
        <s v="79012564484"/>
        <s v="88111094545"/>
        <s v="89040876453"/>
        <s v="89120952161"/>
        <s v="59083036077"/>
        <s v="61121020469"/>
        <s v="89040185241"/>
        <s v="88080416256"/>
        <s v="61032479116"/>
        <s v="54020837137"/>
        <s v="87072724289"/>
        <s v="88103032931"/>
        <s v="59042989686"/>
        <s v="91023191330"/>
        <s v="59031152059"/>
        <s v="84112185145"/>
        <s v="60102890107"/>
        <s v="84050694367"/>
        <s v="89041133472"/>
        <s v="82072219267"/>
        <s v="57102202414"/>
        <s v="55123128973"/>
        <s v="86070511185"/>
        <s v="81101148770"/>
        <s v="87071164662"/>
        <s v="51011153311"/>
        <s v="89052085069"/>
        <s v="50102636355"/>
        <s v="89011581319"/>
        <s v="53122299122"/>
        <s v="75113162747"/>
        <s v="89102588171"/>
        <s v="89022379914"/>
        <s v="92080709353"/>
        <s v="50101111305"/>
        <s v="89042620494"/>
        <s v="51102573842"/>
        <s v="89021697637"/>
        <s v="63092608644"/>
        <s v="78102945963"/>
        <s v="86061995325"/>
        <s v="78011115028"/>
        <s v="89042750933"/>
        <s v="89112466825"/>
        <s v="89020265394"/>
        <s v="66100651663"/>
        <s v="65062892381"/>
        <s v="69030626134"/>
        <s v="67113048790"/>
        <s v="84051840149"/>
        <s v="57073163051"/>
        <s v="81081010863"/>
        <s v="89062644823"/>
        <s v="52110446139"/>
        <s v="50021011352"/>
        <s v="65092056892"/>
        <s v="85052605175"/>
        <s v="89032143350"/>
        <s v="71123061643"/>
        <s v="73103000844"/>
        <s v="89012630357"/>
        <s v="73010399576"/>
        <s v="87070895372"/>
        <s v="60061144469"/>
        <s v="76043169949"/>
        <s v="79101146737"/>
        <s v="76043054555"/>
        <s v="89082608599"/>
        <s v="76122752028"/>
        <s v="77120835871"/>
        <s v="89010293604"/>
        <s v="89091482250"/>
        <s v="58122188027"/>
        <s v="89052295172"/>
        <s v="79070627831"/>
      </sharedItems>
    </cacheField>
    <cacheField name="czy kobieta" numFmtId="0">
      <sharedItems containsSemiMixedTypes="0" containsString="0" containsNumber="1" containsInteger="1" minValue="0" maxValue="1"/>
    </cacheField>
    <cacheField name="rok uro" numFmtId="0">
      <sharedItems/>
    </cacheField>
    <cacheField name="mies uro" numFmtId="0">
      <sharedItems/>
    </cacheField>
    <cacheField name="dzien uro" numFmtId="0">
      <sharedItems/>
    </cacheField>
    <cacheField name="cyfra porzadkowa" numFmtId="0">
      <sharedItems/>
    </cacheField>
    <cacheField name="cyfra kontrolna" numFmtId="0">
      <sharedItems containsSemiMixedTypes="0" containsString="0" containsNumber="1" containsInteger="1" minValue="0" maxValue="9"/>
    </cacheField>
    <cacheField name="dobra cyfra kontrolna" numFmtId="0">
      <sharedItems containsSemiMixedTypes="0" containsString="0" containsNumber="1" containsInteger="1" minValue="0" maxValue="9"/>
    </cacheField>
    <cacheField name="kontrolna się zgadza" numFmtId="0">
      <sharedItems containsSemiMixedTypes="0" containsString="0" containsNumber="1" containsInteger="1" minValue="0" maxValue="1"/>
    </cacheField>
    <cacheField name="dziesieciolecie" numFmtId="0">
      <sharedItems containsSemiMixedTypes="0" containsString="0" containsNumber="1" containsInteger="1" minValue="50" maxValue="90" count="5">
        <n v="50"/>
        <n v="80"/>
        <n v="60"/>
        <n v="70"/>
        <n v="9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n v="0"/>
    <x v="0"/>
    <s v="08"/>
    <s v="28"/>
    <s v="060"/>
  </r>
  <r>
    <x v="1"/>
    <n v="0"/>
    <x v="1"/>
    <s v="10"/>
    <s v="01"/>
    <s v="927"/>
  </r>
  <r>
    <x v="2"/>
    <n v="1"/>
    <x v="2"/>
    <s v="11"/>
    <s v="17"/>
    <s v="792"/>
  </r>
  <r>
    <x v="3"/>
    <n v="1"/>
    <x v="3"/>
    <s v="08"/>
    <s v="09"/>
    <s v="411"/>
  </r>
  <r>
    <x v="4"/>
    <n v="1"/>
    <x v="1"/>
    <s v="01"/>
    <s v="11"/>
    <s v="297"/>
  </r>
  <r>
    <x v="5"/>
    <n v="1"/>
    <x v="4"/>
    <s v="03"/>
    <s v="30"/>
    <s v="898"/>
  </r>
  <r>
    <x v="6"/>
    <n v="0"/>
    <x v="4"/>
    <s v="09"/>
    <s v="25"/>
    <s v="690"/>
  </r>
  <r>
    <x v="7"/>
    <n v="0"/>
    <x v="5"/>
    <s v="06"/>
    <s v="31"/>
    <s v="592"/>
  </r>
  <r>
    <x v="8"/>
    <n v="1"/>
    <x v="6"/>
    <s v="12"/>
    <s v="02"/>
    <s v="624"/>
  </r>
  <r>
    <x v="9"/>
    <n v="1"/>
    <x v="7"/>
    <s v="12"/>
    <s v="10"/>
    <s v="050"/>
  </r>
  <r>
    <x v="10"/>
    <n v="0"/>
    <x v="8"/>
    <s v="12"/>
    <s v="11"/>
    <s v="085"/>
  </r>
  <r>
    <x v="11"/>
    <n v="1"/>
    <x v="9"/>
    <s v="11"/>
    <s v="29"/>
    <s v="666"/>
  </r>
  <r>
    <x v="12"/>
    <n v="1"/>
    <x v="1"/>
    <s v="01"/>
    <s v="07"/>
    <s v="377"/>
  </r>
  <r>
    <x v="13"/>
    <n v="1"/>
    <x v="10"/>
    <s v="10"/>
    <s v="11"/>
    <s v="568"/>
  </r>
  <r>
    <x v="14"/>
    <n v="0"/>
    <x v="11"/>
    <s v="03"/>
    <s v="22"/>
    <s v="726"/>
  </r>
  <r>
    <x v="15"/>
    <n v="0"/>
    <x v="7"/>
    <s v="03"/>
    <s v="20"/>
    <s v="060"/>
  </r>
  <r>
    <x v="16"/>
    <n v="0"/>
    <x v="12"/>
    <s v="11"/>
    <s v="09"/>
    <s v="066"/>
  </r>
  <r>
    <x v="17"/>
    <n v="1"/>
    <x v="9"/>
    <s v="10"/>
    <s v="31"/>
    <s v="110"/>
  </r>
  <r>
    <x v="18"/>
    <n v="1"/>
    <x v="13"/>
    <s v="07"/>
    <s v="29"/>
    <s v="198"/>
  </r>
  <r>
    <x v="19"/>
    <n v="1"/>
    <x v="14"/>
    <s v="02"/>
    <s v="27"/>
    <s v="162"/>
  </r>
  <r>
    <x v="20"/>
    <n v="0"/>
    <x v="15"/>
    <s v="04"/>
    <s v="18"/>
    <s v="123"/>
  </r>
  <r>
    <x v="21"/>
    <n v="1"/>
    <x v="3"/>
    <s v="07"/>
    <s v="20"/>
    <s v="325"/>
  </r>
  <r>
    <x v="22"/>
    <n v="1"/>
    <x v="16"/>
    <s v="11"/>
    <s v="04"/>
    <s v="108"/>
  </r>
  <r>
    <x v="23"/>
    <n v="1"/>
    <x v="17"/>
    <s v="07"/>
    <s v="08"/>
    <s v="713"/>
  </r>
  <r>
    <x v="24"/>
    <n v="0"/>
    <x v="8"/>
    <s v="04"/>
    <s v="02"/>
    <s v="495"/>
  </r>
  <r>
    <x v="25"/>
    <n v="0"/>
    <x v="2"/>
    <s v="05"/>
    <s v="21"/>
    <s v="356"/>
  </r>
  <r>
    <x v="26"/>
    <n v="0"/>
    <x v="18"/>
    <s v="05"/>
    <s v="31"/>
    <s v="791"/>
  </r>
  <r>
    <x v="27"/>
    <n v="0"/>
    <x v="1"/>
    <s v="02"/>
    <s v="14"/>
    <s v="684"/>
  </r>
  <r>
    <x v="28"/>
    <n v="0"/>
    <x v="5"/>
    <s v="04"/>
    <s v="09"/>
    <s v="195"/>
  </r>
  <r>
    <x v="29"/>
    <n v="0"/>
    <x v="19"/>
    <s v="10"/>
    <s v="02"/>
    <s v="941"/>
  </r>
  <r>
    <x v="30"/>
    <n v="1"/>
    <x v="20"/>
    <s v="10"/>
    <s v="20"/>
    <s v="929"/>
  </r>
  <r>
    <x v="31"/>
    <n v="1"/>
    <x v="1"/>
    <s v="04"/>
    <s v="02"/>
    <s v="054"/>
  </r>
  <r>
    <x v="32"/>
    <n v="1"/>
    <x v="8"/>
    <s v="12"/>
    <s v="31"/>
    <s v="842"/>
  </r>
  <r>
    <x v="33"/>
    <n v="1"/>
    <x v="6"/>
    <s v="08"/>
    <s v="02"/>
    <s v="045"/>
  </r>
  <r>
    <x v="34"/>
    <n v="0"/>
    <x v="18"/>
    <s v="03"/>
    <s v="20"/>
    <s v="574"/>
  </r>
  <r>
    <x v="35"/>
    <n v="1"/>
    <x v="1"/>
    <s v="08"/>
    <s v="14"/>
    <s v="214"/>
  </r>
  <r>
    <x v="36"/>
    <n v="0"/>
    <x v="19"/>
    <s v="11"/>
    <s v="31"/>
    <s v="839"/>
  </r>
  <r>
    <x v="37"/>
    <n v="1"/>
    <x v="21"/>
    <s v="11"/>
    <s v="11"/>
    <s v="615"/>
  </r>
  <r>
    <x v="38"/>
    <n v="0"/>
    <x v="22"/>
    <s v="10"/>
    <s v="31"/>
    <s v="886"/>
  </r>
  <r>
    <x v="39"/>
    <n v="1"/>
    <x v="6"/>
    <s v="08"/>
    <s v="06"/>
    <s v="019"/>
  </r>
  <r>
    <x v="40"/>
    <n v="0"/>
    <x v="16"/>
    <s v="09"/>
    <s v="30"/>
    <s v="588"/>
  </r>
  <r>
    <x v="41"/>
    <n v="0"/>
    <x v="5"/>
    <s v="02"/>
    <s v="23"/>
    <s v="014"/>
  </r>
  <r>
    <x v="42"/>
    <n v="0"/>
    <x v="23"/>
    <s v="10"/>
    <s v="20"/>
    <s v="861"/>
  </r>
  <r>
    <x v="43"/>
    <n v="0"/>
    <x v="24"/>
    <s v="11"/>
    <s v="21"/>
    <s v="175"/>
  </r>
  <r>
    <x v="44"/>
    <n v="1"/>
    <x v="18"/>
    <s v="10"/>
    <s v="11"/>
    <s v="954"/>
  </r>
  <r>
    <x v="45"/>
    <n v="0"/>
    <x v="13"/>
    <s v="11"/>
    <s v="10"/>
    <s v="848"/>
  </r>
  <r>
    <x v="46"/>
    <n v="0"/>
    <x v="22"/>
    <s v="12"/>
    <s v="31"/>
    <s v="890"/>
  </r>
  <r>
    <x v="47"/>
    <n v="1"/>
    <x v="25"/>
    <s v="11"/>
    <s v="06"/>
    <s v="737"/>
  </r>
  <r>
    <x v="48"/>
    <n v="1"/>
    <x v="8"/>
    <s v="12"/>
    <s v="02"/>
    <s v="845"/>
  </r>
  <r>
    <x v="49"/>
    <n v="0"/>
    <x v="1"/>
    <s v="08"/>
    <s v="21"/>
    <s v="798"/>
  </r>
  <r>
    <x v="50"/>
    <n v="1"/>
    <x v="3"/>
    <s v="07"/>
    <s v="06"/>
    <s v="305"/>
  </r>
  <r>
    <x v="51"/>
    <n v="1"/>
    <x v="20"/>
    <s v="12"/>
    <s v="27"/>
    <s v="551"/>
  </r>
  <r>
    <x v="52"/>
    <n v="0"/>
    <x v="26"/>
    <s v="11"/>
    <s v="20"/>
    <s v="043"/>
  </r>
  <r>
    <x v="53"/>
    <n v="1"/>
    <x v="27"/>
    <s v="04"/>
    <s v="30"/>
    <s v="100"/>
  </r>
  <r>
    <x v="54"/>
    <n v="0"/>
    <x v="28"/>
    <s v="12"/>
    <s v="21"/>
    <s v="741"/>
  </r>
  <r>
    <x v="55"/>
    <n v="0"/>
    <x v="29"/>
    <s v="05"/>
    <s v="12"/>
    <s v="948"/>
  </r>
  <r>
    <x v="56"/>
    <n v="1"/>
    <x v="19"/>
    <s v="11"/>
    <s v="11"/>
    <s v="761"/>
  </r>
  <r>
    <x v="57"/>
    <n v="0"/>
    <x v="16"/>
    <s v="11"/>
    <s v="26"/>
    <s v="775"/>
  </r>
  <r>
    <x v="58"/>
    <n v="1"/>
    <x v="1"/>
    <s v="04"/>
    <s v="06"/>
    <s v="333"/>
  </r>
  <r>
    <x v="59"/>
    <n v="0"/>
    <x v="26"/>
    <s v="05"/>
    <s v="31"/>
    <s v="201"/>
  </r>
  <r>
    <x v="60"/>
    <n v="0"/>
    <x v="7"/>
    <s v="12"/>
    <s v="31"/>
    <s v="993"/>
  </r>
  <r>
    <x v="61"/>
    <n v="0"/>
    <x v="17"/>
    <s v="11"/>
    <s v="23"/>
    <s v="285"/>
  </r>
  <r>
    <x v="62"/>
    <n v="1"/>
    <x v="2"/>
    <s v="03"/>
    <s v="10"/>
    <s v="794"/>
  </r>
  <r>
    <x v="63"/>
    <n v="1"/>
    <x v="2"/>
    <s v="05"/>
    <s v="25"/>
    <s v="686"/>
  </r>
  <r>
    <x v="64"/>
    <n v="0"/>
    <x v="12"/>
    <s v="02"/>
    <s v="21"/>
    <s v="534"/>
  </r>
  <r>
    <x v="65"/>
    <n v="1"/>
    <x v="15"/>
    <s v="04"/>
    <s v="19"/>
    <s v="472"/>
  </r>
  <r>
    <x v="66"/>
    <n v="1"/>
    <x v="3"/>
    <s v="08"/>
    <s v="14"/>
    <s v="433"/>
  </r>
  <r>
    <x v="67"/>
    <n v="1"/>
    <x v="30"/>
    <s v="11"/>
    <s v="05"/>
    <s v="705"/>
  </r>
  <r>
    <x v="68"/>
    <n v="0"/>
    <x v="19"/>
    <s v="06"/>
    <s v="30"/>
    <s v="146"/>
  </r>
  <r>
    <x v="69"/>
    <n v="1"/>
    <x v="9"/>
    <s v="12"/>
    <s v="07"/>
    <s v="499"/>
  </r>
  <r>
    <x v="70"/>
    <n v="1"/>
    <x v="1"/>
    <s v="08"/>
    <s v="15"/>
    <s v="198"/>
  </r>
  <r>
    <x v="71"/>
    <n v="0"/>
    <x v="18"/>
    <s v="12"/>
    <s v="07"/>
    <s v="946"/>
  </r>
  <r>
    <x v="72"/>
    <n v="1"/>
    <x v="31"/>
    <s v="12"/>
    <s v="11"/>
    <s v="863"/>
  </r>
  <r>
    <x v="73"/>
    <n v="1"/>
    <x v="32"/>
    <s v="03"/>
    <s v="10"/>
    <s v="967"/>
  </r>
  <r>
    <x v="74"/>
    <n v="0"/>
    <x v="33"/>
    <s v="10"/>
    <s v="01"/>
    <s v="576"/>
  </r>
  <r>
    <x v="75"/>
    <n v="1"/>
    <x v="25"/>
    <s v="01"/>
    <s v="25"/>
    <s v="644"/>
  </r>
  <r>
    <x v="76"/>
    <n v="1"/>
    <x v="6"/>
    <s v="11"/>
    <s v="10"/>
    <s v="945"/>
  </r>
  <r>
    <x v="77"/>
    <n v="0"/>
    <x v="1"/>
    <s v="04"/>
    <s v="08"/>
    <s v="764"/>
  </r>
  <r>
    <x v="78"/>
    <n v="1"/>
    <x v="1"/>
    <s v="12"/>
    <s v="09"/>
    <s v="521"/>
  </r>
  <r>
    <x v="79"/>
    <n v="0"/>
    <x v="30"/>
    <s v="08"/>
    <s v="30"/>
    <s v="360"/>
  </r>
  <r>
    <x v="80"/>
    <n v="1"/>
    <x v="33"/>
    <s v="12"/>
    <s v="10"/>
    <s v="204"/>
  </r>
  <r>
    <x v="81"/>
    <n v="1"/>
    <x v="1"/>
    <s v="04"/>
    <s v="01"/>
    <s v="852"/>
  </r>
  <r>
    <x v="82"/>
    <n v="0"/>
    <x v="6"/>
    <s v="08"/>
    <s v="04"/>
    <s v="162"/>
  </r>
  <r>
    <x v="83"/>
    <n v="0"/>
    <x v="33"/>
    <s v="03"/>
    <s v="24"/>
    <s v="791"/>
  </r>
  <r>
    <x v="84"/>
    <n v="0"/>
    <x v="27"/>
    <s v="02"/>
    <s v="08"/>
    <s v="371"/>
  </r>
  <r>
    <x v="85"/>
    <n v="1"/>
    <x v="34"/>
    <s v="07"/>
    <s v="27"/>
    <s v="242"/>
  </r>
  <r>
    <x v="86"/>
    <n v="0"/>
    <x v="6"/>
    <s v="10"/>
    <s v="30"/>
    <s v="329"/>
  </r>
  <r>
    <x v="87"/>
    <n v="1"/>
    <x v="30"/>
    <s v="04"/>
    <s v="29"/>
    <s v="896"/>
  </r>
  <r>
    <x v="88"/>
    <n v="0"/>
    <x v="11"/>
    <s v="02"/>
    <s v="31"/>
    <s v="913"/>
  </r>
  <r>
    <x v="89"/>
    <n v="0"/>
    <x v="30"/>
    <s v="03"/>
    <s v="11"/>
    <s v="520"/>
  </r>
  <r>
    <x v="90"/>
    <n v="1"/>
    <x v="29"/>
    <s v="11"/>
    <s v="21"/>
    <s v="851"/>
  </r>
  <r>
    <x v="91"/>
    <n v="1"/>
    <x v="35"/>
    <s v="10"/>
    <s v="28"/>
    <s v="901"/>
  </r>
  <r>
    <x v="92"/>
    <n v="1"/>
    <x v="29"/>
    <s v="05"/>
    <s v="06"/>
    <s v="943"/>
  </r>
  <r>
    <x v="93"/>
    <n v="0"/>
    <x v="1"/>
    <s v="04"/>
    <s v="11"/>
    <s v="334"/>
  </r>
  <r>
    <x v="94"/>
    <n v="1"/>
    <x v="36"/>
    <s v="07"/>
    <s v="22"/>
    <s v="192"/>
  </r>
  <r>
    <x v="95"/>
    <n v="0"/>
    <x v="37"/>
    <s v="10"/>
    <s v="22"/>
    <s v="024"/>
  </r>
  <r>
    <x v="96"/>
    <n v="0"/>
    <x v="12"/>
    <s v="12"/>
    <s v="31"/>
    <s v="289"/>
  </r>
  <r>
    <x v="97"/>
    <n v="1"/>
    <x v="3"/>
    <s v="07"/>
    <s v="05"/>
    <s v="111"/>
  </r>
  <r>
    <x v="98"/>
    <n v="0"/>
    <x v="38"/>
    <s v="10"/>
    <s v="11"/>
    <s v="487"/>
  </r>
  <r>
    <x v="99"/>
    <n v="1"/>
    <x v="34"/>
    <s v="07"/>
    <s v="11"/>
    <s v="646"/>
  </r>
  <r>
    <x v="100"/>
    <n v="0"/>
    <x v="39"/>
    <s v="01"/>
    <s v="11"/>
    <s v="533"/>
  </r>
  <r>
    <x v="101"/>
    <n v="1"/>
    <x v="1"/>
    <s v="05"/>
    <s v="20"/>
    <s v="850"/>
  </r>
  <r>
    <x v="102"/>
    <n v="0"/>
    <x v="40"/>
    <s v="10"/>
    <s v="26"/>
    <s v="363"/>
  </r>
  <r>
    <x v="103"/>
    <n v="0"/>
    <x v="1"/>
    <s v="01"/>
    <s v="15"/>
    <s v="813"/>
  </r>
  <r>
    <x v="104"/>
    <n v="1"/>
    <x v="0"/>
    <s v="12"/>
    <s v="22"/>
    <s v="991"/>
  </r>
  <r>
    <x v="105"/>
    <n v="1"/>
    <x v="7"/>
    <s v="11"/>
    <s v="31"/>
    <s v="627"/>
  </r>
  <r>
    <x v="106"/>
    <n v="0"/>
    <x v="1"/>
    <s v="10"/>
    <s v="25"/>
    <s v="881"/>
  </r>
  <r>
    <x v="107"/>
    <n v="0"/>
    <x v="1"/>
    <s v="02"/>
    <s v="23"/>
    <s v="799"/>
  </r>
  <r>
    <x v="108"/>
    <n v="0"/>
    <x v="14"/>
    <s v="08"/>
    <s v="07"/>
    <s v="093"/>
  </r>
  <r>
    <x v="109"/>
    <n v="1"/>
    <x v="40"/>
    <s v="10"/>
    <s v="11"/>
    <s v="113"/>
  </r>
  <r>
    <x v="110"/>
    <n v="0"/>
    <x v="1"/>
    <s v="04"/>
    <s v="26"/>
    <s v="204"/>
  </r>
  <r>
    <x v="111"/>
    <n v="1"/>
    <x v="39"/>
    <s v="10"/>
    <s v="25"/>
    <s v="738"/>
  </r>
  <r>
    <x v="112"/>
    <n v="0"/>
    <x v="1"/>
    <s v="02"/>
    <s v="16"/>
    <s v="976"/>
  </r>
  <r>
    <x v="113"/>
    <n v="1"/>
    <x v="20"/>
    <s v="09"/>
    <s v="26"/>
    <s v="086"/>
  </r>
  <r>
    <x v="114"/>
    <n v="1"/>
    <x v="22"/>
    <s v="10"/>
    <s v="29"/>
    <s v="459"/>
  </r>
  <r>
    <x v="115"/>
    <n v="1"/>
    <x v="3"/>
    <s v="06"/>
    <s v="19"/>
    <s v="953"/>
  </r>
  <r>
    <x v="116"/>
    <n v="1"/>
    <x v="22"/>
    <s v="01"/>
    <s v="11"/>
    <s v="150"/>
  </r>
  <r>
    <x v="117"/>
    <n v="0"/>
    <x v="1"/>
    <s v="04"/>
    <s v="27"/>
    <s v="509"/>
  </r>
  <r>
    <x v="118"/>
    <n v="1"/>
    <x v="1"/>
    <s v="11"/>
    <s v="24"/>
    <s v="668"/>
  </r>
  <r>
    <x v="119"/>
    <n v="0"/>
    <x v="1"/>
    <s v="02"/>
    <s v="02"/>
    <s v="653"/>
  </r>
  <r>
    <x v="120"/>
    <n v="1"/>
    <x v="19"/>
    <s v="10"/>
    <s v="06"/>
    <s v="516"/>
  </r>
  <r>
    <x v="121"/>
    <n v="1"/>
    <x v="23"/>
    <s v="06"/>
    <s v="28"/>
    <s v="923"/>
  </r>
  <r>
    <x v="122"/>
    <n v="0"/>
    <x v="28"/>
    <s v="03"/>
    <s v="06"/>
    <s v="261"/>
  </r>
  <r>
    <x v="123"/>
    <n v="0"/>
    <x v="9"/>
    <s v="11"/>
    <s v="30"/>
    <s v="487"/>
  </r>
  <r>
    <x v="124"/>
    <n v="1"/>
    <x v="29"/>
    <s v="05"/>
    <s v="18"/>
    <s v="401"/>
  </r>
  <r>
    <x v="125"/>
    <n v="0"/>
    <x v="37"/>
    <s v="07"/>
    <s v="31"/>
    <s v="630"/>
  </r>
  <r>
    <x v="126"/>
    <n v="1"/>
    <x v="38"/>
    <s v="08"/>
    <s v="10"/>
    <s v="108"/>
  </r>
  <r>
    <x v="127"/>
    <n v="1"/>
    <x v="1"/>
    <s v="06"/>
    <s v="26"/>
    <s v="448"/>
  </r>
  <r>
    <x v="128"/>
    <n v="0"/>
    <x v="10"/>
    <s v="11"/>
    <s v="04"/>
    <s v="461"/>
  </r>
  <r>
    <x v="129"/>
    <n v="0"/>
    <x v="40"/>
    <s v="02"/>
    <s v="10"/>
    <s v="113"/>
  </r>
  <r>
    <x v="130"/>
    <n v="0"/>
    <x v="23"/>
    <s v="09"/>
    <s v="20"/>
    <s v="568"/>
  </r>
  <r>
    <x v="131"/>
    <n v="0"/>
    <x v="2"/>
    <s v="05"/>
    <s v="26"/>
    <s v="051"/>
  </r>
  <r>
    <x v="132"/>
    <n v="0"/>
    <x v="1"/>
    <s v="03"/>
    <s v="21"/>
    <s v="433"/>
  </r>
  <r>
    <x v="133"/>
    <n v="1"/>
    <x v="16"/>
    <s v="12"/>
    <s v="30"/>
    <s v="616"/>
  </r>
  <r>
    <x v="134"/>
    <n v="1"/>
    <x v="17"/>
    <s v="10"/>
    <s v="30"/>
    <s v="008"/>
  </r>
  <r>
    <x v="135"/>
    <n v="0"/>
    <x v="1"/>
    <s v="01"/>
    <s v="26"/>
    <s v="303"/>
  </r>
  <r>
    <x v="136"/>
    <n v="0"/>
    <x v="17"/>
    <s v="01"/>
    <s v="03"/>
    <s v="995"/>
  </r>
  <r>
    <x v="137"/>
    <n v="0"/>
    <x v="34"/>
    <s v="07"/>
    <s v="08"/>
    <s v="953"/>
  </r>
  <r>
    <x v="138"/>
    <n v="1"/>
    <x v="35"/>
    <s v="06"/>
    <s v="11"/>
    <s v="444"/>
  </r>
  <r>
    <x v="139"/>
    <n v="1"/>
    <x v="31"/>
    <s v="04"/>
    <s v="31"/>
    <s v="699"/>
  </r>
  <r>
    <x v="140"/>
    <n v="0"/>
    <x v="25"/>
    <s v="10"/>
    <s v="11"/>
    <s v="467"/>
  </r>
  <r>
    <x v="141"/>
    <n v="0"/>
    <x v="31"/>
    <s v="04"/>
    <s v="30"/>
    <s v="545"/>
  </r>
  <r>
    <x v="142"/>
    <n v="0"/>
    <x v="1"/>
    <s v="08"/>
    <s v="26"/>
    <s v="085"/>
  </r>
  <r>
    <x v="143"/>
    <n v="1"/>
    <x v="31"/>
    <s v="12"/>
    <s v="27"/>
    <s v="520"/>
  </r>
  <r>
    <x v="144"/>
    <n v="0"/>
    <x v="13"/>
    <s v="12"/>
    <s v="08"/>
    <s v="358"/>
  </r>
  <r>
    <x v="145"/>
    <n v="1"/>
    <x v="1"/>
    <s v="01"/>
    <s v="02"/>
    <s v="936"/>
  </r>
  <r>
    <x v="146"/>
    <n v="0"/>
    <x v="1"/>
    <s v="09"/>
    <s v="14"/>
    <s v="822"/>
  </r>
  <r>
    <x v="147"/>
    <n v="1"/>
    <x v="41"/>
    <s v="12"/>
    <s v="21"/>
    <s v="880"/>
  </r>
  <r>
    <x v="148"/>
    <n v="0"/>
    <x v="1"/>
    <s v="05"/>
    <s v="22"/>
    <s v="951"/>
  </r>
  <r>
    <x v="149"/>
    <n v="0"/>
    <x v="25"/>
    <s v="07"/>
    <s v="06"/>
    <s v="278"/>
  </r>
  <r>
    <x v="150"/>
    <m/>
    <x v="42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n v="0"/>
    <s v="53"/>
    <s v="08"/>
    <s v="28"/>
    <s v="060"/>
    <n v="9"/>
    <n v="9"/>
    <n v="1"/>
    <x v="0"/>
  </r>
  <r>
    <x v="1"/>
    <n v="0"/>
    <s v="89"/>
    <s v="10"/>
    <s v="01"/>
    <s v="927"/>
    <n v="2"/>
    <n v="2"/>
    <n v="1"/>
    <x v="1"/>
  </r>
  <r>
    <x v="2"/>
    <n v="1"/>
    <s v="85"/>
    <s v="11"/>
    <s v="17"/>
    <s v="792"/>
    <n v="3"/>
    <n v="3"/>
    <n v="1"/>
    <x v="1"/>
  </r>
  <r>
    <x v="3"/>
    <n v="1"/>
    <s v="86"/>
    <s v="08"/>
    <s v="09"/>
    <s v="411"/>
    <n v="9"/>
    <n v="9"/>
    <n v="1"/>
    <x v="1"/>
  </r>
  <r>
    <x v="4"/>
    <n v="1"/>
    <s v="89"/>
    <s v="01"/>
    <s v="11"/>
    <s v="297"/>
    <n v="0"/>
    <n v="0"/>
    <n v="1"/>
    <x v="1"/>
  </r>
  <r>
    <x v="5"/>
    <n v="1"/>
    <s v="62"/>
    <s v="03"/>
    <s v="30"/>
    <s v="898"/>
    <n v="3"/>
    <n v="3"/>
    <n v="1"/>
    <x v="2"/>
  </r>
  <r>
    <x v="6"/>
    <n v="0"/>
    <s v="62"/>
    <s v="09"/>
    <s v="25"/>
    <s v="690"/>
    <n v="0"/>
    <n v="0"/>
    <n v="1"/>
    <x v="2"/>
  </r>
  <r>
    <x v="7"/>
    <n v="0"/>
    <s v="64"/>
    <s v="06"/>
    <s v="31"/>
    <s v="592"/>
    <n v="1"/>
    <n v="1"/>
    <n v="1"/>
    <x v="2"/>
  </r>
  <r>
    <x v="8"/>
    <n v="1"/>
    <s v="88"/>
    <s v="12"/>
    <s v="02"/>
    <s v="624"/>
    <n v="7"/>
    <n v="7"/>
    <n v="1"/>
    <x v="1"/>
  </r>
  <r>
    <x v="9"/>
    <n v="1"/>
    <s v="75"/>
    <s v="12"/>
    <s v="10"/>
    <s v="050"/>
    <n v="5"/>
    <n v="5"/>
    <n v="1"/>
    <x v="3"/>
  </r>
  <r>
    <x v="10"/>
    <n v="0"/>
    <s v="74"/>
    <s v="12"/>
    <s v="11"/>
    <s v="085"/>
    <n v="8"/>
    <n v="8"/>
    <n v="1"/>
    <x v="3"/>
  </r>
  <r>
    <x v="11"/>
    <n v="1"/>
    <s v="67"/>
    <s v="11"/>
    <s v="29"/>
    <s v="666"/>
    <n v="8"/>
    <n v="8"/>
    <n v="1"/>
    <x v="2"/>
  </r>
  <r>
    <x v="12"/>
    <n v="1"/>
    <s v="89"/>
    <s v="01"/>
    <s v="07"/>
    <s v="377"/>
    <n v="4"/>
    <n v="4"/>
    <n v="1"/>
    <x v="1"/>
  </r>
  <r>
    <x v="13"/>
    <n v="1"/>
    <s v="52"/>
    <s v="10"/>
    <s v="11"/>
    <s v="568"/>
    <n v="3"/>
    <n v="3"/>
    <n v="1"/>
    <x v="0"/>
  </r>
  <r>
    <x v="14"/>
    <n v="0"/>
    <s v="91"/>
    <s v="03"/>
    <s v="22"/>
    <s v="726"/>
    <n v="1"/>
    <n v="5"/>
    <n v="0"/>
    <x v="4"/>
  </r>
  <r>
    <x v="15"/>
    <n v="0"/>
    <s v="75"/>
    <s v="03"/>
    <s v="20"/>
    <s v="060"/>
    <n v="8"/>
    <n v="8"/>
    <n v="1"/>
    <x v="3"/>
  </r>
  <r>
    <x v="16"/>
    <n v="0"/>
    <s v="55"/>
    <s v="11"/>
    <s v="09"/>
    <s v="066"/>
    <n v="0"/>
    <n v="0"/>
    <n v="1"/>
    <x v="0"/>
  </r>
  <r>
    <x v="17"/>
    <n v="1"/>
    <s v="67"/>
    <s v="10"/>
    <s v="31"/>
    <s v="110"/>
    <n v="2"/>
    <n v="2"/>
    <n v="1"/>
    <x v="2"/>
  </r>
  <r>
    <x v="18"/>
    <n v="1"/>
    <s v="77"/>
    <s v="07"/>
    <s v="29"/>
    <s v="198"/>
    <n v="5"/>
    <n v="4"/>
    <n v="0"/>
    <x v="3"/>
  </r>
  <r>
    <x v="19"/>
    <n v="1"/>
    <s v="92"/>
    <s v="02"/>
    <s v="27"/>
    <s v="162"/>
    <n v="3"/>
    <n v="9"/>
    <n v="0"/>
    <x v="4"/>
  </r>
  <r>
    <x v="20"/>
    <n v="0"/>
    <s v="83"/>
    <s v="04"/>
    <s v="18"/>
    <s v="123"/>
    <n v="8"/>
    <n v="5"/>
    <n v="0"/>
    <x v="1"/>
  </r>
  <r>
    <x v="21"/>
    <n v="1"/>
    <s v="86"/>
    <s v="07"/>
    <s v="20"/>
    <s v="325"/>
    <n v="3"/>
    <n v="3"/>
    <n v="1"/>
    <x v="1"/>
  </r>
  <r>
    <x v="22"/>
    <n v="1"/>
    <s v="71"/>
    <s v="11"/>
    <s v="04"/>
    <s v="108"/>
    <n v="3"/>
    <n v="3"/>
    <n v="1"/>
    <x v="3"/>
  </r>
  <r>
    <x v="23"/>
    <n v="1"/>
    <s v="73"/>
    <s v="07"/>
    <s v="08"/>
    <s v="713"/>
    <n v="8"/>
    <n v="8"/>
    <n v="1"/>
    <x v="3"/>
  </r>
  <r>
    <x v="24"/>
    <n v="0"/>
    <s v="74"/>
    <s v="04"/>
    <s v="02"/>
    <s v="495"/>
    <n v="8"/>
    <n v="8"/>
    <n v="1"/>
    <x v="3"/>
  </r>
  <r>
    <x v="25"/>
    <n v="0"/>
    <s v="85"/>
    <s v="05"/>
    <s v="21"/>
    <s v="356"/>
    <n v="4"/>
    <n v="4"/>
    <n v="1"/>
    <x v="1"/>
  </r>
  <r>
    <x v="26"/>
    <n v="0"/>
    <s v="70"/>
    <s v="05"/>
    <s v="31"/>
    <s v="791"/>
    <n v="0"/>
    <n v="0"/>
    <n v="1"/>
    <x v="3"/>
  </r>
  <r>
    <x v="27"/>
    <n v="0"/>
    <s v="89"/>
    <s v="02"/>
    <s v="14"/>
    <s v="684"/>
    <n v="3"/>
    <n v="3"/>
    <n v="1"/>
    <x v="1"/>
  </r>
  <r>
    <x v="28"/>
    <n v="0"/>
    <s v="64"/>
    <s v="04"/>
    <s v="09"/>
    <s v="195"/>
    <n v="5"/>
    <n v="5"/>
    <n v="1"/>
    <x v="2"/>
  </r>
  <r>
    <x v="29"/>
    <n v="0"/>
    <s v="66"/>
    <s v="10"/>
    <s v="02"/>
    <s v="941"/>
    <n v="4"/>
    <n v="4"/>
    <n v="1"/>
    <x v="2"/>
  </r>
  <r>
    <x v="30"/>
    <n v="1"/>
    <s v="63"/>
    <s v="10"/>
    <s v="20"/>
    <s v="929"/>
    <n v="4"/>
    <n v="4"/>
    <n v="1"/>
    <x v="2"/>
  </r>
  <r>
    <x v="31"/>
    <n v="1"/>
    <s v="89"/>
    <s v="04"/>
    <s v="02"/>
    <s v="054"/>
    <n v="0"/>
    <n v="0"/>
    <n v="1"/>
    <x v="1"/>
  </r>
  <r>
    <x v="32"/>
    <n v="1"/>
    <s v="74"/>
    <s v="12"/>
    <s v="31"/>
    <s v="842"/>
    <n v="6"/>
    <n v="6"/>
    <n v="1"/>
    <x v="3"/>
  </r>
  <r>
    <x v="33"/>
    <n v="1"/>
    <s v="88"/>
    <s v="08"/>
    <s v="02"/>
    <s v="045"/>
    <n v="9"/>
    <n v="9"/>
    <n v="1"/>
    <x v="1"/>
  </r>
  <r>
    <x v="34"/>
    <n v="0"/>
    <s v="70"/>
    <s v="03"/>
    <s v="20"/>
    <s v="574"/>
    <n v="3"/>
    <n v="3"/>
    <n v="1"/>
    <x v="3"/>
  </r>
  <r>
    <x v="35"/>
    <n v="1"/>
    <s v="89"/>
    <s v="08"/>
    <s v="14"/>
    <s v="214"/>
    <n v="5"/>
    <n v="1"/>
    <n v="0"/>
    <x v="1"/>
  </r>
  <r>
    <x v="36"/>
    <n v="0"/>
    <s v="66"/>
    <s v="11"/>
    <s v="31"/>
    <s v="839"/>
    <n v="5"/>
    <n v="5"/>
    <n v="1"/>
    <x v="2"/>
  </r>
  <r>
    <x v="37"/>
    <n v="1"/>
    <s v="56"/>
    <s v="11"/>
    <s v="11"/>
    <s v="615"/>
    <n v="9"/>
    <n v="9"/>
    <n v="1"/>
    <x v="0"/>
  </r>
  <r>
    <x v="38"/>
    <n v="0"/>
    <s v="78"/>
    <s v="10"/>
    <s v="31"/>
    <s v="886"/>
    <n v="5"/>
    <n v="5"/>
    <n v="1"/>
    <x v="3"/>
  </r>
  <r>
    <x v="39"/>
    <n v="1"/>
    <s v="88"/>
    <s v="08"/>
    <s v="06"/>
    <s v="019"/>
    <n v="8"/>
    <n v="8"/>
    <n v="1"/>
    <x v="1"/>
  </r>
  <r>
    <x v="40"/>
    <n v="0"/>
    <s v="71"/>
    <s v="09"/>
    <s v="30"/>
    <s v="588"/>
    <n v="6"/>
    <n v="6"/>
    <n v="1"/>
    <x v="3"/>
  </r>
  <r>
    <x v="41"/>
    <n v="0"/>
    <s v="64"/>
    <s v="02"/>
    <s v="23"/>
    <s v="014"/>
    <n v="5"/>
    <n v="5"/>
    <n v="1"/>
    <x v="2"/>
  </r>
  <r>
    <x v="42"/>
    <n v="0"/>
    <s v="65"/>
    <s v="10"/>
    <s v="20"/>
    <s v="861"/>
    <n v="6"/>
    <n v="6"/>
    <n v="1"/>
    <x v="2"/>
  </r>
  <r>
    <x v="43"/>
    <n v="0"/>
    <s v="68"/>
    <s v="11"/>
    <s v="21"/>
    <s v="175"/>
    <n v="7"/>
    <n v="7"/>
    <n v="1"/>
    <x v="2"/>
  </r>
  <r>
    <x v="44"/>
    <n v="1"/>
    <s v="70"/>
    <s v="10"/>
    <s v="11"/>
    <s v="954"/>
    <n v="6"/>
    <n v="6"/>
    <n v="1"/>
    <x v="3"/>
  </r>
  <r>
    <x v="45"/>
    <n v="0"/>
    <s v="77"/>
    <s v="11"/>
    <s v="10"/>
    <s v="848"/>
    <n v="0"/>
    <n v="0"/>
    <n v="1"/>
    <x v="3"/>
  </r>
  <r>
    <x v="46"/>
    <n v="0"/>
    <s v="78"/>
    <s v="12"/>
    <s v="31"/>
    <s v="890"/>
    <n v="8"/>
    <n v="8"/>
    <n v="1"/>
    <x v="3"/>
  </r>
  <r>
    <x v="47"/>
    <n v="1"/>
    <s v="79"/>
    <s v="11"/>
    <s v="06"/>
    <s v="737"/>
    <n v="9"/>
    <n v="9"/>
    <n v="1"/>
    <x v="3"/>
  </r>
  <r>
    <x v="48"/>
    <n v="1"/>
    <s v="74"/>
    <s v="12"/>
    <s v="02"/>
    <s v="845"/>
    <n v="1"/>
    <n v="1"/>
    <n v="1"/>
    <x v="3"/>
  </r>
  <r>
    <x v="49"/>
    <n v="0"/>
    <s v="89"/>
    <s v="08"/>
    <s v="21"/>
    <s v="798"/>
    <n v="9"/>
    <n v="9"/>
    <n v="1"/>
    <x v="1"/>
  </r>
  <r>
    <x v="50"/>
    <n v="1"/>
    <s v="86"/>
    <s v="07"/>
    <s v="06"/>
    <s v="305"/>
    <n v="3"/>
    <n v="3"/>
    <n v="1"/>
    <x v="1"/>
  </r>
  <r>
    <x v="51"/>
    <n v="1"/>
    <s v="63"/>
    <s v="12"/>
    <s v="27"/>
    <s v="551"/>
    <n v="2"/>
    <n v="2"/>
    <n v="1"/>
    <x v="2"/>
  </r>
  <r>
    <x v="52"/>
    <n v="0"/>
    <s v="90"/>
    <s v="11"/>
    <s v="20"/>
    <s v="043"/>
    <n v="3"/>
    <n v="3"/>
    <n v="1"/>
    <x v="4"/>
  </r>
  <r>
    <x v="53"/>
    <n v="1"/>
    <s v="54"/>
    <s v="04"/>
    <s v="30"/>
    <s v="100"/>
    <n v="8"/>
    <n v="3"/>
    <n v="0"/>
    <x v="0"/>
  </r>
  <r>
    <x v="54"/>
    <n v="0"/>
    <s v="69"/>
    <s v="12"/>
    <s v="21"/>
    <s v="741"/>
    <n v="8"/>
    <n v="8"/>
    <n v="1"/>
    <x v="2"/>
  </r>
  <r>
    <x v="55"/>
    <n v="0"/>
    <s v="84"/>
    <s v="05"/>
    <s v="12"/>
    <s v="948"/>
    <n v="4"/>
    <n v="4"/>
    <n v="1"/>
    <x v="1"/>
  </r>
  <r>
    <x v="56"/>
    <n v="1"/>
    <s v="66"/>
    <s v="11"/>
    <s v="11"/>
    <s v="761"/>
    <n v="4"/>
    <n v="4"/>
    <n v="1"/>
    <x v="2"/>
  </r>
  <r>
    <x v="57"/>
    <n v="0"/>
    <s v="71"/>
    <s v="11"/>
    <s v="26"/>
    <s v="775"/>
    <n v="4"/>
    <n v="4"/>
    <n v="1"/>
    <x v="3"/>
  </r>
  <r>
    <x v="58"/>
    <n v="1"/>
    <s v="89"/>
    <s v="04"/>
    <s v="06"/>
    <s v="333"/>
    <n v="8"/>
    <n v="8"/>
    <n v="1"/>
    <x v="1"/>
  </r>
  <r>
    <x v="59"/>
    <n v="0"/>
    <s v="90"/>
    <s v="05"/>
    <s v="31"/>
    <s v="201"/>
    <n v="6"/>
    <n v="6"/>
    <n v="1"/>
    <x v="4"/>
  </r>
  <r>
    <x v="60"/>
    <n v="0"/>
    <s v="75"/>
    <s v="12"/>
    <s v="31"/>
    <s v="993"/>
    <n v="7"/>
    <n v="7"/>
    <n v="1"/>
    <x v="3"/>
  </r>
  <r>
    <x v="61"/>
    <n v="0"/>
    <s v="73"/>
    <s v="11"/>
    <s v="23"/>
    <s v="285"/>
    <n v="1"/>
    <n v="1"/>
    <n v="1"/>
    <x v="3"/>
  </r>
  <r>
    <x v="62"/>
    <n v="1"/>
    <s v="85"/>
    <s v="03"/>
    <s v="10"/>
    <s v="794"/>
    <n v="3"/>
    <n v="3"/>
    <n v="1"/>
    <x v="1"/>
  </r>
  <r>
    <x v="63"/>
    <n v="1"/>
    <s v="85"/>
    <s v="05"/>
    <s v="25"/>
    <s v="686"/>
    <n v="3"/>
    <n v="3"/>
    <n v="1"/>
    <x v="1"/>
  </r>
  <r>
    <x v="64"/>
    <n v="0"/>
    <s v="55"/>
    <s v="02"/>
    <s v="21"/>
    <s v="534"/>
    <n v="2"/>
    <n v="2"/>
    <n v="1"/>
    <x v="0"/>
  </r>
  <r>
    <x v="65"/>
    <n v="1"/>
    <s v="83"/>
    <s v="04"/>
    <s v="19"/>
    <s v="472"/>
    <n v="2"/>
    <n v="2"/>
    <n v="1"/>
    <x v="1"/>
  </r>
  <r>
    <x v="66"/>
    <n v="1"/>
    <s v="86"/>
    <s v="08"/>
    <s v="14"/>
    <s v="433"/>
    <n v="5"/>
    <n v="5"/>
    <n v="1"/>
    <x v="1"/>
  </r>
  <r>
    <x v="67"/>
    <n v="1"/>
    <s v="59"/>
    <s v="11"/>
    <s v="05"/>
    <s v="705"/>
    <n v="5"/>
    <n v="5"/>
    <n v="1"/>
    <x v="0"/>
  </r>
  <r>
    <x v="68"/>
    <n v="0"/>
    <s v="66"/>
    <s v="06"/>
    <s v="30"/>
    <s v="146"/>
    <n v="1"/>
    <n v="1"/>
    <n v="1"/>
    <x v="2"/>
  </r>
  <r>
    <x v="69"/>
    <n v="1"/>
    <s v="67"/>
    <s v="12"/>
    <s v="07"/>
    <s v="499"/>
    <n v="3"/>
    <n v="3"/>
    <n v="1"/>
    <x v="2"/>
  </r>
  <r>
    <x v="70"/>
    <n v="1"/>
    <s v="89"/>
    <s v="08"/>
    <s v="15"/>
    <s v="198"/>
    <n v="1"/>
    <n v="1"/>
    <n v="1"/>
    <x v="1"/>
  </r>
  <r>
    <x v="71"/>
    <n v="0"/>
    <s v="70"/>
    <s v="12"/>
    <s v="07"/>
    <s v="946"/>
    <n v="3"/>
    <n v="3"/>
    <n v="1"/>
    <x v="3"/>
  </r>
  <r>
    <x v="72"/>
    <n v="1"/>
    <s v="76"/>
    <s v="12"/>
    <s v="11"/>
    <s v="863"/>
    <n v="3"/>
    <n v="3"/>
    <n v="1"/>
    <x v="3"/>
  </r>
  <r>
    <x v="73"/>
    <n v="1"/>
    <s v="72"/>
    <s v="03"/>
    <s v="10"/>
    <s v="967"/>
    <n v="5"/>
    <n v="5"/>
    <n v="1"/>
    <x v="3"/>
  </r>
  <r>
    <x v="74"/>
    <n v="0"/>
    <s v="61"/>
    <s v="10"/>
    <s v="01"/>
    <s v="576"/>
    <n v="2"/>
    <n v="2"/>
    <n v="1"/>
    <x v="2"/>
  </r>
  <r>
    <x v="75"/>
    <n v="1"/>
    <s v="79"/>
    <s v="01"/>
    <s v="25"/>
    <s v="644"/>
    <n v="4"/>
    <n v="4"/>
    <n v="1"/>
    <x v="3"/>
  </r>
  <r>
    <x v="76"/>
    <n v="1"/>
    <s v="88"/>
    <s v="11"/>
    <s v="10"/>
    <s v="945"/>
    <n v="5"/>
    <n v="5"/>
    <n v="1"/>
    <x v="1"/>
  </r>
  <r>
    <x v="77"/>
    <n v="0"/>
    <s v="89"/>
    <s v="04"/>
    <s v="08"/>
    <s v="764"/>
    <n v="3"/>
    <n v="3"/>
    <n v="1"/>
    <x v="1"/>
  </r>
  <r>
    <x v="78"/>
    <n v="1"/>
    <s v="89"/>
    <s v="12"/>
    <s v="09"/>
    <s v="521"/>
    <n v="1"/>
    <n v="1"/>
    <n v="1"/>
    <x v="1"/>
  </r>
  <r>
    <x v="79"/>
    <n v="0"/>
    <s v="59"/>
    <s v="08"/>
    <s v="30"/>
    <s v="360"/>
    <n v="7"/>
    <n v="7"/>
    <n v="1"/>
    <x v="0"/>
  </r>
  <r>
    <x v="80"/>
    <n v="1"/>
    <s v="61"/>
    <s v="12"/>
    <s v="10"/>
    <s v="204"/>
    <n v="9"/>
    <n v="9"/>
    <n v="1"/>
    <x v="2"/>
  </r>
  <r>
    <x v="81"/>
    <n v="1"/>
    <s v="89"/>
    <s v="04"/>
    <s v="01"/>
    <s v="852"/>
    <n v="1"/>
    <n v="1"/>
    <n v="1"/>
    <x v="1"/>
  </r>
  <r>
    <x v="82"/>
    <n v="0"/>
    <s v="88"/>
    <s v="08"/>
    <s v="04"/>
    <s v="162"/>
    <n v="6"/>
    <n v="6"/>
    <n v="1"/>
    <x v="1"/>
  </r>
  <r>
    <x v="83"/>
    <n v="0"/>
    <s v="61"/>
    <s v="03"/>
    <s v="24"/>
    <s v="791"/>
    <n v="6"/>
    <n v="6"/>
    <n v="1"/>
    <x v="2"/>
  </r>
  <r>
    <x v="84"/>
    <n v="0"/>
    <s v="54"/>
    <s v="02"/>
    <s v="08"/>
    <s v="371"/>
    <n v="7"/>
    <n v="7"/>
    <n v="1"/>
    <x v="0"/>
  </r>
  <r>
    <x v="85"/>
    <n v="1"/>
    <s v="87"/>
    <s v="07"/>
    <s v="27"/>
    <s v="242"/>
    <n v="9"/>
    <n v="9"/>
    <n v="1"/>
    <x v="1"/>
  </r>
  <r>
    <x v="86"/>
    <n v="0"/>
    <s v="88"/>
    <s v="10"/>
    <s v="30"/>
    <s v="329"/>
    <n v="1"/>
    <n v="1"/>
    <n v="1"/>
    <x v="1"/>
  </r>
  <r>
    <x v="87"/>
    <n v="1"/>
    <s v="59"/>
    <s v="04"/>
    <s v="29"/>
    <s v="896"/>
    <n v="6"/>
    <n v="6"/>
    <n v="1"/>
    <x v="0"/>
  </r>
  <r>
    <x v="88"/>
    <n v="0"/>
    <s v="91"/>
    <s v="02"/>
    <s v="31"/>
    <s v="913"/>
    <n v="0"/>
    <n v="0"/>
    <n v="1"/>
    <x v="4"/>
  </r>
  <r>
    <x v="89"/>
    <n v="0"/>
    <s v="59"/>
    <s v="03"/>
    <s v="11"/>
    <s v="520"/>
    <n v="9"/>
    <n v="9"/>
    <n v="1"/>
    <x v="0"/>
  </r>
  <r>
    <x v="90"/>
    <n v="1"/>
    <s v="84"/>
    <s v="11"/>
    <s v="21"/>
    <s v="851"/>
    <n v="5"/>
    <n v="5"/>
    <n v="1"/>
    <x v="1"/>
  </r>
  <r>
    <x v="91"/>
    <n v="1"/>
    <s v="60"/>
    <s v="10"/>
    <s v="28"/>
    <s v="901"/>
    <n v="7"/>
    <n v="7"/>
    <n v="1"/>
    <x v="2"/>
  </r>
  <r>
    <x v="92"/>
    <n v="1"/>
    <s v="84"/>
    <s v="05"/>
    <s v="06"/>
    <s v="943"/>
    <n v="7"/>
    <n v="7"/>
    <n v="1"/>
    <x v="1"/>
  </r>
  <r>
    <x v="93"/>
    <n v="0"/>
    <s v="89"/>
    <s v="04"/>
    <s v="11"/>
    <s v="334"/>
    <n v="2"/>
    <n v="2"/>
    <n v="1"/>
    <x v="1"/>
  </r>
  <r>
    <x v="94"/>
    <n v="1"/>
    <s v="82"/>
    <s v="07"/>
    <s v="22"/>
    <s v="192"/>
    <n v="7"/>
    <n v="7"/>
    <n v="1"/>
    <x v="1"/>
  </r>
  <r>
    <x v="95"/>
    <n v="0"/>
    <s v="57"/>
    <s v="10"/>
    <s v="22"/>
    <s v="024"/>
    <n v="4"/>
    <n v="4"/>
    <n v="1"/>
    <x v="0"/>
  </r>
  <r>
    <x v="96"/>
    <n v="0"/>
    <s v="55"/>
    <s v="12"/>
    <s v="31"/>
    <s v="289"/>
    <n v="3"/>
    <n v="3"/>
    <n v="1"/>
    <x v="0"/>
  </r>
  <r>
    <x v="97"/>
    <n v="1"/>
    <s v="86"/>
    <s v="07"/>
    <s v="05"/>
    <s v="111"/>
    <n v="5"/>
    <n v="5"/>
    <n v="1"/>
    <x v="1"/>
  </r>
  <r>
    <x v="98"/>
    <n v="0"/>
    <s v="81"/>
    <s v="10"/>
    <s v="11"/>
    <s v="487"/>
    <n v="0"/>
    <n v="0"/>
    <n v="1"/>
    <x v="1"/>
  </r>
  <r>
    <x v="99"/>
    <n v="1"/>
    <s v="87"/>
    <s v="07"/>
    <s v="11"/>
    <s v="646"/>
    <n v="2"/>
    <n v="2"/>
    <n v="1"/>
    <x v="1"/>
  </r>
  <r>
    <x v="100"/>
    <n v="0"/>
    <s v="51"/>
    <s v="01"/>
    <s v="11"/>
    <s v="533"/>
    <n v="1"/>
    <n v="1"/>
    <n v="1"/>
    <x v="0"/>
  </r>
  <r>
    <x v="101"/>
    <n v="1"/>
    <s v="89"/>
    <s v="05"/>
    <s v="20"/>
    <s v="850"/>
    <n v="9"/>
    <n v="9"/>
    <n v="1"/>
    <x v="1"/>
  </r>
  <r>
    <x v="102"/>
    <n v="0"/>
    <s v="50"/>
    <s v="10"/>
    <s v="26"/>
    <s v="363"/>
    <n v="5"/>
    <n v="5"/>
    <n v="1"/>
    <x v="0"/>
  </r>
  <r>
    <x v="103"/>
    <n v="0"/>
    <s v="89"/>
    <s v="01"/>
    <s v="15"/>
    <s v="813"/>
    <n v="9"/>
    <n v="9"/>
    <n v="1"/>
    <x v="1"/>
  </r>
  <r>
    <x v="104"/>
    <n v="1"/>
    <s v="53"/>
    <s v="12"/>
    <s v="22"/>
    <s v="991"/>
    <n v="2"/>
    <n v="2"/>
    <n v="1"/>
    <x v="0"/>
  </r>
  <r>
    <x v="105"/>
    <n v="1"/>
    <s v="75"/>
    <s v="11"/>
    <s v="31"/>
    <s v="627"/>
    <n v="7"/>
    <n v="7"/>
    <n v="1"/>
    <x v="3"/>
  </r>
  <r>
    <x v="106"/>
    <n v="0"/>
    <s v="89"/>
    <s v="10"/>
    <s v="25"/>
    <s v="881"/>
    <n v="1"/>
    <n v="1"/>
    <n v="1"/>
    <x v="1"/>
  </r>
  <r>
    <x v="107"/>
    <n v="0"/>
    <s v="89"/>
    <s v="02"/>
    <s v="23"/>
    <s v="799"/>
    <n v="4"/>
    <n v="4"/>
    <n v="1"/>
    <x v="1"/>
  </r>
  <r>
    <x v="108"/>
    <n v="0"/>
    <s v="92"/>
    <s v="08"/>
    <s v="07"/>
    <s v="093"/>
    <n v="3"/>
    <n v="3"/>
    <n v="1"/>
    <x v="4"/>
  </r>
  <r>
    <x v="109"/>
    <n v="1"/>
    <s v="50"/>
    <s v="10"/>
    <s v="11"/>
    <s v="113"/>
    <n v="5"/>
    <n v="5"/>
    <n v="1"/>
    <x v="0"/>
  </r>
  <r>
    <x v="110"/>
    <n v="0"/>
    <s v="89"/>
    <s v="04"/>
    <s v="26"/>
    <s v="204"/>
    <n v="4"/>
    <n v="4"/>
    <n v="1"/>
    <x v="1"/>
  </r>
  <r>
    <x v="111"/>
    <n v="1"/>
    <s v="51"/>
    <s v="10"/>
    <s v="25"/>
    <s v="738"/>
    <n v="2"/>
    <n v="2"/>
    <n v="1"/>
    <x v="0"/>
  </r>
  <r>
    <x v="112"/>
    <n v="0"/>
    <s v="89"/>
    <s v="02"/>
    <s v="16"/>
    <s v="976"/>
    <n v="7"/>
    <n v="7"/>
    <n v="1"/>
    <x v="1"/>
  </r>
  <r>
    <x v="113"/>
    <n v="1"/>
    <s v="63"/>
    <s v="09"/>
    <s v="26"/>
    <s v="086"/>
    <n v="4"/>
    <n v="4"/>
    <n v="1"/>
    <x v="2"/>
  </r>
  <r>
    <x v="114"/>
    <n v="1"/>
    <s v="78"/>
    <s v="10"/>
    <s v="29"/>
    <s v="459"/>
    <n v="3"/>
    <n v="3"/>
    <n v="1"/>
    <x v="3"/>
  </r>
  <r>
    <x v="115"/>
    <n v="1"/>
    <s v="86"/>
    <s v="06"/>
    <s v="19"/>
    <s v="953"/>
    <n v="5"/>
    <n v="5"/>
    <n v="1"/>
    <x v="1"/>
  </r>
  <r>
    <x v="116"/>
    <n v="1"/>
    <s v="78"/>
    <s v="01"/>
    <s v="11"/>
    <s v="150"/>
    <n v="8"/>
    <n v="8"/>
    <n v="1"/>
    <x v="3"/>
  </r>
  <r>
    <x v="117"/>
    <n v="0"/>
    <s v="89"/>
    <s v="04"/>
    <s v="27"/>
    <s v="509"/>
    <n v="3"/>
    <n v="3"/>
    <n v="1"/>
    <x v="1"/>
  </r>
  <r>
    <x v="118"/>
    <n v="1"/>
    <s v="89"/>
    <s v="11"/>
    <s v="24"/>
    <s v="668"/>
    <n v="5"/>
    <n v="5"/>
    <n v="1"/>
    <x v="1"/>
  </r>
  <r>
    <x v="119"/>
    <n v="0"/>
    <s v="89"/>
    <s v="02"/>
    <s v="02"/>
    <s v="653"/>
    <n v="4"/>
    <n v="4"/>
    <n v="1"/>
    <x v="1"/>
  </r>
  <r>
    <x v="120"/>
    <n v="1"/>
    <s v="66"/>
    <s v="10"/>
    <s v="06"/>
    <s v="516"/>
    <n v="3"/>
    <n v="3"/>
    <n v="1"/>
    <x v="2"/>
  </r>
  <r>
    <x v="121"/>
    <n v="1"/>
    <s v="65"/>
    <s v="06"/>
    <s v="28"/>
    <s v="923"/>
    <n v="1"/>
    <n v="1"/>
    <n v="1"/>
    <x v="2"/>
  </r>
  <r>
    <x v="122"/>
    <n v="0"/>
    <s v="69"/>
    <s v="03"/>
    <s v="06"/>
    <s v="261"/>
    <n v="4"/>
    <n v="4"/>
    <n v="1"/>
    <x v="2"/>
  </r>
  <r>
    <x v="123"/>
    <n v="0"/>
    <s v="67"/>
    <s v="11"/>
    <s v="30"/>
    <s v="487"/>
    <n v="0"/>
    <n v="0"/>
    <n v="1"/>
    <x v="2"/>
  </r>
  <r>
    <x v="124"/>
    <n v="1"/>
    <s v="84"/>
    <s v="05"/>
    <s v="18"/>
    <s v="401"/>
    <n v="9"/>
    <n v="9"/>
    <n v="1"/>
    <x v="1"/>
  </r>
  <r>
    <x v="125"/>
    <n v="0"/>
    <s v="57"/>
    <s v="07"/>
    <s v="31"/>
    <s v="630"/>
    <n v="1"/>
    <n v="1"/>
    <n v="1"/>
    <x v="0"/>
  </r>
  <r>
    <x v="126"/>
    <n v="1"/>
    <s v="81"/>
    <s v="08"/>
    <s v="10"/>
    <s v="108"/>
    <n v="3"/>
    <n v="3"/>
    <n v="1"/>
    <x v="1"/>
  </r>
  <r>
    <x v="127"/>
    <n v="1"/>
    <s v="89"/>
    <s v="06"/>
    <s v="26"/>
    <s v="448"/>
    <n v="3"/>
    <n v="3"/>
    <n v="1"/>
    <x v="1"/>
  </r>
  <r>
    <x v="128"/>
    <n v="0"/>
    <s v="52"/>
    <s v="11"/>
    <s v="04"/>
    <s v="461"/>
    <n v="9"/>
    <n v="9"/>
    <n v="1"/>
    <x v="0"/>
  </r>
  <r>
    <x v="129"/>
    <n v="0"/>
    <s v="50"/>
    <s v="02"/>
    <s v="10"/>
    <s v="113"/>
    <n v="2"/>
    <n v="2"/>
    <n v="1"/>
    <x v="0"/>
  </r>
  <r>
    <x v="130"/>
    <n v="0"/>
    <s v="65"/>
    <s v="09"/>
    <s v="20"/>
    <s v="568"/>
    <n v="2"/>
    <n v="2"/>
    <n v="1"/>
    <x v="2"/>
  </r>
  <r>
    <x v="131"/>
    <n v="0"/>
    <s v="85"/>
    <s v="05"/>
    <s v="26"/>
    <s v="051"/>
    <n v="5"/>
    <n v="5"/>
    <n v="1"/>
    <x v="1"/>
  </r>
  <r>
    <x v="132"/>
    <n v="0"/>
    <s v="89"/>
    <s v="03"/>
    <s v="21"/>
    <s v="433"/>
    <n v="0"/>
    <n v="0"/>
    <n v="1"/>
    <x v="1"/>
  </r>
  <r>
    <x v="133"/>
    <n v="1"/>
    <s v="71"/>
    <s v="12"/>
    <s v="30"/>
    <s v="616"/>
    <n v="3"/>
    <n v="3"/>
    <n v="1"/>
    <x v="3"/>
  </r>
  <r>
    <x v="134"/>
    <n v="1"/>
    <s v="73"/>
    <s v="10"/>
    <s v="30"/>
    <s v="008"/>
    <n v="4"/>
    <n v="4"/>
    <n v="1"/>
    <x v="3"/>
  </r>
  <r>
    <x v="135"/>
    <n v="0"/>
    <s v="89"/>
    <s v="01"/>
    <s v="26"/>
    <s v="303"/>
    <n v="7"/>
    <n v="7"/>
    <n v="1"/>
    <x v="1"/>
  </r>
  <r>
    <x v="136"/>
    <n v="0"/>
    <s v="73"/>
    <s v="01"/>
    <s v="03"/>
    <s v="995"/>
    <n v="6"/>
    <n v="6"/>
    <n v="1"/>
    <x v="3"/>
  </r>
  <r>
    <x v="137"/>
    <n v="0"/>
    <s v="87"/>
    <s v="07"/>
    <s v="08"/>
    <s v="953"/>
    <n v="2"/>
    <n v="2"/>
    <n v="1"/>
    <x v="1"/>
  </r>
  <r>
    <x v="138"/>
    <n v="1"/>
    <s v="60"/>
    <s v="06"/>
    <s v="11"/>
    <s v="444"/>
    <n v="9"/>
    <n v="0"/>
    <n v="0"/>
    <x v="2"/>
  </r>
  <r>
    <x v="139"/>
    <n v="1"/>
    <s v="76"/>
    <s v="04"/>
    <s v="31"/>
    <s v="699"/>
    <n v="9"/>
    <n v="9"/>
    <n v="1"/>
    <x v="3"/>
  </r>
  <r>
    <x v="140"/>
    <n v="0"/>
    <s v="79"/>
    <s v="10"/>
    <s v="11"/>
    <s v="467"/>
    <n v="7"/>
    <n v="7"/>
    <n v="1"/>
    <x v="3"/>
  </r>
  <r>
    <x v="141"/>
    <n v="0"/>
    <s v="76"/>
    <s v="04"/>
    <s v="30"/>
    <s v="545"/>
    <n v="5"/>
    <n v="5"/>
    <n v="1"/>
    <x v="3"/>
  </r>
  <r>
    <x v="142"/>
    <n v="0"/>
    <s v="89"/>
    <s v="08"/>
    <s v="26"/>
    <s v="085"/>
    <n v="9"/>
    <n v="9"/>
    <n v="1"/>
    <x v="1"/>
  </r>
  <r>
    <x v="143"/>
    <n v="1"/>
    <s v="76"/>
    <s v="12"/>
    <s v="27"/>
    <s v="520"/>
    <n v="8"/>
    <n v="8"/>
    <n v="1"/>
    <x v="3"/>
  </r>
  <r>
    <x v="144"/>
    <n v="0"/>
    <s v="77"/>
    <s v="12"/>
    <s v="08"/>
    <s v="358"/>
    <n v="1"/>
    <n v="8"/>
    <n v="0"/>
    <x v="3"/>
  </r>
  <r>
    <x v="145"/>
    <n v="1"/>
    <s v="89"/>
    <s v="01"/>
    <s v="02"/>
    <s v="936"/>
    <n v="4"/>
    <n v="4"/>
    <n v="1"/>
    <x v="1"/>
  </r>
  <r>
    <x v="146"/>
    <n v="0"/>
    <s v="89"/>
    <s v="09"/>
    <s v="14"/>
    <s v="822"/>
    <n v="0"/>
    <n v="0"/>
    <n v="1"/>
    <x v="1"/>
  </r>
  <r>
    <x v="147"/>
    <n v="1"/>
    <s v="58"/>
    <s v="12"/>
    <s v="21"/>
    <s v="880"/>
    <n v="7"/>
    <n v="7"/>
    <n v="1"/>
    <x v="0"/>
  </r>
  <r>
    <x v="148"/>
    <n v="0"/>
    <s v="89"/>
    <s v="05"/>
    <s v="22"/>
    <s v="951"/>
    <n v="2"/>
    <n v="2"/>
    <n v="1"/>
    <x v="1"/>
  </r>
  <r>
    <x v="149"/>
    <n v="0"/>
    <s v="79"/>
    <s v="07"/>
    <s v="06"/>
    <s v="278"/>
    <n v="1"/>
    <n v="1"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0BDAF-3C0A-4380-91EA-C47C0E1ACE21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47" firstHeaderRow="1" firstDataRow="1" firstDataCol="1"/>
  <pivotFields count="6">
    <pivotField dataField="1" showAll="0">
      <items count="152">
        <item x="129"/>
        <item x="109"/>
        <item x="102"/>
        <item x="100"/>
        <item x="111"/>
        <item x="13"/>
        <item x="128"/>
        <item x="0"/>
        <item x="104"/>
        <item x="84"/>
        <item x="53"/>
        <item x="64"/>
        <item x="16"/>
        <item x="96"/>
        <item x="37"/>
        <item x="125"/>
        <item x="95"/>
        <item x="147"/>
        <item x="89"/>
        <item x="87"/>
        <item x="79"/>
        <item x="67"/>
        <item x="138"/>
        <item x="91"/>
        <item x="83"/>
        <item x="74"/>
        <item x="80"/>
        <item x="5"/>
        <item x="6"/>
        <item x="113"/>
        <item x="30"/>
        <item x="51"/>
        <item x="41"/>
        <item x="28"/>
        <item x="7"/>
        <item x="121"/>
        <item x="130"/>
        <item x="42"/>
        <item x="68"/>
        <item x="29"/>
        <item x="120"/>
        <item x="56"/>
        <item x="36"/>
        <item x="17"/>
        <item x="11"/>
        <item x="123"/>
        <item x="69"/>
        <item x="43"/>
        <item x="122"/>
        <item x="54"/>
        <item x="34"/>
        <item x="26"/>
        <item x="44"/>
        <item x="71"/>
        <item x="40"/>
        <item x="22"/>
        <item x="57"/>
        <item x="133"/>
        <item x="73"/>
        <item x="136"/>
        <item x="23"/>
        <item x="134"/>
        <item x="61"/>
        <item x="24"/>
        <item x="48"/>
        <item x="10"/>
        <item x="32"/>
        <item x="15"/>
        <item x="105"/>
        <item x="9"/>
        <item x="60"/>
        <item x="141"/>
        <item x="139"/>
        <item x="72"/>
        <item x="143"/>
        <item x="18"/>
        <item x="45"/>
        <item x="144"/>
        <item x="116"/>
        <item x="114"/>
        <item x="38"/>
        <item x="46"/>
        <item x="75"/>
        <item x="149"/>
        <item x="140"/>
        <item x="47"/>
        <item x="126"/>
        <item x="98"/>
        <item x="94"/>
        <item x="20"/>
        <item x="65"/>
        <item x="92"/>
        <item x="55"/>
        <item x="124"/>
        <item x="90"/>
        <item x="62"/>
        <item x="25"/>
        <item x="63"/>
        <item x="131"/>
        <item x="2"/>
        <item x="115"/>
        <item x="97"/>
        <item x="50"/>
        <item x="21"/>
        <item x="3"/>
        <item x="66"/>
        <item x="137"/>
        <item x="99"/>
        <item x="85"/>
        <item x="33"/>
        <item x="82"/>
        <item x="39"/>
        <item x="86"/>
        <item x="76"/>
        <item x="8"/>
        <item x="145"/>
        <item x="12"/>
        <item x="4"/>
        <item x="103"/>
        <item x="135"/>
        <item x="119"/>
        <item x="27"/>
        <item x="112"/>
        <item x="107"/>
        <item x="132"/>
        <item x="81"/>
        <item x="31"/>
        <item x="58"/>
        <item x="77"/>
        <item x="93"/>
        <item x="110"/>
        <item x="117"/>
        <item x="101"/>
        <item x="148"/>
        <item x="127"/>
        <item x="35"/>
        <item x="70"/>
        <item x="49"/>
        <item x="142"/>
        <item x="146"/>
        <item x="1"/>
        <item x="106"/>
        <item x="118"/>
        <item x="78"/>
        <item x="59"/>
        <item x="52"/>
        <item x="88"/>
        <item x="14"/>
        <item x="19"/>
        <item x="108"/>
        <item x="150"/>
        <item t="default"/>
      </items>
    </pivotField>
    <pivotField showAll="0"/>
    <pivotField axis="axisRow" showAll="0">
      <items count="44">
        <item x="40"/>
        <item x="39"/>
        <item x="10"/>
        <item x="0"/>
        <item x="27"/>
        <item x="12"/>
        <item x="21"/>
        <item x="37"/>
        <item x="41"/>
        <item x="30"/>
        <item x="35"/>
        <item x="33"/>
        <item x="4"/>
        <item x="20"/>
        <item x="5"/>
        <item x="23"/>
        <item x="19"/>
        <item x="9"/>
        <item x="24"/>
        <item x="28"/>
        <item x="18"/>
        <item x="16"/>
        <item x="32"/>
        <item x="17"/>
        <item x="8"/>
        <item x="7"/>
        <item x="31"/>
        <item x="13"/>
        <item x="22"/>
        <item x="25"/>
        <item x="38"/>
        <item x="36"/>
        <item x="15"/>
        <item x="29"/>
        <item x="2"/>
        <item x="3"/>
        <item x="34"/>
        <item x="6"/>
        <item x="1"/>
        <item x="26"/>
        <item x="11"/>
        <item x="14"/>
        <item x="42"/>
        <item t="default"/>
      </items>
    </pivotField>
    <pivotField showAll="0"/>
    <pivotField showAll="0"/>
    <pivotField showAll="0"/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Liczba z pesel" fld="0" subtotal="count" baseField="0" baseItem="0"/>
  </dataFields>
  <formats count="2">
    <format dxfId="15">
      <pivotArea collapsedLevelsAreSubtotals="1" fieldPosition="0">
        <references count="1">
          <reference field="2" count="1">
            <x v="38"/>
          </reference>
        </references>
      </pivotArea>
    </format>
    <format dxfId="14">
      <pivotArea dataOnly="0" labelOnly="1" fieldPosition="0">
        <references count="1">
          <reference field="2" count="1">
            <x v="3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355D6-47D7-41E3-B4BB-86948EB5B050}" name="Tabela przestawna2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10">
    <pivotField dataField="1" showAll="0">
      <items count="151">
        <item x="129"/>
        <item x="109"/>
        <item x="102"/>
        <item x="100"/>
        <item x="111"/>
        <item x="13"/>
        <item x="128"/>
        <item x="0"/>
        <item x="104"/>
        <item x="84"/>
        <item x="53"/>
        <item x="64"/>
        <item x="16"/>
        <item x="96"/>
        <item x="37"/>
        <item x="125"/>
        <item x="95"/>
        <item x="147"/>
        <item x="89"/>
        <item x="87"/>
        <item x="79"/>
        <item x="67"/>
        <item x="138"/>
        <item x="91"/>
        <item x="83"/>
        <item x="74"/>
        <item x="80"/>
        <item x="5"/>
        <item x="6"/>
        <item x="113"/>
        <item x="30"/>
        <item x="51"/>
        <item x="41"/>
        <item x="28"/>
        <item x="7"/>
        <item x="121"/>
        <item x="130"/>
        <item x="42"/>
        <item x="68"/>
        <item x="29"/>
        <item x="120"/>
        <item x="56"/>
        <item x="36"/>
        <item x="17"/>
        <item x="11"/>
        <item x="123"/>
        <item x="69"/>
        <item x="43"/>
        <item x="122"/>
        <item x="54"/>
        <item x="34"/>
        <item x="26"/>
        <item x="44"/>
        <item x="71"/>
        <item x="40"/>
        <item x="22"/>
        <item x="57"/>
        <item x="133"/>
        <item x="73"/>
        <item x="136"/>
        <item x="23"/>
        <item x="134"/>
        <item x="61"/>
        <item x="24"/>
        <item x="48"/>
        <item x="10"/>
        <item x="32"/>
        <item x="15"/>
        <item x="105"/>
        <item x="9"/>
        <item x="60"/>
        <item x="141"/>
        <item x="139"/>
        <item x="72"/>
        <item x="143"/>
        <item x="18"/>
        <item x="45"/>
        <item x="144"/>
        <item x="116"/>
        <item x="114"/>
        <item x="38"/>
        <item x="46"/>
        <item x="75"/>
        <item x="149"/>
        <item x="140"/>
        <item x="47"/>
        <item x="126"/>
        <item x="98"/>
        <item x="94"/>
        <item x="20"/>
        <item x="65"/>
        <item x="92"/>
        <item x="55"/>
        <item x="124"/>
        <item x="90"/>
        <item x="62"/>
        <item x="25"/>
        <item x="63"/>
        <item x="131"/>
        <item x="2"/>
        <item x="115"/>
        <item x="97"/>
        <item x="50"/>
        <item x="21"/>
        <item x="3"/>
        <item x="66"/>
        <item x="137"/>
        <item x="99"/>
        <item x="85"/>
        <item x="33"/>
        <item x="82"/>
        <item x="39"/>
        <item x="86"/>
        <item x="76"/>
        <item x="8"/>
        <item x="145"/>
        <item x="12"/>
        <item x="4"/>
        <item x="103"/>
        <item x="135"/>
        <item x="119"/>
        <item x="27"/>
        <item x="112"/>
        <item x="107"/>
        <item x="132"/>
        <item x="81"/>
        <item x="31"/>
        <item x="58"/>
        <item x="77"/>
        <item x="93"/>
        <item x="110"/>
        <item x="117"/>
        <item x="101"/>
        <item x="148"/>
        <item x="127"/>
        <item x="35"/>
        <item x="70"/>
        <item x="49"/>
        <item x="142"/>
        <item x="146"/>
        <item x="1"/>
        <item x="106"/>
        <item x="118"/>
        <item x="78"/>
        <item x="59"/>
        <item x="52"/>
        <item x="88"/>
        <item x="14"/>
        <item x="19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3"/>
        <item x="1"/>
        <item x="4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osób" fld="0" subtotal="count" baseField="9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3B8C78-AF67-442B-989A-A70E94A6B5E9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6D22CA-B924-498D-B77E-0D0B9BEBE596}" autoFormatId="16" applyNumberFormats="0" applyBorderFormats="0" applyFontFormats="0" applyPatternFormats="0" applyAlignmentFormats="0" applyWidthHeightFormats="0">
  <queryTableRefresh nextId="10" unboundColumnsRight="8">
    <queryTableFields count="9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0584F-E21A-47EC-9E97-55C1AFBAE85E}" name="pesel" displayName="pesel" ref="A1:J151" tableType="queryTable" totalsRowShown="0">
  <autoFilter ref="A1:J151" xr:uid="{FE00584F-E21A-47EC-9E97-55C1AFBAE85E}"/>
  <tableColumns count="10">
    <tableColumn id="1" xr3:uid="{B0246E45-F409-46BE-A962-78C4C99F1314}" uniqueName="1" name="pesel" queryTableFieldId="1" dataDxfId="20"/>
    <tableColumn id="2" xr3:uid="{A10B764C-8638-41CC-B9A2-681226C87420}" uniqueName="2" name="czy kobieta" queryTableFieldId="2" dataDxfId="13">
      <calculatedColumnFormula>IF(MOD(MID(pesel[[#This Row],[pesel]],10,1)*1,2)=0,1,0)</calculatedColumnFormula>
    </tableColumn>
    <tableColumn id="3" xr3:uid="{857ECDB7-9053-42F3-920D-9D236EA89B18}" uniqueName="3" name="rok uro" queryTableFieldId="3" dataDxfId="19">
      <calculatedColumnFormula>MID(pesel[[#This Row],[pesel]],1,2)</calculatedColumnFormula>
    </tableColumn>
    <tableColumn id="4" xr3:uid="{232B146F-14E0-48D5-8287-25471DBB4038}" uniqueName="4" name="mies uro" queryTableFieldId="4" dataDxfId="18">
      <calculatedColumnFormula>MID(pesel[[#This Row],[pesel]],3,2)</calculatedColumnFormula>
    </tableColumn>
    <tableColumn id="5" xr3:uid="{81DFB2D1-36B4-4FCA-B81E-AF2BA9B222AE}" uniqueName="5" name="dzien uro" queryTableFieldId="5" dataDxfId="17">
      <calculatedColumnFormula>MID(pesel[[#This Row],[pesel]],5,2)</calculatedColumnFormula>
    </tableColumn>
    <tableColumn id="6" xr3:uid="{4007AE49-EDEC-442E-B94C-A92302781562}" uniqueName="6" name="cyfra porzadkowa" queryTableFieldId="6" dataDxfId="16">
      <calculatedColumnFormula>MID(pesel[[#This Row],[pesel]],7,3)</calculatedColumnFormula>
    </tableColumn>
    <tableColumn id="7" xr3:uid="{45505816-649F-48F3-B004-D588203A74E5}" uniqueName="7" name="cyfra kontrolna" queryTableFieldId="7" dataDxfId="10">
      <calculatedColumnFormula>RIGHT(pesel[[#This Row],[pesel]],1)*1</calculatedColumnFormula>
    </tableColumn>
    <tableColumn id="8" xr3:uid="{B3A307DE-9BCE-4B7A-ABFB-BC7B4AC09CD6}" uniqueName="8" name="dobra cyfra kontrolna" queryTableFieldId="8" dataDxfId="12">
      <calculatedColumnFormula array="1">IF(MOD(SUMPRODUCT({1;3;7;9;1;3;7;9;1;3},MID(pesel[[#This Row],[pesel]],{1;2;3;4;5;6;7;8;9;10},1)*1),10)=0,0,10-MOD(SUMPRODUCT({1;3;7;9;1;3;7;9;1;3},MID(pesel[[#This Row],[pesel]],{1;2;3;4;5;6;7;8;9;10},1)*1),10))</calculatedColumnFormula>
    </tableColumn>
    <tableColumn id="9" xr3:uid="{D8B2853C-DDF0-41E0-9578-2BB8CCDB6E67}" uniqueName="9" name="kontrolna się zgadza" queryTableFieldId="9" dataDxfId="11">
      <calculatedColumnFormula>IF(pesel[[#This Row],[cyfra kontrolna]]=pesel[[#This Row],[dobra cyfra kontrolna]],1,0)</calculatedColumnFormula>
    </tableColumn>
    <tableColumn id="10" xr3:uid="{904E5EB8-C447-4378-8986-F9CE3BD8A82C}" uniqueName="10" name="dziesieciolecie" queryTableFieldId="10" dataDxfId="0">
      <calculatedColumnFormula>FLOOR(pesel[[#This Row],[rok uro]],10)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8ACD74-9D1F-491C-9F11-C9183162F646}" name="pesel3" displayName="pesel3" ref="A1:I151" tableType="queryTable" totalsRowShown="0">
  <autoFilter ref="A1:I151" xr:uid="{368ACD74-9D1F-491C-9F11-C9183162F646}">
    <filterColumn colId="8">
      <filters>
        <filter val="0"/>
      </filters>
    </filterColumn>
  </autoFilter>
  <sortState xmlns:xlrd2="http://schemas.microsoft.com/office/spreadsheetml/2017/richdata2" ref="A16:I146">
    <sortCondition ref="A1:A151"/>
  </sortState>
  <tableColumns count="9">
    <tableColumn id="1" xr3:uid="{FC8BE032-6B4B-474C-8C30-EFE471C8894A}" uniqueName="1" name="pesel" queryTableFieldId="1" dataDxfId="9"/>
    <tableColumn id="2" xr3:uid="{AF404EAB-7BBF-45DC-804E-7A320F88F013}" uniqueName="2" name="czy kobieta" queryTableFieldId="2" dataDxfId="8">
      <calculatedColumnFormula>IF(MOD(MID(pesel3[[#This Row],[pesel]],10,1)*1,2)=0,1,0)</calculatedColumnFormula>
    </tableColumn>
    <tableColumn id="3" xr3:uid="{79CDD97C-99FC-4B83-AB02-2AD21507D78E}" uniqueName="3" name="rok uro" queryTableFieldId="3" dataDxfId="7">
      <calculatedColumnFormula>MID(pesel3[[#This Row],[pesel]],1,2)</calculatedColumnFormula>
    </tableColumn>
    <tableColumn id="4" xr3:uid="{B98D0C34-4C9F-434B-B7A7-99A9131CFA1F}" uniqueName="4" name="mies uro" queryTableFieldId="4" dataDxfId="6">
      <calculatedColumnFormula>MID(pesel3[[#This Row],[pesel]],3,2)</calculatedColumnFormula>
    </tableColumn>
    <tableColumn id="5" xr3:uid="{DAE8ED51-F101-4EE3-8CC9-BD832C4D6D6E}" uniqueName="5" name="dzien uro" queryTableFieldId="5" dataDxfId="5">
      <calculatedColumnFormula>MID(pesel3[[#This Row],[pesel]],5,2)</calculatedColumnFormula>
    </tableColumn>
    <tableColumn id="6" xr3:uid="{86F6FFBD-18FC-4B75-82D3-A45671BDB445}" uniqueName="6" name="cyfra porzadkowa" queryTableFieldId="6" dataDxfId="4">
      <calculatedColumnFormula>MID(pesel3[[#This Row],[pesel]],7,3)</calculatedColumnFormula>
    </tableColumn>
    <tableColumn id="7" xr3:uid="{D6BED141-2948-4C22-8876-0F5FD687259D}" uniqueName="7" name="cyfra kontrolna" queryTableFieldId="7" dataDxfId="3">
      <calculatedColumnFormula>RIGHT(pesel3[[#This Row],[pesel]],1)*1</calculatedColumnFormula>
    </tableColumn>
    <tableColumn id="8" xr3:uid="{827B827F-9683-4BEB-9E01-AED2580A4E81}" uniqueName="8" name="dobra cyfra kontrolna" queryTableFieldId="8" dataDxfId="2">
      <calculatedColumnFormula array="1">IF(MOD(SUMPRODUCT({1;3;7;9;1;3;7;9;1;3},MID(pesel3[[#This Row],[pesel]],{1;2;3;4;5;6;7;8;9;10},1)*1),10)=0,0,10-MOD(SUMPRODUCT({1;3;7;9;1;3;7;9;1;3},MID(pesel3[[#This Row],[pesel]],{1;2;3;4;5;6;7;8;9;10},1)*1),10))</calculatedColumnFormula>
    </tableColumn>
    <tableColumn id="9" xr3:uid="{8A188818-06D8-46C6-A50C-98A811E647E8}" uniqueName="9" name="kontrolna się zgadza" queryTableFieldId="9" dataDxfId="1">
      <calculatedColumnFormula>IF(pesel3[[#This Row],[cyfra kontrolna]]=pesel3[[#This Row],[dobra cyfra kontrolna]],1,0)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044D-6D97-4F64-BB6D-318C1B4CAB3B}">
  <dimension ref="A3:H47"/>
  <sheetViews>
    <sheetView workbookViewId="0">
      <selection activeCell="G10" sqref="G10"/>
    </sheetView>
  </sheetViews>
  <sheetFormatPr defaultRowHeight="15" x14ac:dyDescent="0.25"/>
  <cols>
    <col min="1" max="1" width="17.7109375" bestFit="1" customWidth="1"/>
    <col min="2" max="2" width="12.85546875" bestFit="1" customWidth="1"/>
    <col min="7" max="7" width="34.42578125" bestFit="1" customWidth="1"/>
  </cols>
  <sheetData>
    <row r="3" spans="1:8" x14ac:dyDescent="0.25">
      <c r="A3" s="2" t="s">
        <v>158</v>
      </c>
      <c r="B3" t="s">
        <v>203</v>
      </c>
    </row>
    <row r="4" spans="1:8" x14ac:dyDescent="0.25">
      <c r="A4" s="3" t="s">
        <v>159</v>
      </c>
      <c r="B4" s="1">
        <v>3</v>
      </c>
      <c r="E4">
        <f>MAX(B4:B45)</f>
        <v>29</v>
      </c>
    </row>
    <row r="5" spans="1:8" x14ac:dyDescent="0.25">
      <c r="A5" s="3" t="s">
        <v>160</v>
      </c>
      <c r="B5" s="1">
        <v>2</v>
      </c>
    </row>
    <row r="6" spans="1:8" x14ac:dyDescent="0.25">
      <c r="A6" s="3" t="s">
        <v>161</v>
      </c>
      <c r="B6" s="1">
        <v>2</v>
      </c>
      <c r="G6" t="s">
        <v>204</v>
      </c>
      <c r="H6">
        <v>89</v>
      </c>
    </row>
    <row r="7" spans="1:8" x14ac:dyDescent="0.25">
      <c r="A7" s="3" t="s">
        <v>162</v>
      </c>
      <c r="B7" s="1">
        <v>2</v>
      </c>
    </row>
    <row r="8" spans="1:8" x14ac:dyDescent="0.25">
      <c r="A8" s="3" t="s">
        <v>163</v>
      </c>
      <c r="B8" s="1">
        <v>2</v>
      </c>
    </row>
    <row r="9" spans="1:8" x14ac:dyDescent="0.25">
      <c r="A9" s="3" t="s">
        <v>164</v>
      </c>
      <c r="B9" s="1">
        <v>3</v>
      </c>
    </row>
    <row r="10" spans="1:8" x14ac:dyDescent="0.25">
      <c r="A10" s="3" t="s">
        <v>165</v>
      </c>
      <c r="B10" s="1">
        <v>1</v>
      </c>
    </row>
    <row r="11" spans="1:8" x14ac:dyDescent="0.25">
      <c r="A11" s="3" t="s">
        <v>166</v>
      </c>
      <c r="B11" s="1">
        <v>2</v>
      </c>
    </row>
    <row r="12" spans="1:8" x14ac:dyDescent="0.25">
      <c r="A12" s="3" t="s">
        <v>167</v>
      </c>
      <c r="B12" s="1">
        <v>1</v>
      </c>
    </row>
    <row r="13" spans="1:8" x14ac:dyDescent="0.25">
      <c r="A13" s="3" t="s">
        <v>168</v>
      </c>
      <c r="B13" s="1">
        <v>4</v>
      </c>
    </row>
    <row r="14" spans="1:8" x14ac:dyDescent="0.25">
      <c r="A14" s="3" t="s">
        <v>169</v>
      </c>
      <c r="B14" s="1">
        <v>2</v>
      </c>
    </row>
    <row r="15" spans="1:8" x14ac:dyDescent="0.25">
      <c r="A15" s="3" t="s">
        <v>170</v>
      </c>
      <c r="B15" s="1">
        <v>3</v>
      </c>
    </row>
    <row r="16" spans="1:8" x14ac:dyDescent="0.25">
      <c r="A16" s="3" t="s">
        <v>171</v>
      </c>
      <c r="B16" s="1">
        <v>2</v>
      </c>
    </row>
    <row r="17" spans="1:2" x14ac:dyDescent="0.25">
      <c r="A17" s="3" t="s">
        <v>172</v>
      </c>
      <c r="B17" s="1">
        <v>3</v>
      </c>
    </row>
    <row r="18" spans="1:2" x14ac:dyDescent="0.25">
      <c r="A18" s="3" t="s">
        <v>173</v>
      </c>
      <c r="B18" s="1">
        <v>3</v>
      </c>
    </row>
    <row r="19" spans="1:2" x14ac:dyDescent="0.25">
      <c r="A19" s="3" t="s">
        <v>174</v>
      </c>
      <c r="B19" s="1">
        <v>3</v>
      </c>
    </row>
    <row r="20" spans="1:2" x14ac:dyDescent="0.25">
      <c r="A20" s="3" t="s">
        <v>175</v>
      </c>
      <c r="B20" s="1">
        <v>5</v>
      </c>
    </row>
    <row r="21" spans="1:2" x14ac:dyDescent="0.25">
      <c r="A21" s="3" t="s">
        <v>176</v>
      </c>
      <c r="B21" s="1">
        <v>4</v>
      </c>
    </row>
    <row r="22" spans="1:2" x14ac:dyDescent="0.25">
      <c r="A22" s="3" t="s">
        <v>177</v>
      </c>
      <c r="B22" s="1">
        <v>1</v>
      </c>
    </row>
    <row r="23" spans="1:2" x14ac:dyDescent="0.25">
      <c r="A23" s="3" t="s">
        <v>178</v>
      </c>
      <c r="B23" s="1">
        <v>2</v>
      </c>
    </row>
    <row r="24" spans="1:2" x14ac:dyDescent="0.25">
      <c r="A24" s="3" t="s">
        <v>179</v>
      </c>
      <c r="B24" s="1">
        <v>4</v>
      </c>
    </row>
    <row r="25" spans="1:2" x14ac:dyDescent="0.25">
      <c r="A25" s="3" t="s">
        <v>180</v>
      </c>
      <c r="B25" s="1">
        <v>4</v>
      </c>
    </row>
    <row r="26" spans="1:2" x14ac:dyDescent="0.25">
      <c r="A26" s="3" t="s">
        <v>181</v>
      </c>
      <c r="B26" s="1">
        <v>1</v>
      </c>
    </row>
    <row r="27" spans="1:2" x14ac:dyDescent="0.25">
      <c r="A27" s="3" t="s">
        <v>182</v>
      </c>
      <c r="B27" s="1">
        <v>4</v>
      </c>
    </row>
    <row r="28" spans="1:2" x14ac:dyDescent="0.25">
      <c r="A28" s="3" t="s">
        <v>183</v>
      </c>
      <c r="B28" s="1">
        <v>4</v>
      </c>
    </row>
    <row r="29" spans="1:2" x14ac:dyDescent="0.25">
      <c r="A29" s="3" t="s">
        <v>184</v>
      </c>
      <c r="B29" s="1">
        <v>4</v>
      </c>
    </row>
    <row r="30" spans="1:2" x14ac:dyDescent="0.25">
      <c r="A30" s="3" t="s">
        <v>185</v>
      </c>
      <c r="B30" s="1">
        <v>4</v>
      </c>
    </row>
    <row r="31" spans="1:2" x14ac:dyDescent="0.25">
      <c r="A31" s="3" t="s">
        <v>186</v>
      </c>
      <c r="B31" s="1">
        <v>3</v>
      </c>
    </row>
    <row r="32" spans="1:2" x14ac:dyDescent="0.25">
      <c r="A32" s="3" t="s">
        <v>187</v>
      </c>
      <c r="B32" s="1">
        <v>4</v>
      </c>
    </row>
    <row r="33" spans="1:2" x14ac:dyDescent="0.25">
      <c r="A33" s="3" t="s">
        <v>188</v>
      </c>
      <c r="B33" s="1">
        <v>4</v>
      </c>
    </row>
    <row r="34" spans="1:2" x14ac:dyDescent="0.25">
      <c r="A34" s="3" t="s">
        <v>189</v>
      </c>
      <c r="B34" s="1">
        <v>2</v>
      </c>
    </row>
    <row r="35" spans="1:2" x14ac:dyDescent="0.25">
      <c r="A35" s="3" t="s">
        <v>190</v>
      </c>
      <c r="B35" s="1">
        <v>1</v>
      </c>
    </row>
    <row r="36" spans="1:2" x14ac:dyDescent="0.25">
      <c r="A36" s="3" t="s">
        <v>191</v>
      </c>
      <c r="B36" s="1">
        <v>2</v>
      </c>
    </row>
    <row r="37" spans="1:2" x14ac:dyDescent="0.25">
      <c r="A37" s="3" t="s">
        <v>192</v>
      </c>
      <c r="B37" s="1">
        <v>4</v>
      </c>
    </row>
    <row r="38" spans="1:2" x14ac:dyDescent="0.25">
      <c r="A38" s="3" t="s">
        <v>193</v>
      </c>
      <c r="B38" s="1">
        <v>5</v>
      </c>
    </row>
    <row r="39" spans="1:2" x14ac:dyDescent="0.25">
      <c r="A39" s="3" t="s">
        <v>194</v>
      </c>
      <c r="B39" s="1">
        <v>6</v>
      </c>
    </row>
    <row r="40" spans="1:2" x14ac:dyDescent="0.25">
      <c r="A40" s="3" t="s">
        <v>195</v>
      </c>
      <c r="B40" s="1">
        <v>3</v>
      </c>
    </row>
    <row r="41" spans="1:2" x14ac:dyDescent="0.25">
      <c r="A41" s="3" t="s">
        <v>196</v>
      </c>
      <c r="B41" s="1">
        <v>6</v>
      </c>
    </row>
    <row r="42" spans="1:2" x14ac:dyDescent="0.25">
      <c r="A42" s="4" t="s">
        <v>197</v>
      </c>
      <c r="B42" s="5">
        <v>29</v>
      </c>
    </row>
    <row r="43" spans="1:2" x14ac:dyDescent="0.25">
      <c r="A43" s="3" t="s">
        <v>198</v>
      </c>
      <c r="B43" s="1">
        <v>2</v>
      </c>
    </row>
    <row r="44" spans="1:2" x14ac:dyDescent="0.25">
      <c r="A44" s="3" t="s">
        <v>199</v>
      </c>
      <c r="B44" s="1">
        <v>2</v>
      </c>
    </row>
    <row r="45" spans="1:2" x14ac:dyDescent="0.25">
      <c r="A45" s="3" t="s">
        <v>200</v>
      </c>
      <c r="B45" s="1">
        <v>2</v>
      </c>
    </row>
    <row r="46" spans="1:2" x14ac:dyDescent="0.25">
      <c r="A46" s="3" t="s">
        <v>201</v>
      </c>
      <c r="B46" s="1"/>
    </row>
    <row r="47" spans="1:2" x14ac:dyDescent="0.25">
      <c r="A47" s="3" t="s">
        <v>202</v>
      </c>
      <c r="B47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C0F-3101-4BE0-A5FB-EDADAE2A7A1E}">
  <dimension ref="A3:B9"/>
  <sheetViews>
    <sheetView tabSelected="1" workbookViewId="0">
      <selection activeCell="AA7" sqref="AA7"/>
    </sheetView>
  </sheetViews>
  <sheetFormatPr defaultRowHeight="15" x14ac:dyDescent="0.25"/>
  <cols>
    <col min="1" max="1" width="17.7109375" bestFit="1" customWidth="1"/>
    <col min="2" max="2" width="11" bestFit="1" customWidth="1"/>
  </cols>
  <sheetData>
    <row r="3" spans="1:2" x14ac:dyDescent="0.25">
      <c r="A3" s="2" t="s">
        <v>158</v>
      </c>
      <c r="B3" t="s">
        <v>209</v>
      </c>
    </row>
    <row r="4" spans="1:2" x14ac:dyDescent="0.25">
      <c r="A4" s="3">
        <v>50</v>
      </c>
      <c r="B4" s="1">
        <v>22</v>
      </c>
    </row>
    <row r="5" spans="1:2" x14ac:dyDescent="0.25">
      <c r="A5" s="3">
        <v>60</v>
      </c>
      <c r="B5" s="1">
        <v>28</v>
      </c>
    </row>
    <row r="6" spans="1:2" x14ac:dyDescent="0.25">
      <c r="A6" s="3">
        <v>70</v>
      </c>
      <c r="B6" s="1">
        <v>36</v>
      </c>
    </row>
    <row r="7" spans="1:2" x14ac:dyDescent="0.25">
      <c r="A7" s="3">
        <v>80</v>
      </c>
      <c r="B7" s="1">
        <v>58</v>
      </c>
    </row>
    <row r="8" spans="1:2" x14ac:dyDescent="0.25">
      <c r="A8" s="3">
        <v>90</v>
      </c>
      <c r="B8" s="1">
        <v>6</v>
      </c>
    </row>
    <row r="9" spans="1:2" x14ac:dyDescent="0.25">
      <c r="A9" s="3" t="s">
        <v>202</v>
      </c>
      <c r="B9" s="1">
        <v>150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9793-6B7D-4544-AD81-6DEF7EEA201A}">
  <dimension ref="A1:R151"/>
  <sheetViews>
    <sheetView zoomScale="145" zoomScaleNormal="145" workbookViewId="0">
      <selection activeCell="Q8" sqref="Q8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9.5703125" bestFit="1" customWidth="1"/>
    <col min="4" max="4" width="11" bestFit="1" customWidth="1"/>
    <col min="5" max="5" width="11.5703125" bestFit="1" customWidth="1"/>
    <col min="6" max="6" width="7.5703125" customWidth="1"/>
    <col min="7" max="7" width="3.85546875" customWidth="1"/>
    <col min="8" max="8" width="22.42578125" bestFit="1" customWidth="1"/>
    <col min="9" max="9" width="21.42578125" bestFit="1" customWidth="1"/>
    <col min="10" max="10" width="16.5703125" bestFit="1" customWidth="1"/>
    <col min="17" max="17" width="34.42578125" bestFit="1" customWidth="1"/>
  </cols>
  <sheetData>
    <row r="1" spans="1:18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205</v>
      </c>
      <c r="H1" t="s">
        <v>206</v>
      </c>
      <c r="I1" t="s">
        <v>207</v>
      </c>
      <c r="J1" t="s">
        <v>208</v>
      </c>
      <c r="Q1" t="s">
        <v>156</v>
      </c>
      <c r="R1">
        <f>COUNTIF(D:D,"=12")</f>
        <v>20</v>
      </c>
    </row>
    <row r="2" spans="1:18" x14ac:dyDescent="0.25">
      <c r="A2" s="1" t="s">
        <v>0</v>
      </c>
      <c r="B2" s="1">
        <f>IF(MOD(MID(pesel[[#This Row],[pesel]],10,1)*1,2)=0,1,0)</f>
        <v>0</v>
      </c>
      <c r="C2" s="1" t="str">
        <f>MID(pesel[[#This Row],[pesel]],1,2)</f>
        <v>53</v>
      </c>
      <c r="D2" s="1" t="str">
        <f>MID(pesel[[#This Row],[pesel]],3,2)</f>
        <v>08</v>
      </c>
      <c r="E2" s="1" t="str">
        <f>MID(pesel[[#This Row],[pesel]],5,2)</f>
        <v>28</v>
      </c>
      <c r="F2" s="1" t="str">
        <f>MID(pesel[[#This Row],[pesel]],7,3)</f>
        <v>060</v>
      </c>
      <c r="G2" s="1">
        <f>RIGHT(pesel[[#This Row],[pesel]],1)*1</f>
        <v>9</v>
      </c>
      <c r="H2" s="1" cm="1">
        <f t="array" ref="H2">IF(MOD(SUMPRODUCT({1;3;7;9;1;3;7;9;1;3},MID(pesel[[#This Row],[pesel]],{1;2;3;4;5;6;7;8;9;10},1)*1),10)=0,0,10-MOD(SUMPRODUCT({1;3;7;9;1;3;7;9;1;3},MID(pesel[[#This Row],[pesel]],{1;2;3;4;5;6;7;8;9;10},1)*1),10))</f>
        <v>9</v>
      </c>
      <c r="I2" s="1">
        <f>IF(pesel[[#This Row],[cyfra kontrolna]]=pesel[[#This Row],[dobra cyfra kontrolna]],1,0)</f>
        <v>1</v>
      </c>
      <c r="J2" s="1">
        <f>FLOOR(pesel[[#This Row],[rok uro]],10)</f>
        <v>50</v>
      </c>
      <c r="Q2" t="s">
        <v>157</v>
      </c>
      <c r="R2">
        <f>COUNTIF(B:B,"=1")</f>
        <v>74</v>
      </c>
    </row>
    <row r="3" spans="1:18" x14ac:dyDescent="0.25">
      <c r="A3" s="1" t="s">
        <v>1</v>
      </c>
      <c r="B3" s="1">
        <f>IF(MOD(MID(pesel[[#This Row],[pesel]],10,1)*1,2)=0,1,0)</f>
        <v>0</v>
      </c>
      <c r="C3" s="1" t="str">
        <f>MID(pesel[[#This Row],[pesel]],1,2)</f>
        <v>89</v>
      </c>
      <c r="D3" s="1" t="str">
        <f>MID(pesel[[#This Row],[pesel]],3,2)</f>
        <v>10</v>
      </c>
      <c r="E3" s="1" t="str">
        <f>MID(pesel[[#This Row],[pesel]],5,2)</f>
        <v>01</v>
      </c>
      <c r="F3" s="1" t="str">
        <f>MID(pesel[[#This Row],[pesel]],7,3)</f>
        <v>927</v>
      </c>
      <c r="G3" s="1">
        <f>RIGHT(pesel[[#This Row],[pesel]],1)*1</f>
        <v>2</v>
      </c>
      <c r="H3" s="1" cm="1">
        <f t="array" ref="H3">IF(MOD(SUMPRODUCT({1;3;7;9;1;3;7;9;1;3},MID(pesel[[#This Row],[pesel]],{1;2;3;4;5;6;7;8;9;10},1)*1),10)=0,0,10-MOD(SUMPRODUCT({1;3;7;9;1;3;7;9;1;3},MID(pesel[[#This Row],[pesel]],{1;2;3;4;5;6;7;8;9;10},1)*1),10))</f>
        <v>2</v>
      </c>
      <c r="I3" s="1">
        <f>IF(pesel[[#This Row],[cyfra kontrolna]]=pesel[[#This Row],[dobra cyfra kontrolna]],1,0)</f>
        <v>1</v>
      </c>
      <c r="J3" s="1">
        <f>FLOOR(pesel[[#This Row],[rok uro]],10)</f>
        <v>80</v>
      </c>
      <c r="Q3" t="s">
        <v>204</v>
      </c>
      <c r="R3">
        <v>89</v>
      </c>
    </row>
    <row r="4" spans="1:18" x14ac:dyDescent="0.25">
      <c r="A4" s="1" t="s">
        <v>2</v>
      </c>
      <c r="B4" s="1">
        <f>IF(MOD(MID(pesel[[#This Row],[pesel]],10,1)*1,2)=0,1,0)</f>
        <v>1</v>
      </c>
      <c r="C4" s="1" t="str">
        <f>MID(pesel[[#This Row],[pesel]],1,2)</f>
        <v>85</v>
      </c>
      <c r="D4" s="1" t="str">
        <f>MID(pesel[[#This Row],[pesel]],3,2)</f>
        <v>11</v>
      </c>
      <c r="E4" s="1" t="str">
        <f>MID(pesel[[#This Row],[pesel]],5,2)</f>
        <v>17</v>
      </c>
      <c r="F4" s="1" t="str">
        <f>MID(pesel[[#This Row],[pesel]],7,3)</f>
        <v>792</v>
      </c>
      <c r="G4" s="1">
        <f>RIGHT(pesel[[#This Row],[pesel]],1)*1</f>
        <v>3</v>
      </c>
      <c r="H4" s="1" cm="1">
        <f t="array" ref="H4">IF(MOD(SUMPRODUCT({1;3;7;9;1;3;7;9;1;3},MID(pesel[[#This Row],[pesel]],{1;2;3;4;5;6;7;8;9;10},1)*1),10)=0,0,10-MOD(SUMPRODUCT({1;3;7;9;1;3;7;9;1;3},MID(pesel[[#This Row],[pesel]],{1;2;3;4;5;6;7;8;9;10},1)*1),10))</f>
        <v>3</v>
      </c>
      <c r="I4" s="1">
        <f>IF(pesel[[#This Row],[cyfra kontrolna]]=pesel[[#This Row],[dobra cyfra kontrolna]],1,0)</f>
        <v>1</v>
      </c>
      <c r="J4" s="1">
        <f>FLOOR(pesel[[#This Row],[rok uro]],10)</f>
        <v>80</v>
      </c>
    </row>
    <row r="5" spans="1:18" x14ac:dyDescent="0.25">
      <c r="A5" s="1" t="s">
        <v>3</v>
      </c>
      <c r="B5" s="1">
        <f>IF(MOD(MID(pesel[[#This Row],[pesel]],10,1)*1,2)=0,1,0)</f>
        <v>1</v>
      </c>
      <c r="C5" s="1" t="str">
        <f>MID(pesel[[#This Row],[pesel]],1,2)</f>
        <v>86</v>
      </c>
      <c r="D5" s="1" t="str">
        <f>MID(pesel[[#This Row],[pesel]],3,2)</f>
        <v>08</v>
      </c>
      <c r="E5" s="1" t="str">
        <f>MID(pesel[[#This Row],[pesel]],5,2)</f>
        <v>09</v>
      </c>
      <c r="F5" s="1" t="str">
        <f>MID(pesel[[#This Row],[pesel]],7,3)</f>
        <v>411</v>
      </c>
      <c r="G5" s="1">
        <f>RIGHT(pesel[[#This Row],[pesel]],1)*1</f>
        <v>9</v>
      </c>
      <c r="H5" s="1" cm="1">
        <f t="array" ref="H5">IF(MOD(SUMPRODUCT({1;3;7;9;1;3;7;9;1;3},MID(pesel[[#This Row],[pesel]],{1;2;3;4;5;6;7;8;9;10},1)*1),10)=0,0,10-MOD(SUMPRODUCT({1;3;7;9;1;3;7;9;1;3},MID(pesel[[#This Row],[pesel]],{1;2;3;4;5;6;7;8;9;10},1)*1),10))</f>
        <v>9</v>
      </c>
      <c r="I5" s="1">
        <f>IF(pesel[[#This Row],[cyfra kontrolna]]=pesel[[#This Row],[dobra cyfra kontrolna]],1,0)</f>
        <v>1</v>
      </c>
      <c r="J5" s="1">
        <f>FLOOR(pesel[[#This Row],[rok uro]],10)</f>
        <v>80</v>
      </c>
    </row>
    <row r="6" spans="1:18" x14ac:dyDescent="0.25">
      <c r="A6" s="1" t="s">
        <v>4</v>
      </c>
      <c r="B6" s="1">
        <f>IF(MOD(MID(pesel[[#This Row],[pesel]],10,1)*1,2)=0,1,0)</f>
        <v>1</v>
      </c>
      <c r="C6" s="1" t="str">
        <f>MID(pesel[[#This Row],[pesel]],1,2)</f>
        <v>89</v>
      </c>
      <c r="D6" s="1" t="str">
        <f>MID(pesel[[#This Row],[pesel]],3,2)</f>
        <v>01</v>
      </c>
      <c r="E6" s="1" t="str">
        <f>MID(pesel[[#This Row],[pesel]],5,2)</f>
        <v>11</v>
      </c>
      <c r="F6" s="1" t="str">
        <f>MID(pesel[[#This Row],[pesel]],7,3)</f>
        <v>297</v>
      </c>
      <c r="G6" s="1">
        <f>RIGHT(pesel[[#This Row],[pesel]],1)*1</f>
        <v>0</v>
      </c>
      <c r="H6" s="1" cm="1">
        <f t="array" ref="H6">IF(MOD(SUMPRODUCT({1;3;7;9;1;3;7;9;1;3},MID(pesel[[#This Row],[pesel]],{1;2;3;4;5;6;7;8;9;10},1)*1),10)=0,0,10-MOD(SUMPRODUCT({1;3;7;9;1;3;7;9;1;3},MID(pesel[[#This Row],[pesel]],{1;2;3;4;5;6;7;8;9;10},1)*1),10))</f>
        <v>0</v>
      </c>
      <c r="I6" s="1">
        <f>IF(pesel[[#This Row],[cyfra kontrolna]]=pesel[[#This Row],[dobra cyfra kontrolna]],1,0)</f>
        <v>1</v>
      </c>
      <c r="J6" s="1">
        <f>FLOOR(pesel[[#This Row],[rok uro]],10)</f>
        <v>80</v>
      </c>
    </row>
    <row r="7" spans="1:18" x14ac:dyDescent="0.25">
      <c r="A7" s="1" t="s">
        <v>5</v>
      </c>
      <c r="B7" s="1">
        <f>IF(MOD(MID(pesel[[#This Row],[pesel]],10,1)*1,2)=0,1,0)</f>
        <v>1</v>
      </c>
      <c r="C7" s="1" t="str">
        <f>MID(pesel[[#This Row],[pesel]],1,2)</f>
        <v>62</v>
      </c>
      <c r="D7" s="1" t="str">
        <f>MID(pesel[[#This Row],[pesel]],3,2)</f>
        <v>03</v>
      </c>
      <c r="E7" s="1" t="str">
        <f>MID(pesel[[#This Row],[pesel]],5,2)</f>
        <v>30</v>
      </c>
      <c r="F7" s="1" t="str">
        <f>MID(pesel[[#This Row],[pesel]],7,3)</f>
        <v>898</v>
      </c>
      <c r="G7" s="1">
        <f>RIGHT(pesel[[#This Row],[pesel]],1)*1</f>
        <v>3</v>
      </c>
      <c r="H7" s="1" cm="1">
        <f t="array" ref="H7">IF(MOD(SUMPRODUCT({1;3;7;9;1;3;7;9;1;3},MID(pesel[[#This Row],[pesel]],{1;2;3;4;5;6;7;8;9;10},1)*1),10)=0,0,10-MOD(SUMPRODUCT({1;3;7;9;1;3;7;9;1;3},MID(pesel[[#This Row],[pesel]],{1;2;3;4;5;6;7;8;9;10},1)*1),10))</f>
        <v>3</v>
      </c>
      <c r="I7" s="1">
        <f>IF(pesel[[#This Row],[cyfra kontrolna]]=pesel[[#This Row],[dobra cyfra kontrolna]],1,0)</f>
        <v>1</v>
      </c>
      <c r="J7" s="1">
        <f>FLOOR(pesel[[#This Row],[rok uro]],10)</f>
        <v>60</v>
      </c>
    </row>
    <row r="8" spans="1:18" x14ac:dyDescent="0.25">
      <c r="A8" s="1" t="s">
        <v>6</v>
      </c>
      <c r="B8" s="1">
        <f>IF(MOD(MID(pesel[[#This Row],[pesel]],10,1)*1,2)=0,1,0)</f>
        <v>0</v>
      </c>
      <c r="C8" s="1" t="str">
        <f>MID(pesel[[#This Row],[pesel]],1,2)</f>
        <v>62</v>
      </c>
      <c r="D8" s="1" t="str">
        <f>MID(pesel[[#This Row],[pesel]],3,2)</f>
        <v>09</v>
      </c>
      <c r="E8" s="1" t="str">
        <f>MID(pesel[[#This Row],[pesel]],5,2)</f>
        <v>25</v>
      </c>
      <c r="F8" s="1" t="str">
        <f>MID(pesel[[#This Row],[pesel]],7,3)</f>
        <v>690</v>
      </c>
      <c r="G8" s="1">
        <f>RIGHT(pesel[[#This Row],[pesel]],1)*1</f>
        <v>0</v>
      </c>
      <c r="H8" s="1" cm="1">
        <f t="array" ref="H8">IF(MOD(SUMPRODUCT({1;3;7;9;1;3;7;9;1;3},MID(pesel[[#This Row],[pesel]],{1;2;3;4;5;6;7;8;9;10},1)*1),10)=0,0,10-MOD(SUMPRODUCT({1;3;7;9;1;3;7;9;1;3},MID(pesel[[#This Row],[pesel]],{1;2;3;4;5;6;7;8;9;10},1)*1),10))</f>
        <v>0</v>
      </c>
      <c r="I8" s="1">
        <f>IF(pesel[[#This Row],[cyfra kontrolna]]=pesel[[#This Row],[dobra cyfra kontrolna]],1,0)</f>
        <v>1</v>
      </c>
      <c r="J8" s="1">
        <f>FLOOR(pesel[[#This Row],[rok uro]],10)</f>
        <v>60</v>
      </c>
    </row>
    <row r="9" spans="1:18" x14ac:dyDescent="0.25">
      <c r="A9" s="1" t="s">
        <v>7</v>
      </c>
      <c r="B9" s="1">
        <f>IF(MOD(MID(pesel[[#This Row],[pesel]],10,1)*1,2)=0,1,0)</f>
        <v>0</v>
      </c>
      <c r="C9" s="1" t="str">
        <f>MID(pesel[[#This Row],[pesel]],1,2)</f>
        <v>64</v>
      </c>
      <c r="D9" s="1" t="str">
        <f>MID(pesel[[#This Row],[pesel]],3,2)</f>
        <v>06</v>
      </c>
      <c r="E9" s="1" t="str">
        <f>MID(pesel[[#This Row],[pesel]],5,2)</f>
        <v>31</v>
      </c>
      <c r="F9" s="1" t="str">
        <f>MID(pesel[[#This Row],[pesel]],7,3)</f>
        <v>592</v>
      </c>
      <c r="G9" s="1">
        <f>RIGHT(pesel[[#This Row],[pesel]],1)*1</f>
        <v>1</v>
      </c>
      <c r="H9" s="1" cm="1">
        <f t="array" ref="H9">IF(MOD(SUMPRODUCT({1;3;7;9;1;3;7;9;1;3},MID(pesel[[#This Row],[pesel]],{1;2;3;4;5;6;7;8;9;10},1)*1),10)=0,0,10-MOD(SUMPRODUCT({1;3;7;9;1;3;7;9;1;3},MID(pesel[[#This Row],[pesel]],{1;2;3;4;5;6;7;8;9;10},1)*1),10))</f>
        <v>1</v>
      </c>
      <c r="I9" s="1">
        <f>IF(pesel[[#This Row],[cyfra kontrolna]]=pesel[[#This Row],[dobra cyfra kontrolna]],1,0)</f>
        <v>1</v>
      </c>
      <c r="J9" s="1">
        <f>FLOOR(pesel[[#This Row],[rok uro]],10)</f>
        <v>60</v>
      </c>
    </row>
    <row r="10" spans="1:18" x14ac:dyDescent="0.25">
      <c r="A10" s="1" t="s">
        <v>8</v>
      </c>
      <c r="B10" s="1">
        <f>IF(MOD(MID(pesel[[#This Row],[pesel]],10,1)*1,2)=0,1,0)</f>
        <v>1</v>
      </c>
      <c r="C10" s="1" t="str">
        <f>MID(pesel[[#This Row],[pesel]],1,2)</f>
        <v>88</v>
      </c>
      <c r="D10" s="1" t="str">
        <f>MID(pesel[[#This Row],[pesel]],3,2)</f>
        <v>12</v>
      </c>
      <c r="E10" s="1" t="str">
        <f>MID(pesel[[#This Row],[pesel]],5,2)</f>
        <v>02</v>
      </c>
      <c r="F10" s="1" t="str">
        <f>MID(pesel[[#This Row],[pesel]],7,3)</f>
        <v>624</v>
      </c>
      <c r="G10" s="1">
        <f>RIGHT(pesel[[#This Row],[pesel]],1)*1</f>
        <v>7</v>
      </c>
      <c r="H10" s="1" cm="1">
        <f t="array" ref="H10">IF(MOD(SUMPRODUCT({1;3;7;9;1;3;7;9;1;3},MID(pesel[[#This Row],[pesel]],{1;2;3;4;5;6;7;8;9;10},1)*1),10)=0,0,10-MOD(SUMPRODUCT({1;3;7;9;1;3;7;9;1;3},MID(pesel[[#This Row],[pesel]],{1;2;3;4;5;6;7;8;9;10},1)*1),10))</f>
        <v>7</v>
      </c>
      <c r="I10" s="1">
        <f>IF(pesel[[#This Row],[cyfra kontrolna]]=pesel[[#This Row],[dobra cyfra kontrolna]],1,0)</f>
        <v>1</v>
      </c>
      <c r="J10" s="1">
        <f>FLOOR(pesel[[#This Row],[rok uro]],10)</f>
        <v>80</v>
      </c>
    </row>
    <row r="11" spans="1:18" x14ac:dyDescent="0.25">
      <c r="A11" s="1" t="s">
        <v>9</v>
      </c>
      <c r="B11" s="1">
        <f>IF(MOD(MID(pesel[[#This Row],[pesel]],10,1)*1,2)=0,1,0)</f>
        <v>1</v>
      </c>
      <c r="C11" s="1" t="str">
        <f>MID(pesel[[#This Row],[pesel]],1,2)</f>
        <v>75</v>
      </c>
      <c r="D11" s="1" t="str">
        <f>MID(pesel[[#This Row],[pesel]],3,2)</f>
        <v>12</v>
      </c>
      <c r="E11" s="1" t="str">
        <f>MID(pesel[[#This Row],[pesel]],5,2)</f>
        <v>10</v>
      </c>
      <c r="F11" s="1" t="str">
        <f>MID(pesel[[#This Row],[pesel]],7,3)</f>
        <v>050</v>
      </c>
      <c r="G11" s="1">
        <f>RIGHT(pesel[[#This Row],[pesel]],1)*1</f>
        <v>5</v>
      </c>
      <c r="H11" s="1" cm="1">
        <f t="array" ref="H11">IF(MOD(SUMPRODUCT({1;3;7;9;1;3;7;9;1;3},MID(pesel[[#This Row],[pesel]],{1;2;3;4;5;6;7;8;9;10},1)*1),10)=0,0,10-MOD(SUMPRODUCT({1;3;7;9;1;3;7;9;1;3},MID(pesel[[#This Row],[pesel]],{1;2;3;4;5;6;7;8;9;10},1)*1),10))</f>
        <v>5</v>
      </c>
      <c r="I11" s="1">
        <f>IF(pesel[[#This Row],[cyfra kontrolna]]=pesel[[#This Row],[dobra cyfra kontrolna]],1,0)</f>
        <v>1</v>
      </c>
      <c r="J11" s="1">
        <f>FLOOR(pesel[[#This Row],[rok uro]],10)</f>
        <v>70</v>
      </c>
    </row>
    <row r="12" spans="1:18" x14ac:dyDescent="0.25">
      <c r="A12" s="1" t="s">
        <v>10</v>
      </c>
      <c r="B12" s="1">
        <f>IF(MOD(MID(pesel[[#This Row],[pesel]],10,1)*1,2)=0,1,0)</f>
        <v>0</v>
      </c>
      <c r="C12" s="1" t="str">
        <f>MID(pesel[[#This Row],[pesel]],1,2)</f>
        <v>74</v>
      </c>
      <c r="D12" s="1" t="str">
        <f>MID(pesel[[#This Row],[pesel]],3,2)</f>
        <v>12</v>
      </c>
      <c r="E12" s="1" t="str">
        <f>MID(pesel[[#This Row],[pesel]],5,2)</f>
        <v>11</v>
      </c>
      <c r="F12" s="1" t="str">
        <f>MID(pesel[[#This Row],[pesel]],7,3)</f>
        <v>085</v>
      </c>
      <c r="G12" s="1">
        <f>RIGHT(pesel[[#This Row],[pesel]],1)*1</f>
        <v>8</v>
      </c>
      <c r="H12" s="1" cm="1">
        <f t="array" ref="H12">IF(MOD(SUMPRODUCT({1;3;7;9;1;3;7;9;1;3},MID(pesel[[#This Row],[pesel]],{1;2;3;4;5;6;7;8;9;10},1)*1),10)=0,0,10-MOD(SUMPRODUCT({1;3;7;9;1;3;7;9;1;3},MID(pesel[[#This Row],[pesel]],{1;2;3;4;5;6;7;8;9;10},1)*1),10))</f>
        <v>8</v>
      </c>
      <c r="I12" s="1">
        <f>IF(pesel[[#This Row],[cyfra kontrolna]]=pesel[[#This Row],[dobra cyfra kontrolna]],1,0)</f>
        <v>1</v>
      </c>
      <c r="J12" s="1">
        <f>FLOOR(pesel[[#This Row],[rok uro]],10)</f>
        <v>70</v>
      </c>
    </row>
    <row r="13" spans="1:18" x14ac:dyDescent="0.25">
      <c r="A13" s="1" t="s">
        <v>11</v>
      </c>
      <c r="B13" s="1">
        <f>IF(MOD(MID(pesel[[#This Row],[pesel]],10,1)*1,2)=0,1,0)</f>
        <v>1</v>
      </c>
      <c r="C13" s="1" t="str">
        <f>MID(pesel[[#This Row],[pesel]],1,2)</f>
        <v>67</v>
      </c>
      <c r="D13" s="1" t="str">
        <f>MID(pesel[[#This Row],[pesel]],3,2)</f>
        <v>11</v>
      </c>
      <c r="E13" s="1" t="str">
        <f>MID(pesel[[#This Row],[pesel]],5,2)</f>
        <v>29</v>
      </c>
      <c r="F13" s="1" t="str">
        <f>MID(pesel[[#This Row],[pesel]],7,3)</f>
        <v>666</v>
      </c>
      <c r="G13" s="1">
        <f>RIGHT(pesel[[#This Row],[pesel]],1)*1</f>
        <v>8</v>
      </c>
      <c r="H13" s="1" cm="1">
        <f t="array" ref="H13">IF(MOD(SUMPRODUCT({1;3;7;9;1;3;7;9;1;3},MID(pesel[[#This Row],[pesel]],{1;2;3;4;5;6;7;8;9;10},1)*1),10)=0,0,10-MOD(SUMPRODUCT({1;3;7;9;1;3;7;9;1;3},MID(pesel[[#This Row],[pesel]],{1;2;3;4;5;6;7;8;9;10},1)*1),10))</f>
        <v>8</v>
      </c>
      <c r="I13" s="1">
        <f>IF(pesel[[#This Row],[cyfra kontrolna]]=pesel[[#This Row],[dobra cyfra kontrolna]],1,0)</f>
        <v>1</v>
      </c>
      <c r="J13" s="1">
        <f>FLOOR(pesel[[#This Row],[rok uro]],10)</f>
        <v>60</v>
      </c>
    </row>
    <row r="14" spans="1:18" x14ac:dyDescent="0.25">
      <c r="A14" s="1" t="s">
        <v>12</v>
      </c>
      <c r="B14" s="1">
        <f>IF(MOD(MID(pesel[[#This Row],[pesel]],10,1)*1,2)=0,1,0)</f>
        <v>1</v>
      </c>
      <c r="C14" s="1" t="str">
        <f>MID(pesel[[#This Row],[pesel]],1,2)</f>
        <v>89</v>
      </c>
      <c r="D14" s="1" t="str">
        <f>MID(pesel[[#This Row],[pesel]],3,2)</f>
        <v>01</v>
      </c>
      <c r="E14" s="1" t="str">
        <f>MID(pesel[[#This Row],[pesel]],5,2)</f>
        <v>07</v>
      </c>
      <c r="F14" s="1" t="str">
        <f>MID(pesel[[#This Row],[pesel]],7,3)</f>
        <v>377</v>
      </c>
      <c r="G14" s="1">
        <f>RIGHT(pesel[[#This Row],[pesel]],1)*1</f>
        <v>4</v>
      </c>
      <c r="H14" s="1" cm="1">
        <f t="array" ref="H14">IF(MOD(SUMPRODUCT({1;3;7;9;1;3;7;9;1;3},MID(pesel[[#This Row],[pesel]],{1;2;3;4;5;6;7;8;9;10},1)*1),10)=0,0,10-MOD(SUMPRODUCT({1;3;7;9;1;3;7;9;1;3},MID(pesel[[#This Row],[pesel]],{1;2;3;4;5;6;7;8;9;10},1)*1),10))</f>
        <v>4</v>
      </c>
      <c r="I14" s="1">
        <f>IF(pesel[[#This Row],[cyfra kontrolna]]=pesel[[#This Row],[dobra cyfra kontrolna]],1,0)</f>
        <v>1</v>
      </c>
      <c r="J14" s="1">
        <f>FLOOR(pesel[[#This Row],[rok uro]],10)</f>
        <v>80</v>
      </c>
    </row>
    <row r="15" spans="1:18" x14ac:dyDescent="0.25">
      <c r="A15" s="1" t="s">
        <v>13</v>
      </c>
      <c r="B15" s="1">
        <f>IF(MOD(MID(pesel[[#This Row],[pesel]],10,1)*1,2)=0,1,0)</f>
        <v>1</v>
      </c>
      <c r="C15" s="1" t="str">
        <f>MID(pesel[[#This Row],[pesel]],1,2)</f>
        <v>52</v>
      </c>
      <c r="D15" s="1" t="str">
        <f>MID(pesel[[#This Row],[pesel]],3,2)</f>
        <v>10</v>
      </c>
      <c r="E15" s="1" t="str">
        <f>MID(pesel[[#This Row],[pesel]],5,2)</f>
        <v>11</v>
      </c>
      <c r="F15" s="1" t="str">
        <f>MID(pesel[[#This Row],[pesel]],7,3)</f>
        <v>568</v>
      </c>
      <c r="G15" s="1">
        <f>RIGHT(pesel[[#This Row],[pesel]],1)*1</f>
        <v>3</v>
      </c>
      <c r="H15" s="1" cm="1">
        <f t="array" ref="H15">IF(MOD(SUMPRODUCT({1;3;7;9;1;3;7;9;1;3},MID(pesel[[#This Row],[pesel]],{1;2;3;4;5;6;7;8;9;10},1)*1),10)=0,0,10-MOD(SUMPRODUCT({1;3;7;9;1;3;7;9;1;3},MID(pesel[[#This Row],[pesel]],{1;2;3;4;5;6;7;8;9;10},1)*1),10))</f>
        <v>3</v>
      </c>
      <c r="I15" s="1">
        <f>IF(pesel[[#This Row],[cyfra kontrolna]]=pesel[[#This Row],[dobra cyfra kontrolna]],1,0)</f>
        <v>1</v>
      </c>
      <c r="J15" s="1">
        <f>FLOOR(pesel[[#This Row],[rok uro]],10)</f>
        <v>50</v>
      </c>
    </row>
    <row r="16" spans="1:18" x14ac:dyDescent="0.25">
      <c r="A16" s="1" t="s">
        <v>14</v>
      </c>
      <c r="B16" s="1">
        <f>IF(MOD(MID(pesel[[#This Row],[pesel]],10,1)*1,2)=0,1,0)</f>
        <v>0</v>
      </c>
      <c r="C16" s="1" t="str">
        <f>MID(pesel[[#This Row],[pesel]],1,2)</f>
        <v>91</v>
      </c>
      <c r="D16" s="1" t="str">
        <f>MID(pesel[[#This Row],[pesel]],3,2)</f>
        <v>03</v>
      </c>
      <c r="E16" s="1" t="str">
        <f>MID(pesel[[#This Row],[pesel]],5,2)</f>
        <v>22</v>
      </c>
      <c r="F16" s="1" t="str">
        <f>MID(pesel[[#This Row],[pesel]],7,3)</f>
        <v>726</v>
      </c>
      <c r="G16" s="1">
        <f>RIGHT(pesel[[#This Row],[pesel]],1)*1</f>
        <v>1</v>
      </c>
      <c r="H16" s="1" cm="1">
        <f t="array" ref="H16">IF(MOD(SUMPRODUCT({1;3;7;9;1;3;7;9;1;3},MID(pesel[[#This Row],[pesel]],{1;2;3;4;5;6;7;8;9;10},1)*1),10)=0,0,10-MOD(SUMPRODUCT({1;3;7;9;1;3;7;9;1;3},MID(pesel[[#This Row],[pesel]],{1;2;3;4;5;6;7;8;9;10},1)*1),10))</f>
        <v>5</v>
      </c>
      <c r="I16" s="1">
        <f>IF(pesel[[#This Row],[cyfra kontrolna]]=pesel[[#This Row],[dobra cyfra kontrolna]],1,0)</f>
        <v>0</v>
      </c>
      <c r="J16" s="1">
        <f>FLOOR(pesel[[#This Row],[rok uro]],10)</f>
        <v>90</v>
      </c>
    </row>
    <row r="17" spans="1:10" x14ac:dyDescent="0.25">
      <c r="A17" s="1" t="s">
        <v>15</v>
      </c>
      <c r="B17" s="1">
        <f>IF(MOD(MID(pesel[[#This Row],[pesel]],10,1)*1,2)=0,1,0)</f>
        <v>0</v>
      </c>
      <c r="C17" s="1" t="str">
        <f>MID(pesel[[#This Row],[pesel]],1,2)</f>
        <v>75</v>
      </c>
      <c r="D17" s="1" t="str">
        <f>MID(pesel[[#This Row],[pesel]],3,2)</f>
        <v>03</v>
      </c>
      <c r="E17" s="1" t="str">
        <f>MID(pesel[[#This Row],[pesel]],5,2)</f>
        <v>20</v>
      </c>
      <c r="F17" s="1" t="str">
        <f>MID(pesel[[#This Row],[pesel]],7,3)</f>
        <v>060</v>
      </c>
      <c r="G17" s="1">
        <f>RIGHT(pesel[[#This Row],[pesel]],1)*1</f>
        <v>8</v>
      </c>
      <c r="H17" s="1" cm="1">
        <f t="array" ref="H17">IF(MOD(SUMPRODUCT({1;3;7;9;1;3;7;9;1;3},MID(pesel[[#This Row],[pesel]],{1;2;3;4;5;6;7;8;9;10},1)*1),10)=0,0,10-MOD(SUMPRODUCT({1;3;7;9;1;3;7;9;1;3},MID(pesel[[#This Row],[pesel]],{1;2;3;4;5;6;7;8;9;10},1)*1),10))</f>
        <v>8</v>
      </c>
      <c r="I17" s="1">
        <f>IF(pesel[[#This Row],[cyfra kontrolna]]=pesel[[#This Row],[dobra cyfra kontrolna]],1,0)</f>
        <v>1</v>
      </c>
      <c r="J17" s="1">
        <f>FLOOR(pesel[[#This Row],[rok uro]],10)</f>
        <v>70</v>
      </c>
    </row>
    <row r="18" spans="1:10" x14ac:dyDescent="0.25">
      <c r="A18" s="1" t="s">
        <v>16</v>
      </c>
      <c r="B18" s="1">
        <f>IF(MOD(MID(pesel[[#This Row],[pesel]],10,1)*1,2)=0,1,0)</f>
        <v>0</v>
      </c>
      <c r="C18" s="1" t="str">
        <f>MID(pesel[[#This Row],[pesel]],1,2)</f>
        <v>55</v>
      </c>
      <c r="D18" s="1" t="str">
        <f>MID(pesel[[#This Row],[pesel]],3,2)</f>
        <v>11</v>
      </c>
      <c r="E18" s="1" t="str">
        <f>MID(pesel[[#This Row],[pesel]],5,2)</f>
        <v>09</v>
      </c>
      <c r="F18" s="1" t="str">
        <f>MID(pesel[[#This Row],[pesel]],7,3)</f>
        <v>066</v>
      </c>
      <c r="G18" s="1">
        <f>RIGHT(pesel[[#This Row],[pesel]],1)*1</f>
        <v>0</v>
      </c>
      <c r="H18" s="1" cm="1">
        <f t="array" ref="H18">IF(MOD(SUMPRODUCT({1;3;7;9;1;3;7;9;1;3},MID(pesel[[#This Row],[pesel]],{1;2;3;4;5;6;7;8;9;10},1)*1),10)=0,0,10-MOD(SUMPRODUCT({1;3;7;9;1;3;7;9;1;3},MID(pesel[[#This Row],[pesel]],{1;2;3;4;5;6;7;8;9;10},1)*1),10))</f>
        <v>0</v>
      </c>
      <c r="I18" s="1">
        <f>IF(pesel[[#This Row],[cyfra kontrolna]]=pesel[[#This Row],[dobra cyfra kontrolna]],1,0)</f>
        <v>1</v>
      </c>
      <c r="J18" s="1">
        <f>FLOOR(pesel[[#This Row],[rok uro]],10)</f>
        <v>50</v>
      </c>
    </row>
    <row r="19" spans="1:10" x14ac:dyDescent="0.25">
      <c r="A19" s="1" t="s">
        <v>17</v>
      </c>
      <c r="B19" s="1">
        <f>IF(MOD(MID(pesel[[#This Row],[pesel]],10,1)*1,2)=0,1,0)</f>
        <v>1</v>
      </c>
      <c r="C19" s="1" t="str">
        <f>MID(pesel[[#This Row],[pesel]],1,2)</f>
        <v>67</v>
      </c>
      <c r="D19" s="1" t="str">
        <f>MID(pesel[[#This Row],[pesel]],3,2)</f>
        <v>10</v>
      </c>
      <c r="E19" s="1" t="str">
        <f>MID(pesel[[#This Row],[pesel]],5,2)</f>
        <v>31</v>
      </c>
      <c r="F19" s="1" t="str">
        <f>MID(pesel[[#This Row],[pesel]],7,3)</f>
        <v>110</v>
      </c>
      <c r="G19" s="1">
        <f>RIGHT(pesel[[#This Row],[pesel]],1)*1</f>
        <v>2</v>
      </c>
      <c r="H19" s="1" cm="1">
        <f t="array" ref="H19">IF(MOD(SUMPRODUCT({1;3;7;9;1;3;7;9;1;3},MID(pesel[[#This Row],[pesel]],{1;2;3;4;5;6;7;8;9;10},1)*1),10)=0,0,10-MOD(SUMPRODUCT({1;3;7;9;1;3;7;9;1;3},MID(pesel[[#This Row],[pesel]],{1;2;3;4;5;6;7;8;9;10},1)*1),10))</f>
        <v>2</v>
      </c>
      <c r="I19" s="1">
        <f>IF(pesel[[#This Row],[cyfra kontrolna]]=pesel[[#This Row],[dobra cyfra kontrolna]],1,0)</f>
        <v>1</v>
      </c>
      <c r="J19" s="1">
        <f>FLOOR(pesel[[#This Row],[rok uro]],10)</f>
        <v>60</v>
      </c>
    </row>
    <row r="20" spans="1:10" x14ac:dyDescent="0.25">
      <c r="A20" s="1" t="s">
        <v>18</v>
      </c>
      <c r="B20" s="1">
        <f>IF(MOD(MID(pesel[[#This Row],[pesel]],10,1)*1,2)=0,1,0)</f>
        <v>1</v>
      </c>
      <c r="C20" s="1" t="str">
        <f>MID(pesel[[#This Row],[pesel]],1,2)</f>
        <v>77</v>
      </c>
      <c r="D20" s="1" t="str">
        <f>MID(pesel[[#This Row],[pesel]],3,2)</f>
        <v>07</v>
      </c>
      <c r="E20" s="1" t="str">
        <f>MID(pesel[[#This Row],[pesel]],5,2)</f>
        <v>29</v>
      </c>
      <c r="F20" s="1" t="str">
        <f>MID(pesel[[#This Row],[pesel]],7,3)</f>
        <v>198</v>
      </c>
      <c r="G20" s="1">
        <f>RIGHT(pesel[[#This Row],[pesel]],1)*1</f>
        <v>5</v>
      </c>
      <c r="H20" s="1" cm="1">
        <f t="array" ref="H20">IF(MOD(SUMPRODUCT({1;3;7;9;1;3;7;9;1;3},MID(pesel[[#This Row],[pesel]],{1;2;3;4;5;6;7;8;9;10},1)*1),10)=0,0,10-MOD(SUMPRODUCT({1;3;7;9;1;3;7;9;1;3},MID(pesel[[#This Row],[pesel]],{1;2;3;4;5;6;7;8;9;10},1)*1),10))</f>
        <v>4</v>
      </c>
      <c r="I20" s="1">
        <f>IF(pesel[[#This Row],[cyfra kontrolna]]=pesel[[#This Row],[dobra cyfra kontrolna]],1,0)</f>
        <v>0</v>
      </c>
      <c r="J20" s="1">
        <f>FLOOR(pesel[[#This Row],[rok uro]],10)</f>
        <v>70</v>
      </c>
    </row>
    <row r="21" spans="1:10" x14ac:dyDescent="0.25">
      <c r="A21" s="1" t="s">
        <v>19</v>
      </c>
      <c r="B21" s="1">
        <f>IF(MOD(MID(pesel[[#This Row],[pesel]],10,1)*1,2)=0,1,0)</f>
        <v>1</v>
      </c>
      <c r="C21" s="1" t="str">
        <f>MID(pesel[[#This Row],[pesel]],1,2)</f>
        <v>92</v>
      </c>
      <c r="D21" s="1" t="str">
        <f>MID(pesel[[#This Row],[pesel]],3,2)</f>
        <v>02</v>
      </c>
      <c r="E21" s="1" t="str">
        <f>MID(pesel[[#This Row],[pesel]],5,2)</f>
        <v>27</v>
      </c>
      <c r="F21" s="1" t="str">
        <f>MID(pesel[[#This Row],[pesel]],7,3)</f>
        <v>162</v>
      </c>
      <c r="G21" s="1">
        <f>RIGHT(pesel[[#This Row],[pesel]],1)*1</f>
        <v>3</v>
      </c>
      <c r="H21" s="1" cm="1">
        <f t="array" ref="H21">IF(MOD(SUMPRODUCT({1;3;7;9;1;3;7;9;1;3},MID(pesel[[#This Row],[pesel]],{1;2;3;4;5;6;7;8;9;10},1)*1),10)=0,0,10-MOD(SUMPRODUCT({1;3;7;9;1;3;7;9;1;3},MID(pesel[[#This Row],[pesel]],{1;2;3;4;5;6;7;8;9;10},1)*1),10))</f>
        <v>9</v>
      </c>
      <c r="I21" s="1">
        <f>IF(pesel[[#This Row],[cyfra kontrolna]]=pesel[[#This Row],[dobra cyfra kontrolna]],1,0)</f>
        <v>0</v>
      </c>
      <c r="J21" s="1">
        <f>FLOOR(pesel[[#This Row],[rok uro]],10)</f>
        <v>90</v>
      </c>
    </row>
    <row r="22" spans="1:10" x14ac:dyDescent="0.25">
      <c r="A22" s="1" t="s">
        <v>20</v>
      </c>
      <c r="B22" s="1">
        <f>IF(MOD(MID(pesel[[#This Row],[pesel]],10,1)*1,2)=0,1,0)</f>
        <v>0</v>
      </c>
      <c r="C22" s="1" t="str">
        <f>MID(pesel[[#This Row],[pesel]],1,2)</f>
        <v>83</v>
      </c>
      <c r="D22" s="1" t="str">
        <f>MID(pesel[[#This Row],[pesel]],3,2)</f>
        <v>04</v>
      </c>
      <c r="E22" s="1" t="str">
        <f>MID(pesel[[#This Row],[pesel]],5,2)</f>
        <v>18</v>
      </c>
      <c r="F22" s="1" t="str">
        <f>MID(pesel[[#This Row],[pesel]],7,3)</f>
        <v>123</v>
      </c>
      <c r="G22" s="1">
        <f>RIGHT(pesel[[#This Row],[pesel]],1)*1</f>
        <v>8</v>
      </c>
      <c r="H22" s="1" cm="1">
        <f t="array" ref="H22">IF(MOD(SUMPRODUCT({1;3;7;9;1;3;7;9;1;3},MID(pesel[[#This Row],[pesel]],{1;2;3;4;5;6;7;8;9;10},1)*1),10)=0,0,10-MOD(SUMPRODUCT({1;3;7;9;1;3;7;9;1;3},MID(pesel[[#This Row],[pesel]],{1;2;3;4;5;6;7;8;9;10},1)*1),10))</f>
        <v>5</v>
      </c>
      <c r="I22" s="1">
        <f>IF(pesel[[#This Row],[cyfra kontrolna]]=pesel[[#This Row],[dobra cyfra kontrolna]],1,0)</f>
        <v>0</v>
      </c>
      <c r="J22" s="1">
        <f>FLOOR(pesel[[#This Row],[rok uro]],10)</f>
        <v>80</v>
      </c>
    </row>
    <row r="23" spans="1:10" x14ac:dyDescent="0.25">
      <c r="A23" s="1" t="s">
        <v>21</v>
      </c>
      <c r="B23" s="1">
        <f>IF(MOD(MID(pesel[[#This Row],[pesel]],10,1)*1,2)=0,1,0)</f>
        <v>1</v>
      </c>
      <c r="C23" s="1" t="str">
        <f>MID(pesel[[#This Row],[pesel]],1,2)</f>
        <v>86</v>
      </c>
      <c r="D23" s="1" t="str">
        <f>MID(pesel[[#This Row],[pesel]],3,2)</f>
        <v>07</v>
      </c>
      <c r="E23" s="1" t="str">
        <f>MID(pesel[[#This Row],[pesel]],5,2)</f>
        <v>20</v>
      </c>
      <c r="F23" s="1" t="str">
        <f>MID(pesel[[#This Row],[pesel]],7,3)</f>
        <v>325</v>
      </c>
      <c r="G23" s="1">
        <f>RIGHT(pesel[[#This Row],[pesel]],1)*1</f>
        <v>3</v>
      </c>
      <c r="H23" s="1" cm="1">
        <f t="array" ref="H23">IF(MOD(SUMPRODUCT({1;3;7;9;1;3;7;9;1;3},MID(pesel[[#This Row],[pesel]],{1;2;3;4;5;6;7;8;9;10},1)*1),10)=0,0,10-MOD(SUMPRODUCT({1;3;7;9;1;3;7;9;1;3},MID(pesel[[#This Row],[pesel]],{1;2;3;4;5;6;7;8;9;10},1)*1),10))</f>
        <v>3</v>
      </c>
      <c r="I23" s="1">
        <f>IF(pesel[[#This Row],[cyfra kontrolna]]=pesel[[#This Row],[dobra cyfra kontrolna]],1,0)</f>
        <v>1</v>
      </c>
      <c r="J23" s="1">
        <f>FLOOR(pesel[[#This Row],[rok uro]],10)</f>
        <v>80</v>
      </c>
    </row>
    <row r="24" spans="1:10" x14ac:dyDescent="0.25">
      <c r="A24" s="1" t="s">
        <v>22</v>
      </c>
      <c r="B24" s="1">
        <f>IF(MOD(MID(pesel[[#This Row],[pesel]],10,1)*1,2)=0,1,0)</f>
        <v>1</v>
      </c>
      <c r="C24" s="1" t="str">
        <f>MID(pesel[[#This Row],[pesel]],1,2)</f>
        <v>71</v>
      </c>
      <c r="D24" s="1" t="str">
        <f>MID(pesel[[#This Row],[pesel]],3,2)</f>
        <v>11</v>
      </c>
      <c r="E24" s="1" t="str">
        <f>MID(pesel[[#This Row],[pesel]],5,2)</f>
        <v>04</v>
      </c>
      <c r="F24" s="1" t="str">
        <f>MID(pesel[[#This Row],[pesel]],7,3)</f>
        <v>108</v>
      </c>
      <c r="G24" s="1">
        <f>RIGHT(pesel[[#This Row],[pesel]],1)*1</f>
        <v>3</v>
      </c>
      <c r="H24" s="1" cm="1">
        <f t="array" ref="H24">IF(MOD(SUMPRODUCT({1;3;7;9;1;3;7;9;1;3},MID(pesel[[#This Row],[pesel]],{1;2;3;4;5;6;7;8;9;10},1)*1),10)=0,0,10-MOD(SUMPRODUCT({1;3;7;9;1;3;7;9;1;3},MID(pesel[[#This Row],[pesel]],{1;2;3;4;5;6;7;8;9;10},1)*1),10))</f>
        <v>3</v>
      </c>
      <c r="I24" s="1">
        <f>IF(pesel[[#This Row],[cyfra kontrolna]]=pesel[[#This Row],[dobra cyfra kontrolna]],1,0)</f>
        <v>1</v>
      </c>
      <c r="J24" s="1">
        <f>FLOOR(pesel[[#This Row],[rok uro]],10)</f>
        <v>70</v>
      </c>
    </row>
    <row r="25" spans="1:10" x14ac:dyDescent="0.25">
      <c r="A25" s="1" t="s">
        <v>23</v>
      </c>
      <c r="B25" s="1">
        <f>IF(MOD(MID(pesel[[#This Row],[pesel]],10,1)*1,2)=0,1,0)</f>
        <v>1</v>
      </c>
      <c r="C25" s="1" t="str">
        <f>MID(pesel[[#This Row],[pesel]],1,2)</f>
        <v>73</v>
      </c>
      <c r="D25" s="1" t="str">
        <f>MID(pesel[[#This Row],[pesel]],3,2)</f>
        <v>07</v>
      </c>
      <c r="E25" s="1" t="str">
        <f>MID(pesel[[#This Row],[pesel]],5,2)</f>
        <v>08</v>
      </c>
      <c r="F25" s="1" t="str">
        <f>MID(pesel[[#This Row],[pesel]],7,3)</f>
        <v>713</v>
      </c>
      <c r="G25" s="1">
        <f>RIGHT(pesel[[#This Row],[pesel]],1)*1</f>
        <v>8</v>
      </c>
      <c r="H25" s="1" cm="1">
        <f t="array" ref="H25">IF(MOD(SUMPRODUCT({1;3;7;9;1;3;7;9;1;3},MID(pesel[[#This Row],[pesel]],{1;2;3;4;5;6;7;8;9;10},1)*1),10)=0,0,10-MOD(SUMPRODUCT({1;3;7;9;1;3;7;9;1;3},MID(pesel[[#This Row],[pesel]],{1;2;3;4;5;6;7;8;9;10},1)*1),10))</f>
        <v>8</v>
      </c>
      <c r="I25" s="1">
        <f>IF(pesel[[#This Row],[cyfra kontrolna]]=pesel[[#This Row],[dobra cyfra kontrolna]],1,0)</f>
        <v>1</v>
      </c>
      <c r="J25" s="1">
        <f>FLOOR(pesel[[#This Row],[rok uro]],10)</f>
        <v>70</v>
      </c>
    </row>
    <row r="26" spans="1:10" x14ac:dyDescent="0.25">
      <c r="A26" s="1" t="s">
        <v>24</v>
      </c>
      <c r="B26" s="1">
        <f>IF(MOD(MID(pesel[[#This Row],[pesel]],10,1)*1,2)=0,1,0)</f>
        <v>0</v>
      </c>
      <c r="C26" s="1" t="str">
        <f>MID(pesel[[#This Row],[pesel]],1,2)</f>
        <v>74</v>
      </c>
      <c r="D26" s="1" t="str">
        <f>MID(pesel[[#This Row],[pesel]],3,2)</f>
        <v>04</v>
      </c>
      <c r="E26" s="1" t="str">
        <f>MID(pesel[[#This Row],[pesel]],5,2)</f>
        <v>02</v>
      </c>
      <c r="F26" s="1" t="str">
        <f>MID(pesel[[#This Row],[pesel]],7,3)</f>
        <v>495</v>
      </c>
      <c r="G26" s="1">
        <f>RIGHT(pesel[[#This Row],[pesel]],1)*1</f>
        <v>8</v>
      </c>
      <c r="H26" s="1" cm="1">
        <f t="array" ref="H26">IF(MOD(SUMPRODUCT({1;3;7;9;1;3;7;9;1;3},MID(pesel[[#This Row],[pesel]],{1;2;3;4;5;6;7;8;9;10},1)*1),10)=0,0,10-MOD(SUMPRODUCT({1;3;7;9;1;3;7;9;1;3},MID(pesel[[#This Row],[pesel]],{1;2;3;4;5;6;7;8;9;10},1)*1),10))</f>
        <v>8</v>
      </c>
      <c r="I26" s="1">
        <f>IF(pesel[[#This Row],[cyfra kontrolna]]=pesel[[#This Row],[dobra cyfra kontrolna]],1,0)</f>
        <v>1</v>
      </c>
      <c r="J26" s="1">
        <f>FLOOR(pesel[[#This Row],[rok uro]],10)</f>
        <v>70</v>
      </c>
    </row>
    <row r="27" spans="1:10" x14ac:dyDescent="0.25">
      <c r="A27" s="1" t="s">
        <v>25</v>
      </c>
      <c r="B27" s="1">
        <f>IF(MOD(MID(pesel[[#This Row],[pesel]],10,1)*1,2)=0,1,0)</f>
        <v>0</v>
      </c>
      <c r="C27" s="1" t="str">
        <f>MID(pesel[[#This Row],[pesel]],1,2)</f>
        <v>85</v>
      </c>
      <c r="D27" s="1" t="str">
        <f>MID(pesel[[#This Row],[pesel]],3,2)</f>
        <v>05</v>
      </c>
      <c r="E27" s="1" t="str">
        <f>MID(pesel[[#This Row],[pesel]],5,2)</f>
        <v>21</v>
      </c>
      <c r="F27" s="1" t="str">
        <f>MID(pesel[[#This Row],[pesel]],7,3)</f>
        <v>356</v>
      </c>
      <c r="G27" s="1">
        <f>RIGHT(pesel[[#This Row],[pesel]],1)*1</f>
        <v>4</v>
      </c>
      <c r="H27" s="1" cm="1">
        <f t="array" ref="H27">IF(MOD(SUMPRODUCT({1;3;7;9;1;3;7;9;1;3},MID(pesel[[#This Row],[pesel]],{1;2;3;4;5;6;7;8;9;10},1)*1),10)=0,0,10-MOD(SUMPRODUCT({1;3;7;9;1;3;7;9;1;3},MID(pesel[[#This Row],[pesel]],{1;2;3;4;5;6;7;8;9;10},1)*1),10))</f>
        <v>4</v>
      </c>
      <c r="I27" s="1">
        <f>IF(pesel[[#This Row],[cyfra kontrolna]]=pesel[[#This Row],[dobra cyfra kontrolna]],1,0)</f>
        <v>1</v>
      </c>
      <c r="J27" s="1">
        <f>FLOOR(pesel[[#This Row],[rok uro]],10)</f>
        <v>80</v>
      </c>
    </row>
    <row r="28" spans="1:10" x14ac:dyDescent="0.25">
      <c r="A28" s="1" t="s">
        <v>26</v>
      </c>
      <c r="B28" s="1">
        <f>IF(MOD(MID(pesel[[#This Row],[pesel]],10,1)*1,2)=0,1,0)</f>
        <v>0</v>
      </c>
      <c r="C28" s="1" t="str">
        <f>MID(pesel[[#This Row],[pesel]],1,2)</f>
        <v>70</v>
      </c>
      <c r="D28" s="1" t="str">
        <f>MID(pesel[[#This Row],[pesel]],3,2)</f>
        <v>05</v>
      </c>
      <c r="E28" s="1" t="str">
        <f>MID(pesel[[#This Row],[pesel]],5,2)</f>
        <v>31</v>
      </c>
      <c r="F28" s="1" t="str">
        <f>MID(pesel[[#This Row],[pesel]],7,3)</f>
        <v>791</v>
      </c>
      <c r="G28" s="1">
        <f>RIGHT(pesel[[#This Row],[pesel]],1)*1</f>
        <v>0</v>
      </c>
      <c r="H28" s="1" cm="1">
        <f t="array" ref="H28">IF(MOD(SUMPRODUCT({1;3;7;9;1;3;7;9;1;3},MID(pesel[[#This Row],[pesel]],{1;2;3;4;5;6;7;8;9;10},1)*1),10)=0,0,10-MOD(SUMPRODUCT({1;3;7;9;1;3;7;9;1;3},MID(pesel[[#This Row],[pesel]],{1;2;3;4;5;6;7;8;9;10},1)*1),10))</f>
        <v>0</v>
      </c>
      <c r="I28" s="1">
        <f>IF(pesel[[#This Row],[cyfra kontrolna]]=pesel[[#This Row],[dobra cyfra kontrolna]],1,0)</f>
        <v>1</v>
      </c>
      <c r="J28" s="1">
        <f>FLOOR(pesel[[#This Row],[rok uro]],10)</f>
        <v>70</v>
      </c>
    </row>
    <row r="29" spans="1:10" x14ac:dyDescent="0.25">
      <c r="A29" s="1" t="s">
        <v>27</v>
      </c>
      <c r="B29" s="1">
        <f>IF(MOD(MID(pesel[[#This Row],[pesel]],10,1)*1,2)=0,1,0)</f>
        <v>0</v>
      </c>
      <c r="C29" s="1" t="str">
        <f>MID(pesel[[#This Row],[pesel]],1,2)</f>
        <v>89</v>
      </c>
      <c r="D29" s="1" t="str">
        <f>MID(pesel[[#This Row],[pesel]],3,2)</f>
        <v>02</v>
      </c>
      <c r="E29" s="1" t="str">
        <f>MID(pesel[[#This Row],[pesel]],5,2)</f>
        <v>14</v>
      </c>
      <c r="F29" s="1" t="str">
        <f>MID(pesel[[#This Row],[pesel]],7,3)</f>
        <v>684</v>
      </c>
      <c r="G29" s="1">
        <f>RIGHT(pesel[[#This Row],[pesel]],1)*1</f>
        <v>3</v>
      </c>
      <c r="H29" s="1" cm="1">
        <f t="array" ref="H29">IF(MOD(SUMPRODUCT({1;3;7;9;1;3;7;9;1;3},MID(pesel[[#This Row],[pesel]],{1;2;3;4;5;6;7;8;9;10},1)*1),10)=0,0,10-MOD(SUMPRODUCT({1;3;7;9;1;3;7;9;1;3},MID(pesel[[#This Row],[pesel]],{1;2;3;4;5;6;7;8;9;10},1)*1),10))</f>
        <v>3</v>
      </c>
      <c r="I29" s="1">
        <f>IF(pesel[[#This Row],[cyfra kontrolna]]=pesel[[#This Row],[dobra cyfra kontrolna]],1,0)</f>
        <v>1</v>
      </c>
      <c r="J29" s="1">
        <f>FLOOR(pesel[[#This Row],[rok uro]],10)</f>
        <v>80</v>
      </c>
    </row>
    <row r="30" spans="1:10" x14ac:dyDescent="0.25">
      <c r="A30" s="1" t="s">
        <v>28</v>
      </c>
      <c r="B30" s="1">
        <f>IF(MOD(MID(pesel[[#This Row],[pesel]],10,1)*1,2)=0,1,0)</f>
        <v>0</v>
      </c>
      <c r="C30" s="1" t="str">
        <f>MID(pesel[[#This Row],[pesel]],1,2)</f>
        <v>64</v>
      </c>
      <c r="D30" s="1" t="str">
        <f>MID(pesel[[#This Row],[pesel]],3,2)</f>
        <v>04</v>
      </c>
      <c r="E30" s="1" t="str">
        <f>MID(pesel[[#This Row],[pesel]],5,2)</f>
        <v>09</v>
      </c>
      <c r="F30" s="1" t="str">
        <f>MID(pesel[[#This Row],[pesel]],7,3)</f>
        <v>195</v>
      </c>
      <c r="G30" s="1">
        <f>RIGHT(pesel[[#This Row],[pesel]],1)*1</f>
        <v>5</v>
      </c>
      <c r="H30" s="1" cm="1">
        <f t="array" ref="H30">IF(MOD(SUMPRODUCT({1;3;7;9;1;3;7;9;1;3},MID(pesel[[#This Row],[pesel]],{1;2;3;4;5;6;7;8;9;10},1)*1),10)=0,0,10-MOD(SUMPRODUCT({1;3;7;9;1;3;7;9;1;3},MID(pesel[[#This Row],[pesel]],{1;2;3;4;5;6;7;8;9;10},1)*1),10))</f>
        <v>5</v>
      </c>
      <c r="I30" s="1">
        <f>IF(pesel[[#This Row],[cyfra kontrolna]]=pesel[[#This Row],[dobra cyfra kontrolna]],1,0)</f>
        <v>1</v>
      </c>
      <c r="J30" s="1">
        <f>FLOOR(pesel[[#This Row],[rok uro]],10)</f>
        <v>60</v>
      </c>
    </row>
    <row r="31" spans="1:10" x14ac:dyDescent="0.25">
      <c r="A31" s="1" t="s">
        <v>29</v>
      </c>
      <c r="B31" s="1">
        <f>IF(MOD(MID(pesel[[#This Row],[pesel]],10,1)*1,2)=0,1,0)</f>
        <v>0</v>
      </c>
      <c r="C31" s="1" t="str">
        <f>MID(pesel[[#This Row],[pesel]],1,2)</f>
        <v>66</v>
      </c>
      <c r="D31" s="1" t="str">
        <f>MID(pesel[[#This Row],[pesel]],3,2)</f>
        <v>10</v>
      </c>
      <c r="E31" s="1" t="str">
        <f>MID(pesel[[#This Row],[pesel]],5,2)</f>
        <v>02</v>
      </c>
      <c r="F31" s="1" t="str">
        <f>MID(pesel[[#This Row],[pesel]],7,3)</f>
        <v>941</v>
      </c>
      <c r="G31" s="1">
        <f>RIGHT(pesel[[#This Row],[pesel]],1)*1</f>
        <v>4</v>
      </c>
      <c r="H31" s="1" cm="1">
        <f t="array" ref="H31">IF(MOD(SUMPRODUCT({1;3;7;9;1;3;7;9;1;3},MID(pesel[[#This Row],[pesel]],{1;2;3;4;5;6;7;8;9;10},1)*1),10)=0,0,10-MOD(SUMPRODUCT({1;3;7;9;1;3;7;9;1;3},MID(pesel[[#This Row],[pesel]],{1;2;3;4;5;6;7;8;9;10},1)*1),10))</f>
        <v>4</v>
      </c>
      <c r="I31" s="1">
        <f>IF(pesel[[#This Row],[cyfra kontrolna]]=pesel[[#This Row],[dobra cyfra kontrolna]],1,0)</f>
        <v>1</v>
      </c>
      <c r="J31" s="1">
        <f>FLOOR(pesel[[#This Row],[rok uro]],10)</f>
        <v>60</v>
      </c>
    </row>
    <row r="32" spans="1:10" x14ac:dyDescent="0.25">
      <c r="A32" s="1" t="s">
        <v>30</v>
      </c>
      <c r="B32" s="1">
        <f>IF(MOD(MID(pesel[[#This Row],[pesel]],10,1)*1,2)=0,1,0)</f>
        <v>1</v>
      </c>
      <c r="C32" s="1" t="str">
        <f>MID(pesel[[#This Row],[pesel]],1,2)</f>
        <v>63</v>
      </c>
      <c r="D32" s="1" t="str">
        <f>MID(pesel[[#This Row],[pesel]],3,2)</f>
        <v>10</v>
      </c>
      <c r="E32" s="1" t="str">
        <f>MID(pesel[[#This Row],[pesel]],5,2)</f>
        <v>20</v>
      </c>
      <c r="F32" s="1" t="str">
        <f>MID(pesel[[#This Row],[pesel]],7,3)</f>
        <v>929</v>
      </c>
      <c r="G32" s="1">
        <f>RIGHT(pesel[[#This Row],[pesel]],1)*1</f>
        <v>4</v>
      </c>
      <c r="H32" s="1" cm="1">
        <f t="array" ref="H32">IF(MOD(SUMPRODUCT({1;3;7;9;1;3;7;9;1;3},MID(pesel[[#This Row],[pesel]],{1;2;3;4;5;6;7;8;9;10},1)*1),10)=0,0,10-MOD(SUMPRODUCT({1;3;7;9;1;3;7;9;1;3},MID(pesel[[#This Row],[pesel]],{1;2;3;4;5;6;7;8;9;10},1)*1),10))</f>
        <v>4</v>
      </c>
      <c r="I32" s="1">
        <f>IF(pesel[[#This Row],[cyfra kontrolna]]=pesel[[#This Row],[dobra cyfra kontrolna]],1,0)</f>
        <v>1</v>
      </c>
      <c r="J32" s="1">
        <f>FLOOR(pesel[[#This Row],[rok uro]],10)</f>
        <v>60</v>
      </c>
    </row>
    <row r="33" spans="1:10" x14ac:dyDescent="0.25">
      <c r="A33" s="1" t="s">
        <v>31</v>
      </c>
      <c r="B33" s="1">
        <f>IF(MOD(MID(pesel[[#This Row],[pesel]],10,1)*1,2)=0,1,0)</f>
        <v>1</v>
      </c>
      <c r="C33" s="1" t="str">
        <f>MID(pesel[[#This Row],[pesel]],1,2)</f>
        <v>89</v>
      </c>
      <c r="D33" s="1" t="str">
        <f>MID(pesel[[#This Row],[pesel]],3,2)</f>
        <v>04</v>
      </c>
      <c r="E33" s="1" t="str">
        <f>MID(pesel[[#This Row],[pesel]],5,2)</f>
        <v>02</v>
      </c>
      <c r="F33" s="1" t="str">
        <f>MID(pesel[[#This Row],[pesel]],7,3)</f>
        <v>054</v>
      </c>
      <c r="G33" s="1">
        <f>RIGHT(pesel[[#This Row],[pesel]],1)*1</f>
        <v>0</v>
      </c>
      <c r="H33" s="1" cm="1">
        <f t="array" ref="H33">IF(MOD(SUMPRODUCT({1;3;7;9;1;3;7;9;1;3},MID(pesel[[#This Row],[pesel]],{1;2;3;4;5;6;7;8;9;10},1)*1),10)=0,0,10-MOD(SUMPRODUCT({1;3;7;9;1;3;7;9;1;3},MID(pesel[[#This Row],[pesel]],{1;2;3;4;5;6;7;8;9;10},1)*1),10))</f>
        <v>0</v>
      </c>
      <c r="I33" s="1">
        <f>IF(pesel[[#This Row],[cyfra kontrolna]]=pesel[[#This Row],[dobra cyfra kontrolna]],1,0)</f>
        <v>1</v>
      </c>
      <c r="J33" s="1">
        <f>FLOOR(pesel[[#This Row],[rok uro]],10)</f>
        <v>80</v>
      </c>
    </row>
    <row r="34" spans="1:10" x14ac:dyDescent="0.25">
      <c r="A34" s="1" t="s">
        <v>32</v>
      </c>
      <c r="B34" s="1">
        <f>IF(MOD(MID(pesel[[#This Row],[pesel]],10,1)*1,2)=0,1,0)</f>
        <v>1</v>
      </c>
      <c r="C34" s="1" t="str">
        <f>MID(pesel[[#This Row],[pesel]],1,2)</f>
        <v>74</v>
      </c>
      <c r="D34" s="1" t="str">
        <f>MID(pesel[[#This Row],[pesel]],3,2)</f>
        <v>12</v>
      </c>
      <c r="E34" s="1" t="str">
        <f>MID(pesel[[#This Row],[pesel]],5,2)</f>
        <v>31</v>
      </c>
      <c r="F34" s="1" t="str">
        <f>MID(pesel[[#This Row],[pesel]],7,3)</f>
        <v>842</v>
      </c>
      <c r="G34" s="1">
        <f>RIGHT(pesel[[#This Row],[pesel]],1)*1</f>
        <v>6</v>
      </c>
      <c r="H34" s="1" cm="1">
        <f t="array" ref="H34">IF(MOD(SUMPRODUCT({1;3;7;9;1;3;7;9;1;3},MID(pesel[[#This Row],[pesel]],{1;2;3;4;5;6;7;8;9;10},1)*1),10)=0,0,10-MOD(SUMPRODUCT({1;3;7;9;1;3;7;9;1;3},MID(pesel[[#This Row],[pesel]],{1;2;3;4;5;6;7;8;9;10},1)*1),10))</f>
        <v>6</v>
      </c>
      <c r="I34" s="1">
        <f>IF(pesel[[#This Row],[cyfra kontrolna]]=pesel[[#This Row],[dobra cyfra kontrolna]],1,0)</f>
        <v>1</v>
      </c>
      <c r="J34" s="1">
        <f>FLOOR(pesel[[#This Row],[rok uro]],10)</f>
        <v>70</v>
      </c>
    </row>
    <row r="35" spans="1:10" x14ac:dyDescent="0.25">
      <c r="A35" s="1" t="s">
        <v>33</v>
      </c>
      <c r="B35" s="1">
        <f>IF(MOD(MID(pesel[[#This Row],[pesel]],10,1)*1,2)=0,1,0)</f>
        <v>1</v>
      </c>
      <c r="C35" s="1" t="str">
        <f>MID(pesel[[#This Row],[pesel]],1,2)</f>
        <v>88</v>
      </c>
      <c r="D35" s="1" t="str">
        <f>MID(pesel[[#This Row],[pesel]],3,2)</f>
        <v>08</v>
      </c>
      <c r="E35" s="1" t="str">
        <f>MID(pesel[[#This Row],[pesel]],5,2)</f>
        <v>02</v>
      </c>
      <c r="F35" s="1" t="str">
        <f>MID(pesel[[#This Row],[pesel]],7,3)</f>
        <v>045</v>
      </c>
      <c r="G35" s="1">
        <f>RIGHT(pesel[[#This Row],[pesel]],1)*1</f>
        <v>9</v>
      </c>
      <c r="H35" s="1" cm="1">
        <f t="array" ref="H35">IF(MOD(SUMPRODUCT({1;3;7;9;1;3;7;9;1;3},MID(pesel[[#This Row],[pesel]],{1;2;3;4;5;6;7;8;9;10},1)*1),10)=0,0,10-MOD(SUMPRODUCT({1;3;7;9;1;3;7;9;1;3},MID(pesel[[#This Row],[pesel]],{1;2;3;4;5;6;7;8;9;10},1)*1),10))</f>
        <v>9</v>
      </c>
      <c r="I35" s="1">
        <f>IF(pesel[[#This Row],[cyfra kontrolna]]=pesel[[#This Row],[dobra cyfra kontrolna]],1,0)</f>
        <v>1</v>
      </c>
      <c r="J35" s="1">
        <f>FLOOR(pesel[[#This Row],[rok uro]],10)</f>
        <v>80</v>
      </c>
    </row>
    <row r="36" spans="1:10" x14ac:dyDescent="0.25">
      <c r="A36" s="1" t="s">
        <v>34</v>
      </c>
      <c r="B36" s="1">
        <f>IF(MOD(MID(pesel[[#This Row],[pesel]],10,1)*1,2)=0,1,0)</f>
        <v>0</v>
      </c>
      <c r="C36" s="1" t="str">
        <f>MID(pesel[[#This Row],[pesel]],1,2)</f>
        <v>70</v>
      </c>
      <c r="D36" s="1" t="str">
        <f>MID(pesel[[#This Row],[pesel]],3,2)</f>
        <v>03</v>
      </c>
      <c r="E36" s="1" t="str">
        <f>MID(pesel[[#This Row],[pesel]],5,2)</f>
        <v>20</v>
      </c>
      <c r="F36" s="1" t="str">
        <f>MID(pesel[[#This Row],[pesel]],7,3)</f>
        <v>574</v>
      </c>
      <c r="G36" s="1">
        <f>RIGHT(pesel[[#This Row],[pesel]],1)*1</f>
        <v>3</v>
      </c>
      <c r="H36" s="1" cm="1">
        <f t="array" ref="H36">IF(MOD(SUMPRODUCT({1;3;7;9;1;3;7;9;1;3},MID(pesel[[#This Row],[pesel]],{1;2;3;4;5;6;7;8;9;10},1)*1),10)=0,0,10-MOD(SUMPRODUCT({1;3;7;9;1;3;7;9;1;3},MID(pesel[[#This Row],[pesel]],{1;2;3;4;5;6;7;8;9;10},1)*1),10))</f>
        <v>3</v>
      </c>
      <c r="I36" s="1">
        <f>IF(pesel[[#This Row],[cyfra kontrolna]]=pesel[[#This Row],[dobra cyfra kontrolna]],1,0)</f>
        <v>1</v>
      </c>
      <c r="J36" s="1">
        <f>FLOOR(pesel[[#This Row],[rok uro]],10)</f>
        <v>70</v>
      </c>
    </row>
    <row r="37" spans="1:10" x14ac:dyDescent="0.25">
      <c r="A37" s="1" t="s">
        <v>35</v>
      </c>
      <c r="B37" s="1">
        <f>IF(MOD(MID(pesel[[#This Row],[pesel]],10,1)*1,2)=0,1,0)</f>
        <v>1</v>
      </c>
      <c r="C37" s="1" t="str">
        <f>MID(pesel[[#This Row],[pesel]],1,2)</f>
        <v>89</v>
      </c>
      <c r="D37" s="1" t="str">
        <f>MID(pesel[[#This Row],[pesel]],3,2)</f>
        <v>08</v>
      </c>
      <c r="E37" s="1" t="str">
        <f>MID(pesel[[#This Row],[pesel]],5,2)</f>
        <v>14</v>
      </c>
      <c r="F37" s="1" t="str">
        <f>MID(pesel[[#This Row],[pesel]],7,3)</f>
        <v>214</v>
      </c>
      <c r="G37" s="1">
        <f>RIGHT(pesel[[#This Row],[pesel]],1)*1</f>
        <v>5</v>
      </c>
      <c r="H37" s="1" cm="1">
        <f t="array" ref="H37">IF(MOD(SUMPRODUCT({1;3;7;9;1;3;7;9;1;3},MID(pesel[[#This Row],[pesel]],{1;2;3;4;5;6;7;8;9;10},1)*1),10)=0,0,10-MOD(SUMPRODUCT({1;3;7;9;1;3;7;9;1;3},MID(pesel[[#This Row],[pesel]],{1;2;3;4;5;6;7;8;9;10},1)*1),10))</f>
        <v>1</v>
      </c>
      <c r="I37" s="1">
        <f>IF(pesel[[#This Row],[cyfra kontrolna]]=pesel[[#This Row],[dobra cyfra kontrolna]],1,0)</f>
        <v>0</v>
      </c>
      <c r="J37" s="1">
        <f>FLOOR(pesel[[#This Row],[rok uro]],10)</f>
        <v>80</v>
      </c>
    </row>
    <row r="38" spans="1:10" x14ac:dyDescent="0.25">
      <c r="A38" s="1" t="s">
        <v>36</v>
      </c>
      <c r="B38" s="1">
        <f>IF(MOD(MID(pesel[[#This Row],[pesel]],10,1)*1,2)=0,1,0)</f>
        <v>0</v>
      </c>
      <c r="C38" s="1" t="str">
        <f>MID(pesel[[#This Row],[pesel]],1,2)</f>
        <v>66</v>
      </c>
      <c r="D38" s="1" t="str">
        <f>MID(pesel[[#This Row],[pesel]],3,2)</f>
        <v>11</v>
      </c>
      <c r="E38" s="1" t="str">
        <f>MID(pesel[[#This Row],[pesel]],5,2)</f>
        <v>31</v>
      </c>
      <c r="F38" s="1" t="str">
        <f>MID(pesel[[#This Row],[pesel]],7,3)</f>
        <v>839</v>
      </c>
      <c r="G38" s="1">
        <f>RIGHT(pesel[[#This Row],[pesel]],1)*1</f>
        <v>5</v>
      </c>
      <c r="H38" s="1" cm="1">
        <f t="array" ref="H38">IF(MOD(SUMPRODUCT({1;3;7;9;1;3;7;9;1;3},MID(pesel[[#This Row],[pesel]],{1;2;3;4;5;6;7;8;9;10},1)*1),10)=0,0,10-MOD(SUMPRODUCT({1;3;7;9;1;3;7;9;1;3},MID(pesel[[#This Row],[pesel]],{1;2;3;4;5;6;7;8;9;10},1)*1),10))</f>
        <v>5</v>
      </c>
      <c r="I38" s="1">
        <f>IF(pesel[[#This Row],[cyfra kontrolna]]=pesel[[#This Row],[dobra cyfra kontrolna]],1,0)</f>
        <v>1</v>
      </c>
      <c r="J38" s="1">
        <f>FLOOR(pesel[[#This Row],[rok uro]],10)</f>
        <v>60</v>
      </c>
    </row>
    <row r="39" spans="1:10" x14ac:dyDescent="0.25">
      <c r="A39" s="1" t="s">
        <v>37</v>
      </c>
      <c r="B39" s="1">
        <f>IF(MOD(MID(pesel[[#This Row],[pesel]],10,1)*1,2)=0,1,0)</f>
        <v>1</v>
      </c>
      <c r="C39" s="1" t="str">
        <f>MID(pesel[[#This Row],[pesel]],1,2)</f>
        <v>56</v>
      </c>
      <c r="D39" s="1" t="str">
        <f>MID(pesel[[#This Row],[pesel]],3,2)</f>
        <v>11</v>
      </c>
      <c r="E39" s="1" t="str">
        <f>MID(pesel[[#This Row],[pesel]],5,2)</f>
        <v>11</v>
      </c>
      <c r="F39" s="1" t="str">
        <f>MID(pesel[[#This Row],[pesel]],7,3)</f>
        <v>615</v>
      </c>
      <c r="G39" s="1">
        <f>RIGHT(pesel[[#This Row],[pesel]],1)*1</f>
        <v>9</v>
      </c>
      <c r="H39" s="1" cm="1">
        <f t="array" ref="H39">IF(MOD(SUMPRODUCT({1;3;7;9;1;3;7;9;1;3},MID(pesel[[#This Row],[pesel]],{1;2;3;4;5;6;7;8;9;10},1)*1),10)=0,0,10-MOD(SUMPRODUCT({1;3;7;9;1;3;7;9;1;3},MID(pesel[[#This Row],[pesel]],{1;2;3;4;5;6;7;8;9;10},1)*1),10))</f>
        <v>9</v>
      </c>
      <c r="I39" s="1">
        <f>IF(pesel[[#This Row],[cyfra kontrolna]]=pesel[[#This Row],[dobra cyfra kontrolna]],1,0)</f>
        <v>1</v>
      </c>
      <c r="J39" s="1">
        <f>FLOOR(pesel[[#This Row],[rok uro]],10)</f>
        <v>50</v>
      </c>
    </row>
    <row r="40" spans="1:10" x14ac:dyDescent="0.25">
      <c r="A40" s="1" t="s">
        <v>38</v>
      </c>
      <c r="B40" s="1">
        <f>IF(MOD(MID(pesel[[#This Row],[pesel]],10,1)*1,2)=0,1,0)</f>
        <v>0</v>
      </c>
      <c r="C40" s="1" t="str">
        <f>MID(pesel[[#This Row],[pesel]],1,2)</f>
        <v>78</v>
      </c>
      <c r="D40" s="1" t="str">
        <f>MID(pesel[[#This Row],[pesel]],3,2)</f>
        <v>10</v>
      </c>
      <c r="E40" s="1" t="str">
        <f>MID(pesel[[#This Row],[pesel]],5,2)</f>
        <v>31</v>
      </c>
      <c r="F40" s="1" t="str">
        <f>MID(pesel[[#This Row],[pesel]],7,3)</f>
        <v>886</v>
      </c>
      <c r="G40" s="1">
        <f>RIGHT(pesel[[#This Row],[pesel]],1)*1</f>
        <v>5</v>
      </c>
      <c r="H40" s="1" cm="1">
        <f t="array" ref="H40">IF(MOD(SUMPRODUCT({1;3;7;9;1;3;7;9;1;3},MID(pesel[[#This Row],[pesel]],{1;2;3;4;5;6;7;8;9;10},1)*1),10)=0,0,10-MOD(SUMPRODUCT({1;3;7;9;1;3;7;9;1;3},MID(pesel[[#This Row],[pesel]],{1;2;3;4;5;6;7;8;9;10},1)*1),10))</f>
        <v>5</v>
      </c>
      <c r="I40" s="1">
        <f>IF(pesel[[#This Row],[cyfra kontrolna]]=pesel[[#This Row],[dobra cyfra kontrolna]],1,0)</f>
        <v>1</v>
      </c>
      <c r="J40" s="1">
        <f>FLOOR(pesel[[#This Row],[rok uro]],10)</f>
        <v>70</v>
      </c>
    </row>
    <row r="41" spans="1:10" x14ac:dyDescent="0.25">
      <c r="A41" s="1" t="s">
        <v>39</v>
      </c>
      <c r="B41" s="1">
        <f>IF(MOD(MID(pesel[[#This Row],[pesel]],10,1)*1,2)=0,1,0)</f>
        <v>1</v>
      </c>
      <c r="C41" s="1" t="str">
        <f>MID(pesel[[#This Row],[pesel]],1,2)</f>
        <v>88</v>
      </c>
      <c r="D41" s="1" t="str">
        <f>MID(pesel[[#This Row],[pesel]],3,2)</f>
        <v>08</v>
      </c>
      <c r="E41" s="1" t="str">
        <f>MID(pesel[[#This Row],[pesel]],5,2)</f>
        <v>06</v>
      </c>
      <c r="F41" s="1" t="str">
        <f>MID(pesel[[#This Row],[pesel]],7,3)</f>
        <v>019</v>
      </c>
      <c r="G41" s="1">
        <f>RIGHT(pesel[[#This Row],[pesel]],1)*1</f>
        <v>8</v>
      </c>
      <c r="H41" s="1" cm="1">
        <f t="array" ref="H41">IF(MOD(SUMPRODUCT({1;3;7;9;1;3;7;9;1;3},MID(pesel[[#This Row],[pesel]],{1;2;3;4;5;6;7;8;9;10},1)*1),10)=0,0,10-MOD(SUMPRODUCT({1;3;7;9;1;3;7;9;1;3},MID(pesel[[#This Row],[pesel]],{1;2;3;4;5;6;7;8;9;10},1)*1),10))</f>
        <v>8</v>
      </c>
      <c r="I41" s="1">
        <f>IF(pesel[[#This Row],[cyfra kontrolna]]=pesel[[#This Row],[dobra cyfra kontrolna]],1,0)</f>
        <v>1</v>
      </c>
      <c r="J41" s="1">
        <f>FLOOR(pesel[[#This Row],[rok uro]],10)</f>
        <v>80</v>
      </c>
    </row>
    <row r="42" spans="1:10" x14ac:dyDescent="0.25">
      <c r="A42" s="1" t="s">
        <v>40</v>
      </c>
      <c r="B42" s="1">
        <f>IF(MOD(MID(pesel[[#This Row],[pesel]],10,1)*1,2)=0,1,0)</f>
        <v>0</v>
      </c>
      <c r="C42" s="1" t="str">
        <f>MID(pesel[[#This Row],[pesel]],1,2)</f>
        <v>71</v>
      </c>
      <c r="D42" s="1" t="str">
        <f>MID(pesel[[#This Row],[pesel]],3,2)</f>
        <v>09</v>
      </c>
      <c r="E42" s="1" t="str">
        <f>MID(pesel[[#This Row],[pesel]],5,2)</f>
        <v>30</v>
      </c>
      <c r="F42" s="1" t="str">
        <f>MID(pesel[[#This Row],[pesel]],7,3)</f>
        <v>588</v>
      </c>
      <c r="G42" s="1">
        <f>RIGHT(pesel[[#This Row],[pesel]],1)*1</f>
        <v>6</v>
      </c>
      <c r="H42" s="1" cm="1">
        <f t="array" ref="H42">IF(MOD(SUMPRODUCT({1;3;7;9;1;3;7;9;1;3},MID(pesel[[#This Row],[pesel]],{1;2;3;4;5;6;7;8;9;10},1)*1),10)=0,0,10-MOD(SUMPRODUCT({1;3;7;9;1;3;7;9;1;3},MID(pesel[[#This Row],[pesel]],{1;2;3;4;5;6;7;8;9;10},1)*1),10))</f>
        <v>6</v>
      </c>
      <c r="I42" s="1">
        <f>IF(pesel[[#This Row],[cyfra kontrolna]]=pesel[[#This Row],[dobra cyfra kontrolna]],1,0)</f>
        <v>1</v>
      </c>
      <c r="J42" s="1">
        <f>FLOOR(pesel[[#This Row],[rok uro]],10)</f>
        <v>70</v>
      </c>
    </row>
    <row r="43" spans="1:10" x14ac:dyDescent="0.25">
      <c r="A43" s="1" t="s">
        <v>41</v>
      </c>
      <c r="B43" s="1">
        <f>IF(MOD(MID(pesel[[#This Row],[pesel]],10,1)*1,2)=0,1,0)</f>
        <v>0</v>
      </c>
      <c r="C43" s="1" t="str">
        <f>MID(pesel[[#This Row],[pesel]],1,2)</f>
        <v>64</v>
      </c>
      <c r="D43" s="1" t="str">
        <f>MID(pesel[[#This Row],[pesel]],3,2)</f>
        <v>02</v>
      </c>
      <c r="E43" s="1" t="str">
        <f>MID(pesel[[#This Row],[pesel]],5,2)</f>
        <v>23</v>
      </c>
      <c r="F43" s="1" t="str">
        <f>MID(pesel[[#This Row],[pesel]],7,3)</f>
        <v>014</v>
      </c>
      <c r="G43" s="1">
        <f>RIGHT(pesel[[#This Row],[pesel]],1)*1</f>
        <v>5</v>
      </c>
      <c r="H43" s="1" cm="1">
        <f t="array" ref="H43">IF(MOD(SUMPRODUCT({1;3;7;9;1;3;7;9;1;3},MID(pesel[[#This Row],[pesel]],{1;2;3;4;5;6;7;8;9;10},1)*1),10)=0,0,10-MOD(SUMPRODUCT({1;3;7;9;1;3;7;9;1;3},MID(pesel[[#This Row],[pesel]],{1;2;3;4;5;6;7;8;9;10},1)*1),10))</f>
        <v>5</v>
      </c>
      <c r="I43" s="1">
        <f>IF(pesel[[#This Row],[cyfra kontrolna]]=pesel[[#This Row],[dobra cyfra kontrolna]],1,0)</f>
        <v>1</v>
      </c>
      <c r="J43" s="1">
        <f>FLOOR(pesel[[#This Row],[rok uro]],10)</f>
        <v>60</v>
      </c>
    </row>
    <row r="44" spans="1:10" x14ac:dyDescent="0.25">
      <c r="A44" s="1" t="s">
        <v>42</v>
      </c>
      <c r="B44" s="1">
        <f>IF(MOD(MID(pesel[[#This Row],[pesel]],10,1)*1,2)=0,1,0)</f>
        <v>0</v>
      </c>
      <c r="C44" s="1" t="str">
        <f>MID(pesel[[#This Row],[pesel]],1,2)</f>
        <v>65</v>
      </c>
      <c r="D44" s="1" t="str">
        <f>MID(pesel[[#This Row],[pesel]],3,2)</f>
        <v>10</v>
      </c>
      <c r="E44" s="1" t="str">
        <f>MID(pesel[[#This Row],[pesel]],5,2)</f>
        <v>20</v>
      </c>
      <c r="F44" s="1" t="str">
        <f>MID(pesel[[#This Row],[pesel]],7,3)</f>
        <v>861</v>
      </c>
      <c r="G44" s="1">
        <f>RIGHT(pesel[[#This Row],[pesel]],1)*1</f>
        <v>6</v>
      </c>
      <c r="H44" s="1" cm="1">
        <f t="array" ref="H44">IF(MOD(SUMPRODUCT({1;3;7;9;1;3;7;9;1;3},MID(pesel[[#This Row],[pesel]],{1;2;3;4;5;6;7;8;9;10},1)*1),10)=0,0,10-MOD(SUMPRODUCT({1;3;7;9;1;3;7;9;1;3},MID(pesel[[#This Row],[pesel]],{1;2;3;4;5;6;7;8;9;10},1)*1),10))</f>
        <v>6</v>
      </c>
      <c r="I44" s="1">
        <f>IF(pesel[[#This Row],[cyfra kontrolna]]=pesel[[#This Row],[dobra cyfra kontrolna]],1,0)</f>
        <v>1</v>
      </c>
      <c r="J44" s="1">
        <f>FLOOR(pesel[[#This Row],[rok uro]],10)</f>
        <v>60</v>
      </c>
    </row>
    <row r="45" spans="1:10" x14ac:dyDescent="0.25">
      <c r="A45" s="1" t="s">
        <v>43</v>
      </c>
      <c r="B45" s="1">
        <f>IF(MOD(MID(pesel[[#This Row],[pesel]],10,1)*1,2)=0,1,0)</f>
        <v>0</v>
      </c>
      <c r="C45" s="1" t="str">
        <f>MID(pesel[[#This Row],[pesel]],1,2)</f>
        <v>68</v>
      </c>
      <c r="D45" s="1" t="str">
        <f>MID(pesel[[#This Row],[pesel]],3,2)</f>
        <v>11</v>
      </c>
      <c r="E45" s="1" t="str">
        <f>MID(pesel[[#This Row],[pesel]],5,2)</f>
        <v>21</v>
      </c>
      <c r="F45" s="1" t="str">
        <f>MID(pesel[[#This Row],[pesel]],7,3)</f>
        <v>175</v>
      </c>
      <c r="G45" s="1">
        <f>RIGHT(pesel[[#This Row],[pesel]],1)*1</f>
        <v>7</v>
      </c>
      <c r="H45" s="1" cm="1">
        <f t="array" ref="H45">IF(MOD(SUMPRODUCT({1;3;7;9;1;3;7;9;1;3},MID(pesel[[#This Row],[pesel]],{1;2;3;4;5;6;7;8;9;10},1)*1),10)=0,0,10-MOD(SUMPRODUCT({1;3;7;9;1;3;7;9;1;3},MID(pesel[[#This Row],[pesel]],{1;2;3;4;5;6;7;8;9;10},1)*1),10))</f>
        <v>7</v>
      </c>
      <c r="I45" s="1">
        <f>IF(pesel[[#This Row],[cyfra kontrolna]]=pesel[[#This Row],[dobra cyfra kontrolna]],1,0)</f>
        <v>1</v>
      </c>
      <c r="J45" s="1">
        <f>FLOOR(pesel[[#This Row],[rok uro]],10)</f>
        <v>60</v>
      </c>
    </row>
    <row r="46" spans="1:10" x14ac:dyDescent="0.25">
      <c r="A46" s="1" t="s">
        <v>44</v>
      </c>
      <c r="B46" s="1">
        <f>IF(MOD(MID(pesel[[#This Row],[pesel]],10,1)*1,2)=0,1,0)</f>
        <v>1</v>
      </c>
      <c r="C46" s="1" t="str">
        <f>MID(pesel[[#This Row],[pesel]],1,2)</f>
        <v>70</v>
      </c>
      <c r="D46" s="1" t="str">
        <f>MID(pesel[[#This Row],[pesel]],3,2)</f>
        <v>10</v>
      </c>
      <c r="E46" s="1" t="str">
        <f>MID(pesel[[#This Row],[pesel]],5,2)</f>
        <v>11</v>
      </c>
      <c r="F46" s="1" t="str">
        <f>MID(pesel[[#This Row],[pesel]],7,3)</f>
        <v>954</v>
      </c>
      <c r="G46" s="1">
        <f>RIGHT(pesel[[#This Row],[pesel]],1)*1</f>
        <v>6</v>
      </c>
      <c r="H46" s="1" cm="1">
        <f t="array" ref="H46">IF(MOD(SUMPRODUCT({1;3;7;9;1;3;7;9;1;3},MID(pesel[[#This Row],[pesel]],{1;2;3;4;5;6;7;8;9;10},1)*1),10)=0,0,10-MOD(SUMPRODUCT({1;3;7;9;1;3;7;9;1;3},MID(pesel[[#This Row],[pesel]],{1;2;3;4;5;6;7;8;9;10},1)*1),10))</f>
        <v>6</v>
      </c>
      <c r="I46" s="1">
        <f>IF(pesel[[#This Row],[cyfra kontrolna]]=pesel[[#This Row],[dobra cyfra kontrolna]],1,0)</f>
        <v>1</v>
      </c>
      <c r="J46" s="1">
        <f>FLOOR(pesel[[#This Row],[rok uro]],10)</f>
        <v>70</v>
      </c>
    </row>
    <row r="47" spans="1:10" x14ac:dyDescent="0.25">
      <c r="A47" s="1" t="s">
        <v>45</v>
      </c>
      <c r="B47" s="1">
        <f>IF(MOD(MID(pesel[[#This Row],[pesel]],10,1)*1,2)=0,1,0)</f>
        <v>0</v>
      </c>
      <c r="C47" s="1" t="str">
        <f>MID(pesel[[#This Row],[pesel]],1,2)</f>
        <v>77</v>
      </c>
      <c r="D47" s="1" t="str">
        <f>MID(pesel[[#This Row],[pesel]],3,2)</f>
        <v>11</v>
      </c>
      <c r="E47" s="1" t="str">
        <f>MID(pesel[[#This Row],[pesel]],5,2)</f>
        <v>10</v>
      </c>
      <c r="F47" s="1" t="str">
        <f>MID(pesel[[#This Row],[pesel]],7,3)</f>
        <v>848</v>
      </c>
      <c r="G47" s="1">
        <f>RIGHT(pesel[[#This Row],[pesel]],1)*1</f>
        <v>0</v>
      </c>
      <c r="H47" s="1" cm="1">
        <f t="array" ref="H47">IF(MOD(SUMPRODUCT({1;3;7;9;1;3;7;9;1;3},MID(pesel[[#This Row],[pesel]],{1;2;3;4;5;6;7;8;9;10},1)*1),10)=0,0,10-MOD(SUMPRODUCT({1;3;7;9;1;3;7;9;1;3},MID(pesel[[#This Row],[pesel]],{1;2;3;4;5;6;7;8;9;10},1)*1),10))</f>
        <v>0</v>
      </c>
      <c r="I47" s="1">
        <f>IF(pesel[[#This Row],[cyfra kontrolna]]=pesel[[#This Row],[dobra cyfra kontrolna]],1,0)</f>
        <v>1</v>
      </c>
      <c r="J47" s="1">
        <f>FLOOR(pesel[[#This Row],[rok uro]],10)</f>
        <v>70</v>
      </c>
    </row>
    <row r="48" spans="1:10" x14ac:dyDescent="0.25">
      <c r="A48" s="1" t="s">
        <v>46</v>
      </c>
      <c r="B48" s="1">
        <f>IF(MOD(MID(pesel[[#This Row],[pesel]],10,1)*1,2)=0,1,0)</f>
        <v>0</v>
      </c>
      <c r="C48" s="1" t="str">
        <f>MID(pesel[[#This Row],[pesel]],1,2)</f>
        <v>78</v>
      </c>
      <c r="D48" s="1" t="str">
        <f>MID(pesel[[#This Row],[pesel]],3,2)</f>
        <v>12</v>
      </c>
      <c r="E48" s="1" t="str">
        <f>MID(pesel[[#This Row],[pesel]],5,2)</f>
        <v>31</v>
      </c>
      <c r="F48" s="1" t="str">
        <f>MID(pesel[[#This Row],[pesel]],7,3)</f>
        <v>890</v>
      </c>
      <c r="G48" s="1">
        <f>RIGHT(pesel[[#This Row],[pesel]],1)*1</f>
        <v>8</v>
      </c>
      <c r="H48" s="1" cm="1">
        <f t="array" ref="H48">IF(MOD(SUMPRODUCT({1;3;7;9;1;3;7;9;1;3},MID(pesel[[#This Row],[pesel]],{1;2;3;4;5;6;7;8;9;10},1)*1),10)=0,0,10-MOD(SUMPRODUCT({1;3;7;9;1;3;7;9;1;3},MID(pesel[[#This Row],[pesel]],{1;2;3;4;5;6;7;8;9;10},1)*1),10))</f>
        <v>8</v>
      </c>
      <c r="I48" s="1">
        <f>IF(pesel[[#This Row],[cyfra kontrolna]]=pesel[[#This Row],[dobra cyfra kontrolna]],1,0)</f>
        <v>1</v>
      </c>
      <c r="J48" s="1">
        <f>FLOOR(pesel[[#This Row],[rok uro]],10)</f>
        <v>70</v>
      </c>
    </row>
    <row r="49" spans="1:10" x14ac:dyDescent="0.25">
      <c r="A49" s="1" t="s">
        <v>47</v>
      </c>
      <c r="B49" s="1">
        <f>IF(MOD(MID(pesel[[#This Row],[pesel]],10,1)*1,2)=0,1,0)</f>
        <v>1</v>
      </c>
      <c r="C49" s="1" t="str">
        <f>MID(pesel[[#This Row],[pesel]],1,2)</f>
        <v>79</v>
      </c>
      <c r="D49" s="1" t="str">
        <f>MID(pesel[[#This Row],[pesel]],3,2)</f>
        <v>11</v>
      </c>
      <c r="E49" s="1" t="str">
        <f>MID(pesel[[#This Row],[pesel]],5,2)</f>
        <v>06</v>
      </c>
      <c r="F49" s="1" t="str">
        <f>MID(pesel[[#This Row],[pesel]],7,3)</f>
        <v>737</v>
      </c>
      <c r="G49" s="1">
        <f>RIGHT(pesel[[#This Row],[pesel]],1)*1</f>
        <v>9</v>
      </c>
      <c r="H49" s="1" cm="1">
        <f t="array" ref="H49">IF(MOD(SUMPRODUCT({1;3;7;9;1;3;7;9;1;3},MID(pesel[[#This Row],[pesel]],{1;2;3;4;5;6;7;8;9;10},1)*1),10)=0,0,10-MOD(SUMPRODUCT({1;3;7;9;1;3;7;9;1;3},MID(pesel[[#This Row],[pesel]],{1;2;3;4;5;6;7;8;9;10},1)*1),10))</f>
        <v>9</v>
      </c>
      <c r="I49" s="1">
        <f>IF(pesel[[#This Row],[cyfra kontrolna]]=pesel[[#This Row],[dobra cyfra kontrolna]],1,0)</f>
        <v>1</v>
      </c>
      <c r="J49" s="1">
        <f>FLOOR(pesel[[#This Row],[rok uro]],10)</f>
        <v>70</v>
      </c>
    </row>
    <row r="50" spans="1:10" x14ac:dyDescent="0.25">
      <c r="A50" s="1" t="s">
        <v>48</v>
      </c>
      <c r="B50" s="1">
        <f>IF(MOD(MID(pesel[[#This Row],[pesel]],10,1)*1,2)=0,1,0)</f>
        <v>1</v>
      </c>
      <c r="C50" s="1" t="str">
        <f>MID(pesel[[#This Row],[pesel]],1,2)</f>
        <v>74</v>
      </c>
      <c r="D50" s="1" t="str">
        <f>MID(pesel[[#This Row],[pesel]],3,2)</f>
        <v>12</v>
      </c>
      <c r="E50" s="1" t="str">
        <f>MID(pesel[[#This Row],[pesel]],5,2)</f>
        <v>02</v>
      </c>
      <c r="F50" s="1" t="str">
        <f>MID(pesel[[#This Row],[pesel]],7,3)</f>
        <v>845</v>
      </c>
      <c r="G50" s="1">
        <f>RIGHT(pesel[[#This Row],[pesel]],1)*1</f>
        <v>1</v>
      </c>
      <c r="H50" s="1" cm="1">
        <f t="array" ref="H50">IF(MOD(SUMPRODUCT({1;3;7;9;1;3;7;9;1;3},MID(pesel[[#This Row],[pesel]],{1;2;3;4;5;6;7;8;9;10},1)*1),10)=0,0,10-MOD(SUMPRODUCT({1;3;7;9;1;3;7;9;1;3},MID(pesel[[#This Row],[pesel]],{1;2;3;4;5;6;7;8;9;10},1)*1),10))</f>
        <v>1</v>
      </c>
      <c r="I50" s="1">
        <f>IF(pesel[[#This Row],[cyfra kontrolna]]=pesel[[#This Row],[dobra cyfra kontrolna]],1,0)</f>
        <v>1</v>
      </c>
      <c r="J50" s="1">
        <f>FLOOR(pesel[[#This Row],[rok uro]],10)</f>
        <v>70</v>
      </c>
    </row>
    <row r="51" spans="1:10" x14ac:dyDescent="0.25">
      <c r="A51" s="1" t="s">
        <v>49</v>
      </c>
      <c r="B51" s="1">
        <f>IF(MOD(MID(pesel[[#This Row],[pesel]],10,1)*1,2)=0,1,0)</f>
        <v>0</v>
      </c>
      <c r="C51" s="1" t="str">
        <f>MID(pesel[[#This Row],[pesel]],1,2)</f>
        <v>89</v>
      </c>
      <c r="D51" s="1" t="str">
        <f>MID(pesel[[#This Row],[pesel]],3,2)</f>
        <v>08</v>
      </c>
      <c r="E51" s="1" t="str">
        <f>MID(pesel[[#This Row],[pesel]],5,2)</f>
        <v>21</v>
      </c>
      <c r="F51" s="1" t="str">
        <f>MID(pesel[[#This Row],[pesel]],7,3)</f>
        <v>798</v>
      </c>
      <c r="G51" s="1">
        <f>RIGHT(pesel[[#This Row],[pesel]],1)*1</f>
        <v>9</v>
      </c>
      <c r="H51" s="1" cm="1">
        <f t="array" ref="H51">IF(MOD(SUMPRODUCT({1;3;7;9;1;3;7;9;1;3},MID(pesel[[#This Row],[pesel]],{1;2;3;4;5;6;7;8;9;10},1)*1),10)=0,0,10-MOD(SUMPRODUCT({1;3;7;9;1;3;7;9;1;3},MID(pesel[[#This Row],[pesel]],{1;2;3;4;5;6;7;8;9;10},1)*1),10))</f>
        <v>9</v>
      </c>
      <c r="I51" s="1">
        <f>IF(pesel[[#This Row],[cyfra kontrolna]]=pesel[[#This Row],[dobra cyfra kontrolna]],1,0)</f>
        <v>1</v>
      </c>
      <c r="J51" s="1">
        <f>FLOOR(pesel[[#This Row],[rok uro]],10)</f>
        <v>80</v>
      </c>
    </row>
    <row r="52" spans="1:10" x14ac:dyDescent="0.25">
      <c r="A52" s="1" t="s">
        <v>50</v>
      </c>
      <c r="B52" s="1">
        <f>IF(MOD(MID(pesel[[#This Row],[pesel]],10,1)*1,2)=0,1,0)</f>
        <v>1</v>
      </c>
      <c r="C52" s="1" t="str">
        <f>MID(pesel[[#This Row],[pesel]],1,2)</f>
        <v>86</v>
      </c>
      <c r="D52" s="1" t="str">
        <f>MID(pesel[[#This Row],[pesel]],3,2)</f>
        <v>07</v>
      </c>
      <c r="E52" s="1" t="str">
        <f>MID(pesel[[#This Row],[pesel]],5,2)</f>
        <v>06</v>
      </c>
      <c r="F52" s="1" t="str">
        <f>MID(pesel[[#This Row],[pesel]],7,3)</f>
        <v>305</v>
      </c>
      <c r="G52" s="1">
        <f>RIGHT(pesel[[#This Row],[pesel]],1)*1</f>
        <v>3</v>
      </c>
      <c r="H52" s="1" cm="1">
        <f t="array" ref="H52">IF(MOD(SUMPRODUCT({1;3;7;9;1;3;7;9;1;3},MID(pesel[[#This Row],[pesel]],{1;2;3;4;5;6;7;8;9;10},1)*1),10)=0,0,10-MOD(SUMPRODUCT({1;3;7;9;1;3;7;9;1;3},MID(pesel[[#This Row],[pesel]],{1;2;3;4;5;6;7;8;9;10},1)*1),10))</f>
        <v>3</v>
      </c>
      <c r="I52" s="1">
        <f>IF(pesel[[#This Row],[cyfra kontrolna]]=pesel[[#This Row],[dobra cyfra kontrolna]],1,0)</f>
        <v>1</v>
      </c>
      <c r="J52" s="1">
        <f>FLOOR(pesel[[#This Row],[rok uro]],10)</f>
        <v>80</v>
      </c>
    </row>
    <row r="53" spans="1:10" x14ac:dyDescent="0.25">
      <c r="A53" s="1" t="s">
        <v>51</v>
      </c>
      <c r="B53" s="1">
        <f>IF(MOD(MID(pesel[[#This Row],[pesel]],10,1)*1,2)=0,1,0)</f>
        <v>1</v>
      </c>
      <c r="C53" s="1" t="str">
        <f>MID(pesel[[#This Row],[pesel]],1,2)</f>
        <v>63</v>
      </c>
      <c r="D53" s="1" t="str">
        <f>MID(pesel[[#This Row],[pesel]],3,2)</f>
        <v>12</v>
      </c>
      <c r="E53" s="1" t="str">
        <f>MID(pesel[[#This Row],[pesel]],5,2)</f>
        <v>27</v>
      </c>
      <c r="F53" s="1" t="str">
        <f>MID(pesel[[#This Row],[pesel]],7,3)</f>
        <v>551</v>
      </c>
      <c r="G53" s="1">
        <f>RIGHT(pesel[[#This Row],[pesel]],1)*1</f>
        <v>2</v>
      </c>
      <c r="H53" s="1" cm="1">
        <f t="array" ref="H53">IF(MOD(SUMPRODUCT({1;3;7;9;1;3;7;9;1;3},MID(pesel[[#This Row],[pesel]],{1;2;3;4;5;6;7;8;9;10},1)*1),10)=0,0,10-MOD(SUMPRODUCT({1;3;7;9;1;3;7;9;1;3},MID(pesel[[#This Row],[pesel]],{1;2;3;4;5;6;7;8;9;10},1)*1),10))</f>
        <v>2</v>
      </c>
      <c r="I53" s="1">
        <f>IF(pesel[[#This Row],[cyfra kontrolna]]=pesel[[#This Row],[dobra cyfra kontrolna]],1,0)</f>
        <v>1</v>
      </c>
      <c r="J53" s="1">
        <f>FLOOR(pesel[[#This Row],[rok uro]],10)</f>
        <v>60</v>
      </c>
    </row>
    <row r="54" spans="1:10" x14ac:dyDescent="0.25">
      <c r="A54" s="1" t="s">
        <v>52</v>
      </c>
      <c r="B54" s="1">
        <f>IF(MOD(MID(pesel[[#This Row],[pesel]],10,1)*1,2)=0,1,0)</f>
        <v>0</v>
      </c>
      <c r="C54" s="1" t="str">
        <f>MID(pesel[[#This Row],[pesel]],1,2)</f>
        <v>90</v>
      </c>
      <c r="D54" s="1" t="str">
        <f>MID(pesel[[#This Row],[pesel]],3,2)</f>
        <v>11</v>
      </c>
      <c r="E54" s="1" t="str">
        <f>MID(pesel[[#This Row],[pesel]],5,2)</f>
        <v>20</v>
      </c>
      <c r="F54" s="1" t="str">
        <f>MID(pesel[[#This Row],[pesel]],7,3)</f>
        <v>043</v>
      </c>
      <c r="G54" s="1">
        <f>RIGHT(pesel[[#This Row],[pesel]],1)*1</f>
        <v>3</v>
      </c>
      <c r="H54" s="1" cm="1">
        <f t="array" ref="H54">IF(MOD(SUMPRODUCT({1;3;7;9;1;3;7;9;1;3},MID(pesel[[#This Row],[pesel]],{1;2;3;4;5;6;7;8;9;10},1)*1),10)=0,0,10-MOD(SUMPRODUCT({1;3;7;9;1;3;7;9;1;3},MID(pesel[[#This Row],[pesel]],{1;2;3;4;5;6;7;8;9;10},1)*1),10))</f>
        <v>3</v>
      </c>
      <c r="I54" s="1">
        <f>IF(pesel[[#This Row],[cyfra kontrolna]]=pesel[[#This Row],[dobra cyfra kontrolna]],1,0)</f>
        <v>1</v>
      </c>
      <c r="J54" s="1">
        <f>FLOOR(pesel[[#This Row],[rok uro]],10)</f>
        <v>90</v>
      </c>
    </row>
    <row r="55" spans="1:10" x14ac:dyDescent="0.25">
      <c r="A55" s="1" t="s">
        <v>53</v>
      </c>
      <c r="B55" s="1">
        <f>IF(MOD(MID(pesel[[#This Row],[pesel]],10,1)*1,2)=0,1,0)</f>
        <v>1</v>
      </c>
      <c r="C55" s="1" t="str">
        <f>MID(pesel[[#This Row],[pesel]],1,2)</f>
        <v>54</v>
      </c>
      <c r="D55" s="1" t="str">
        <f>MID(pesel[[#This Row],[pesel]],3,2)</f>
        <v>04</v>
      </c>
      <c r="E55" s="1" t="str">
        <f>MID(pesel[[#This Row],[pesel]],5,2)</f>
        <v>30</v>
      </c>
      <c r="F55" s="1" t="str">
        <f>MID(pesel[[#This Row],[pesel]],7,3)</f>
        <v>100</v>
      </c>
      <c r="G55" s="1">
        <f>RIGHT(pesel[[#This Row],[pesel]],1)*1</f>
        <v>8</v>
      </c>
      <c r="H55" s="1" cm="1">
        <f t="array" ref="H55">IF(MOD(SUMPRODUCT({1;3;7;9;1;3;7;9;1;3},MID(pesel[[#This Row],[pesel]],{1;2;3;4;5;6;7;8;9;10},1)*1),10)=0,0,10-MOD(SUMPRODUCT({1;3;7;9;1;3;7;9;1;3},MID(pesel[[#This Row],[pesel]],{1;2;3;4;5;6;7;8;9;10},1)*1),10))</f>
        <v>3</v>
      </c>
      <c r="I55" s="1">
        <f>IF(pesel[[#This Row],[cyfra kontrolna]]=pesel[[#This Row],[dobra cyfra kontrolna]],1,0)</f>
        <v>0</v>
      </c>
      <c r="J55" s="1">
        <f>FLOOR(pesel[[#This Row],[rok uro]],10)</f>
        <v>50</v>
      </c>
    </row>
    <row r="56" spans="1:10" x14ac:dyDescent="0.25">
      <c r="A56" s="1" t="s">
        <v>54</v>
      </c>
      <c r="B56" s="1">
        <f>IF(MOD(MID(pesel[[#This Row],[pesel]],10,1)*1,2)=0,1,0)</f>
        <v>0</v>
      </c>
      <c r="C56" s="1" t="str">
        <f>MID(pesel[[#This Row],[pesel]],1,2)</f>
        <v>69</v>
      </c>
      <c r="D56" s="1" t="str">
        <f>MID(pesel[[#This Row],[pesel]],3,2)</f>
        <v>12</v>
      </c>
      <c r="E56" s="1" t="str">
        <f>MID(pesel[[#This Row],[pesel]],5,2)</f>
        <v>21</v>
      </c>
      <c r="F56" s="1" t="str">
        <f>MID(pesel[[#This Row],[pesel]],7,3)</f>
        <v>741</v>
      </c>
      <c r="G56" s="1">
        <f>RIGHT(pesel[[#This Row],[pesel]],1)*1</f>
        <v>8</v>
      </c>
      <c r="H56" s="1" cm="1">
        <f t="array" ref="H56">IF(MOD(SUMPRODUCT({1;3;7;9;1;3;7;9;1;3},MID(pesel[[#This Row],[pesel]],{1;2;3;4;5;6;7;8;9;10},1)*1),10)=0,0,10-MOD(SUMPRODUCT({1;3;7;9;1;3;7;9;1;3},MID(pesel[[#This Row],[pesel]],{1;2;3;4;5;6;7;8;9;10},1)*1),10))</f>
        <v>8</v>
      </c>
      <c r="I56" s="1">
        <f>IF(pesel[[#This Row],[cyfra kontrolna]]=pesel[[#This Row],[dobra cyfra kontrolna]],1,0)</f>
        <v>1</v>
      </c>
      <c r="J56" s="1">
        <f>FLOOR(pesel[[#This Row],[rok uro]],10)</f>
        <v>60</v>
      </c>
    </row>
    <row r="57" spans="1:10" x14ac:dyDescent="0.25">
      <c r="A57" s="1" t="s">
        <v>55</v>
      </c>
      <c r="B57" s="1">
        <f>IF(MOD(MID(pesel[[#This Row],[pesel]],10,1)*1,2)=0,1,0)</f>
        <v>0</v>
      </c>
      <c r="C57" s="1" t="str">
        <f>MID(pesel[[#This Row],[pesel]],1,2)</f>
        <v>84</v>
      </c>
      <c r="D57" s="1" t="str">
        <f>MID(pesel[[#This Row],[pesel]],3,2)</f>
        <v>05</v>
      </c>
      <c r="E57" s="1" t="str">
        <f>MID(pesel[[#This Row],[pesel]],5,2)</f>
        <v>12</v>
      </c>
      <c r="F57" s="1" t="str">
        <f>MID(pesel[[#This Row],[pesel]],7,3)</f>
        <v>948</v>
      </c>
      <c r="G57" s="1">
        <f>RIGHT(pesel[[#This Row],[pesel]],1)*1</f>
        <v>4</v>
      </c>
      <c r="H57" s="1" cm="1">
        <f t="array" ref="H57">IF(MOD(SUMPRODUCT({1;3;7;9;1;3;7;9;1;3},MID(pesel[[#This Row],[pesel]],{1;2;3;4;5;6;7;8;9;10},1)*1),10)=0,0,10-MOD(SUMPRODUCT({1;3;7;9;1;3;7;9;1;3},MID(pesel[[#This Row],[pesel]],{1;2;3;4;5;6;7;8;9;10},1)*1),10))</f>
        <v>4</v>
      </c>
      <c r="I57" s="1">
        <f>IF(pesel[[#This Row],[cyfra kontrolna]]=pesel[[#This Row],[dobra cyfra kontrolna]],1,0)</f>
        <v>1</v>
      </c>
      <c r="J57" s="1">
        <f>FLOOR(pesel[[#This Row],[rok uro]],10)</f>
        <v>80</v>
      </c>
    </row>
    <row r="58" spans="1:10" x14ac:dyDescent="0.25">
      <c r="A58" s="1" t="s">
        <v>56</v>
      </c>
      <c r="B58" s="1">
        <f>IF(MOD(MID(pesel[[#This Row],[pesel]],10,1)*1,2)=0,1,0)</f>
        <v>1</v>
      </c>
      <c r="C58" s="1" t="str">
        <f>MID(pesel[[#This Row],[pesel]],1,2)</f>
        <v>66</v>
      </c>
      <c r="D58" s="1" t="str">
        <f>MID(pesel[[#This Row],[pesel]],3,2)</f>
        <v>11</v>
      </c>
      <c r="E58" s="1" t="str">
        <f>MID(pesel[[#This Row],[pesel]],5,2)</f>
        <v>11</v>
      </c>
      <c r="F58" s="1" t="str">
        <f>MID(pesel[[#This Row],[pesel]],7,3)</f>
        <v>761</v>
      </c>
      <c r="G58" s="1">
        <f>RIGHT(pesel[[#This Row],[pesel]],1)*1</f>
        <v>4</v>
      </c>
      <c r="H58" s="1" cm="1">
        <f t="array" ref="H58">IF(MOD(SUMPRODUCT({1;3;7;9;1;3;7;9;1;3},MID(pesel[[#This Row],[pesel]],{1;2;3;4;5;6;7;8;9;10},1)*1),10)=0,0,10-MOD(SUMPRODUCT({1;3;7;9;1;3;7;9;1;3},MID(pesel[[#This Row],[pesel]],{1;2;3;4;5;6;7;8;9;10},1)*1),10))</f>
        <v>4</v>
      </c>
      <c r="I58" s="1">
        <f>IF(pesel[[#This Row],[cyfra kontrolna]]=pesel[[#This Row],[dobra cyfra kontrolna]],1,0)</f>
        <v>1</v>
      </c>
      <c r="J58" s="1">
        <f>FLOOR(pesel[[#This Row],[rok uro]],10)</f>
        <v>60</v>
      </c>
    </row>
    <row r="59" spans="1:10" x14ac:dyDescent="0.25">
      <c r="A59" s="1" t="s">
        <v>57</v>
      </c>
      <c r="B59" s="1">
        <f>IF(MOD(MID(pesel[[#This Row],[pesel]],10,1)*1,2)=0,1,0)</f>
        <v>0</v>
      </c>
      <c r="C59" s="1" t="str">
        <f>MID(pesel[[#This Row],[pesel]],1,2)</f>
        <v>71</v>
      </c>
      <c r="D59" s="1" t="str">
        <f>MID(pesel[[#This Row],[pesel]],3,2)</f>
        <v>11</v>
      </c>
      <c r="E59" s="1" t="str">
        <f>MID(pesel[[#This Row],[pesel]],5,2)</f>
        <v>26</v>
      </c>
      <c r="F59" s="1" t="str">
        <f>MID(pesel[[#This Row],[pesel]],7,3)</f>
        <v>775</v>
      </c>
      <c r="G59" s="1">
        <f>RIGHT(pesel[[#This Row],[pesel]],1)*1</f>
        <v>4</v>
      </c>
      <c r="H59" s="1" cm="1">
        <f t="array" ref="H59">IF(MOD(SUMPRODUCT({1;3;7;9;1;3;7;9;1;3},MID(pesel[[#This Row],[pesel]],{1;2;3;4;5;6;7;8;9;10},1)*1),10)=0,0,10-MOD(SUMPRODUCT({1;3;7;9;1;3;7;9;1;3},MID(pesel[[#This Row],[pesel]],{1;2;3;4;5;6;7;8;9;10},1)*1),10))</f>
        <v>4</v>
      </c>
      <c r="I59" s="1">
        <f>IF(pesel[[#This Row],[cyfra kontrolna]]=pesel[[#This Row],[dobra cyfra kontrolna]],1,0)</f>
        <v>1</v>
      </c>
      <c r="J59" s="1">
        <f>FLOOR(pesel[[#This Row],[rok uro]],10)</f>
        <v>70</v>
      </c>
    </row>
    <row r="60" spans="1:10" x14ac:dyDescent="0.25">
      <c r="A60" s="1" t="s">
        <v>58</v>
      </c>
      <c r="B60" s="1">
        <f>IF(MOD(MID(pesel[[#This Row],[pesel]],10,1)*1,2)=0,1,0)</f>
        <v>1</v>
      </c>
      <c r="C60" s="1" t="str">
        <f>MID(pesel[[#This Row],[pesel]],1,2)</f>
        <v>89</v>
      </c>
      <c r="D60" s="1" t="str">
        <f>MID(pesel[[#This Row],[pesel]],3,2)</f>
        <v>04</v>
      </c>
      <c r="E60" s="1" t="str">
        <f>MID(pesel[[#This Row],[pesel]],5,2)</f>
        <v>06</v>
      </c>
      <c r="F60" s="1" t="str">
        <f>MID(pesel[[#This Row],[pesel]],7,3)</f>
        <v>333</v>
      </c>
      <c r="G60" s="1">
        <f>RIGHT(pesel[[#This Row],[pesel]],1)*1</f>
        <v>8</v>
      </c>
      <c r="H60" s="1" cm="1">
        <f t="array" ref="H60">IF(MOD(SUMPRODUCT({1;3;7;9;1;3;7;9;1;3},MID(pesel[[#This Row],[pesel]],{1;2;3;4;5;6;7;8;9;10},1)*1),10)=0,0,10-MOD(SUMPRODUCT({1;3;7;9;1;3;7;9;1;3},MID(pesel[[#This Row],[pesel]],{1;2;3;4;5;6;7;8;9;10},1)*1),10))</f>
        <v>8</v>
      </c>
      <c r="I60" s="1">
        <f>IF(pesel[[#This Row],[cyfra kontrolna]]=pesel[[#This Row],[dobra cyfra kontrolna]],1,0)</f>
        <v>1</v>
      </c>
      <c r="J60" s="1">
        <f>FLOOR(pesel[[#This Row],[rok uro]],10)</f>
        <v>80</v>
      </c>
    </row>
    <row r="61" spans="1:10" x14ac:dyDescent="0.25">
      <c r="A61" s="1" t="s">
        <v>59</v>
      </c>
      <c r="B61" s="1">
        <f>IF(MOD(MID(pesel[[#This Row],[pesel]],10,1)*1,2)=0,1,0)</f>
        <v>0</v>
      </c>
      <c r="C61" s="1" t="str">
        <f>MID(pesel[[#This Row],[pesel]],1,2)</f>
        <v>90</v>
      </c>
      <c r="D61" s="1" t="str">
        <f>MID(pesel[[#This Row],[pesel]],3,2)</f>
        <v>05</v>
      </c>
      <c r="E61" s="1" t="str">
        <f>MID(pesel[[#This Row],[pesel]],5,2)</f>
        <v>31</v>
      </c>
      <c r="F61" s="1" t="str">
        <f>MID(pesel[[#This Row],[pesel]],7,3)</f>
        <v>201</v>
      </c>
      <c r="G61" s="1">
        <f>RIGHT(pesel[[#This Row],[pesel]],1)*1</f>
        <v>6</v>
      </c>
      <c r="H61" s="1" cm="1">
        <f t="array" ref="H61">IF(MOD(SUMPRODUCT({1;3;7;9;1;3;7;9;1;3},MID(pesel[[#This Row],[pesel]],{1;2;3;4;5;6;7;8;9;10},1)*1),10)=0,0,10-MOD(SUMPRODUCT({1;3;7;9;1;3;7;9;1;3},MID(pesel[[#This Row],[pesel]],{1;2;3;4;5;6;7;8;9;10},1)*1),10))</f>
        <v>6</v>
      </c>
      <c r="I61" s="1">
        <f>IF(pesel[[#This Row],[cyfra kontrolna]]=pesel[[#This Row],[dobra cyfra kontrolna]],1,0)</f>
        <v>1</v>
      </c>
      <c r="J61" s="1">
        <f>FLOOR(pesel[[#This Row],[rok uro]],10)</f>
        <v>90</v>
      </c>
    </row>
    <row r="62" spans="1:10" x14ac:dyDescent="0.25">
      <c r="A62" s="1" t="s">
        <v>60</v>
      </c>
      <c r="B62" s="1">
        <f>IF(MOD(MID(pesel[[#This Row],[pesel]],10,1)*1,2)=0,1,0)</f>
        <v>0</v>
      </c>
      <c r="C62" s="1" t="str">
        <f>MID(pesel[[#This Row],[pesel]],1,2)</f>
        <v>75</v>
      </c>
      <c r="D62" s="1" t="str">
        <f>MID(pesel[[#This Row],[pesel]],3,2)</f>
        <v>12</v>
      </c>
      <c r="E62" s="1" t="str">
        <f>MID(pesel[[#This Row],[pesel]],5,2)</f>
        <v>31</v>
      </c>
      <c r="F62" s="1" t="str">
        <f>MID(pesel[[#This Row],[pesel]],7,3)</f>
        <v>993</v>
      </c>
      <c r="G62" s="1">
        <f>RIGHT(pesel[[#This Row],[pesel]],1)*1</f>
        <v>7</v>
      </c>
      <c r="H62" s="1" cm="1">
        <f t="array" ref="H62">IF(MOD(SUMPRODUCT({1;3;7;9;1;3;7;9;1;3},MID(pesel[[#This Row],[pesel]],{1;2;3;4;5;6;7;8;9;10},1)*1),10)=0,0,10-MOD(SUMPRODUCT({1;3;7;9;1;3;7;9;1;3},MID(pesel[[#This Row],[pesel]],{1;2;3;4;5;6;7;8;9;10},1)*1),10))</f>
        <v>7</v>
      </c>
      <c r="I62" s="1">
        <f>IF(pesel[[#This Row],[cyfra kontrolna]]=pesel[[#This Row],[dobra cyfra kontrolna]],1,0)</f>
        <v>1</v>
      </c>
      <c r="J62" s="1">
        <f>FLOOR(pesel[[#This Row],[rok uro]],10)</f>
        <v>70</v>
      </c>
    </row>
    <row r="63" spans="1:10" x14ac:dyDescent="0.25">
      <c r="A63" s="1" t="s">
        <v>61</v>
      </c>
      <c r="B63" s="1">
        <f>IF(MOD(MID(pesel[[#This Row],[pesel]],10,1)*1,2)=0,1,0)</f>
        <v>0</v>
      </c>
      <c r="C63" s="1" t="str">
        <f>MID(pesel[[#This Row],[pesel]],1,2)</f>
        <v>73</v>
      </c>
      <c r="D63" s="1" t="str">
        <f>MID(pesel[[#This Row],[pesel]],3,2)</f>
        <v>11</v>
      </c>
      <c r="E63" s="1" t="str">
        <f>MID(pesel[[#This Row],[pesel]],5,2)</f>
        <v>23</v>
      </c>
      <c r="F63" s="1" t="str">
        <f>MID(pesel[[#This Row],[pesel]],7,3)</f>
        <v>285</v>
      </c>
      <c r="G63" s="1">
        <f>RIGHT(pesel[[#This Row],[pesel]],1)*1</f>
        <v>1</v>
      </c>
      <c r="H63" s="1" cm="1">
        <f t="array" ref="H63">IF(MOD(SUMPRODUCT({1;3;7;9;1;3;7;9;1;3},MID(pesel[[#This Row],[pesel]],{1;2;3;4;5;6;7;8;9;10},1)*1),10)=0,0,10-MOD(SUMPRODUCT({1;3;7;9;1;3;7;9;1;3},MID(pesel[[#This Row],[pesel]],{1;2;3;4;5;6;7;8;9;10},1)*1),10))</f>
        <v>1</v>
      </c>
      <c r="I63" s="1">
        <f>IF(pesel[[#This Row],[cyfra kontrolna]]=pesel[[#This Row],[dobra cyfra kontrolna]],1,0)</f>
        <v>1</v>
      </c>
      <c r="J63" s="1">
        <f>FLOOR(pesel[[#This Row],[rok uro]],10)</f>
        <v>70</v>
      </c>
    </row>
    <row r="64" spans="1:10" x14ac:dyDescent="0.25">
      <c r="A64" s="1" t="s">
        <v>62</v>
      </c>
      <c r="B64" s="1">
        <f>IF(MOD(MID(pesel[[#This Row],[pesel]],10,1)*1,2)=0,1,0)</f>
        <v>1</v>
      </c>
      <c r="C64" s="1" t="str">
        <f>MID(pesel[[#This Row],[pesel]],1,2)</f>
        <v>85</v>
      </c>
      <c r="D64" s="1" t="str">
        <f>MID(pesel[[#This Row],[pesel]],3,2)</f>
        <v>03</v>
      </c>
      <c r="E64" s="1" t="str">
        <f>MID(pesel[[#This Row],[pesel]],5,2)</f>
        <v>10</v>
      </c>
      <c r="F64" s="1" t="str">
        <f>MID(pesel[[#This Row],[pesel]],7,3)</f>
        <v>794</v>
      </c>
      <c r="G64" s="1">
        <f>RIGHT(pesel[[#This Row],[pesel]],1)*1</f>
        <v>3</v>
      </c>
      <c r="H64" s="1" cm="1">
        <f t="array" ref="H64">IF(MOD(SUMPRODUCT({1;3;7;9;1;3;7;9;1;3},MID(pesel[[#This Row],[pesel]],{1;2;3;4;5;6;7;8;9;10},1)*1),10)=0,0,10-MOD(SUMPRODUCT({1;3;7;9;1;3;7;9;1;3},MID(pesel[[#This Row],[pesel]],{1;2;3;4;5;6;7;8;9;10},1)*1),10))</f>
        <v>3</v>
      </c>
      <c r="I64" s="1">
        <f>IF(pesel[[#This Row],[cyfra kontrolna]]=pesel[[#This Row],[dobra cyfra kontrolna]],1,0)</f>
        <v>1</v>
      </c>
      <c r="J64" s="1">
        <f>FLOOR(pesel[[#This Row],[rok uro]],10)</f>
        <v>80</v>
      </c>
    </row>
    <row r="65" spans="1:10" x14ac:dyDescent="0.25">
      <c r="A65" s="1" t="s">
        <v>63</v>
      </c>
      <c r="B65" s="1">
        <f>IF(MOD(MID(pesel[[#This Row],[pesel]],10,1)*1,2)=0,1,0)</f>
        <v>1</v>
      </c>
      <c r="C65" s="1" t="str">
        <f>MID(pesel[[#This Row],[pesel]],1,2)</f>
        <v>85</v>
      </c>
      <c r="D65" s="1" t="str">
        <f>MID(pesel[[#This Row],[pesel]],3,2)</f>
        <v>05</v>
      </c>
      <c r="E65" s="1" t="str">
        <f>MID(pesel[[#This Row],[pesel]],5,2)</f>
        <v>25</v>
      </c>
      <c r="F65" s="1" t="str">
        <f>MID(pesel[[#This Row],[pesel]],7,3)</f>
        <v>686</v>
      </c>
      <c r="G65" s="1">
        <f>RIGHT(pesel[[#This Row],[pesel]],1)*1</f>
        <v>3</v>
      </c>
      <c r="H65" s="1" cm="1">
        <f t="array" ref="H65">IF(MOD(SUMPRODUCT({1;3;7;9;1;3;7;9;1;3},MID(pesel[[#This Row],[pesel]],{1;2;3;4;5;6;7;8;9;10},1)*1),10)=0,0,10-MOD(SUMPRODUCT({1;3;7;9;1;3;7;9;1;3},MID(pesel[[#This Row],[pesel]],{1;2;3;4;5;6;7;8;9;10},1)*1),10))</f>
        <v>3</v>
      </c>
      <c r="I65" s="1">
        <f>IF(pesel[[#This Row],[cyfra kontrolna]]=pesel[[#This Row],[dobra cyfra kontrolna]],1,0)</f>
        <v>1</v>
      </c>
      <c r="J65" s="1">
        <f>FLOOR(pesel[[#This Row],[rok uro]],10)</f>
        <v>80</v>
      </c>
    </row>
    <row r="66" spans="1:10" x14ac:dyDescent="0.25">
      <c r="A66" s="1" t="s">
        <v>64</v>
      </c>
      <c r="B66" s="1">
        <f>IF(MOD(MID(pesel[[#This Row],[pesel]],10,1)*1,2)=0,1,0)</f>
        <v>0</v>
      </c>
      <c r="C66" s="1" t="str">
        <f>MID(pesel[[#This Row],[pesel]],1,2)</f>
        <v>55</v>
      </c>
      <c r="D66" s="1" t="str">
        <f>MID(pesel[[#This Row],[pesel]],3,2)</f>
        <v>02</v>
      </c>
      <c r="E66" s="1" t="str">
        <f>MID(pesel[[#This Row],[pesel]],5,2)</f>
        <v>21</v>
      </c>
      <c r="F66" s="1" t="str">
        <f>MID(pesel[[#This Row],[pesel]],7,3)</f>
        <v>534</v>
      </c>
      <c r="G66" s="1">
        <f>RIGHT(pesel[[#This Row],[pesel]],1)*1</f>
        <v>2</v>
      </c>
      <c r="H66" s="1" cm="1">
        <f t="array" ref="H66">IF(MOD(SUMPRODUCT({1;3;7;9;1;3;7;9;1;3},MID(pesel[[#This Row],[pesel]],{1;2;3;4;5;6;7;8;9;10},1)*1),10)=0,0,10-MOD(SUMPRODUCT({1;3;7;9;1;3;7;9;1;3},MID(pesel[[#This Row],[pesel]],{1;2;3;4;5;6;7;8;9;10},1)*1),10))</f>
        <v>2</v>
      </c>
      <c r="I66" s="1">
        <f>IF(pesel[[#This Row],[cyfra kontrolna]]=pesel[[#This Row],[dobra cyfra kontrolna]],1,0)</f>
        <v>1</v>
      </c>
      <c r="J66" s="1">
        <f>FLOOR(pesel[[#This Row],[rok uro]],10)</f>
        <v>50</v>
      </c>
    </row>
    <row r="67" spans="1:10" x14ac:dyDescent="0.25">
      <c r="A67" s="1" t="s">
        <v>65</v>
      </c>
      <c r="B67" s="1">
        <f>IF(MOD(MID(pesel[[#This Row],[pesel]],10,1)*1,2)=0,1,0)</f>
        <v>1</v>
      </c>
      <c r="C67" s="1" t="str">
        <f>MID(pesel[[#This Row],[pesel]],1,2)</f>
        <v>83</v>
      </c>
      <c r="D67" s="1" t="str">
        <f>MID(pesel[[#This Row],[pesel]],3,2)</f>
        <v>04</v>
      </c>
      <c r="E67" s="1" t="str">
        <f>MID(pesel[[#This Row],[pesel]],5,2)</f>
        <v>19</v>
      </c>
      <c r="F67" s="1" t="str">
        <f>MID(pesel[[#This Row],[pesel]],7,3)</f>
        <v>472</v>
      </c>
      <c r="G67" s="1">
        <f>RIGHT(pesel[[#This Row],[pesel]],1)*1</f>
        <v>2</v>
      </c>
      <c r="H67" s="1" cm="1">
        <f t="array" ref="H67">IF(MOD(SUMPRODUCT({1;3;7;9;1;3;7;9;1;3},MID(pesel[[#This Row],[pesel]],{1;2;3;4;5;6;7;8;9;10},1)*1),10)=0,0,10-MOD(SUMPRODUCT({1;3;7;9;1;3;7;9;1;3},MID(pesel[[#This Row],[pesel]],{1;2;3;4;5;6;7;8;9;10},1)*1),10))</f>
        <v>2</v>
      </c>
      <c r="I67" s="1">
        <f>IF(pesel[[#This Row],[cyfra kontrolna]]=pesel[[#This Row],[dobra cyfra kontrolna]],1,0)</f>
        <v>1</v>
      </c>
      <c r="J67" s="1">
        <f>FLOOR(pesel[[#This Row],[rok uro]],10)</f>
        <v>80</v>
      </c>
    </row>
    <row r="68" spans="1:10" x14ac:dyDescent="0.25">
      <c r="A68" s="1" t="s">
        <v>66</v>
      </c>
      <c r="B68" s="1">
        <f>IF(MOD(MID(pesel[[#This Row],[pesel]],10,1)*1,2)=0,1,0)</f>
        <v>1</v>
      </c>
      <c r="C68" s="1" t="str">
        <f>MID(pesel[[#This Row],[pesel]],1,2)</f>
        <v>86</v>
      </c>
      <c r="D68" s="1" t="str">
        <f>MID(pesel[[#This Row],[pesel]],3,2)</f>
        <v>08</v>
      </c>
      <c r="E68" s="1" t="str">
        <f>MID(pesel[[#This Row],[pesel]],5,2)</f>
        <v>14</v>
      </c>
      <c r="F68" s="1" t="str">
        <f>MID(pesel[[#This Row],[pesel]],7,3)</f>
        <v>433</v>
      </c>
      <c r="G68" s="1">
        <f>RIGHT(pesel[[#This Row],[pesel]],1)*1</f>
        <v>5</v>
      </c>
      <c r="H68" s="1" cm="1">
        <f t="array" ref="H68">IF(MOD(SUMPRODUCT({1;3;7;9;1;3;7;9;1;3},MID(pesel[[#This Row],[pesel]],{1;2;3;4;5;6;7;8;9;10},1)*1),10)=0,0,10-MOD(SUMPRODUCT({1;3;7;9;1;3;7;9;1;3},MID(pesel[[#This Row],[pesel]],{1;2;3;4;5;6;7;8;9;10},1)*1),10))</f>
        <v>5</v>
      </c>
      <c r="I68" s="1">
        <f>IF(pesel[[#This Row],[cyfra kontrolna]]=pesel[[#This Row],[dobra cyfra kontrolna]],1,0)</f>
        <v>1</v>
      </c>
      <c r="J68" s="1">
        <f>FLOOR(pesel[[#This Row],[rok uro]],10)</f>
        <v>80</v>
      </c>
    </row>
    <row r="69" spans="1:10" x14ac:dyDescent="0.25">
      <c r="A69" s="1" t="s">
        <v>67</v>
      </c>
      <c r="B69" s="1">
        <f>IF(MOD(MID(pesel[[#This Row],[pesel]],10,1)*1,2)=0,1,0)</f>
        <v>1</v>
      </c>
      <c r="C69" s="1" t="str">
        <f>MID(pesel[[#This Row],[pesel]],1,2)</f>
        <v>59</v>
      </c>
      <c r="D69" s="1" t="str">
        <f>MID(pesel[[#This Row],[pesel]],3,2)</f>
        <v>11</v>
      </c>
      <c r="E69" s="1" t="str">
        <f>MID(pesel[[#This Row],[pesel]],5,2)</f>
        <v>05</v>
      </c>
      <c r="F69" s="1" t="str">
        <f>MID(pesel[[#This Row],[pesel]],7,3)</f>
        <v>705</v>
      </c>
      <c r="G69" s="1">
        <f>RIGHT(pesel[[#This Row],[pesel]],1)*1</f>
        <v>5</v>
      </c>
      <c r="H69" s="1" cm="1">
        <f t="array" ref="H69">IF(MOD(SUMPRODUCT({1;3;7;9;1;3;7;9;1;3},MID(pesel[[#This Row],[pesel]],{1;2;3;4;5;6;7;8;9;10},1)*1),10)=0,0,10-MOD(SUMPRODUCT({1;3;7;9;1;3;7;9;1;3},MID(pesel[[#This Row],[pesel]],{1;2;3;4;5;6;7;8;9;10},1)*1),10))</f>
        <v>5</v>
      </c>
      <c r="I69" s="1">
        <f>IF(pesel[[#This Row],[cyfra kontrolna]]=pesel[[#This Row],[dobra cyfra kontrolna]],1,0)</f>
        <v>1</v>
      </c>
      <c r="J69" s="1">
        <f>FLOOR(pesel[[#This Row],[rok uro]],10)</f>
        <v>50</v>
      </c>
    </row>
    <row r="70" spans="1:10" x14ac:dyDescent="0.25">
      <c r="A70" s="1" t="s">
        <v>68</v>
      </c>
      <c r="B70" s="1">
        <f>IF(MOD(MID(pesel[[#This Row],[pesel]],10,1)*1,2)=0,1,0)</f>
        <v>0</v>
      </c>
      <c r="C70" s="1" t="str">
        <f>MID(pesel[[#This Row],[pesel]],1,2)</f>
        <v>66</v>
      </c>
      <c r="D70" s="1" t="str">
        <f>MID(pesel[[#This Row],[pesel]],3,2)</f>
        <v>06</v>
      </c>
      <c r="E70" s="1" t="str">
        <f>MID(pesel[[#This Row],[pesel]],5,2)</f>
        <v>30</v>
      </c>
      <c r="F70" s="1" t="str">
        <f>MID(pesel[[#This Row],[pesel]],7,3)</f>
        <v>146</v>
      </c>
      <c r="G70" s="1">
        <f>RIGHT(pesel[[#This Row],[pesel]],1)*1</f>
        <v>1</v>
      </c>
      <c r="H70" s="1" cm="1">
        <f t="array" ref="H70">IF(MOD(SUMPRODUCT({1;3;7;9;1;3;7;9;1;3},MID(pesel[[#This Row],[pesel]],{1;2;3;4;5;6;7;8;9;10},1)*1),10)=0,0,10-MOD(SUMPRODUCT({1;3;7;9;1;3;7;9;1;3},MID(pesel[[#This Row],[pesel]],{1;2;3;4;5;6;7;8;9;10},1)*1),10))</f>
        <v>1</v>
      </c>
      <c r="I70" s="1">
        <f>IF(pesel[[#This Row],[cyfra kontrolna]]=pesel[[#This Row],[dobra cyfra kontrolna]],1,0)</f>
        <v>1</v>
      </c>
      <c r="J70" s="1">
        <f>FLOOR(pesel[[#This Row],[rok uro]],10)</f>
        <v>60</v>
      </c>
    </row>
    <row r="71" spans="1:10" x14ac:dyDescent="0.25">
      <c r="A71" s="1" t="s">
        <v>69</v>
      </c>
      <c r="B71" s="1">
        <f>IF(MOD(MID(pesel[[#This Row],[pesel]],10,1)*1,2)=0,1,0)</f>
        <v>1</v>
      </c>
      <c r="C71" s="1" t="str">
        <f>MID(pesel[[#This Row],[pesel]],1,2)</f>
        <v>67</v>
      </c>
      <c r="D71" s="1" t="str">
        <f>MID(pesel[[#This Row],[pesel]],3,2)</f>
        <v>12</v>
      </c>
      <c r="E71" s="1" t="str">
        <f>MID(pesel[[#This Row],[pesel]],5,2)</f>
        <v>07</v>
      </c>
      <c r="F71" s="1" t="str">
        <f>MID(pesel[[#This Row],[pesel]],7,3)</f>
        <v>499</v>
      </c>
      <c r="G71" s="1">
        <f>RIGHT(pesel[[#This Row],[pesel]],1)*1</f>
        <v>3</v>
      </c>
      <c r="H71" s="1" cm="1">
        <f t="array" ref="H71">IF(MOD(SUMPRODUCT({1;3;7;9;1;3;7;9;1;3},MID(pesel[[#This Row],[pesel]],{1;2;3;4;5;6;7;8;9;10},1)*1),10)=0,0,10-MOD(SUMPRODUCT({1;3;7;9;1;3;7;9;1;3},MID(pesel[[#This Row],[pesel]],{1;2;3;4;5;6;7;8;9;10},1)*1),10))</f>
        <v>3</v>
      </c>
      <c r="I71" s="1">
        <f>IF(pesel[[#This Row],[cyfra kontrolna]]=pesel[[#This Row],[dobra cyfra kontrolna]],1,0)</f>
        <v>1</v>
      </c>
      <c r="J71" s="1">
        <f>FLOOR(pesel[[#This Row],[rok uro]],10)</f>
        <v>60</v>
      </c>
    </row>
    <row r="72" spans="1:10" x14ac:dyDescent="0.25">
      <c r="A72" s="1" t="s">
        <v>70</v>
      </c>
      <c r="B72" s="1">
        <f>IF(MOD(MID(pesel[[#This Row],[pesel]],10,1)*1,2)=0,1,0)</f>
        <v>1</v>
      </c>
      <c r="C72" s="1" t="str">
        <f>MID(pesel[[#This Row],[pesel]],1,2)</f>
        <v>89</v>
      </c>
      <c r="D72" s="1" t="str">
        <f>MID(pesel[[#This Row],[pesel]],3,2)</f>
        <v>08</v>
      </c>
      <c r="E72" s="1" t="str">
        <f>MID(pesel[[#This Row],[pesel]],5,2)</f>
        <v>15</v>
      </c>
      <c r="F72" s="1" t="str">
        <f>MID(pesel[[#This Row],[pesel]],7,3)</f>
        <v>198</v>
      </c>
      <c r="G72" s="1">
        <f>RIGHT(pesel[[#This Row],[pesel]],1)*1</f>
        <v>1</v>
      </c>
      <c r="H72" s="1" cm="1">
        <f t="array" ref="H72">IF(MOD(SUMPRODUCT({1;3;7;9;1;3;7;9;1;3},MID(pesel[[#This Row],[pesel]],{1;2;3;4;5;6;7;8;9;10},1)*1),10)=0,0,10-MOD(SUMPRODUCT({1;3;7;9;1;3;7;9;1;3},MID(pesel[[#This Row],[pesel]],{1;2;3;4;5;6;7;8;9;10},1)*1),10))</f>
        <v>1</v>
      </c>
      <c r="I72" s="1">
        <f>IF(pesel[[#This Row],[cyfra kontrolna]]=pesel[[#This Row],[dobra cyfra kontrolna]],1,0)</f>
        <v>1</v>
      </c>
      <c r="J72" s="1">
        <f>FLOOR(pesel[[#This Row],[rok uro]],10)</f>
        <v>80</v>
      </c>
    </row>
    <row r="73" spans="1:10" x14ac:dyDescent="0.25">
      <c r="A73" s="1" t="s">
        <v>71</v>
      </c>
      <c r="B73" s="1">
        <f>IF(MOD(MID(pesel[[#This Row],[pesel]],10,1)*1,2)=0,1,0)</f>
        <v>0</v>
      </c>
      <c r="C73" s="1" t="str">
        <f>MID(pesel[[#This Row],[pesel]],1,2)</f>
        <v>70</v>
      </c>
      <c r="D73" s="1" t="str">
        <f>MID(pesel[[#This Row],[pesel]],3,2)</f>
        <v>12</v>
      </c>
      <c r="E73" s="1" t="str">
        <f>MID(pesel[[#This Row],[pesel]],5,2)</f>
        <v>07</v>
      </c>
      <c r="F73" s="1" t="str">
        <f>MID(pesel[[#This Row],[pesel]],7,3)</f>
        <v>946</v>
      </c>
      <c r="G73" s="1">
        <f>RIGHT(pesel[[#This Row],[pesel]],1)*1</f>
        <v>3</v>
      </c>
      <c r="H73" s="1" cm="1">
        <f t="array" ref="H73">IF(MOD(SUMPRODUCT({1;3;7;9;1;3;7;9;1;3},MID(pesel[[#This Row],[pesel]],{1;2;3;4;5;6;7;8;9;10},1)*1),10)=0,0,10-MOD(SUMPRODUCT({1;3;7;9;1;3;7;9;1;3},MID(pesel[[#This Row],[pesel]],{1;2;3;4;5;6;7;8;9;10},1)*1),10))</f>
        <v>3</v>
      </c>
      <c r="I73" s="1">
        <f>IF(pesel[[#This Row],[cyfra kontrolna]]=pesel[[#This Row],[dobra cyfra kontrolna]],1,0)</f>
        <v>1</v>
      </c>
      <c r="J73" s="1">
        <f>FLOOR(pesel[[#This Row],[rok uro]],10)</f>
        <v>70</v>
      </c>
    </row>
    <row r="74" spans="1:10" x14ac:dyDescent="0.25">
      <c r="A74" s="1" t="s">
        <v>72</v>
      </c>
      <c r="B74" s="1">
        <f>IF(MOD(MID(pesel[[#This Row],[pesel]],10,1)*1,2)=0,1,0)</f>
        <v>1</v>
      </c>
      <c r="C74" s="1" t="str">
        <f>MID(pesel[[#This Row],[pesel]],1,2)</f>
        <v>76</v>
      </c>
      <c r="D74" s="1" t="str">
        <f>MID(pesel[[#This Row],[pesel]],3,2)</f>
        <v>12</v>
      </c>
      <c r="E74" s="1" t="str">
        <f>MID(pesel[[#This Row],[pesel]],5,2)</f>
        <v>11</v>
      </c>
      <c r="F74" s="1" t="str">
        <f>MID(pesel[[#This Row],[pesel]],7,3)</f>
        <v>863</v>
      </c>
      <c r="G74" s="1">
        <f>RIGHT(pesel[[#This Row],[pesel]],1)*1</f>
        <v>3</v>
      </c>
      <c r="H74" s="1" cm="1">
        <f t="array" ref="H74">IF(MOD(SUMPRODUCT({1;3;7;9;1;3;7;9;1;3},MID(pesel[[#This Row],[pesel]],{1;2;3;4;5;6;7;8;9;10},1)*1),10)=0,0,10-MOD(SUMPRODUCT({1;3;7;9;1;3;7;9;1;3},MID(pesel[[#This Row],[pesel]],{1;2;3;4;5;6;7;8;9;10},1)*1),10))</f>
        <v>3</v>
      </c>
      <c r="I74" s="1">
        <f>IF(pesel[[#This Row],[cyfra kontrolna]]=pesel[[#This Row],[dobra cyfra kontrolna]],1,0)</f>
        <v>1</v>
      </c>
      <c r="J74" s="1">
        <f>FLOOR(pesel[[#This Row],[rok uro]],10)</f>
        <v>70</v>
      </c>
    </row>
    <row r="75" spans="1:10" x14ac:dyDescent="0.25">
      <c r="A75" s="1" t="s">
        <v>73</v>
      </c>
      <c r="B75" s="1">
        <f>IF(MOD(MID(pesel[[#This Row],[pesel]],10,1)*1,2)=0,1,0)</f>
        <v>1</v>
      </c>
      <c r="C75" s="1" t="str">
        <f>MID(pesel[[#This Row],[pesel]],1,2)</f>
        <v>72</v>
      </c>
      <c r="D75" s="1" t="str">
        <f>MID(pesel[[#This Row],[pesel]],3,2)</f>
        <v>03</v>
      </c>
      <c r="E75" s="1" t="str">
        <f>MID(pesel[[#This Row],[pesel]],5,2)</f>
        <v>10</v>
      </c>
      <c r="F75" s="1" t="str">
        <f>MID(pesel[[#This Row],[pesel]],7,3)</f>
        <v>967</v>
      </c>
      <c r="G75" s="1">
        <f>RIGHT(pesel[[#This Row],[pesel]],1)*1</f>
        <v>5</v>
      </c>
      <c r="H75" s="1" cm="1">
        <f t="array" ref="H75">IF(MOD(SUMPRODUCT({1;3;7;9;1;3;7;9;1;3},MID(pesel[[#This Row],[pesel]],{1;2;3;4;5;6;7;8;9;10},1)*1),10)=0,0,10-MOD(SUMPRODUCT({1;3;7;9;1;3;7;9;1;3},MID(pesel[[#This Row],[pesel]],{1;2;3;4;5;6;7;8;9;10},1)*1),10))</f>
        <v>5</v>
      </c>
      <c r="I75" s="1">
        <f>IF(pesel[[#This Row],[cyfra kontrolna]]=pesel[[#This Row],[dobra cyfra kontrolna]],1,0)</f>
        <v>1</v>
      </c>
      <c r="J75" s="1">
        <f>FLOOR(pesel[[#This Row],[rok uro]],10)</f>
        <v>70</v>
      </c>
    </row>
    <row r="76" spans="1:10" x14ac:dyDescent="0.25">
      <c r="A76" s="1" t="s">
        <v>74</v>
      </c>
      <c r="B76" s="1">
        <f>IF(MOD(MID(pesel[[#This Row],[pesel]],10,1)*1,2)=0,1,0)</f>
        <v>0</v>
      </c>
      <c r="C76" s="1" t="str">
        <f>MID(pesel[[#This Row],[pesel]],1,2)</f>
        <v>61</v>
      </c>
      <c r="D76" s="1" t="str">
        <f>MID(pesel[[#This Row],[pesel]],3,2)</f>
        <v>10</v>
      </c>
      <c r="E76" s="1" t="str">
        <f>MID(pesel[[#This Row],[pesel]],5,2)</f>
        <v>01</v>
      </c>
      <c r="F76" s="1" t="str">
        <f>MID(pesel[[#This Row],[pesel]],7,3)</f>
        <v>576</v>
      </c>
      <c r="G76" s="1">
        <f>RIGHT(pesel[[#This Row],[pesel]],1)*1</f>
        <v>2</v>
      </c>
      <c r="H76" s="1" cm="1">
        <f t="array" ref="H76">IF(MOD(SUMPRODUCT({1;3;7;9;1;3;7;9;1;3},MID(pesel[[#This Row],[pesel]],{1;2;3;4;5;6;7;8;9;10},1)*1),10)=0,0,10-MOD(SUMPRODUCT({1;3;7;9;1;3;7;9;1;3},MID(pesel[[#This Row],[pesel]],{1;2;3;4;5;6;7;8;9;10},1)*1),10))</f>
        <v>2</v>
      </c>
      <c r="I76" s="1">
        <f>IF(pesel[[#This Row],[cyfra kontrolna]]=pesel[[#This Row],[dobra cyfra kontrolna]],1,0)</f>
        <v>1</v>
      </c>
      <c r="J76" s="1">
        <f>FLOOR(pesel[[#This Row],[rok uro]],10)</f>
        <v>60</v>
      </c>
    </row>
    <row r="77" spans="1:10" x14ac:dyDescent="0.25">
      <c r="A77" s="1" t="s">
        <v>75</v>
      </c>
      <c r="B77" s="1">
        <f>IF(MOD(MID(pesel[[#This Row],[pesel]],10,1)*1,2)=0,1,0)</f>
        <v>1</v>
      </c>
      <c r="C77" s="1" t="str">
        <f>MID(pesel[[#This Row],[pesel]],1,2)</f>
        <v>79</v>
      </c>
      <c r="D77" s="1" t="str">
        <f>MID(pesel[[#This Row],[pesel]],3,2)</f>
        <v>01</v>
      </c>
      <c r="E77" s="1" t="str">
        <f>MID(pesel[[#This Row],[pesel]],5,2)</f>
        <v>25</v>
      </c>
      <c r="F77" s="1" t="str">
        <f>MID(pesel[[#This Row],[pesel]],7,3)</f>
        <v>644</v>
      </c>
      <c r="G77" s="1">
        <f>RIGHT(pesel[[#This Row],[pesel]],1)*1</f>
        <v>4</v>
      </c>
      <c r="H77" s="1" cm="1">
        <f t="array" ref="H77">IF(MOD(SUMPRODUCT({1;3;7;9;1;3;7;9;1;3},MID(pesel[[#This Row],[pesel]],{1;2;3;4;5;6;7;8;9;10},1)*1),10)=0,0,10-MOD(SUMPRODUCT({1;3;7;9;1;3;7;9;1;3},MID(pesel[[#This Row],[pesel]],{1;2;3;4;5;6;7;8;9;10},1)*1),10))</f>
        <v>4</v>
      </c>
      <c r="I77" s="1">
        <f>IF(pesel[[#This Row],[cyfra kontrolna]]=pesel[[#This Row],[dobra cyfra kontrolna]],1,0)</f>
        <v>1</v>
      </c>
      <c r="J77" s="1">
        <f>FLOOR(pesel[[#This Row],[rok uro]],10)</f>
        <v>70</v>
      </c>
    </row>
    <row r="78" spans="1:10" x14ac:dyDescent="0.25">
      <c r="A78" s="1" t="s">
        <v>76</v>
      </c>
      <c r="B78" s="1">
        <f>IF(MOD(MID(pesel[[#This Row],[pesel]],10,1)*1,2)=0,1,0)</f>
        <v>1</v>
      </c>
      <c r="C78" s="1" t="str">
        <f>MID(pesel[[#This Row],[pesel]],1,2)</f>
        <v>88</v>
      </c>
      <c r="D78" s="1" t="str">
        <f>MID(pesel[[#This Row],[pesel]],3,2)</f>
        <v>11</v>
      </c>
      <c r="E78" s="1" t="str">
        <f>MID(pesel[[#This Row],[pesel]],5,2)</f>
        <v>10</v>
      </c>
      <c r="F78" s="1" t="str">
        <f>MID(pesel[[#This Row],[pesel]],7,3)</f>
        <v>945</v>
      </c>
      <c r="G78" s="1">
        <f>RIGHT(pesel[[#This Row],[pesel]],1)*1</f>
        <v>5</v>
      </c>
      <c r="H78" s="1" cm="1">
        <f t="array" ref="H78">IF(MOD(SUMPRODUCT({1;3;7;9;1;3;7;9;1;3},MID(pesel[[#This Row],[pesel]],{1;2;3;4;5;6;7;8;9;10},1)*1),10)=0,0,10-MOD(SUMPRODUCT({1;3;7;9;1;3;7;9;1;3},MID(pesel[[#This Row],[pesel]],{1;2;3;4;5;6;7;8;9;10},1)*1),10))</f>
        <v>5</v>
      </c>
      <c r="I78" s="1">
        <f>IF(pesel[[#This Row],[cyfra kontrolna]]=pesel[[#This Row],[dobra cyfra kontrolna]],1,0)</f>
        <v>1</v>
      </c>
      <c r="J78" s="1">
        <f>FLOOR(pesel[[#This Row],[rok uro]],10)</f>
        <v>80</v>
      </c>
    </row>
    <row r="79" spans="1:10" x14ac:dyDescent="0.25">
      <c r="A79" s="1" t="s">
        <v>77</v>
      </c>
      <c r="B79" s="1">
        <f>IF(MOD(MID(pesel[[#This Row],[pesel]],10,1)*1,2)=0,1,0)</f>
        <v>0</v>
      </c>
      <c r="C79" s="1" t="str">
        <f>MID(pesel[[#This Row],[pesel]],1,2)</f>
        <v>89</v>
      </c>
      <c r="D79" s="1" t="str">
        <f>MID(pesel[[#This Row],[pesel]],3,2)</f>
        <v>04</v>
      </c>
      <c r="E79" s="1" t="str">
        <f>MID(pesel[[#This Row],[pesel]],5,2)</f>
        <v>08</v>
      </c>
      <c r="F79" s="1" t="str">
        <f>MID(pesel[[#This Row],[pesel]],7,3)</f>
        <v>764</v>
      </c>
      <c r="G79" s="1">
        <f>RIGHT(pesel[[#This Row],[pesel]],1)*1</f>
        <v>3</v>
      </c>
      <c r="H79" s="1" cm="1">
        <f t="array" ref="H79">IF(MOD(SUMPRODUCT({1;3;7;9;1;3;7;9;1;3},MID(pesel[[#This Row],[pesel]],{1;2;3;4;5;6;7;8;9;10},1)*1),10)=0,0,10-MOD(SUMPRODUCT({1;3;7;9;1;3;7;9;1;3},MID(pesel[[#This Row],[pesel]],{1;2;3;4;5;6;7;8;9;10},1)*1),10))</f>
        <v>3</v>
      </c>
      <c r="I79" s="1">
        <f>IF(pesel[[#This Row],[cyfra kontrolna]]=pesel[[#This Row],[dobra cyfra kontrolna]],1,0)</f>
        <v>1</v>
      </c>
      <c r="J79" s="1">
        <f>FLOOR(pesel[[#This Row],[rok uro]],10)</f>
        <v>80</v>
      </c>
    </row>
    <row r="80" spans="1:10" x14ac:dyDescent="0.25">
      <c r="A80" s="1" t="s">
        <v>78</v>
      </c>
      <c r="B80" s="1">
        <f>IF(MOD(MID(pesel[[#This Row],[pesel]],10,1)*1,2)=0,1,0)</f>
        <v>1</v>
      </c>
      <c r="C80" s="1" t="str">
        <f>MID(pesel[[#This Row],[pesel]],1,2)</f>
        <v>89</v>
      </c>
      <c r="D80" s="1" t="str">
        <f>MID(pesel[[#This Row],[pesel]],3,2)</f>
        <v>12</v>
      </c>
      <c r="E80" s="1" t="str">
        <f>MID(pesel[[#This Row],[pesel]],5,2)</f>
        <v>09</v>
      </c>
      <c r="F80" s="1" t="str">
        <f>MID(pesel[[#This Row],[pesel]],7,3)</f>
        <v>521</v>
      </c>
      <c r="G80" s="1">
        <f>RIGHT(pesel[[#This Row],[pesel]],1)*1</f>
        <v>1</v>
      </c>
      <c r="H80" s="1" cm="1">
        <f t="array" ref="H80">IF(MOD(SUMPRODUCT({1;3;7;9;1;3;7;9;1;3},MID(pesel[[#This Row],[pesel]],{1;2;3;4;5;6;7;8;9;10},1)*1),10)=0,0,10-MOD(SUMPRODUCT({1;3;7;9;1;3;7;9;1;3},MID(pesel[[#This Row],[pesel]],{1;2;3;4;5;6;7;8;9;10},1)*1),10))</f>
        <v>1</v>
      </c>
      <c r="I80" s="1">
        <f>IF(pesel[[#This Row],[cyfra kontrolna]]=pesel[[#This Row],[dobra cyfra kontrolna]],1,0)</f>
        <v>1</v>
      </c>
      <c r="J80" s="1">
        <f>FLOOR(pesel[[#This Row],[rok uro]],10)</f>
        <v>80</v>
      </c>
    </row>
    <row r="81" spans="1:10" x14ac:dyDescent="0.25">
      <c r="A81" s="1" t="s">
        <v>79</v>
      </c>
      <c r="B81" s="1">
        <f>IF(MOD(MID(pesel[[#This Row],[pesel]],10,1)*1,2)=0,1,0)</f>
        <v>0</v>
      </c>
      <c r="C81" s="1" t="str">
        <f>MID(pesel[[#This Row],[pesel]],1,2)</f>
        <v>59</v>
      </c>
      <c r="D81" s="1" t="str">
        <f>MID(pesel[[#This Row],[pesel]],3,2)</f>
        <v>08</v>
      </c>
      <c r="E81" s="1" t="str">
        <f>MID(pesel[[#This Row],[pesel]],5,2)</f>
        <v>30</v>
      </c>
      <c r="F81" s="1" t="str">
        <f>MID(pesel[[#This Row],[pesel]],7,3)</f>
        <v>360</v>
      </c>
      <c r="G81" s="1">
        <f>RIGHT(pesel[[#This Row],[pesel]],1)*1</f>
        <v>7</v>
      </c>
      <c r="H81" s="1" cm="1">
        <f t="array" ref="H81">IF(MOD(SUMPRODUCT({1;3;7;9;1;3;7;9;1;3},MID(pesel[[#This Row],[pesel]],{1;2;3;4;5;6;7;8;9;10},1)*1),10)=0,0,10-MOD(SUMPRODUCT({1;3;7;9;1;3;7;9;1;3},MID(pesel[[#This Row],[pesel]],{1;2;3;4;5;6;7;8;9;10},1)*1),10))</f>
        <v>7</v>
      </c>
      <c r="I81" s="1">
        <f>IF(pesel[[#This Row],[cyfra kontrolna]]=pesel[[#This Row],[dobra cyfra kontrolna]],1,0)</f>
        <v>1</v>
      </c>
      <c r="J81" s="1">
        <f>FLOOR(pesel[[#This Row],[rok uro]],10)</f>
        <v>50</v>
      </c>
    </row>
    <row r="82" spans="1:10" x14ac:dyDescent="0.25">
      <c r="A82" s="1" t="s">
        <v>80</v>
      </c>
      <c r="B82" s="1">
        <f>IF(MOD(MID(pesel[[#This Row],[pesel]],10,1)*1,2)=0,1,0)</f>
        <v>1</v>
      </c>
      <c r="C82" s="1" t="str">
        <f>MID(pesel[[#This Row],[pesel]],1,2)</f>
        <v>61</v>
      </c>
      <c r="D82" s="1" t="str">
        <f>MID(pesel[[#This Row],[pesel]],3,2)</f>
        <v>12</v>
      </c>
      <c r="E82" s="1" t="str">
        <f>MID(pesel[[#This Row],[pesel]],5,2)</f>
        <v>10</v>
      </c>
      <c r="F82" s="1" t="str">
        <f>MID(pesel[[#This Row],[pesel]],7,3)</f>
        <v>204</v>
      </c>
      <c r="G82" s="1">
        <f>RIGHT(pesel[[#This Row],[pesel]],1)*1</f>
        <v>9</v>
      </c>
      <c r="H82" s="1" cm="1">
        <f t="array" ref="H82">IF(MOD(SUMPRODUCT({1;3;7;9;1;3;7;9;1;3},MID(pesel[[#This Row],[pesel]],{1;2;3;4;5;6;7;8;9;10},1)*1),10)=0,0,10-MOD(SUMPRODUCT({1;3;7;9;1;3;7;9;1;3},MID(pesel[[#This Row],[pesel]],{1;2;3;4;5;6;7;8;9;10},1)*1),10))</f>
        <v>9</v>
      </c>
      <c r="I82" s="1">
        <f>IF(pesel[[#This Row],[cyfra kontrolna]]=pesel[[#This Row],[dobra cyfra kontrolna]],1,0)</f>
        <v>1</v>
      </c>
      <c r="J82" s="1">
        <f>FLOOR(pesel[[#This Row],[rok uro]],10)</f>
        <v>60</v>
      </c>
    </row>
    <row r="83" spans="1:10" x14ac:dyDescent="0.25">
      <c r="A83" s="1" t="s">
        <v>81</v>
      </c>
      <c r="B83" s="1">
        <f>IF(MOD(MID(pesel[[#This Row],[pesel]],10,1)*1,2)=0,1,0)</f>
        <v>1</v>
      </c>
      <c r="C83" s="1" t="str">
        <f>MID(pesel[[#This Row],[pesel]],1,2)</f>
        <v>89</v>
      </c>
      <c r="D83" s="1" t="str">
        <f>MID(pesel[[#This Row],[pesel]],3,2)</f>
        <v>04</v>
      </c>
      <c r="E83" s="1" t="str">
        <f>MID(pesel[[#This Row],[pesel]],5,2)</f>
        <v>01</v>
      </c>
      <c r="F83" s="1" t="str">
        <f>MID(pesel[[#This Row],[pesel]],7,3)</f>
        <v>852</v>
      </c>
      <c r="G83" s="1">
        <f>RIGHT(pesel[[#This Row],[pesel]],1)*1</f>
        <v>1</v>
      </c>
      <c r="H83" s="1" cm="1">
        <f t="array" ref="H83">IF(MOD(SUMPRODUCT({1;3;7;9;1;3;7;9;1;3},MID(pesel[[#This Row],[pesel]],{1;2;3;4;5;6;7;8;9;10},1)*1),10)=0,0,10-MOD(SUMPRODUCT({1;3;7;9;1;3;7;9;1;3},MID(pesel[[#This Row],[pesel]],{1;2;3;4;5;6;7;8;9;10},1)*1),10))</f>
        <v>1</v>
      </c>
      <c r="I83" s="1">
        <f>IF(pesel[[#This Row],[cyfra kontrolna]]=pesel[[#This Row],[dobra cyfra kontrolna]],1,0)</f>
        <v>1</v>
      </c>
      <c r="J83" s="1">
        <f>FLOOR(pesel[[#This Row],[rok uro]],10)</f>
        <v>80</v>
      </c>
    </row>
    <row r="84" spans="1:10" x14ac:dyDescent="0.25">
      <c r="A84" s="1" t="s">
        <v>82</v>
      </c>
      <c r="B84" s="1">
        <f>IF(MOD(MID(pesel[[#This Row],[pesel]],10,1)*1,2)=0,1,0)</f>
        <v>0</v>
      </c>
      <c r="C84" s="1" t="str">
        <f>MID(pesel[[#This Row],[pesel]],1,2)</f>
        <v>88</v>
      </c>
      <c r="D84" s="1" t="str">
        <f>MID(pesel[[#This Row],[pesel]],3,2)</f>
        <v>08</v>
      </c>
      <c r="E84" s="1" t="str">
        <f>MID(pesel[[#This Row],[pesel]],5,2)</f>
        <v>04</v>
      </c>
      <c r="F84" s="1" t="str">
        <f>MID(pesel[[#This Row],[pesel]],7,3)</f>
        <v>162</v>
      </c>
      <c r="G84" s="1">
        <f>RIGHT(pesel[[#This Row],[pesel]],1)*1</f>
        <v>6</v>
      </c>
      <c r="H84" s="1" cm="1">
        <f t="array" ref="H84">IF(MOD(SUMPRODUCT({1;3;7;9;1;3;7;9;1;3},MID(pesel[[#This Row],[pesel]],{1;2;3;4;5;6;7;8;9;10},1)*1),10)=0,0,10-MOD(SUMPRODUCT({1;3;7;9;1;3;7;9;1;3},MID(pesel[[#This Row],[pesel]],{1;2;3;4;5;6;7;8;9;10},1)*1),10))</f>
        <v>6</v>
      </c>
      <c r="I84" s="1">
        <f>IF(pesel[[#This Row],[cyfra kontrolna]]=pesel[[#This Row],[dobra cyfra kontrolna]],1,0)</f>
        <v>1</v>
      </c>
      <c r="J84" s="1">
        <f>FLOOR(pesel[[#This Row],[rok uro]],10)</f>
        <v>80</v>
      </c>
    </row>
    <row r="85" spans="1:10" x14ac:dyDescent="0.25">
      <c r="A85" s="1" t="s">
        <v>83</v>
      </c>
      <c r="B85" s="1">
        <f>IF(MOD(MID(pesel[[#This Row],[pesel]],10,1)*1,2)=0,1,0)</f>
        <v>0</v>
      </c>
      <c r="C85" s="1" t="str">
        <f>MID(pesel[[#This Row],[pesel]],1,2)</f>
        <v>61</v>
      </c>
      <c r="D85" s="1" t="str">
        <f>MID(pesel[[#This Row],[pesel]],3,2)</f>
        <v>03</v>
      </c>
      <c r="E85" s="1" t="str">
        <f>MID(pesel[[#This Row],[pesel]],5,2)</f>
        <v>24</v>
      </c>
      <c r="F85" s="1" t="str">
        <f>MID(pesel[[#This Row],[pesel]],7,3)</f>
        <v>791</v>
      </c>
      <c r="G85" s="1">
        <f>RIGHT(pesel[[#This Row],[pesel]],1)*1</f>
        <v>6</v>
      </c>
      <c r="H85" s="1" cm="1">
        <f t="array" ref="H85">IF(MOD(SUMPRODUCT({1;3;7;9;1;3;7;9;1;3},MID(pesel[[#This Row],[pesel]],{1;2;3;4;5;6;7;8;9;10},1)*1),10)=0,0,10-MOD(SUMPRODUCT({1;3;7;9;1;3;7;9;1;3},MID(pesel[[#This Row],[pesel]],{1;2;3;4;5;6;7;8;9;10},1)*1),10))</f>
        <v>6</v>
      </c>
      <c r="I85" s="1">
        <f>IF(pesel[[#This Row],[cyfra kontrolna]]=pesel[[#This Row],[dobra cyfra kontrolna]],1,0)</f>
        <v>1</v>
      </c>
      <c r="J85" s="1">
        <f>FLOOR(pesel[[#This Row],[rok uro]],10)</f>
        <v>60</v>
      </c>
    </row>
    <row r="86" spans="1:10" x14ac:dyDescent="0.25">
      <c r="A86" s="1" t="s">
        <v>84</v>
      </c>
      <c r="B86" s="1">
        <f>IF(MOD(MID(pesel[[#This Row],[pesel]],10,1)*1,2)=0,1,0)</f>
        <v>0</v>
      </c>
      <c r="C86" s="1" t="str">
        <f>MID(pesel[[#This Row],[pesel]],1,2)</f>
        <v>54</v>
      </c>
      <c r="D86" s="1" t="str">
        <f>MID(pesel[[#This Row],[pesel]],3,2)</f>
        <v>02</v>
      </c>
      <c r="E86" s="1" t="str">
        <f>MID(pesel[[#This Row],[pesel]],5,2)</f>
        <v>08</v>
      </c>
      <c r="F86" s="1" t="str">
        <f>MID(pesel[[#This Row],[pesel]],7,3)</f>
        <v>371</v>
      </c>
      <c r="G86" s="1">
        <f>RIGHT(pesel[[#This Row],[pesel]],1)*1</f>
        <v>7</v>
      </c>
      <c r="H86" s="1" cm="1">
        <f t="array" ref="H86">IF(MOD(SUMPRODUCT({1;3;7;9;1;3;7;9;1;3},MID(pesel[[#This Row],[pesel]],{1;2;3;4;5;6;7;8;9;10},1)*1),10)=0,0,10-MOD(SUMPRODUCT({1;3;7;9;1;3;7;9;1;3},MID(pesel[[#This Row],[pesel]],{1;2;3;4;5;6;7;8;9;10},1)*1),10))</f>
        <v>7</v>
      </c>
      <c r="I86" s="1">
        <f>IF(pesel[[#This Row],[cyfra kontrolna]]=pesel[[#This Row],[dobra cyfra kontrolna]],1,0)</f>
        <v>1</v>
      </c>
      <c r="J86" s="1">
        <f>FLOOR(pesel[[#This Row],[rok uro]],10)</f>
        <v>50</v>
      </c>
    </row>
    <row r="87" spans="1:10" x14ac:dyDescent="0.25">
      <c r="A87" s="1" t="s">
        <v>85</v>
      </c>
      <c r="B87" s="1">
        <f>IF(MOD(MID(pesel[[#This Row],[pesel]],10,1)*1,2)=0,1,0)</f>
        <v>1</v>
      </c>
      <c r="C87" s="1" t="str">
        <f>MID(pesel[[#This Row],[pesel]],1,2)</f>
        <v>87</v>
      </c>
      <c r="D87" s="1" t="str">
        <f>MID(pesel[[#This Row],[pesel]],3,2)</f>
        <v>07</v>
      </c>
      <c r="E87" s="1" t="str">
        <f>MID(pesel[[#This Row],[pesel]],5,2)</f>
        <v>27</v>
      </c>
      <c r="F87" s="1" t="str">
        <f>MID(pesel[[#This Row],[pesel]],7,3)</f>
        <v>242</v>
      </c>
      <c r="G87" s="1">
        <f>RIGHT(pesel[[#This Row],[pesel]],1)*1</f>
        <v>9</v>
      </c>
      <c r="H87" s="1" cm="1">
        <f t="array" ref="H87">IF(MOD(SUMPRODUCT({1;3;7;9;1;3;7;9;1;3},MID(pesel[[#This Row],[pesel]],{1;2;3;4;5;6;7;8;9;10},1)*1),10)=0,0,10-MOD(SUMPRODUCT({1;3;7;9;1;3;7;9;1;3},MID(pesel[[#This Row],[pesel]],{1;2;3;4;5;6;7;8;9;10},1)*1),10))</f>
        <v>9</v>
      </c>
      <c r="I87" s="1">
        <f>IF(pesel[[#This Row],[cyfra kontrolna]]=pesel[[#This Row],[dobra cyfra kontrolna]],1,0)</f>
        <v>1</v>
      </c>
      <c r="J87" s="1">
        <f>FLOOR(pesel[[#This Row],[rok uro]],10)</f>
        <v>80</v>
      </c>
    </row>
    <row r="88" spans="1:10" x14ac:dyDescent="0.25">
      <c r="A88" s="1" t="s">
        <v>86</v>
      </c>
      <c r="B88" s="1">
        <f>IF(MOD(MID(pesel[[#This Row],[pesel]],10,1)*1,2)=0,1,0)</f>
        <v>0</v>
      </c>
      <c r="C88" s="1" t="str">
        <f>MID(pesel[[#This Row],[pesel]],1,2)</f>
        <v>88</v>
      </c>
      <c r="D88" s="1" t="str">
        <f>MID(pesel[[#This Row],[pesel]],3,2)</f>
        <v>10</v>
      </c>
      <c r="E88" s="1" t="str">
        <f>MID(pesel[[#This Row],[pesel]],5,2)</f>
        <v>30</v>
      </c>
      <c r="F88" s="1" t="str">
        <f>MID(pesel[[#This Row],[pesel]],7,3)</f>
        <v>329</v>
      </c>
      <c r="G88" s="1">
        <f>RIGHT(pesel[[#This Row],[pesel]],1)*1</f>
        <v>1</v>
      </c>
      <c r="H88" s="1" cm="1">
        <f t="array" ref="H88">IF(MOD(SUMPRODUCT({1;3;7;9;1;3;7;9;1;3},MID(pesel[[#This Row],[pesel]],{1;2;3;4;5;6;7;8;9;10},1)*1),10)=0,0,10-MOD(SUMPRODUCT({1;3;7;9;1;3;7;9;1;3},MID(pesel[[#This Row],[pesel]],{1;2;3;4;5;6;7;8;9;10},1)*1),10))</f>
        <v>1</v>
      </c>
      <c r="I88" s="1">
        <f>IF(pesel[[#This Row],[cyfra kontrolna]]=pesel[[#This Row],[dobra cyfra kontrolna]],1,0)</f>
        <v>1</v>
      </c>
      <c r="J88" s="1">
        <f>FLOOR(pesel[[#This Row],[rok uro]],10)</f>
        <v>80</v>
      </c>
    </row>
    <row r="89" spans="1:10" x14ac:dyDescent="0.25">
      <c r="A89" s="1" t="s">
        <v>87</v>
      </c>
      <c r="B89" s="1">
        <f>IF(MOD(MID(pesel[[#This Row],[pesel]],10,1)*1,2)=0,1,0)</f>
        <v>1</v>
      </c>
      <c r="C89" s="1" t="str">
        <f>MID(pesel[[#This Row],[pesel]],1,2)</f>
        <v>59</v>
      </c>
      <c r="D89" s="1" t="str">
        <f>MID(pesel[[#This Row],[pesel]],3,2)</f>
        <v>04</v>
      </c>
      <c r="E89" s="1" t="str">
        <f>MID(pesel[[#This Row],[pesel]],5,2)</f>
        <v>29</v>
      </c>
      <c r="F89" s="1" t="str">
        <f>MID(pesel[[#This Row],[pesel]],7,3)</f>
        <v>896</v>
      </c>
      <c r="G89" s="1">
        <f>RIGHT(pesel[[#This Row],[pesel]],1)*1</f>
        <v>6</v>
      </c>
      <c r="H89" s="1" cm="1">
        <f t="array" ref="H89">IF(MOD(SUMPRODUCT({1;3;7;9;1;3;7;9;1;3},MID(pesel[[#This Row],[pesel]],{1;2;3;4;5;6;7;8;9;10},1)*1),10)=0,0,10-MOD(SUMPRODUCT({1;3;7;9;1;3;7;9;1;3},MID(pesel[[#This Row],[pesel]],{1;2;3;4;5;6;7;8;9;10},1)*1),10))</f>
        <v>6</v>
      </c>
      <c r="I89" s="1">
        <f>IF(pesel[[#This Row],[cyfra kontrolna]]=pesel[[#This Row],[dobra cyfra kontrolna]],1,0)</f>
        <v>1</v>
      </c>
      <c r="J89" s="1">
        <f>FLOOR(pesel[[#This Row],[rok uro]],10)</f>
        <v>50</v>
      </c>
    </row>
    <row r="90" spans="1:10" x14ac:dyDescent="0.25">
      <c r="A90" s="1" t="s">
        <v>88</v>
      </c>
      <c r="B90" s="1">
        <f>IF(MOD(MID(pesel[[#This Row],[pesel]],10,1)*1,2)=0,1,0)</f>
        <v>0</v>
      </c>
      <c r="C90" s="1" t="str">
        <f>MID(pesel[[#This Row],[pesel]],1,2)</f>
        <v>91</v>
      </c>
      <c r="D90" s="1" t="str">
        <f>MID(pesel[[#This Row],[pesel]],3,2)</f>
        <v>02</v>
      </c>
      <c r="E90" s="1" t="str">
        <f>MID(pesel[[#This Row],[pesel]],5,2)</f>
        <v>31</v>
      </c>
      <c r="F90" s="1" t="str">
        <f>MID(pesel[[#This Row],[pesel]],7,3)</f>
        <v>913</v>
      </c>
      <c r="G90" s="1">
        <f>RIGHT(pesel[[#This Row],[pesel]],1)*1</f>
        <v>0</v>
      </c>
      <c r="H90" s="1" cm="1">
        <f t="array" ref="H90">IF(MOD(SUMPRODUCT({1;3;7;9;1;3;7;9;1;3},MID(pesel[[#This Row],[pesel]],{1;2;3;4;5;6;7;8;9;10},1)*1),10)=0,0,10-MOD(SUMPRODUCT({1;3;7;9;1;3;7;9;1;3},MID(pesel[[#This Row],[pesel]],{1;2;3;4;5;6;7;8;9;10},1)*1),10))</f>
        <v>0</v>
      </c>
      <c r="I90" s="1">
        <f>IF(pesel[[#This Row],[cyfra kontrolna]]=pesel[[#This Row],[dobra cyfra kontrolna]],1,0)</f>
        <v>1</v>
      </c>
      <c r="J90" s="1">
        <f>FLOOR(pesel[[#This Row],[rok uro]],10)</f>
        <v>90</v>
      </c>
    </row>
    <row r="91" spans="1:10" x14ac:dyDescent="0.25">
      <c r="A91" s="1" t="s">
        <v>89</v>
      </c>
      <c r="B91" s="1">
        <f>IF(MOD(MID(pesel[[#This Row],[pesel]],10,1)*1,2)=0,1,0)</f>
        <v>0</v>
      </c>
      <c r="C91" s="1" t="str">
        <f>MID(pesel[[#This Row],[pesel]],1,2)</f>
        <v>59</v>
      </c>
      <c r="D91" s="1" t="str">
        <f>MID(pesel[[#This Row],[pesel]],3,2)</f>
        <v>03</v>
      </c>
      <c r="E91" s="1" t="str">
        <f>MID(pesel[[#This Row],[pesel]],5,2)</f>
        <v>11</v>
      </c>
      <c r="F91" s="1" t="str">
        <f>MID(pesel[[#This Row],[pesel]],7,3)</f>
        <v>520</v>
      </c>
      <c r="G91" s="1">
        <f>RIGHT(pesel[[#This Row],[pesel]],1)*1</f>
        <v>9</v>
      </c>
      <c r="H91" s="1" cm="1">
        <f t="array" ref="H91">IF(MOD(SUMPRODUCT({1;3;7;9;1;3;7;9;1;3},MID(pesel[[#This Row],[pesel]],{1;2;3;4;5;6;7;8;9;10},1)*1),10)=0,0,10-MOD(SUMPRODUCT({1;3;7;9;1;3;7;9;1;3},MID(pesel[[#This Row],[pesel]],{1;2;3;4;5;6;7;8;9;10},1)*1),10))</f>
        <v>9</v>
      </c>
      <c r="I91" s="1">
        <f>IF(pesel[[#This Row],[cyfra kontrolna]]=pesel[[#This Row],[dobra cyfra kontrolna]],1,0)</f>
        <v>1</v>
      </c>
      <c r="J91" s="1">
        <f>FLOOR(pesel[[#This Row],[rok uro]],10)</f>
        <v>50</v>
      </c>
    </row>
    <row r="92" spans="1:10" x14ac:dyDescent="0.25">
      <c r="A92" s="1" t="s">
        <v>90</v>
      </c>
      <c r="B92" s="1">
        <f>IF(MOD(MID(pesel[[#This Row],[pesel]],10,1)*1,2)=0,1,0)</f>
        <v>1</v>
      </c>
      <c r="C92" s="1" t="str">
        <f>MID(pesel[[#This Row],[pesel]],1,2)</f>
        <v>84</v>
      </c>
      <c r="D92" s="1" t="str">
        <f>MID(pesel[[#This Row],[pesel]],3,2)</f>
        <v>11</v>
      </c>
      <c r="E92" s="1" t="str">
        <f>MID(pesel[[#This Row],[pesel]],5,2)</f>
        <v>21</v>
      </c>
      <c r="F92" s="1" t="str">
        <f>MID(pesel[[#This Row],[pesel]],7,3)</f>
        <v>851</v>
      </c>
      <c r="G92" s="1">
        <f>RIGHT(pesel[[#This Row],[pesel]],1)*1</f>
        <v>5</v>
      </c>
      <c r="H92" s="1" cm="1">
        <f t="array" ref="H92">IF(MOD(SUMPRODUCT({1;3;7;9;1;3;7;9;1;3},MID(pesel[[#This Row],[pesel]],{1;2;3;4;5;6;7;8;9;10},1)*1),10)=0,0,10-MOD(SUMPRODUCT({1;3;7;9;1;3;7;9;1;3},MID(pesel[[#This Row],[pesel]],{1;2;3;4;5;6;7;8;9;10},1)*1),10))</f>
        <v>5</v>
      </c>
      <c r="I92" s="1">
        <f>IF(pesel[[#This Row],[cyfra kontrolna]]=pesel[[#This Row],[dobra cyfra kontrolna]],1,0)</f>
        <v>1</v>
      </c>
      <c r="J92" s="1">
        <f>FLOOR(pesel[[#This Row],[rok uro]],10)</f>
        <v>80</v>
      </c>
    </row>
    <row r="93" spans="1:10" x14ac:dyDescent="0.25">
      <c r="A93" s="1" t="s">
        <v>91</v>
      </c>
      <c r="B93" s="1">
        <f>IF(MOD(MID(pesel[[#This Row],[pesel]],10,1)*1,2)=0,1,0)</f>
        <v>1</v>
      </c>
      <c r="C93" s="1" t="str">
        <f>MID(pesel[[#This Row],[pesel]],1,2)</f>
        <v>60</v>
      </c>
      <c r="D93" s="1" t="str">
        <f>MID(pesel[[#This Row],[pesel]],3,2)</f>
        <v>10</v>
      </c>
      <c r="E93" s="1" t="str">
        <f>MID(pesel[[#This Row],[pesel]],5,2)</f>
        <v>28</v>
      </c>
      <c r="F93" s="1" t="str">
        <f>MID(pesel[[#This Row],[pesel]],7,3)</f>
        <v>901</v>
      </c>
      <c r="G93" s="1">
        <f>RIGHT(pesel[[#This Row],[pesel]],1)*1</f>
        <v>7</v>
      </c>
      <c r="H93" s="1" cm="1">
        <f t="array" ref="H93">IF(MOD(SUMPRODUCT({1;3;7;9;1;3;7;9;1;3},MID(pesel[[#This Row],[pesel]],{1;2;3;4;5;6;7;8;9;10},1)*1),10)=0,0,10-MOD(SUMPRODUCT({1;3;7;9;1;3;7;9;1;3},MID(pesel[[#This Row],[pesel]],{1;2;3;4;5;6;7;8;9;10},1)*1),10))</f>
        <v>7</v>
      </c>
      <c r="I93" s="1">
        <f>IF(pesel[[#This Row],[cyfra kontrolna]]=pesel[[#This Row],[dobra cyfra kontrolna]],1,0)</f>
        <v>1</v>
      </c>
      <c r="J93" s="1">
        <f>FLOOR(pesel[[#This Row],[rok uro]],10)</f>
        <v>60</v>
      </c>
    </row>
    <row r="94" spans="1:10" x14ac:dyDescent="0.25">
      <c r="A94" s="1" t="s">
        <v>92</v>
      </c>
      <c r="B94" s="1">
        <f>IF(MOD(MID(pesel[[#This Row],[pesel]],10,1)*1,2)=0,1,0)</f>
        <v>1</v>
      </c>
      <c r="C94" s="1" t="str">
        <f>MID(pesel[[#This Row],[pesel]],1,2)</f>
        <v>84</v>
      </c>
      <c r="D94" s="1" t="str">
        <f>MID(pesel[[#This Row],[pesel]],3,2)</f>
        <v>05</v>
      </c>
      <c r="E94" s="1" t="str">
        <f>MID(pesel[[#This Row],[pesel]],5,2)</f>
        <v>06</v>
      </c>
      <c r="F94" s="1" t="str">
        <f>MID(pesel[[#This Row],[pesel]],7,3)</f>
        <v>943</v>
      </c>
      <c r="G94" s="1">
        <f>RIGHT(pesel[[#This Row],[pesel]],1)*1</f>
        <v>7</v>
      </c>
      <c r="H94" s="1" cm="1">
        <f t="array" ref="H94">IF(MOD(SUMPRODUCT({1;3;7;9;1;3;7;9;1;3},MID(pesel[[#This Row],[pesel]],{1;2;3;4;5;6;7;8;9;10},1)*1),10)=0,0,10-MOD(SUMPRODUCT({1;3;7;9;1;3;7;9;1;3},MID(pesel[[#This Row],[pesel]],{1;2;3;4;5;6;7;8;9;10},1)*1),10))</f>
        <v>7</v>
      </c>
      <c r="I94" s="1">
        <f>IF(pesel[[#This Row],[cyfra kontrolna]]=pesel[[#This Row],[dobra cyfra kontrolna]],1,0)</f>
        <v>1</v>
      </c>
      <c r="J94" s="1">
        <f>FLOOR(pesel[[#This Row],[rok uro]],10)</f>
        <v>80</v>
      </c>
    </row>
    <row r="95" spans="1:10" x14ac:dyDescent="0.25">
      <c r="A95" s="1" t="s">
        <v>93</v>
      </c>
      <c r="B95" s="1">
        <f>IF(MOD(MID(pesel[[#This Row],[pesel]],10,1)*1,2)=0,1,0)</f>
        <v>0</v>
      </c>
      <c r="C95" s="1" t="str">
        <f>MID(pesel[[#This Row],[pesel]],1,2)</f>
        <v>89</v>
      </c>
      <c r="D95" s="1" t="str">
        <f>MID(pesel[[#This Row],[pesel]],3,2)</f>
        <v>04</v>
      </c>
      <c r="E95" s="1" t="str">
        <f>MID(pesel[[#This Row],[pesel]],5,2)</f>
        <v>11</v>
      </c>
      <c r="F95" s="1" t="str">
        <f>MID(pesel[[#This Row],[pesel]],7,3)</f>
        <v>334</v>
      </c>
      <c r="G95" s="1">
        <f>RIGHT(pesel[[#This Row],[pesel]],1)*1</f>
        <v>2</v>
      </c>
      <c r="H95" s="1" cm="1">
        <f t="array" ref="H95">IF(MOD(SUMPRODUCT({1;3;7;9;1;3;7;9;1;3},MID(pesel[[#This Row],[pesel]],{1;2;3;4;5;6;7;8;9;10},1)*1),10)=0,0,10-MOD(SUMPRODUCT({1;3;7;9;1;3;7;9;1;3},MID(pesel[[#This Row],[pesel]],{1;2;3;4;5;6;7;8;9;10},1)*1),10))</f>
        <v>2</v>
      </c>
      <c r="I95" s="1">
        <f>IF(pesel[[#This Row],[cyfra kontrolna]]=pesel[[#This Row],[dobra cyfra kontrolna]],1,0)</f>
        <v>1</v>
      </c>
      <c r="J95" s="1">
        <f>FLOOR(pesel[[#This Row],[rok uro]],10)</f>
        <v>80</v>
      </c>
    </row>
    <row r="96" spans="1:10" x14ac:dyDescent="0.25">
      <c r="A96" s="1" t="s">
        <v>94</v>
      </c>
      <c r="B96" s="1">
        <f>IF(MOD(MID(pesel[[#This Row],[pesel]],10,1)*1,2)=0,1,0)</f>
        <v>1</v>
      </c>
      <c r="C96" s="1" t="str">
        <f>MID(pesel[[#This Row],[pesel]],1,2)</f>
        <v>82</v>
      </c>
      <c r="D96" s="1" t="str">
        <f>MID(pesel[[#This Row],[pesel]],3,2)</f>
        <v>07</v>
      </c>
      <c r="E96" s="1" t="str">
        <f>MID(pesel[[#This Row],[pesel]],5,2)</f>
        <v>22</v>
      </c>
      <c r="F96" s="1" t="str">
        <f>MID(pesel[[#This Row],[pesel]],7,3)</f>
        <v>192</v>
      </c>
      <c r="G96" s="1">
        <f>RIGHT(pesel[[#This Row],[pesel]],1)*1</f>
        <v>7</v>
      </c>
      <c r="H96" s="1" cm="1">
        <f t="array" ref="H96">IF(MOD(SUMPRODUCT({1;3;7;9;1;3;7;9;1;3},MID(pesel[[#This Row],[pesel]],{1;2;3;4;5;6;7;8;9;10},1)*1),10)=0,0,10-MOD(SUMPRODUCT({1;3;7;9;1;3;7;9;1;3},MID(pesel[[#This Row],[pesel]],{1;2;3;4;5;6;7;8;9;10},1)*1),10))</f>
        <v>7</v>
      </c>
      <c r="I96" s="1">
        <f>IF(pesel[[#This Row],[cyfra kontrolna]]=pesel[[#This Row],[dobra cyfra kontrolna]],1,0)</f>
        <v>1</v>
      </c>
      <c r="J96" s="1">
        <f>FLOOR(pesel[[#This Row],[rok uro]],10)</f>
        <v>80</v>
      </c>
    </row>
    <row r="97" spans="1:10" x14ac:dyDescent="0.25">
      <c r="A97" s="1" t="s">
        <v>95</v>
      </c>
      <c r="B97" s="1">
        <f>IF(MOD(MID(pesel[[#This Row],[pesel]],10,1)*1,2)=0,1,0)</f>
        <v>0</v>
      </c>
      <c r="C97" s="1" t="str">
        <f>MID(pesel[[#This Row],[pesel]],1,2)</f>
        <v>57</v>
      </c>
      <c r="D97" s="1" t="str">
        <f>MID(pesel[[#This Row],[pesel]],3,2)</f>
        <v>10</v>
      </c>
      <c r="E97" s="1" t="str">
        <f>MID(pesel[[#This Row],[pesel]],5,2)</f>
        <v>22</v>
      </c>
      <c r="F97" s="1" t="str">
        <f>MID(pesel[[#This Row],[pesel]],7,3)</f>
        <v>024</v>
      </c>
      <c r="G97" s="1">
        <f>RIGHT(pesel[[#This Row],[pesel]],1)*1</f>
        <v>4</v>
      </c>
      <c r="H97" s="1" cm="1">
        <f t="array" ref="H97">IF(MOD(SUMPRODUCT({1;3;7;9;1;3;7;9;1;3},MID(pesel[[#This Row],[pesel]],{1;2;3;4;5;6;7;8;9;10},1)*1),10)=0,0,10-MOD(SUMPRODUCT({1;3;7;9;1;3;7;9;1;3},MID(pesel[[#This Row],[pesel]],{1;2;3;4;5;6;7;8;9;10},1)*1),10))</f>
        <v>4</v>
      </c>
      <c r="I97" s="1">
        <f>IF(pesel[[#This Row],[cyfra kontrolna]]=pesel[[#This Row],[dobra cyfra kontrolna]],1,0)</f>
        <v>1</v>
      </c>
      <c r="J97" s="1">
        <f>FLOOR(pesel[[#This Row],[rok uro]],10)</f>
        <v>50</v>
      </c>
    </row>
    <row r="98" spans="1:10" x14ac:dyDescent="0.25">
      <c r="A98" s="1" t="s">
        <v>96</v>
      </c>
      <c r="B98" s="1">
        <f>IF(MOD(MID(pesel[[#This Row],[pesel]],10,1)*1,2)=0,1,0)</f>
        <v>0</v>
      </c>
      <c r="C98" s="1" t="str">
        <f>MID(pesel[[#This Row],[pesel]],1,2)</f>
        <v>55</v>
      </c>
      <c r="D98" s="1" t="str">
        <f>MID(pesel[[#This Row],[pesel]],3,2)</f>
        <v>12</v>
      </c>
      <c r="E98" s="1" t="str">
        <f>MID(pesel[[#This Row],[pesel]],5,2)</f>
        <v>31</v>
      </c>
      <c r="F98" s="1" t="str">
        <f>MID(pesel[[#This Row],[pesel]],7,3)</f>
        <v>289</v>
      </c>
      <c r="G98" s="1">
        <f>RIGHT(pesel[[#This Row],[pesel]],1)*1</f>
        <v>3</v>
      </c>
      <c r="H98" s="1" cm="1">
        <f t="array" ref="H98">IF(MOD(SUMPRODUCT({1;3;7;9;1;3;7;9;1;3},MID(pesel[[#This Row],[pesel]],{1;2;3;4;5;6;7;8;9;10},1)*1),10)=0,0,10-MOD(SUMPRODUCT({1;3;7;9;1;3;7;9;1;3},MID(pesel[[#This Row],[pesel]],{1;2;3;4;5;6;7;8;9;10},1)*1),10))</f>
        <v>3</v>
      </c>
      <c r="I98" s="1">
        <f>IF(pesel[[#This Row],[cyfra kontrolna]]=pesel[[#This Row],[dobra cyfra kontrolna]],1,0)</f>
        <v>1</v>
      </c>
      <c r="J98" s="1">
        <f>FLOOR(pesel[[#This Row],[rok uro]],10)</f>
        <v>50</v>
      </c>
    </row>
    <row r="99" spans="1:10" x14ac:dyDescent="0.25">
      <c r="A99" s="1" t="s">
        <v>97</v>
      </c>
      <c r="B99" s="1">
        <f>IF(MOD(MID(pesel[[#This Row],[pesel]],10,1)*1,2)=0,1,0)</f>
        <v>1</v>
      </c>
      <c r="C99" s="1" t="str">
        <f>MID(pesel[[#This Row],[pesel]],1,2)</f>
        <v>86</v>
      </c>
      <c r="D99" s="1" t="str">
        <f>MID(pesel[[#This Row],[pesel]],3,2)</f>
        <v>07</v>
      </c>
      <c r="E99" s="1" t="str">
        <f>MID(pesel[[#This Row],[pesel]],5,2)</f>
        <v>05</v>
      </c>
      <c r="F99" s="1" t="str">
        <f>MID(pesel[[#This Row],[pesel]],7,3)</f>
        <v>111</v>
      </c>
      <c r="G99" s="1">
        <f>RIGHT(pesel[[#This Row],[pesel]],1)*1</f>
        <v>5</v>
      </c>
      <c r="H99" s="1" cm="1">
        <f t="array" ref="H99">IF(MOD(SUMPRODUCT({1;3;7;9;1;3;7;9;1;3},MID(pesel[[#This Row],[pesel]],{1;2;3;4;5;6;7;8;9;10},1)*1),10)=0,0,10-MOD(SUMPRODUCT({1;3;7;9;1;3;7;9;1;3},MID(pesel[[#This Row],[pesel]],{1;2;3;4;5;6;7;8;9;10},1)*1),10))</f>
        <v>5</v>
      </c>
      <c r="I99" s="1">
        <f>IF(pesel[[#This Row],[cyfra kontrolna]]=pesel[[#This Row],[dobra cyfra kontrolna]],1,0)</f>
        <v>1</v>
      </c>
      <c r="J99" s="1">
        <f>FLOOR(pesel[[#This Row],[rok uro]],10)</f>
        <v>80</v>
      </c>
    </row>
    <row r="100" spans="1:10" x14ac:dyDescent="0.25">
      <c r="A100" s="1" t="s">
        <v>98</v>
      </c>
      <c r="B100" s="1">
        <f>IF(MOD(MID(pesel[[#This Row],[pesel]],10,1)*1,2)=0,1,0)</f>
        <v>0</v>
      </c>
      <c r="C100" s="1" t="str">
        <f>MID(pesel[[#This Row],[pesel]],1,2)</f>
        <v>81</v>
      </c>
      <c r="D100" s="1" t="str">
        <f>MID(pesel[[#This Row],[pesel]],3,2)</f>
        <v>10</v>
      </c>
      <c r="E100" s="1" t="str">
        <f>MID(pesel[[#This Row],[pesel]],5,2)</f>
        <v>11</v>
      </c>
      <c r="F100" s="1" t="str">
        <f>MID(pesel[[#This Row],[pesel]],7,3)</f>
        <v>487</v>
      </c>
      <c r="G100" s="1">
        <f>RIGHT(pesel[[#This Row],[pesel]],1)*1</f>
        <v>0</v>
      </c>
      <c r="H100" s="1" cm="1">
        <f t="array" ref="H100">IF(MOD(SUMPRODUCT({1;3;7;9;1;3;7;9;1;3},MID(pesel[[#This Row],[pesel]],{1;2;3;4;5;6;7;8;9;10},1)*1),10)=0,0,10-MOD(SUMPRODUCT({1;3;7;9;1;3;7;9;1;3},MID(pesel[[#This Row],[pesel]],{1;2;3;4;5;6;7;8;9;10},1)*1),10))</f>
        <v>0</v>
      </c>
      <c r="I100" s="1">
        <f>IF(pesel[[#This Row],[cyfra kontrolna]]=pesel[[#This Row],[dobra cyfra kontrolna]],1,0)</f>
        <v>1</v>
      </c>
      <c r="J100" s="1">
        <f>FLOOR(pesel[[#This Row],[rok uro]],10)</f>
        <v>80</v>
      </c>
    </row>
    <row r="101" spans="1:10" x14ac:dyDescent="0.25">
      <c r="A101" s="1" t="s">
        <v>99</v>
      </c>
      <c r="B101" s="1">
        <f>IF(MOD(MID(pesel[[#This Row],[pesel]],10,1)*1,2)=0,1,0)</f>
        <v>1</v>
      </c>
      <c r="C101" s="1" t="str">
        <f>MID(pesel[[#This Row],[pesel]],1,2)</f>
        <v>87</v>
      </c>
      <c r="D101" s="1" t="str">
        <f>MID(pesel[[#This Row],[pesel]],3,2)</f>
        <v>07</v>
      </c>
      <c r="E101" s="1" t="str">
        <f>MID(pesel[[#This Row],[pesel]],5,2)</f>
        <v>11</v>
      </c>
      <c r="F101" s="1" t="str">
        <f>MID(pesel[[#This Row],[pesel]],7,3)</f>
        <v>646</v>
      </c>
      <c r="G101" s="1">
        <f>RIGHT(pesel[[#This Row],[pesel]],1)*1</f>
        <v>2</v>
      </c>
      <c r="H101" s="1" cm="1">
        <f t="array" ref="H101">IF(MOD(SUMPRODUCT({1;3;7;9;1;3;7;9;1;3},MID(pesel[[#This Row],[pesel]],{1;2;3;4;5;6;7;8;9;10},1)*1),10)=0,0,10-MOD(SUMPRODUCT({1;3;7;9;1;3;7;9;1;3},MID(pesel[[#This Row],[pesel]],{1;2;3;4;5;6;7;8;9;10},1)*1),10))</f>
        <v>2</v>
      </c>
      <c r="I101" s="1">
        <f>IF(pesel[[#This Row],[cyfra kontrolna]]=pesel[[#This Row],[dobra cyfra kontrolna]],1,0)</f>
        <v>1</v>
      </c>
      <c r="J101" s="1">
        <f>FLOOR(pesel[[#This Row],[rok uro]],10)</f>
        <v>80</v>
      </c>
    </row>
    <row r="102" spans="1:10" x14ac:dyDescent="0.25">
      <c r="A102" s="1" t="s">
        <v>100</v>
      </c>
      <c r="B102" s="1">
        <f>IF(MOD(MID(pesel[[#This Row],[pesel]],10,1)*1,2)=0,1,0)</f>
        <v>0</v>
      </c>
      <c r="C102" s="1" t="str">
        <f>MID(pesel[[#This Row],[pesel]],1,2)</f>
        <v>51</v>
      </c>
      <c r="D102" s="1" t="str">
        <f>MID(pesel[[#This Row],[pesel]],3,2)</f>
        <v>01</v>
      </c>
      <c r="E102" s="1" t="str">
        <f>MID(pesel[[#This Row],[pesel]],5,2)</f>
        <v>11</v>
      </c>
      <c r="F102" s="1" t="str">
        <f>MID(pesel[[#This Row],[pesel]],7,3)</f>
        <v>533</v>
      </c>
      <c r="G102" s="1">
        <f>RIGHT(pesel[[#This Row],[pesel]],1)*1</f>
        <v>1</v>
      </c>
      <c r="H102" s="1" cm="1">
        <f t="array" ref="H102">IF(MOD(SUMPRODUCT({1;3;7;9;1;3;7;9;1;3},MID(pesel[[#This Row],[pesel]],{1;2;3;4;5;6;7;8;9;10},1)*1),10)=0,0,10-MOD(SUMPRODUCT({1;3;7;9;1;3;7;9;1;3},MID(pesel[[#This Row],[pesel]],{1;2;3;4;5;6;7;8;9;10},1)*1),10))</f>
        <v>1</v>
      </c>
      <c r="I102" s="1">
        <f>IF(pesel[[#This Row],[cyfra kontrolna]]=pesel[[#This Row],[dobra cyfra kontrolna]],1,0)</f>
        <v>1</v>
      </c>
      <c r="J102" s="1">
        <f>FLOOR(pesel[[#This Row],[rok uro]],10)</f>
        <v>50</v>
      </c>
    </row>
    <row r="103" spans="1:10" x14ac:dyDescent="0.25">
      <c r="A103" s="1" t="s">
        <v>101</v>
      </c>
      <c r="B103" s="1">
        <f>IF(MOD(MID(pesel[[#This Row],[pesel]],10,1)*1,2)=0,1,0)</f>
        <v>1</v>
      </c>
      <c r="C103" s="1" t="str">
        <f>MID(pesel[[#This Row],[pesel]],1,2)</f>
        <v>89</v>
      </c>
      <c r="D103" s="1" t="str">
        <f>MID(pesel[[#This Row],[pesel]],3,2)</f>
        <v>05</v>
      </c>
      <c r="E103" s="1" t="str">
        <f>MID(pesel[[#This Row],[pesel]],5,2)</f>
        <v>20</v>
      </c>
      <c r="F103" s="1" t="str">
        <f>MID(pesel[[#This Row],[pesel]],7,3)</f>
        <v>850</v>
      </c>
      <c r="G103" s="1">
        <f>RIGHT(pesel[[#This Row],[pesel]],1)*1</f>
        <v>9</v>
      </c>
      <c r="H103" s="1" cm="1">
        <f t="array" ref="H103">IF(MOD(SUMPRODUCT({1;3;7;9;1;3;7;9;1;3},MID(pesel[[#This Row],[pesel]],{1;2;3;4;5;6;7;8;9;10},1)*1),10)=0,0,10-MOD(SUMPRODUCT({1;3;7;9;1;3;7;9;1;3},MID(pesel[[#This Row],[pesel]],{1;2;3;4;5;6;7;8;9;10},1)*1),10))</f>
        <v>9</v>
      </c>
      <c r="I103" s="1">
        <f>IF(pesel[[#This Row],[cyfra kontrolna]]=pesel[[#This Row],[dobra cyfra kontrolna]],1,0)</f>
        <v>1</v>
      </c>
      <c r="J103" s="1">
        <f>FLOOR(pesel[[#This Row],[rok uro]],10)</f>
        <v>80</v>
      </c>
    </row>
    <row r="104" spans="1:10" x14ac:dyDescent="0.25">
      <c r="A104" s="1" t="s">
        <v>102</v>
      </c>
      <c r="B104" s="1">
        <f>IF(MOD(MID(pesel[[#This Row],[pesel]],10,1)*1,2)=0,1,0)</f>
        <v>0</v>
      </c>
      <c r="C104" s="1" t="str">
        <f>MID(pesel[[#This Row],[pesel]],1,2)</f>
        <v>50</v>
      </c>
      <c r="D104" s="1" t="str">
        <f>MID(pesel[[#This Row],[pesel]],3,2)</f>
        <v>10</v>
      </c>
      <c r="E104" s="1" t="str">
        <f>MID(pesel[[#This Row],[pesel]],5,2)</f>
        <v>26</v>
      </c>
      <c r="F104" s="1" t="str">
        <f>MID(pesel[[#This Row],[pesel]],7,3)</f>
        <v>363</v>
      </c>
      <c r="G104" s="1">
        <f>RIGHT(pesel[[#This Row],[pesel]],1)*1</f>
        <v>5</v>
      </c>
      <c r="H104" s="1" cm="1">
        <f t="array" ref="H104">IF(MOD(SUMPRODUCT({1;3;7;9;1;3;7;9;1;3},MID(pesel[[#This Row],[pesel]],{1;2;3;4;5;6;7;8;9;10},1)*1),10)=0,0,10-MOD(SUMPRODUCT({1;3;7;9;1;3;7;9;1;3},MID(pesel[[#This Row],[pesel]],{1;2;3;4;5;6;7;8;9;10},1)*1),10))</f>
        <v>5</v>
      </c>
      <c r="I104" s="1">
        <f>IF(pesel[[#This Row],[cyfra kontrolna]]=pesel[[#This Row],[dobra cyfra kontrolna]],1,0)</f>
        <v>1</v>
      </c>
      <c r="J104" s="1">
        <f>FLOOR(pesel[[#This Row],[rok uro]],10)</f>
        <v>50</v>
      </c>
    </row>
    <row r="105" spans="1:10" x14ac:dyDescent="0.25">
      <c r="A105" s="1" t="s">
        <v>103</v>
      </c>
      <c r="B105" s="1">
        <f>IF(MOD(MID(pesel[[#This Row],[pesel]],10,1)*1,2)=0,1,0)</f>
        <v>0</v>
      </c>
      <c r="C105" s="1" t="str">
        <f>MID(pesel[[#This Row],[pesel]],1,2)</f>
        <v>89</v>
      </c>
      <c r="D105" s="1" t="str">
        <f>MID(pesel[[#This Row],[pesel]],3,2)</f>
        <v>01</v>
      </c>
      <c r="E105" s="1" t="str">
        <f>MID(pesel[[#This Row],[pesel]],5,2)</f>
        <v>15</v>
      </c>
      <c r="F105" s="1" t="str">
        <f>MID(pesel[[#This Row],[pesel]],7,3)</f>
        <v>813</v>
      </c>
      <c r="G105" s="1">
        <f>RIGHT(pesel[[#This Row],[pesel]],1)*1</f>
        <v>9</v>
      </c>
      <c r="H105" s="1" cm="1">
        <f t="array" ref="H105">IF(MOD(SUMPRODUCT({1;3;7;9;1;3;7;9;1;3},MID(pesel[[#This Row],[pesel]],{1;2;3;4;5;6;7;8;9;10},1)*1),10)=0,0,10-MOD(SUMPRODUCT({1;3;7;9;1;3;7;9;1;3},MID(pesel[[#This Row],[pesel]],{1;2;3;4;5;6;7;8;9;10},1)*1),10))</f>
        <v>9</v>
      </c>
      <c r="I105" s="1">
        <f>IF(pesel[[#This Row],[cyfra kontrolna]]=pesel[[#This Row],[dobra cyfra kontrolna]],1,0)</f>
        <v>1</v>
      </c>
      <c r="J105" s="1">
        <f>FLOOR(pesel[[#This Row],[rok uro]],10)</f>
        <v>80</v>
      </c>
    </row>
    <row r="106" spans="1:10" x14ac:dyDescent="0.25">
      <c r="A106" s="1" t="s">
        <v>104</v>
      </c>
      <c r="B106" s="1">
        <f>IF(MOD(MID(pesel[[#This Row],[pesel]],10,1)*1,2)=0,1,0)</f>
        <v>1</v>
      </c>
      <c r="C106" s="1" t="str">
        <f>MID(pesel[[#This Row],[pesel]],1,2)</f>
        <v>53</v>
      </c>
      <c r="D106" s="1" t="str">
        <f>MID(pesel[[#This Row],[pesel]],3,2)</f>
        <v>12</v>
      </c>
      <c r="E106" s="1" t="str">
        <f>MID(pesel[[#This Row],[pesel]],5,2)</f>
        <v>22</v>
      </c>
      <c r="F106" s="1" t="str">
        <f>MID(pesel[[#This Row],[pesel]],7,3)</f>
        <v>991</v>
      </c>
      <c r="G106" s="1">
        <f>RIGHT(pesel[[#This Row],[pesel]],1)*1</f>
        <v>2</v>
      </c>
      <c r="H106" s="1" cm="1">
        <f t="array" ref="H106">IF(MOD(SUMPRODUCT({1;3;7;9;1;3;7;9;1;3},MID(pesel[[#This Row],[pesel]],{1;2;3;4;5;6;7;8;9;10},1)*1),10)=0,0,10-MOD(SUMPRODUCT({1;3;7;9;1;3;7;9;1;3},MID(pesel[[#This Row],[pesel]],{1;2;3;4;5;6;7;8;9;10},1)*1),10))</f>
        <v>2</v>
      </c>
      <c r="I106" s="1">
        <f>IF(pesel[[#This Row],[cyfra kontrolna]]=pesel[[#This Row],[dobra cyfra kontrolna]],1,0)</f>
        <v>1</v>
      </c>
      <c r="J106" s="1">
        <f>FLOOR(pesel[[#This Row],[rok uro]],10)</f>
        <v>50</v>
      </c>
    </row>
    <row r="107" spans="1:10" x14ac:dyDescent="0.25">
      <c r="A107" s="1" t="s">
        <v>105</v>
      </c>
      <c r="B107" s="1">
        <f>IF(MOD(MID(pesel[[#This Row],[pesel]],10,1)*1,2)=0,1,0)</f>
        <v>1</v>
      </c>
      <c r="C107" s="1" t="str">
        <f>MID(pesel[[#This Row],[pesel]],1,2)</f>
        <v>75</v>
      </c>
      <c r="D107" s="1" t="str">
        <f>MID(pesel[[#This Row],[pesel]],3,2)</f>
        <v>11</v>
      </c>
      <c r="E107" s="1" t="str">
        <f>MID(pesel[[#This Row],[pesel]],5,2)</f>
        <v>31</v>
      </c>
      <c r="F107" s="1" t="str">
        <f>MID(pesel[[#This Row],[pesel]],7,3)</f>
        <v>627</v>
      </c>
      <c r="G107" s="1">
        <f>RIGHT(pesel[[#This Row],[pesel]],1)*1</f>
        <v>7</v>
      </c>
      <c r="H107" s="1" cm="1">
        <f t="array" ref="H107">IF(MOD(SUMPRODUCT({1;3;7;9;1;3;7;9;1;3},MID(pesel[[#This Row],[pesel]],{1;2;3;4;5;6;7;8;9;10},1)*1),10)=0,0,10-MOD(SUMPRODUCT({1;3;7;9;1;3;7;9;1;3},MID(pesel[[#This Row],[pesel]],{1;2;3;4;5;6;7;8;9;10},1)*1),10))</f>
        <v>7</v>
      </c>
      <c r="I107" s="1">
        <f>IF(pesel[[#This Row],[cyfra kontrolna]]=pesel[[#This Row],[dobra cyfra kontrolna]],1,0)</f>
        <v>1</v>
      </c>
      <c r="J107" s="1">
        <f>FLOOR(pesel[[#This Row],[rok uro]],10)</f>
        <v>70</v>
      </c>
    </row>
    <row r="108" spans="1:10" x14ac:dyDescent="0.25">
      <c r="A108" s="1" t="s">
        <v>106</v>
      </c>
      <c r="B108" s="1">
        <f>IF(MOD(MID(pesel[[#This Row],[pesel]],10,1)*1,2)=0,1,0)</f>
        <v>0</v>
      </c>
      <c r="C108" s="1" t="str">
        <f>MID(pesel[[#This Row],[pesel]],1,2)</f>
        <v>89</v>
      </c>
      <c r="D108" s="1" t="str">
        <f>MID(pesel[[#This Row],[pesel]],3,2)</f>
        <v>10</v>
      </c>
      <c r="E108" s="1" t="str">
        <f>MID(pesel[[#This Row],[pesel]],5,2)</f>
        <v>25</v>
      </c>
      <c r="F108" s="1" t="str">
        <f>MID(pesel[[#This Row],[pesel]],7,3)</f>
        <v>881</v>
      </c>
      <c r="G108" s="1">
        <f>RIGHT(pesel[[#This Row],[pesel]],1)*1</f>
        <v>1</v>
      </c>
      <c r="H108" s="1" cm="1">
        <f t="array" ref="H108">IF(MOD(SUMPRODUCT({1;3;7;9;1;3;7;9;1;3},MID(pesel[[#This Row],[pesel]],{1;2;3;4;5;6;7;8;9;10},1)*1),10)=0,0,10-MOD(SUMPRODUCT({1;3;7;9;1;3;7;9;1;3},MID(pesel[[#This Row],[pesel]],{1;2;3;4;5;6;7;8;9;10},1)*1),10))</f>
        <v>1</v>
      </c>
      <c r="I108" s="1">
        <f>IF(pesel[[#This Row],[cyfra kontrolna]]=pesel[[#This Row],[dobra cyfra kontrolna]],1,0)</f>
        <v>1</v>
      </c>
      <c r="J108" s="1">
        <f>FLOOR(pesel[[#This Row],[rok uro]],10)</f>
        <v>80</v>
      </c>
    </row>
    <row r="109" spans="1:10" x14ac:dyDescent="0.25">
      <c r="A109" s="1" t="s">
        <v>107</v>
      </c>
      <c r="B109" s="1">
        <f>IF(MOD(MID(pesel[[#This Row],[pesel]],10,1)*1,2)=0,1,0)</f>
        <v>0</v>
      </c>
      <c r="C109" s="1" t="str">
        <f>MID(pesel[[#This Row],[pesel]],1,2)</f>
        <v>89</v>
      </c>
      <c r="D109" s="1" t="str">
        <f>MID(pesel[[#This Row],[pesel]],3,2)</f>
        <v>02</v>
      </c>
      <c r="E109" s="1" t="str">
        <f>MID(pesel[[#This Row],[pesel]],5,2)</f>
        <v>23</v>
      </c>
      <c r="F109" s="1" t="str">
        <f>MID(pesel[[#This Row],[pesel]],7,3)</f>
        <v>799</v>
      </c>
      <c r="G109" s="1">
        <f>RIGHT(pesel[[#This Row],[pesel]],1)*1</f>
        <v>4</v>
      </c>
      <c r="H109" s="1" cm="1">
        <f t="array" ref="H109">IF(MOD(SUMPRODUCT({1;3;7;9;1;3;7;9;1;3},MID(pesel[[#This Row],[pesel]],{1;2;3;4;5;6;7;8;9;10},1)*1),10)=0,0,10-MOD(SUMPRODUCT({1;3;7;9;1;3;7;9;1;3},MID(pesel[[#This Row],[pesel]],{1;2;3;4;5;6;7;8;9;10},1)*1),10))</f>
        <v>4</v>
      </c>
      <c r="I109" s="1">
        <f>IF(pesel[[#This Row],[cyfra kontrolna]]=pesel[[#This Row],[dobra cyfra kontrolna]],1,0)</f>
        <v>1</v>
      </c>
      <c r="J109" s="1">
        <f>FLOOR(pesel[[#This Row],[rok uro]],10)</f>
        <v>80</v>
      </c>
    </row>
    <row r="110" spans="1:10" x14ac:dyDescent="0.25">
      <c r="A110" s="1" t="s">
        <v>108</v>
      </c>
      <c r="B110" s="1">
        <f>IF(MOD(MID(pesel[[#This Row],[pesel]],10,1)*1,2)=0,1,0)</f>
        <v>0</v>
      </c>
      <c r="C110" s="1" t="str">
        <f>MID(pesel[[#This Row],[pesel]],1,2)</f>
        <v>92</v>
      </c>
      <c r="D110" s="1" t="str">
        <f>MID(pesel[[#This Row],[pesel]],3,2)</f>
        <v>08</v>
      </c>
      <c r="E110" s="1" t="str">
        <f>MID(pesel[[#This Row],[pesel]],5,2)</f>
        <v>07</v>
      </c>
      <c r="F110" s="1" t="str">
        <f>MID(pesel[[#This Row],[pesel]],7,3)</f>
        <v>093</v>
      </c>
      <c r="G110" s="1">
        <f>RIGHT(pesel[[#This Row],[pesel]],1)*1</f>
        <v>3</v>
      </c>
      <c r="H110" s="1" cm="1">
        <f t="array" ref="H110">IF(MOD(SUMPRODUCT({1;3;7;9;1;3;7;9;1;3},MID(pesel[[#This Row],[pesel]],{1;2;3;4;5;6;7;8;9;10},1)*1),10)=0,0,10-MOD(SUMPRODUCT({1;3;7;9;1;3;7;9;1;3},MID(pesel[[#This Row],[pesel]],{1;2;3;4;5;6;7;8;9;10},1)*1),10))</f>
        <v>3</v>
      </c>
      <c r="I110" s="1">
        <f>IF(pesel[[#This Row],[cyfra kontrolna]]=pesel[[#This Row],[dobra cyfra kontrolna]],1,0)</f>
        <v>1</v>
      </c>
      <c r="J110" s="1">
        <f>FLOOR(pesel[[#This Row],[rok uro]],10)</f>
        <v>90</v>
      </c>
    </row>
    <row r="111" spans="1:10" x14ac:dyDescent="0.25">
      <c r="A111" s="1" t="s">
        <v>109</v>
      </c>
      <c r="B111" s="1">
        <f>IF(MOD(MID(pesel[[#This Row],[pesel]],10,1)*1,2)=0,1,0)</f>
        <v>1</v>
      </c>
      <c r="C111" s="1" t="str">
        <f>MID(pesel[[#This Row],[pesel]],1,2)</f>
        <v>50</v>
      </c>
      <c r="D111" s="1" t="str">
        <f>MID(pesel[[#This Row],[pesel]],3,2)</f>
        <v>10</v>
      </c>
      <c r="E111" s="1" t="str">
        <f>MID(pesel[[#This Row],[pesel]],5,2)</f>
        <v>11</v>
      </c>
      <c r="F111" s="1" t="str">
        <f>MID(pesel[[#This Row],[pesel]],7,3)</f>
        <v>113</v>
      </c>
      <c r="G111" s="1">
        <f>RIGHT(pesel[[#This Row],[pesel]],1)*1</f>
        <v>5</v>
      </c>
      <c r="H111" s="1" cm="1">
        <f t="array" ref="H111">IF(MOD(SUMPRODUCT({1;3;7;9;1;3;7;9;1;3},MID(pesel[[#This Row],[pesel]],{1;2;3;4;5;6;7;8;9;10},1)*1),10)=0,0,10-MOD(SUMPRODUCT({1;3;7;9;1;3;7;9;1;3},MID(pesel[[#This Row],[pesel]],{1;2;3;4;5;6;7;8;9;10},1)*1),10))</f>
        <v>5</v>
      </c>
      <c r="I111" s="1">
        <f>IF(pesel[[#This Row],[cyfra kontrolna]]=pesel[[#This Row],[dobra cyfra kontrolna]],1,0)</f>
        <v>1</v>
      </c>
      <c r="J111" s="1">
        <f>FLOOR(pesel[[#This Row],[rok uro]],10)</f>
        <v>50</v>
      </c>
    </row>
    <row r="112" spans="1:10" x14ac:dyDescent="0.25">
      <c r="A112" s="1" t="s">
        <v>110</v>
      </c>
      <c r="B112" s="1">
        <f>IF(MOD(MID(pesel[[#This Row],[pesel]],10,1)*1,2)=0,1,0)</f>
        <v>0</v>
      </c>
      <c r="C112" s="1" t="str">
        <f>MID(pesel[[#This Row],[pesel]],1,2)</f>
        <v>89</v>
      </c>
      <c r="D112" s="1" t="str">
        <f>MID(pesel[[#This Row],[pesel]],3,2)</f>
        <v>04</v>
      </c>
      <c r="E112" s="1" t="str">
        <f>MID(pesel[[#This Row],[pesel]],5,2)</f>
        <v>26</v>
      </c>
      <c r="F112" s="1" t="str">
        <f>MID(pesel[[#This Row],[pesel]],7,3)</f>
        <v>204</v>
      </c>
      <c r="G112" s="1">
        <f>RIGHT(pesel[[#This Row],[pesel]],1)*1</f>
        <v>4</v>
      </c>
      <c r="H112" s="1" cm="1">
        <f t="array" ref="H112">IF(MOD(SUMPRODUCT({1;3;7;9;1;3;7;9;1;3},MID(pesel[[#This Row],[pesel]],{1;2;3;4;5;6;7;8;9;10},1)*1),10)=0,0,10-MOD(SUMPRODUCT({1;3;7;9;1;3;7;9;1;3},MID(pesel[[#This Row],[pesel]],{1;2;3;4;5;6;7;8;9;10},1)*1),10))</f>
        <v>4</v>
      </c>
      <c r="I112" s="1">
        <f>IF(pesel[[#This Row],[cyfra kontrolna]]=pesel[[#This Row],[dobra cyfra kontrolna]],1,0)</f>
        <v>1</v>
      </c>
      <c r="J112" s="1">
        <f>FLOOR(pesel[[#This Row],[rok uro]],10)</f>
        <v>80</v>
      </c>
    </row>
    <row r="113" spans="1:10" x14ac:dyDescent="0.25">
      <c r="A113" s="1" t="s">
        <v>111</v>
      </c>
      <c r="B113" s="1">
        <f>IF(MOD(MID(pesel[[#This Row],[pesel]],10,1)*1,2)=0,1,0)</f>
        <v>1</v>
      </c>
      <c r="C113" s="1" t="str">
        <f>MID(pesel[[#This Row],[pesel]],1,2)</f>
        <v>51</v>
      </c>
      <c r="D113" s="1" t="str">
        <f>MID(pesel[[#This Row],[pesel]],3,2)</f>
        <v>10</v>
      </c>
      <c r="E113" s="1" t="str">
        <f>MID(pesel[[#This Row],[pesel]],5,2)</f>
        <v>25</v>
      </c>
      <c r="F113" s="1" t="str">
        <f>MID(pesel[[#This Row],[pesel]],7,3)</f>
        <v>738</v>
      </c>
      <c r="G113" s="1">
        <f>RIGHT(pesel[[#This Row],[pesel]],1)*1</f>
        <v>2</v>
      </c>
      <c r="H113" s="1" cm="1">
        <f t="array" ref="H113">IF(MOD(SUMPRODUCT({1;3;7;9;1;3;7;9;1;3},MID(pesel[[#This Row],[pesel]],{1;2;3;4;5;6;7;8;9;10},1)*1),10)=0,0,10-MOD(SUMPRODUCT({1;3;7;9;1;3;7;9;1;3},MID(pesel[[#This Row],[pesel]],{1;2;3;4;5;6;7;8;9;10},1)*1),10))</f>
        <v>2</v>
      </c>
      <c r="I113" s="1">
        <f>IF(pesel[[#This Row],[cyfra kontrolna]]=pesel[[#This Row],[dobra cyfra kontrolna]],1,0)</f>
        <v>1</v>
      </c>
      <c r="J113" s="1">
        <f>FLOOR(pesel[[#This Row],[rok uro]],10)</f>
        <v>50</v>
      </c>
    </row>
    <row r="114" spans="1:10" x14ac:dyDescent="0.25">
      <c r="A114" s="1" t="s">
        <v>112</v>
      </c>
      <c r="B114" s="1">
        <f>IF(MOD(MID(pesel[[#This Row],[pesel]],10,1)*1,2)=0,1,0)</f>
        <v>0</v>
      </c>
      <c r="C114" s="1" t="str">
        <f>MID(pesel[[#This Row],[pesel]],1,2)</f>
        <v>89</v>
      </c>
      <c r="D114" s="1" t="str">
        <f>MID(pesel[[#This Row],[pesel]],3,2)</f>
        <v>02</v>
      </c>
      <c r="E114" s="1" t="str">
        <f>MID(pesel[[#This Row],[pesel]],5,2)</f>
        <v>16</v>
      </c>
      <c r="F114" s="1" t="str">
        <f>MID(pesel[[#This Row],[pesel]],7,3)</f>
        <v>976</v>
      </c>
      <c r="G114" s="1">
        <f>RIGHT(pesel[[#This Row],[pesel]],1)*1</f>
        <v>7</v>
      </c>
      <c r="H114" s="1" cm="1">
        <f t="array" ref="H114">IF(MOD(SUMPRODUCT({1;3;7;9;1;3;7;9;1;3},MID(pesel[[#This Row],[pesel]],{1;2;3;4;5;6;7;8;9;10},1)*1),10)=0,0,10-MOD(SUMPRODUCT({1;3;7;9;1;3;7;9;1;3},MID(pesel[[#This Row],[pesel]],{1;2;3;4;5;6;7;8;9;10},1)*1),10))</f>
        <v>7</v>
      </c>
      <c r="I114" s="1">
        <f>IF(pesel[[#This Row],[cyfra kontrolna]]=pesel[[#This Row],[dobra cyfra kontrolna]],1,0)</f>
        <v>1</v>
      </c>
      <c r="J114" s="1">
        <f>FLOOR(pesel[[#This Row],[rok uro]],10)</f>
        <v>80</v>
      </c>
    </row>
    <row r="115" spans="1:10" x14ac:dyDescent="0.25">
      <c r="A115" s="1" t="s">
        <v>113</v>
      </c>
      <c r="B115" s="1">
        <f>IF(MOD(MID(pesel[[#This Row],[pesel]],10,1)*1,2)=0,1,0)</f>
        <v>1</v>
      </c>
      <c r="C115" s="1" t="str">
        <f>MID(pesel[[#This Row],[pesel]],1,2)</f>
        <v>63</v>
      </c>
      <c r="D115" s="1" t="str">
        <f>MID(pesel[[#This Row],[pesel]],3,2)</f>
        <v>09</v>
      </c>
      <c r="E115" s="1" t="str">
        <f>MID(pesel[[#This Row],[pesel]],5,2)</f>
        <v>26</v>
      </c>
      <c r="F115" s="1" t="str">
        <f>MID(pesel[[#This Row],[pesel]],7,3)</f>
        <v>086</v>
      </c>
      <c r="G115" s="1">
        <f>RIGHT(pesel[[#This Row],[pesel]],1)*1</f>
        <v>4</v>
      </c>
      <c r="H115" s="1" cm="1">
        <f t="array" ref="H115">IF(MOD(SUMPRODUCT({1;3;7;9;1;3;7;9;1;3},MID(pesel[[#This Row],[pesel]],{1;2;3;4;5;6;7;8;9;10},1)*1),10)=0,0,10-MOD(SUMPRODUCT({1;3;7;9;1;3;7;9;1;3},MID(pesel[[#This Row],[pesel]],{1;2;3;4;5;6;7;8;9;10},1)*1),10))</f>
        <v>4</v>
      </c>
      <c r="I115" s="1">
        <f>IF(pesel[[#This Row],[cyfra kontrolna]]=pesel[[#This Row],[dobra cyfra kontrolna]],1,0)</f>
        <v>1</v>
      </c>
      <c r="J115" s="1">
        <f>FLOOR(pesel[[#This Row],[rok uro]],10)</f>
        <v>60</v>
      </c>
    </row>
    <row r="116" spans="1:10" x14ac:dyDescent="0.25">
      <c r="A116" s="1" t="s">
        <v>114</v>
      </c>
      <c r="B116" s="1">
        <f>IF(MOD(MID(pesel[[#This Row],[pesel]],10,1)*1,2)=0,1,0)</f>
        <v>1</v>
      </c>
      <c r="C116" s="1" t="str">
        <f>MID(pesel[[#This Row],[pesel]],1,2)</f>
        <v>78</v>
      </c>
      <c r="D116" s="1" t="str">
        <f>MID(pesel[[#This Row],[pesel]],3,2)</f>
        <v>10</v>
      </c>
      <c r="E116" s="1" t="str">
        <f>MID(pesel[[#This Row],[pesel]],5,2)</f>
        <v>29</v>
      </c>
      <c r="F116" s="1" t="str">
        <f>MID(pesel[[#This Row],[pesel]],7,3)</f>
        <v>459</v>
      </c>
      <c r="G116" s="1">
        <f>RIGHT(pesel[[#This Row],[pesel]],1)*1</f>
        <v>3</v>
      </c>
      <c r="H116" s="1" cm="1">
        <f t="array" ref="H116">IF(MOD(SUMPRODUCT({1;3;7;9;1;3;7;9;1;3},MID(pesel[[#This Row],[pesel]],{1;2;3;4;5;6;7;8;9;10},1)*1),10)=0,0,10-MOD(SUMPRODUCT({1;3;7;9;1;3;7;9;1;3},MID(pesel[[#This Row],[pesel]],{1;2;3;4;5;6;7;8;9;10},1)*1),10))</f>
        <v>3</v>
      </c>
      <c r="I116" s="1">
        <f>IF(pesel[[#This Row],[cyfra kontrolna]]=pesel[[#This Row],[dobra cyfra kontrolna]],1,0)</f>
        <v>1</v>
      </c>
      <c r="J116" s="1">
        <f>FLOOR(pesel[[#This Row],[rok uro]],10)</f>
        <v>70</v>
      </c>
    </row>
    <row r="117" spans="1:10" x14ac:dyDescent="0.25">
      <c r="A117" s="1" t="s">
        <v>115</v>
      </c>
      <c r="B117" s="1">
        <f>IF(MOD(MID(pesel[[#This Row],[pesel]],10,1)*1,2)=0,1,0)</f>
        <v>1</v>
      </c>
      <c r="C117" s="1" t="str">
        <f>MID(pesel[[#This Row],[pesel]],1,2)</f>
        <v>86</v>
      </c>
      <c r="D117" s="1" t="str">
        <f>MID(pesel[[#This Row],[pesel]],3,2)</f>
        <v>06</v>
      </c>
      <c r="E117" s="1" t="str">
        <f>MID(pesel[[#This Row],[pesel]],5,2)</f>
        <v>19</v>
      </c>
      <c r="F117" s="1" t="str">
        <f>MID(pesel[[#This Row],[pesel]],7,3)</f>
        <v>953</v>
      </c>
      <c r="G117" s="1">
        <f>RIGHT(pesel[[#This Row],[pesel]],1)*1</f>
        <v>5</v>
      </c>
      <c r="H117" s="1" cm="1">
        <f t="array" ref="H117">IF(MOD(SUMPRODUCT({1;3;7;9;1;3;7;9;1;3},MID(pesel[[#This Row],[pesel]],{1;2;3;4;5;6;7;8;9;10},1)*1),10)=0,0,10-MOD(SUMPRODUCT({1;3;7;9;1;3;7;9;1;3},MID(pesel[[#This Row],[pesel]],{1;2;3;4;5;6;7;8;9;10},1)*1),10))</f>
        <v>5</v>
      </c>
      <c r="I117" s="1">
        <f>IF(pesel[[#This Row],[cyfra kontrolna]]=pesel[[#This Row],[dobra cyfra kontrolna]],1,0)</f>
        <v>1</v>
      </c>
      <c r="J117" s="1">
        <f>FLOOR(pesel[[#This Row],[rok uro]],10)</f>
        <v>80</v>
      </c>
    </row>
    <row r="118" spans="1:10" x14ac:dyDescent="0.25">
      <c r="A118" s="1" t="s">
        <v>116</v>
      </c>
      <c r="B118" s="1">
        <f>IF(MOD(MID(pesel[[#This Row],[pesel]],10,1)*1,2)=0,1,0)</f>
        <v>1</v>
      </c>
      <c r="C118" s="1" t="str">
        <f>MID(pesel[[#This Row],[pesel]],1,2)</f>
        <v>78</v>
      </c>
      <c r="D118" s="1" t="str">
        <f>MID(pesel[[#This Row],[pesel]],3,2)</f>
        <v>01</v>
      </c>
      <c r="E118" s="1" t="str">
        <f>MID(pesel[[#This Row],[pesel]],5,2)</f>
        <v>11</v>
      </c>
      <c r="F118" s="1" t="str">
        <f>MID(pesel[[#This Row],[pesel]],7,3)</f>
        <v>150</v>
      </c>
      <c r="G118" s="1">
        <f>RIGHT(pesel[[#This Row],[pesel]],1)*1</f>
        <v>8</v>
      </c>
      <c r="H118" s="1" cm="1">
        <f t="array" ref="H118">IF(MOD(SUMPRODUCT({1;3;7;9;1;3;7;9;1;3},MID(pesel[[#This Row],[pesel]],{1;2;3;4;5;6;7;8;9;10},1)*1),10)=0,0,10-MOD(SUMPRODUCT({1;3;7;9;1;3;7;9;1;3},MID(pesel[[#This Row],[pesel]],{1;2;3;4;5;6;7;8;9;10},1)*1),10))</f>
        <v>8</v>
      </c>
      <c r="I118" s="1">
        <f>IF(pesel[[#This Row],[cyfra kontrolna]]=pesel[[#This Row],[dobra cyfra kontrolna]],1,0)</f>
        <v>1</v>
      </c>
      <c r="J118" s="1">
        <f>FLOOR(pesel[[#This Row],[rok uro]],10)</f>
        <v>70</v>
      </c>
    </row>
    <row r="119" spans="1:10" x14ac:dyDescent="0.25">
      <c r="A119" s="1" t="s">
        <v>117</v>
      </c>
      <c r="B119" s="1">
        <f>IF(MOD(MID(pesel[[#This Row],[pesel]],10,1)*1,2)=0,1,0)</f>
        <v>0</v>
      </c>
      <c r="C119" s="1" t="str">
        <f>MID(pesel[[#This Row],[pesel]],1,2)</f>
        <v>89</v>
      </c>
      <c r="D119" s="1" t="str">
        <f>MID(pesel[[#This Row],[pesel]],3,2)</f>
        <v>04</v>
      </c>
      <c r="E119" s="1" t="str">
        <f>MID(pesel[[#This Row],[pesel]],5,2)</f>
        <v>27</v>
      </c>
      <c r="F119" s="1" t="str">
        <f>MID(pesel[[#This Row],[pesel]],7,3)</f>
        <v>509</v>
      </c>
      <c r="G119" s="1">
        <f>RIGHT(pesel[[#This Row],[pesel]],1)*1</f>
        <v>3</v>
      </c>
      <c r="H119" s="1" cm="1">
        <f t="array" ref="H119">IF(MOD(SUMPRODUCT({1;3;7;9;1;3;7;9;1;3},MID(pesel[[#This Row],[pesel]],{1;2;3;4;5;6;7;8;9;10},1)*1),10)=0,0,10-MOD(SUMPRODUCT({1;3;7;9;1;3;7;9;1;3},MID(pesel[[#This Row],[pesel]],{1;2;3;4;5;6;7;8;9;10},1)*1),10))</f>
        <v>3</v>
      </c>
      <c r="I119" s="1">
        <f>IF(pesel[[#This Row],[cyfra kontrolna]]=pesel[[#This Row],[dobra cyfra kontrolna]],1,0)</f>
        <v>1</v>
      </c>
      <c r="J119" s="1">
        <f>FLOOR(pesel[[#This Row],[rok uro]],10)</f>
        <v>80</v>
      </c>
    </row>
    <row r="120" spans="1:10" x14ac:dyDescent="0.25">
      <c r="A120" s="1" t="s">
        <v>118</v>
      </c>
      <c r="B120" s="1">
        <f>IF(MOD(MID(pesel[[#This Row],[pesel]],10,1)*1,2)=0,1,0)</f>
        <v>1</v>
      </c>
      <c r="C120" s="1" t="str">
        <f>MID(pesel[[#This Row],[pesel]],1,2)</f>
        <v>89</v>
      </c>
      <c r="D120" s="1" t="str">
        <f>MID(pesel[[#This Row],[pesel]],3,2)</f>
        <v>11</v>
      </c>
      <c r="E120" s="1" t="str">
        <f>MID(pesel[[#This Row],[pesel]],5,2)</f>
        <v>24</v>
      </c>
      <c r="F120" s="1" t="str">
        <f>MID(pesel[[#This Row],[pesel]],7,3)</f>
        <v>668</v>
      </c>
      <c r="G120" s="1">
        <f>RIGHT(pesel[[#This Row],[pesel]],1)*1</f>
        <v>5</v>
      </c>
      <c r="H120" s="1" cm="1">
        <f t="array" ref="H120">IF(MOD(SUMPRODUCT({1;3;7;9;1;3;7;9;1;3},MID(pesel[[#This Row],[pesel]],{1;2;3;4;5;6;7;8;9;10},1)*1),10)=0,0,10-MOD(SUMPRODUCT({1;3;7;9;1;3;7;9;1;3},MID(pesel[[#This Row],[pesel]],{1;2;3;4;5;6;7;8;9;10},1)*1),10))</f>
        <v>5</v>
      </c>
      <c r="I120" s="1">
        <f>IF(pesel[[#This Row],[cyfra kontrolna]]=pesel[[#This Row],[dobra cyfra kontrolna]],1,0)</f>
        <v>1</v>
      </c>
      <c r="J120" s="1">
        <f>FLOOR(pesel[[#This Row],[rok uro]],10)</f>
        <v>80</v>
      </c>
    </row>
    <row r="121" spans="1:10" x14ac:dyDescent="0.25">
      <c r="A121" s="1" t="s">
        <v>119</v>
      </c>
      <c r="B121" s="1">
        <f>IF(MOD(MID(pesel[[#This Row],[pesel]],10,1)*1,2)=0,1,0)</f>
        <v>0</v>
      </c>
      <c r="C121" s="1" t="str">
        <f>MID(pesel[[#This Row],[pesel]],1,2)</f>
        <v>89</v>
      </c>
      <c r="D121" s="1" t="str">
        <f>MID(pesel[[#This Row],[pesel]],3,2)</f>
        <v>02</v>
      </c>
      <c r="E121" s="1" t="str">
        <f>MID(pesel[[#This Row],[pesel]],5,2)</f>
        <v>02</v>
      </c>
      <c r="F121" s="1" t="str">
        <f>MID(pesel[[#This Row],[pesel]],7,3)</f>
        <v>653</v>
      </c>
      <c r="G121" s="1">
        <f>RIGHT(pesel[[#This Row],[pesel]],1)*1</f>
        <v>4</v>
      </c>
      <c r="H121" s="1" cm="1">
        <f t="array" ref="H121">IF(MOD(SUMPRODUCT({1;3;7;9;1;3;7;9;1;3},MID(pesel[[#This Row],[pesel]],{1;2;3;4;5;6;7;8;9;10},1)*1),10)=0,0,10-MOD(SUMPRODUCT({1;3;7;9;1;3;7;9;1;3},MID(pesel[[#This Row],[pesel]],{1;2;3;4;5;6;7;8;9;10},1)*1),10))</f>
        <v>4</v>
      </c>
      <c r="I121" s="1">
        <f>IF(pesel[[#This Row],[cyfra kontrolna]]=pesel[[#This Row],[dobra cyfra kontrolna]],1,0)</f>
        <v>1</v>
      </c>
      <c r="J121" s="1">
        <f>FLOOR(pesel[[#This Row],[rok uro]],10)</f>
        <v>80</v>
      </c>
    </row>
    <row r="122" spans="1:10" x14ac:dyDescent="0.25">
      <c r="A122" s="1" t="s">
        <v>120</v>
      </c>
      <c r="B122" s="1">
        <f>IF(MOD(MID(pesel[[#This Row],[pesel]],10,1)*1,2)=0,1,0)</f>
        <v>1</v>
      </c>
      <c r="C122" s="1" t="str">
        <f>MID(pesel[[#This Row],[pesel]],1,2)</f>
        <v>66</v>
      </c>
      <c r="D122" s="1" t="str">
        <f>MID(pesel[[#This Row],[pesel]],3,2)</f>
        <v>10</v>
      </c>
      <c r="E122" s="1" t="str">
        <f>MID(pesel[[#This Row],[pesel]],5,2)</f>
        <v>06</v>
      </c>
      <c r="F122" s="1" t="str">
        <f>MID(pesel[[#This Row],[pesel]],7,3)</f>
        <v>516</v>
      </c>
      <c r="G122" s="1">
        <f>RIGHT(pesel[[#This Row],[pesel]],1)*1</f>
        <v>3</v>
      </c>
      <c r="H122" s="1" cm="1">
        <f t="array" ref="H122">IF(MOD(SUMPRODUCT({1;3;7;9;1;3;7;9;1;3},MID(pesel[[#This Row],[pesel]],{1;2;3;4;5;6;7;8;9;10},1)*1),10)=0,0,10-MOD(SUMPRODUCT({1;3;7;9;1;3;7;9;1;3},MID(pesel[[#This Row],[pesel]],{1;2;3;4;5;6;7;8;9;10},1)*1),10))</f>
        <v>3</v>
      </c>
      <c r="I122" s="1">
        <f>IF(pesel[[#This Row],[cyfra kontrolna]]=pesel[[#This Row],[dobra cyfra kontrolna]],1,0)</f>
        <v>1</v>
      </c>
      <c r="J122" s="1">
        <f>FLOOR(pesel[[#This Row],[rok uro]],10)</f>
        <v>60</v>
      </c>
    </row>
    <row r="123" spans="1:10" x14ac:dyDescent="0.25">
      <c r="A123" s="1" t="s">
        <v>121</v>
      </c>
      <c r="B123" s="1">
        <f>IF(MOD(MID(pesel[[#This Row],[pesel]],10,1)*1,2)=0,1,0)</f>
        <v>1</v>
      </c>
      <c r="C123" s="1" t="str">
        <f>MID(pesel[[#This Row],[pesel]],1,2)</f>
        <v>65</v>
      </c>
      <c r="D123" s="1" t="str">
        <f>MID(pesel[[#This Row],[pesel]],3,2)</f>
        <v>06</v>
      </c>
      <c r="E123" s="1" t="str">
        <f>MID(pesel[[#This Row],[pesel]],5,2)</f>
        <v>28</v>
      </c>
      <c r="F123" s="1" t="str">
        <f>MID(pesel[[#This Row],[pesel]],7,3)</f>
        <v>923</v>
      </c>
      <c r="G123" s="1">
        <f>RIGHT(pesel[[#This Row],[pesel]],1)*1</f>
        <v>1</v>
      </c>
      <c r="H123" s="1" cm="1">
        <f t="array" ref="H123">IF(MOD(SUMPRODUCT({1;3;7;9;1;3;7;9;1;3},MID(pesel[[#This Row],[pesel]],{1;2;3;4;5;6;7;8;9;10},1)*1),10)=0,0,10-MOD(SUMPRODUCT({1;3;7;9;1;3;7;9;1;3},MID(pesel[[#This Row],[pesel]],{1;2;3;4;5;6;7;8;9;10},1)*1),10))</f>
        <v>1</v>
      </c>
      <c r="I123" s="1">
        <f>IF(pesel[[#This Row],[cyfra kontrolna]]=pesel[[#This Row],[dobra cyfra kontrolna]],1,0)</f>
        <v>1</v>
      </c>
      <c r="J123" s="1">
        <f>FLOOR(pesel[[#This Row],[rok uro]],10)</f>
        <v>60</v>
      </c>
    </row>
    <row r="124" spans="1:10" x14ac:dyDescent="0.25">
      <c r="A124" s="1" t="s">
        <v>122</v>
      </c>
      <c r="B124" s="1">
        <f>IF(MOD(MID(pesel[[#This Row],[pesel]],10,1)*1,2)=0,1,0)</f>
        <v>0</v>
      </c>
      <c r="C124" s="1" t="str">
        <f>MID(pesel[[#This Row],[pesel]],1,2)</f>
        <v>69</v>
      </c>
      <c r="D124" s="1" t="str">
        <f>MID(pesel[[#This Row],[pesel]],3,2)</f>
        <v>03</v>
      </c>
      <c r="E124" s="1" t="str">
        <f>MID(pesel[[#This Row],[pesel]],5,2)</f>
        <v>06</v>
      </c>
      <c r="F124" s="1" t="str">
        <f>MID(pesel[[#This Row],[pesel]],7,3)</f>
        <v>261</v>
      </c>
      <c r="G124" s="1">
        <f>RIGHT(pesel[[#This Row],[pesel]],1)*1</f>
        <v>4</v>
      </c>
      <c r="H124" s="1" cm="1">
        <f t="array" ref="H124">IF(MOD(SUMPRODUCT({1;3;7;9;1;3;7;9;1;3},MID(pesel[[#This Row],[pesel]],{1;2;3;4;5;6;7;8;9;10},1)*1),10)=0,0,10-MOD(SUMPRODUCT({1;3;7;9;1;3;7;9;1;3},MID(pesel[[#This Row],[pesel]],{1;2;3;4;5;6;7;8;9;10},1)*1),10))</f>
        <v>4</v>
      </c>
      <c r="I124" s="1">
        <f>IF(pesel[[#This Row],[cyfra kontrolna]]=pesel[[#This Row],[dobra cyfra kontrolna]],1,0)</f>
        <v>1</v>
      </c>
      <c r="J124" s="1">
        <f>FLOOR(pesel[[#This Row],[rok uro]],10)</f>
        <v>60</v>
      </c>
    </row>
    <row r="125" spans="1:10" x14ac:dyDescent="0.25">
      <c r="A125" s="1" t="s">
        <v>123</v>
      </c>
      <c r="B125" s="1">
        <f>IF(MOD(MID(pesel[[#This Row],[pesel]],10,1)*1,2)=0,1,0)</f>
        <v>0</v>
      </c>
      <c r="C125" s="1" t="str">
        <f>MID(pesel[[#This Row],[pesel]],1,2)</f>
        <v>67</v>
      </c>
      <c r="D125" s="1" t="str">
        <f>MID(pesel[[#This Row],[pesel]],3,2)</f>
        <v>11</v>
      </c>
      <c r="E125" s="1" t="str">
        <f>MID(pesel[[#This Row],[pesel]],5,2)</f>
        <v>30</v>
      </c>
      <c r="F125" s="1" t="str">
        <f>MID(pesel[[#This Row],[pesel]],7,3)</f>
        <v>487</v>
      </c>
      <c r="G125" s="1">
        <f>RIGHT(pesel[[#This Row],[pesel]],1)*1</f>
        <v>0</v>
      </c>
      <c r="H125" s="1" cm="1">
        <f t="array" ref="H125">IF(MOD(SUMPRODUCT({1;3;7;9;1;3;7;9;1;3},MID(pesel[[#This Row],[pesel]],{1;2;3;4;5;6;7;8;9;10},1)*1),10)=0,0,10-MOD(SUMPRODUCT({1;3;7;9;1;3;7;9;1;3},MID(pesel[[#This Row],[pesel]],{1;2;3;4;5;6;7;8;9;10},1)*1),10))</f>
        <v>0</v>
      </c>
      <c r="I125" s="1">
        <f>IF(pesel[[#This Row],[cyfra kontrolna]]=pesel[[#This Row],[dobra cyfra kontrolna]],1,0)</f>
        <v>1</v>
      </c>
      <c r="J125" s="1">
        <f>FLOOR(pesel[[#This Row],[rok uro]],10)</f>
        <v>60</v>
      </c>
    </row>
    <row r="126" spans="1:10" x14ac:dyDescent="0.25">
      <c r="A126" s="1" t="s">
        <v>124</v>
      </c>
      <c r="B126" s="1">
        <f>IF(MOD(MID(pesel[[#This Row],[pesel]],10,1)*1,2)=0,1,0)</f>
        <v>1</v>
      </c>
      <c r="C126" s="1" t="str">
        <f>MID(pesel[[#This Row],[pesel]],1,2)</f>
        <v>84</v>
      </c>
      <c r="D126" s="1" t="str">
        <f>MID(pesel[[#This Row],[pesel]],3,2)</f>
        <v>05</v>
      </c>
      <c r="E126" s="1" t="str">
        <f>MID(pesel[[#This Row],[pesel]],5,2)</f>
        <v>18</v>
      </c>
      <c r="F126" s="1" t="str">
        <f>MID(pesel[[#This Row],[pesel]],7,3)</f>
        <v>401</v>
      </c>
      <c r="G126" s="1">
        <f>RIGHT(pesel[[#This Row],[pesel]],1)*1</f>
        <v>9</v>
      </c>
      <c r="H126" s="1" cm="1">
        <f t="array" ref="H126">IF(MOD(SUMPRODUCT({1;3;7;9;1;3;7;9;1;3},MID(pesel[[#This Row],[pesel]],{1;2;3;4;5;6;7;8;9;10},1)*1),10)=0,0,10-MOD(SUMPRODUCT({1;3;7;9;1;3;7;9;1;3},MID(pesel[[#This Row],[pesel]],{1;2;3;4;5;6;7;8;9;10},1)*1),10))</f>
        <v>9</v>
      </c>
      <c r="I126" s="1">
        <f>IF(pesel[[#This Row],[cyfra kontrolna]]=pesel[[#This Row],[dobra cyfra kontrolna]],1,0)</f>
        <v>1</v>
      </c>
      <c r="J126" s="1">
        <f>FLOOR(pesel[[#This Row],[rok uro]],10)</f>
        <v>80</v>
      </c>
    </row>
    <row r="127" spans="1:10" x14ac:dyDescent="0.25">
      <c r="A127" s="1" t="s">
        <v>125</v>
      </c>
      <c r="B127" s="1">
        <f>IF(MOD(MID(pesel[[#This Row],[pesel]],10,1)*1,2)=0,1,0)</f>
        <v>0</v>
      </c>
      <c r="C127" s="1" t="str">
        <f>MID(pesel[[#This Row],[pesel]],1,2)</f>
        <v>57</v>
      </c>
      <c r="D127" s="1" t="str">
        <f>MID(pesel[[#This Row],[pesel]],3,2)</f>
        <v>07</v>
      </c>
      <c r="E127" s="1" t="str">
        <f>MID(pesel[[#This Row],[pesel]],5,2)</f>
        <v>31</v>
      </c>
      <c r="F127" s="1" t="str">
        <f>MID(pesel[[#This Row],[pesel]],7,3)</f>
        <v>630</v>
      </c>
      <c r="G127" s="1">
        <f>RIGHT(pesel[[#This Row],[pesel]],1)*1</f>
        <v>1</v>
      </c>
      <c r="H127" s="1" cm="1">
        <f t="array" ref="H127">IF(MOD(SUMPRODUCT({1;3;7;9;1;3;7;9;1;3},MID(pesel[[#This Row],[pesel]],{1;2;3;4;5;6;7;8;9;10},1)*1),10)=0,0,10-MOD(SUMPRODUCT({1;3;7;9;1;3;7;9;1;3},MID(pesel[[#This Row],[pesel]],{1;2;3;4;5;6;7;8;9;10},1)*1),10))</f>
        <v>1</v>
      </c>
      <c r="I127" s="1">
        <f>IF(pesel[[#This Row],[cyfra kontrolna]]=pesel[[#This Row],[dobra cyfra kontrolna]],1,0)</f>
        <v>1</v>
      </c>
      <c r="J127" s="1">
        <f>FLOOR(pesel[[#This Row],[rok uro]],10)</f>
        <v>50</v>
      </c>
    </row>
    <row r="128" spans="1:10" x14ac:dyDescent="0.25">
      <c r="A128" s="1" t="s">
        <v>126</v>
      </c>
      <c r="B128" s="1">
        <f>IF(MOD(MID(pesel[[#This Row],[pesel]],10,1)*1,2)=0,1,0)</f>
        <v>1</v>
      </c>
      <c r="C128" s="1" t="str">
        <f>MID(pesel[[#This Row],[pesel]],1,2)</f>
        <v>81</v>
      </c>
      <c r="D128" s="1" t="str">
        <f>MID(pesel[[#This Row],[pesel]],3,2)</f>
        <v>08</v>
      </c>
      <c r="E128" s="1" t="str">
        <f>MID(pesel[[#This Row],[pesel]],5,2)</f>
        <v>10</v>
      </c>
      <c r="F128" s="1" t="str">
        <f>MID(pesel[[#This Row],[pesel]],7,3)</f>
        <v>108</v>
      </c>
      <c r="G128" s="1">
        <f>RIGHT(pesel[[#This Row],[pesel]],1)*1</f>
        <v>3</v>
      </c>
      <c r="H128" s="1" cm="1">
        <f t="array" ref="H128">IF(MOD(SUMPRODUCT({1;3;7;9;1;3;7;9;1;3},MID(pesel[[#This Row],[pesel]],{1;2;3;4;5;6;7;8;9;10},1)*1),10)=0,0,10-MOD(SUMPRODUCT({1;3;7;9;1;3;7;9;1;3},MID(pesel[[#This Row],[pesel]],{1;2;3;4;5;6;7;8;9;10},1)*1),10))</f>
        <v>3</v>
      </c>
      <c r="I128" s="1">
        <f>IF(pesel[[#This Row],[cyfra kontrolna]]=pesel[[#This Row],[dobra cyfra kontrolna]],1,0)</f>
        <v>1</v>
      </c>
      <c r="J128" s="1">
        <f>FLOOR(pesel[[#This Row],[rok uro]],10)</f>
        <v>80</v>
      </c>
    </row>
    <row r="129" spans="1:10" x14ac:dyDescent="0.25">
      <c r="A129" s="1" t="s">
        <v>127</v>
      </c>
      <c r="B129" s="1">
        <f>IF(MOD(MID(pesel[[#This Row],[pesel]],10,1)*1,2)=0,1,0)</f>
        <v>1</v>
      </c>
      <c r="C129" s="1" t="str">
        <f>MID(pesel[[#This Row],[pesel]],1,2)</f>
        <v>89</v>
      </c>
      <c r="D129" s="1" t="str">
        <f>MID(pesel[[#This Row],[pesel]],3,2)</f>
        <v>06</v>
      </c>
      <c r="E129" s="1" t="str">
        <f>MID(pesel[[#This Row],[pesel]],5,2)</f>
        <v>26</v>
      </c>
      <c r="F129" s="1" t="str">
        <f>MID(pesel[[#This Row],[pesel]],7,3)</f>
        <v>448</v>
      </c>
      <c r="G129" s="1">
        <f>RIGHT(pesel[[#This Row],[pesel]],1)*1</f>
        <v>3</v>
      </c>
      <c r="H129" s="1" cm="1">
        <f t="array" ref="H129">IF(MOD(SUMPRODUCT({1;3;7;9;1;3;7;9;1;3},MID(pesel[[#This Row],[pesel]],{1;2;3;4;5;6;7;8;9;10},1)*1),10)=0,0,10-MOD(SUMPRODUCT({1;3;7;9;1;3;7;9;1;3},MID(pesel[[#This Row],[pesel]],{1;2;3;4;5;6;7;8;9;10},1)*1),10))</f>
        <v>3</v>
      </c>
      <c r="I129" s="1">
        <f>IF(pesel[[#This Row],[cyfra kontrolna]]=pesel[[#This Row],[dobra cyfra kontrolna]],1,0)</f>
        <v>1</v>
      </c>
      <c r="J129" s="1">
        <f>FLOOR(pesel[[#This Row],[rok uro]],10)</f>
        <v>80</v>
      </c>
    </row>
    <row r="130" spans="1:10" x14ac:dyDescent="0.25">
      <c r="A130" s="1" t="s">
        <v>128</v>
      </c>
      <c r="B130" s="1">
        <f>IF(MOD(MID(pesel[[#This Row],[pesel]],10,1)*1,2)=0,1,0)</f>
        <v>0</v>
      </c>
      <c r="C130" s="1" t="str">
        <f>MID(pesel[[#This Row],[pesel]],1,2)</f>
        <v>52</v>
      </c>
      <c r="D130" s="1" t="str">
        <f>MID(pesel[[#This Row],[pesel]],3,2)</f>
        <v>11</v>
      </c>
      <c r="E130" s="1" t="str">
        <f>MID(pesel[[#This Row],[pesel]],5,2)</f>
        <v>04</v>
      </c>
      <c r="F130" s="1" t="str">
        <f>MID(pesel[[#This Row],[pesel]],7,3)</f>
        <v>461</v>
      </c>
      <c r="G130" s="1">
        <f>RIGHT(pesel[[#This Row],[pesel]],1)*1</f>
        <v>9</v>
      </c>
      <c r="H130" s="1" cm="1">
        <f t="array" ref="H130">IF(MOD(SUMPRODUCT({1;3;7;9;1;3;7;9;1;3},MID(pesel[[#This Row],[pesel]],{1;2;3;4;5;6;7;8;9;10},1)*1),10)=0,0,10-MOD(SUMPRODUCT({1;3;7;9;1;3;7;9;1;3},MID(pesel[[#This Row],[pesel]],{1;2;3;4;5;6;7;8;9;10},1)*1),10))</f>
        <v>9</v>
      </c>
      <c r="I130" s="1">
        <f>IF(pesel[[#This Row],[cyfra kontrolna]]=pesel[[#This Row],[dobra cyfra kontrolna]],1,0)</f>
        <v>1</v>
      </c>
      <c r="J130" s="1">
        <f>FLOOR(pesel[[#This Row],[rok uro]],10)</f>
        <v>50</v>
      </c>
    </row>
    <row r="131" spans="1:10" x14ac:dyDescent="0.25">
      <c r="A131" s="1" t="s">
        <v>129</v>
      </c>
      <c r="B131" s="1">
        <f>IF(MOD(MID(pesel[[#This Row],[pesel]],10,1)*1,2)=0,1,0)</f>
        <v>0</v>
      </c>
      <c r="C131" s="1" t="str">
        <f>MID(pesel[[#This Row],[pesel]],1,2)</f>
        <v>50</v>
      </c>
      <c r="D131" s="1" t="str">
        <f>MID(pesel[[#This Row],[pesel]],3,2)</f>
        <v>02</v>
      </c>
      <c r="E131" s="1" t="str">
        <f>MID(pesel[[#This Row],[pesel]],5,2)</f>
        <v>10</v>
      </c>
      <c r="F131" s="1" t="str">
        <f>MID(pesel[[#This Row],[pesel]],7,3)</f>
        <v>113</v>
      </c>
      <c r="G131" s="1">
        <f>RIGHT(pesel[[#This Row],[pesel]],1)*1</f>
        <v>2</v>
      </c>
      <c r="H131" s="1" cm="1">
        <f t="array" ref="H131">IF(MOD(SUMPRODUCT({1;3;7;9;1;3;7;9;1;3},MID(pesel[[#This Row],[pesel]],{1;2;3;4;5;6;7;8;9;10},1)*1),10)=0,0,10-MOD(SUMPRODUCT({1;3;7;9;1;3;7;9;1;3},MID(pesel[[#This Row],[pesel]],{1;2;3;4;5;6;7;8;9;10},1)*1),10))</f>
        <v>2</v>
      </c>
      <c r="I131" s="1">
        <f>IF(pesel[[#This Row],[cyfra kontrolna]]=pesel[[#This Row],[dobra cyfra kontrolna]],1,0)</f>
        <v>1</v>
      </c>
      <c r="J131" s="1">
        <f>FLOOR(pesel[[#This Row],[rok uro]],10)</f>
        <v>50</v>
      </c>
    </row>
    <row r="132" spans="1:10" x14ac:dyDescent="0.25">
      <c r="A132" s="1" t="s">
        <v>130</v>
      </c>
      <c r="B132" s="1">
        <f>IF(MOD(MID(pesel[[#This Row],[pesel]],10,1)*1,2)=0,1,0)</f>
        <v>0</v>
      </c>
      <c r="C132" s="1" t="str">
        <f>MID(pesel[[#This Row],[pesel]],1,2)</f>
        <v>65</v>
      </c>
      <c r="D132" s="1" t="str">
        <f>MID(pesel[[#This Row],[pesel]],3,2)</f>
        <v>09</v>
      </c>
      <c r="E132" s="1" t="str">
        <f>MID(pesel[[#This Row],[pesel]],5,2)</f>
        <v>20</v>
      </c>
      <c r="F132" s="1" t="str">
        <f>MID(pesel[[#This Row],[pesel]],7,3)</f>
        <v>568</v>
      </c>
      <c r="G132" s="1">
        <f>RIGHT(pesel[[#This Row],[pesel]],1)*1</f>
        <v>2</v>
      </c>
      <c r="H132" s="1" cm="1">
        <f t="array" ref="H132">IF(MOD(SUMPRODUCT({1;3;7;9;1;3;7;9;1;3},MID(pesel[[#This Row],[pesel]],{1;2;3;4;5;6;7;8;9;10},1)*1),10)=0,0,10-MOD(SUMPRODUCT({1;3;7;9;1;3;7;9;1;3},MID(pesel[[#This Row],[pesel]],{1;2;3;4;5;6;7;8;9;10},1)*1),10))</f>
        <v>2</v>
      </c>
      <c r="I132" s="1">
        <f>IF(pesel[[#This Row],[cyfra kontrolna]]=pesel[[#This Row],[dobra cyfra kontrolna]],1,0)</f>
        <v>1</v>
      </c>
      <c r="J132" s="1">
        <f>FLOOR(pesel[[#This Row],[rok uro]],10)</f>
        <v>60</v>
      </c>
    </row>
    <row r="133" spans="1:10" x14ac:dyDescent="0.25">
      <c r="A133" s="1" t="s">
        <v>131</v>
      </c>
      <c r="B133" s="1">
        <f>IF(MOD(MID(pesel[[#This Row],[pesel]],10,1)*1,2)=0,1,0)</f>
        <v>0</v>
      </c>
      <c r="C133" s="1" t="str">
        <f>MID(pesel[[#This Row],[pesel]],1,2)</f>
        <v>85</v>
      </c>
      <c r="D133" s="1" t="str">
        <f>MID(pesel[[#This Row],[pesel]],3,2)</f>
        <v>05</v>
      </c>
      <c r="E133" s="1" t="str">
        <f>MID(pesel[[#This Row],[pesel]],5,2)</f>
        <v>26</v>
      </c>
      <c r="F133" s="1" t="str">
        <f>MID(pesel[[#This Row],[pesel]],7,3)</f>
        <v>051</v>
      </c>
      <c r="G133" s="1">
        <f>RIGHT(pesel[[#This Row],[pesel]],1)*1</f>
        <v>5</v>
      </c>
      <c r="H133" s="1" cm="1">
        <f t="array" ref="H133">IF(MOD(SUMPRODUCT({1;3;7;9;1;3;7;9;1;3},MID(pesel[[#This Row],[pesel]],{1;2;3;4;5;6;7;8;9;10},1)*1),10)=0,0,10-MOD(SUMPRODUCT({1;3;7;9;1;3;7;9;1;3},MID(pesel[[#This Row],[pesel]],{1;2;3;4;5;6;7;8;9;10},1)*1),10))</f>
        <v>5</v>
      </c>
      <c r="I133" s="1">
        <f>IF(pesel[[#This Row],[cyfra kontrolna]]=pesel[[#This Row],[dobra cyfra kontrolna]],1,0)</f>
        <v>1</v>
      </c>
      <c r="J133" s="1">
        <f>FLOOR(pesel[[#This Row],[rok uro]],10)</f>
        <v>80</v>
      </c>
    </row>
    <row r="134" spans="1:10" x14ac:dyDescent="0.25">
      <c r="A134" s="1" t="s">
        <v>132</v>
      </c>
      <c r="B134" s="1">
        <f>IF(MOD(MID(pesel[[#This Row],[pesel]],10,1)*1,2)=0,1,0)</f>
        <v>0</v>
      </c>
      <c r="C134" s="1" t="str">
        <f>MID(pesel[[#This Row],[pesel]],1,2)</f>
        <v>89</v>
      </c>
      <c r="D134" s="1" t="str">
        <f>MID(pesel[[#This Row],[pesel]],3,2)</f>
        <v>03</v>
      </c>
      <c r="E134" s="1" t="str">
        <f>MID(pesel[[#This Row],[pesel]],5,2)</f>
        <v>21</v>
      </c>
      <c r="F134" s="1" t="str">
        <f>MID(pesel[[#This Row],[pesel]],7,3)</f>
        <v>433</v>
      </c>
      <c r="G134" s="1">
        <f>RIGHT(pesel[[#This Row],[pesel]],1)*1</f>
        <v>0</v>
      </c>
      <c r="H134" s="1" cm="1">
        <f t="array" ref="H134">IF(MOD(SUMPRODUCT({1;3;7;9;1;3;7;9;1;3},MID(pesel[[#This Row],[pesel]],{1;2;3;4;5;6;7;8;9;10},1)*1),10)=0,0,10-MOD(SUMPRODUCT({1;3;7;9;1;3;7;9;1;3},MID(pesel[[#This Row],[pesel]],{1;2;3;4;5;6;7;8;9;10},1)*1),10))</f>
        <v>0</v>
      </c>
      <c r="I134" s="1">
        <f>IF(pesel[[#This Row],[cyfra kontrolna]]=pesel[[#This Row],[dobra cyfra kontrolna]],1,0)</f>
        <v>1</v>
      </c>
      <c r="J134" s="1">
        <f>FLOOR(pesel[[#This Row],[rok uro]],10)</f>
        <v>80</v>
      </c>
    </row>
    <row r="135" spans="1:10" x14ac:dyDescent="0.25">
      <c r="A135" s="1" t="s">
        <v>133</v>
      </c>
      <c r="B135" s="1">
        <f>IF(MOD(MID(pesel[[#This Row],[pesel]],10,1)*1,2)=0,1,0)</f>
        <v>1</v>
      </c>
      <c r="C135" s="1" t="str">
        <f>MID(pesel[[#This Row],[pesel]],1,2)</f>
        <v>71</v>
      </c>
      <c r="D135" s="1" t="str">
        <f>MID(pesel[[#This Row],[pesel]],3,2)</f>
        <v>12</v>
      </c>
      <c r="E135" s="1" t="str">
        <f>MID(pesel[[#This Row],[pesel]],5,2)</f>
        <v>30</v>
      </c>
      <c r="F135" s="1" t="str">
        <f>MID(pesel[[#This Row],[pesel]],7,3)</f>
        <v>616</v>
      </c>
      <c r="G135" s="1">
        <f>RIGHT(pesel[[#This Row],[pesel]],1)*1</f>
        <v>3</v>
      </c>
      <c r="H135" s="1" cm="1">
        <f t="array" ref="H135">IF(MOD(SUMPRODUCT({1;3;7;9;1;3;7;9;1;3},MID(pesel[[#This Row],[pesel]],{1;2;3;4;5;6;7;8;9;10},1)*1),10)=0,0,10-MOD(SUMPRODUCT({1;3;7;9;1;3;7;9;1;3},MID(pesel[[#This Row],[pesel]],{1;2;3;4;5;6;7;8;9;10},1)*1),10))</f>
        <v>3</v>
      </c>
      <c r="I135" s="1">
        <f>IF(pesel[[#This Row],[cyfra kontrolna]]=pesel[[#This Row],[dobra cyfra kontrolna]],1,0)</f>
        <v>1</v>
      </c>
      <c r="J135" s="1">
        <f>FLOOR(pesel[[#This Row],[rok uro]],10)</f>
        <v>70</v>
      </c>
    </row>
    <row r="136" spans="1:10" x14ac:dyDescent="0.25">
      <c r="A136" s="1" t="s">
        <v>134</v>
      </c>
      <c r="B136" s="1">
        <f>IF(MOD(MID(pesel[[#This Row],[pesel]],10,1)*1,2)=0,1,0)</f>
        <v>1</v>
      </c>
      <c r="C136" s="1" t="str">
        <f>MID(pesel[[#This Row],[pesel]],1,2)</f>
        <v>73</v>
      </c>
      <c r="D136" s="1" t="str">
        <f>MID(pesel[[#This Row],[pesel]],3,2)</f>
        <v>10</v>
      </c>
      <c r="E136" s="1" t="str">
        <f>MID(pesel[[#This Row],[pesel]],5,2)</f>
        <v>30</v>
      </c>
      <c r="F136" s="1" t="str">
        <f>MID(pesel[[#This Row],[pesel]],7,3)</f>
        <v>008</v>
      </c>
      <c r="G136" s="1">
        <f>RIGHT(pesel[[#This Row],[pesel]],1)*1</f>
        <v>4</v>
      </c>
      <c r="H136" s="1" cm="1">
        <f t="array" ref="H136">IF(MOD(SUMPRODUCT({1;3;7;9;1;3;7;9;1;3},MID(pesel[[#This Row],[pesel]],{1;2;3;4;5;6;7;8;9;10},1)*1),10)=0,0,10-MOD(SUMPRODUCT({1;3;7;9;1;3;7;9;1;3},MID(pesel[[#This Row],[pesel]],{1;2;3;4;5;6;7;8;9;10},1)*1),10))</f>
        <v>4</v>
      </c>
      <c r="I136" s="1">
        <f>IF(pesel[[#This Row],[cyfra kontrolna]]=pesel[[#This Row],[dobra cyfra kontrolna]],1,0)</f>
        <v>1</v>
      </c>
      <c r="J136" s="1">
        <f>FLOOR(pesel[[#This Row],[rok uro]],10)</f>
        <v>70</v>
      </c>
    </row>
    <row r="137" spans="1:10" x14ac:dyDescent="0.25">
      <c r="A137" s="1" t="s">
        <v>135</v>
      </c>
      <c r="B137" s="1">
        <f>IF(MOD(MID(pesel[[#This Row],[pesel]],10,1)*1,2)=0,1,0)</f>
        <v>0</v>
      </c>
      <c r="C137" s="1" t="str">
        <f>MID(pesel[[#This Row],[pesel]],1,2)</f>
        <v>89</v>
      </c>
      <c r="D137" s="1" t="str">
        <f>MID(pesel[[#This Row],[pesel]],3,2)</f>
        <v>01</v>
      </c>
      <c r="E137" s="1" t="str">
        <f>MID(pesel[[#This Row],[pesel]],5,2)</f>
        <v>26</v>
      </c>
      <c r="F137" s="1" t="str">
        <f>MID(pesel[[#This Row],[pesel]],7,3)</f>
        <v>303</v>
      </c>
      <c r="G137" s="1">
        <f>RIGHT(pesel[[#This Row],[pesel]],1)*1</f>
        <v>7</v>
      </c>
      <c r="H137" s="1" cm="1">
        <f t="array" ref="H137">IF(MOD(SUMPRODUCT({1;3;7;9;1;3;7;9;1;3},MID(pesel[[#This Row],[pesel]],{1;2;3;4;5;6;7;8;9;10},1)*1),10)=0,0,10-MOD(SUMPRODUCT({1;3;7;9;1;3;7;9;1;3},MID(pesel[[#This Row],[pesel]],{1;2;3;4;5;6;7;8;9;10},1)*1),10))</f>
        <v>7</v>
      </c>
      <c r="I137" s="1">
        <f>IF(pesel[[#This Row],[cyfra kontrolna]]=pesel[[#This Row],[dobra cyfra kontrolna]],1,0)</f>
        <v>1</v>
      </c>
      <c r="J137" s="1">
        <f>FLOOR(pesel[[#This Row],[rok uro]],10)</f>
        <v>80</v>
      </c>
    </row>
    <row r="138" spans="1:10" x14ac:dyDescent="0.25">
      <c r="A138" s="1" t="s">
        <v>136</v>
      </c>
      <c r="B138" s="1">
        <f>IF(MOD(MID(pesel[[#This Row],[pesel]],10,1)*1,2)=0,1,0)</f>
        <v>0</v>
      </c>
      <c r="C138" s="1" t="str">
        <f>MID(pesel[[#This Row],[pesel]],1,2)</f>
        <v>73</v>
      </c>
      <c r="D138" s="1" t="str">
        <f>MID(pesel[[#This Row],[pesel]],3,2)</f>
        <v>01</v>
      </c>
      <c r="E138" s="1" t="str">
        <f>MID(pesel[[#This Row],[pesel]],5,2)</f>
        <v>03</v>
      </c>
      <c r="F138" s="1" t="str">
        <f>MID(pesel[[#This Row],[pesel]],7,3)</f>
        <v>995</v>
      </c>
      <c r="G138" s="1">
        <f>RIGHT(pesel[[#This Row],[pesel]],1)*1</f>
        <v>6</v>
      </c>
      <c r="H138" s="1" cm="1">
        <f t="array" ref="H138">IF(MOD(SUMPRODUCT({1;3;7;9;1;3;7;9;1;3},MID(pesel[[#This Row],[pesel]],{1;2;3;4;5;6;7;8;9;10},1)*1),10)=0,0,10-MOD(SUMPRODUCT({1;3;7;9;1;3;7;9;1;3},MID(pesel[[#This Row],[pesel]],{1;2;3;4;5;6;7;8;9;10},1)*1),10))</f>
        <v>6</v>
      </c>
      <c r="I138" s="1">
        <f>IF(pesel[[#This Row],[cyfra kontrolna]]=pesel[[#This Row],[dobra cyfra kontrolna]],1,0)</f>
        <v>1</v>
      </c>
      <c r="J138" s="1">
        <f>FLOOR(pesel[[#This Row],[rok uro]],10)</f>
        <v>70</v>
      </c>
    </row>
    <row r="139" spans="1:10" x14ac:dyDescent="0.25">
      <c r="A139" s="1" t="s">
        <v>137</v>
      </c>
      <c r="B139" s="1">
        <f>IF(MOD(MID(pesel[[#This Row],[pesel]],10,1)*1,2)=0,1,0)</f>
        <v>0</v>
      </c>
      <c r="C139" s="1" t="str">
        <f>MID(pesel[[#This Row],[pesel]],1,2)</f>
        <v>87</v>
      </c>
      <c r="D139" s="1" t="str">
        <f>MID(pesel[[#This Row],[pesel]],3,2)</f>
        <v>07</v>
      </c>
      <c r="E139" s="1" t="str">
        <f>MID(pesel[[#This Row],[pesel]],5,2)</f>
        <v>08</v>
      </c>
      <c r="F139" s="1" t="str">
        <f>MID(pesel[[#This Row],[pesel]],7,3)</f>
        <v>953</v>
      </c>
      <c r="G139" s="1">
        <f>RIGHT(pesel[[#This Row],[pesel]],1)*1</f>
        <v>2</v>
      </c>
      <c r="H139" s="1" cm="1">
        <f t="array" ref="H139">IF(MOD(SUMPRODUCT({1;3;7;9;1;3;7;9;1;3},MID(pesel[[#This Row],[pesel]],{1;2;3;4;5;6;7;8;9;10},1)*1),10)=0,0,10-MOD(SUMPRODUCT({1;3;7;9;1;3;7;9;1;3},MID(pesel[[#This Row],[pesel]],{1;2;3;4;5;6;7;8;9;10},1)*1),10))</f>
        <v>2</v>
      </c>
      <c r="I139" s="1">
        <f>IF(pesel[[#This Row],[cyfra kontrolna]]=pesel[[#This Row],[dobra cyfra kontrolna]],1,0)</f>
        <v>1</v>
      </c>
      <c r="J139" s="1">
        <f>FLOOR(pesel[[#This Row],[rok uro]],10)</f>
        <v>80</v>
      </c>
    </row>
    <row r="140" spans="1:10" x14ac:dyDescent="0.25">
      <c r="A140" s="1" t="s">
        <v>138</v>
      </c>
      <c r="B140" s="1">
        <f>IF(MOD(MID(pesel[[#This Row],[pesel]],10,1)*1,2)=0,1,0)</f>
        <v>1</v>
      </c>
      <c r="C140" s="1" t="str">
        <f>MID(pesel[[#This Row],[pesel]],1,2)</f>
        <v>60</v>
      </c>
      <c r="D140" s="1" t="str">
        <f>MID(pesel[[#This Row],[pesel]],3,2)</f>
        <v>06</v>
      </c>
      <c r="E140" s="1" t="str">
        <f>MID(pesel[[#This Row],[pesel]],5,2)</f>
        <v>11</v>
      </c>
      <c r="F140" s="1" t="str">
        <f>MID(pesel[[#This Row],[pesel]],7,3)</f>
        <v>444</v>
      </c>
      <c r="G140" s="1">
        <f>RIGHT(pesel[[#This Row],[pesel]],1)*1</f>
        <v>9</v>
      </c>
      <c r="H140" s="1" cm="1">
        <f t="array" ref="H140">IF(MOD(SUMPRODUCT({1;3;7;9;1;3;7;9;1;3},MID(pesel[[#This Row],[pesel]],{1;2;3;4;5;6;7;8;9;10},1)*1),10)=0,0,10-MOD(SUMPRODUCT({1;3;7;9;1;3;7;9;1;3},MID(pesel[[#This Row],[pesel]],{1;2;3;4;5;6;7;8;9;10},1)*1),10))</f>
        <v>0</v>
      </c>
      <c r="I140" s="1">
        <f>IF(pesel[[#This Row],[cyfra kontrolna]]=pesel[[#This Row],[dobra cyfra kontrolna]],1,0)</f>
        <v>0</v>
      </c>
      <c r="J140" s="1">
        <f>FLOOR(pesel[[#This Row],[rok uro]],10)</f>
        <v>60</v>
      </c>
    </row>
    <row r="141" spans="1:10" x14ac:dyDescent="0.25">
      <c r="A141" s="1" t="s">
        <v>139</v>
      </c>
      <c r="B141" s="1">
        <f>IF(MOD(MID(pesel[[#This Row],[pesel]],10,1)*1,2)=0,1,0)</f>
        <v>1</v>
      </c>
      <c r="C141" s="1" t="str">
        <f>MID(pesel[[#This Row],[pesel]],1,2)</f>
        <v>76</v>
      </c>
      <c r="D141" s="1" t="str">
        <f>MID(pesel[[#This Row],[pesel]],3,2)</f>
        <v>04</v>
      </c>
      <c r="E141" s="1" t="str">
        <f>MID(pesel[[#This Row],[pesel]],5,2)</f>
        <v>31</v>
      </c>
      <c r="F141" s="1" t="str">
        <f>MID(pesel[[#This Row],[pesel]],7,3)</f>
        <v>699</v>
      </c>
      <c r="G141" s="1">
        <f>RIGHT(pesel[[#This Row],[pesel]],1)*1</f>
        <v>9</v>
      </c>
      <c r="H141" s="1" cm="1">
        <f t="array" ref="H141">IF(MOD(SUMPRODUCT({1;3;7;9;1;3;7;9;1;3},MID(pesel[[#This Row],[pesel]],{1;2;3;4;5;6;7;8;9;10},1)*1),10)=0,0,10-MOD(SUMPRODUCT({1;3;7;9;1;3;7;9;1;3},MID(pesel[[#This Row],[pesel]],{1;2;3;4;5;6;7;8;9;10},1)*1),10))</f>
        <v>9</v>
      </c>
      <c r="I141" s="1">
        <f>IF(pesel[[#This Row],[cyfra kontrolna]]=pesel[[#This Row],[dobra cyfra kontrolna]],1,0)</f>
        <v>1</v>
      </c>
      <c r="J141" s="1">
        <f>FLOOR(pesel[[#This Row],[rok uro]],10)</f>
        <v>70</v>
      </c>
    </row>
    <row r="142" spans="1:10" x14ac:dyDescent="0.25">
      <c r="A142" s="1" t="s">
        <v>140</v>
      </c>
      <c r="B142" s="1">
        <f>IF(MOD(MID(pesel[[#This Row],[pesel]],10,1)*1,2)=0,1,0)</f>
        <v>0</v>
      </c>
      <c r="C142" s="1" t="str">
        <f>MID(pesel[[#This Row],[pesel]],1,2)</f>
        <v>79</v>
      </c>
      <c r="D142" s="1" t="str">
        <f>MID(pesel[[#This Row],[pesel]],3,2)</f>
        <v>10</v>
      </c>
      <c r="E142" s="1" t="str">
        <f>MID(pesel[[#This Row],[pesel]],5,2)</f>
        <v>11</v>
      </c>
      <c r="F142" s="1" t="str">
        <f>MID(pesel[[#This Row],[pesel]],7,3)</f>
        <v>467</v>
      </c>
      <c r="G142" s="1">
        <f>RIGHT(pesel[[#This Row],[pesel]],1)*1</f>
        <v>7</v>
      </c>
      <c r="H142" s="1" cm="1">
        <f t="array" ref="H142">IF(MOD(SUMPRODUCT({1;3;7;9;1;3;7;9;1;3},MID(pesel[[#This Row],[pesel]],{1;2;3;4;5;6;7;8;9;10},1)*1),10)=0,0,10-MOD(SUMPRODUCT({1;3;7;9;1;3;7;9;1;3},MID(pesel[[#This Row],[pesel]],{1;2;3;4;5;6;7;8;9;10},1)*1),10))</f>
        <v>7</v>
      </c>
      <c r="I142" s="1">
        <f>IF(pesel[[#This Row],[cyfra kontrolna]]=pesel[[#This Row],[dobra cyfra kontrolna]],1,0)</f>
        <v>1</v>
      </c>
      <c r="J142" s="1">
        <f>FLOOR(pesel[[#This Row],[rok uro]],10)</f>
        <v>70</v>
      </c>
    </row>
    <row r="143" spans="1:10" x14ac:dyDescent="0.25">
      <c r="A143" s="1" t="s">
        <v>141</v>
      </c>
      <c r="B143" s="1">
        <f>IF(MOD(MID(pesel[[#This Row],[pesel]],10,1)*1,2)=0,1,0)</f>
        <v>0</v>
      </c>
      <c r="C143" s="1" t="str">
        <f>MID(pesel[[#This Row],[pesel]],1,2)</f>
        <v>76</v>
      </c>
      <c r="D143" s="1" t="str">
        <f>MID(pesel[[#This Row],[pesel]],3,2)</f>
        <v>04</v>
      </c>
      <c r="E143" s="1" t="str">
        <f>MID(pesel[[#This Row],[pesel]],5,2)</f>
        <v>30</v>
      </c>
      <c r="F143" s="1" t="str">
        <f>MID(pesel[[#This Row],[pesel]],7,3)</f>
        <v>545</v>
      </c>
      <c r="G143" s="1">
        <f>RIGHT(pesel[[#This Row],[pesel]],1)*1</f>
        <v>5</v>
      </c>
      <c r="H143" s="1" cm="1">
        <f t="array" ref="H143">IF(MOD(SUMPRODUCT({1;3;7;9;1;3;7;9;1;3},MID(pesel[[#This Row],[pesel]],{1;2;3;4;5;6;7;8;9;10},1)*1),10)=0,0,10-MOD(SUMPRODUCT({1;3;7;9;1;3;7;9;1;3},MID(pesel[[#This Row],[pesel]],{1;2;3;4;5;6;7;8;9;10},1)*1),10))</f>
        <v>5</v>
      </c>
      <c r="I143" s="1">
        <f>IF(pesel[[#This Row],[cyfra kontrolna]]=pesel[[#This Row],[dobra cyfra kontrolna]],1,0)</f>
        <v>1</v>
      </c>
      <c r="J143" s="1">
        <f>FLOOR(pesel[[#This Row],[rok uro]],10)</f>
        <v>70</v>
      </c>
    </row>
    <row r="144" spans="1:10" x14ac:dyDescent="0.25">
      <c r="A144" s="1" t="s">
        <v>142</v>
      </c>
      <c r="B144" s="1">
        <f>IF(MOD(MID(pesel[[#This Row],[pesel]],10,1)*1,2)=0,1,0)</f>
        <v>0</v>
      </c>
      <c r="C144" s="1" t="str">
        <f>MID(pesel[[#This Row],[pesel]],1,2)</f>
        <v>89</v>
      </c>
      <c r="D144" s="1" t="str">
        <f>MID(pesel[[#This Row],[pesel]],3,2)</f>
        <v>08</v>
      </c>
      <c r="E144" s="1" t="str">
        <f>MID(pesel[[#This Row],[pesel]],5,2)</f>
        <v>26</v>
      </c>
      <c r="F144" s="1" t="str">
        <f>MID(pesel[[#This Row],[pesel]],7,3)</f>
        <v>085</v>
      </c>
      <c r="G144" s="1">
        <f>RIGHT(pesel[[#This Row],[pesel]],1)*1</f>
        <v>9</v>
      </c>
      <c r="H144" s="1" cm="1">
        <f t="array" ref="H144">IF(MOD(SUMPRODUCT({1;3;7;9;1;3;7;9;1;3},MID(pesel[[#This Row],[pesel]],{1;2;3;4;5;6;7;8;9;10},1)*1),10)=0,0,10-MOD(SUMPRODUCT({1;3;7;9;1;3;7;9;1;3},MID(pesel[[#This Row],[pesel]],{1;2;3;4;5;6;7;8;9;10},1)*1),10))</f>
        <v>9</v>
      </c>
      <c r="I144" s="1">
        <f>IF(pesel[[#This Row],[cyfra kontrolna]]=pesel[[#This Row],[dobra cyfra kontrolna]],1,0)</f>
        <v>1</v>
      </c>
      <c r="J144" s="1">
        <f>FLOOR(pesel[[#This Row],[rok uro]],10)</f>
        <v>80</v>
      </c>
    </row>
    <row r="145" spans="1:10" x14ac:dyDescent="0.25">
      <c r="A145" s="1" t="s">
        <v>143</v>
      </c>
      <c r="B145" s="1">
        <f>IF(MOD(MID(pesel[[#This Row],[pesel]],10,1)*1,2)=0,1,0)</f>
        <v>1</v>
      </c>
      <c r="C145" s="1" t="str">
        <f>MID(pesel[[#This Row],[pesel]],1,2)</f>
        <v>76</v>
      </c>
      <c r="D145" s="1" t="str">
        <f>MID(pesel[[#This Row],[pesel]],3,2)</f>
        <v>12</v>
      </c>
      <c r="E145" s="1" t="str">
        <f>MID(pesel[[#This Row],[pesel]],5,2)</f>
        <v>27</v>
      </c>
      <c r="F145" s="1" t="str">
        <f>MID(pesel[[#This Row],[pesel]],7,3)</f>
        <v>520</v>
      </c>
      <c r="G145" s="1">
        <f>RIGHT(pesel[[#This Row],[pesel]],1)*1</f>
        <v>8</v>
      </c>
      <c r="H145" s="1" cm="1">
        <f t="array" ref="H145">IF(MOD(SUMPRODUCT({1;3;7;9;1;3;7;9;1;3},MID(pesel[[#This Row],[pesel]],{1;2;3;4;5;6;7;8;9;10},1)*1),10)=0,0,10-MOD(SUMPRODUCT({1;3;7;9;1;3;7;9;1;3},MID(pesel[[#This Row],[pesel]],{1;2;3;4;5;6;7;8;9;10},1)*1),10))</f>
        <v>8</v>
      </c>
      <c r="I145" s="1">
        <f>IF(pesel[[#This Row],[cyfra kontrolna]]=pesel[[#This Row],[dobra cyfra kontrolna]],1,0)</f>
        <v>1</v>
      </c>
      <c r="J145" s="1">
        <f>FLOOR(pesel[[#This Row],[rok uro]],10)</f>
        <v>70</v>
      </c>
    </row>
    <row r="146" spans="1:10" x14ac:dyDescent="0.25">
      <c r="A146" s="1" t="s">
        <v>144</v>
      </c>
      <c r="B146" s="1">
        <f>IF(MOD(MID(pesel[[#This Row],[pesel]],10,1)*1,2)=0,1,0)</f>
        <v>0</v>
      </c>
      <c r="C146" s="1" t="str">
        <f>MID(pesel[[#This Row],[pesel]],1,2)</f>
        <v>77</v>
      </c>
      <c r="D146" s="1" t="str">
        <f>MID(pesel[[#This Row],[pesel]],3,2)</f>
        <v>12</v>
      </c>
      <c r="E146" s="1" t="str">
        <f>MID(pesel[[#This Row],[pesel]],5,2)</f>
        <v>08</v>
      </c>
      <c r="F146" s="1" t="str">
        <f>MID(pesel[[#This Row],[pesel]],7,3)</f>
        <v>358</v>
      </c>
      <c r="G146" s="1">
        <f>RIGHT(pesel[[#This Row],[pesel]],1)*1</f>
        <v>1</v>
      </c>
      <c r="H146" s="1" cm="1">
        <f t="array" ref="H146">IF(MOD(SUMPRODUCT({1;3;7;9;1;3;7;9;1;3},MID(pesel[[#This Row],[pesel]],{1;2;3;4;5;6;7;8;9;10},1)*1),10)=0,0,10-MOD(SUMPRODUCT({1;3;7;9;1;3;7;9;1;3},MID(pesel[[#This Row],[pesel]],{1;2;3;4;5;6;7;8;9;10},1)*1),10))</f>
        <v>8</v>
      </c>
      <c r="I146" s="1">
        <f>IF(pesel[[#This Row],[cyfra kontrolna]]=pesel[[#This Row],[dobra cyfra kontrolna]],1,0)</f>
        <v>0</v>
      </c>
      <c r="J146" s="1">
        <f>FLOOR(pesel[[#This Row],[rok uro]],10)</f>
        <v>70</v>
      </c>
    </row>
    <row r="147" spans="1:10" x14ac:dyDescent="0.25">
      <c r="A147" s="1" t="s">
        <v>145</v>
      </c>
      <c r="B147" s="1">
        <f>IF(MOD(MID(pesel[[#This Row],[pesel]],10,1)*1,2)=0,1,0)</f>
        <v>1</v>
      </c>
      <c r="C147" s="1" t="str">
        <f>MID(pesel[[#This Row],[pesel]],1,2)</f>
        <v>89</v>
      </c>
      <c r="D147" s="1" t="str">
        <f>MID(pesel[[#This Row],[pesel]],3,2)</f>
        <v>01</v>
      </c>
      <c r="E147" s="1" t="str">
        <f>MID(pesel[[#This Row],[pesel]],5,2)</f>
        <v>02</v>
      </c>
      <c r="F147" s="1" t="str">
        <f>MID(pesel[[#This Row],[pesel]],7,3)</f>
        <v>936</v>
      </c>
      <c r="G147" s="1">
        <f>RIGHT(pesel[[#This Row],[pesel]],1)*1</f>
        <v>4</v>
      </c>
      <c r="H147" s="1" cm="1">
        <f t="array" ref="H147">IF(MOD(SUMPRODUCT({1;3;7;9;1;3;7;9;1;3},MID(pesel[[#This Row],[pesel]],{1;2;3;4;5;6;7;8;9;10},1)*1),10)=0,0,10-MOD(SUMPRODUCT({1;3;7;9;1;3;7;9;1;3},MID(pesel[[#This Row],[pesel]],{1;2;3;4;5;6;7;8;9;10},1)*1),10))</f>
        <v>4</v>
      </c>
      <c r="I147" s="1">
        <f>IF(pesel[[#This Row],[cyfra kontrolna]]=pesel[[#This Row],[dobra cyfra kontrolna]],1,0)</f>
        <v>1</v>
      </c>
      <c r="J147" s="1">
        <f>FLOOR(pesel[[#This Row],[rok uro]],10)</f>
        <v>80</v>
      </c>
    </row>
    <row r="148" spans="1:10" x14ac:dyDescent="0.25">
      <c r="A148" s="1" t="s">
        <v>146</v>
      </c>
      <c r="B148" s="1">
        <f>IF(MOD(MID(pesel[[#This Row],[pesel]],10,1)*1,2)=0,1,0)</f>
        <v>0</v>
      </c>
      <c r="C148" s="1" t="str">
        <f>MID(pesel[[#This Row],[pesel]],1,2)</f>
        <v>89</v>
      </c>
      <c r="D148" s="1" t="str">
        <f>MID(pesel[[#This Row],[pesel]],3,2)</f>
        <v>09</v>
      </c>
      <c r="E148" s="1" t="str">
        <f>MID(pesel[[#This Row],[pesel]],5,2)</f>
        <v>14</v>
      </c>
      <c r="F148" s="1" t="str">
        <f>MID(pesel[[#This Row],[pesel]],7,3)</f>
        <v>822</v>
      </c>
      <c r="G148" s="1">
        <f>RIGHT(pesel[[#This Row],[pesel]],1)*1</f>
        <v>0</v>
      </c>
      <c r="H148" s="1" cm="1">
        <f t="array" ref="H148">IF(MOD(SUMPRODUCT({1;3;7;9;1;3;7;9;1;3},MID(pesel[[#This Row],[pesel]],{1;2;3;4;5;6;7;8;9;10},1)*1),10)=0,0,10-MOD(SUMPRODUCT({1;3;7;9;1;3;7;9;1;3},MID(pesel[[#This Row],[pesel]],{1;2;3;4;5;6;7;8;9;10},1)*1),10))</f>
        <v>0</v>
      </c>
      <c r="I148" s="1">
        <f>IF(pesel[[#This Row],[cyfra kontrolna]]=pesel[[#This Row],[dobra cyfra kontrolna]],1,0)</f>
        <v>1</v>
      </c>
      <c r="J148" s="1">
        <f>FLOOR(pesel[[#This Row],[rok uro]],10)</f>
        <v>80</v>
      </c>
    </row>
    <row r="149" spans="1:10" x14ac:dyDescent="0.25">
      <c r="A149" s="1" t="s">
        <v>147</v>
      </c>
      <c r="B149" s="1">
        <f>IF(MOD(MID(pesel[[#This Row],[pesel]],10,1)*1,2)=0,1,0)</f>
        <v>1</v>
      </c>
      <c r="C149" s="1" t="str">
        <f>MID(pesel[[#This Row],[pesel]],1,2)</f>
        <v>58</v>
      </c>
      <c r="D149" s="1" t="str">
        <f>MID(pesel[[#This Row],[pesel]],3,2)</f>
        <v>12</v>
      </c>
      <c r="E149" s="1" t="str">
        <f>MID(pesel[[#This Row],[pesel]],5,2)</f>
        <v>21</v>
      </c>
      <c r="F149" s="1" t="str">
        <f>MID(pesel[[#This Row],[pesel]],7,3)</f>
        <v>880</v>
      </c>
      <c r="G149" s="1">
        <f>RIGHT(pesel[[#This Row],[pesel]],1)*1</f>
        <v>7</v>
      </c>
      <c r="H149" s="1" cm="1">
        <f t="array" ref="H149">IF(MOD(SUMPRODUCT({1;3;7;9;1;3;7;9;1;3},MID(pesel[[#This Row],[pesel]],{1;2;3;4;5;6;7;8;9;10},1)*1),10)=0,0,10-MOD(SUMPRODUCT({1;3;7;9;1;3;7;9;1;3},MID(pesel[[#This Row],[pesel]],{1;2;3;4;5;6;7;8;9;10},1)*1),10))</f>
        <v>7</v>
      </c>
      <c r="I149" s="1">
        <f>IF(pesel[[#This Row],[cyfra kontrolna]]=pesel[[#This Row],[dobra cyfra kontrolna]],1,0)</f>
        <v>1</v>
      </c>
      <c r="J149" s="1">
        <f>FLOOR(pesel[[#This Row],[rok uro]],10)</f>
        <v>50</v>
      </c>
    </row>
    <row r="150" spans="1:10" x14ac:dyDescent="0.25">
      <c r="A150" s="1" t="s">
        <v>148</v>
      </c>
      <c r="B150" s="1">
        <f>IF(MOD(MID(pesel[[#This Row],[pesel]],10,1)*1,2)=0,1,0)</f>
        <v>0</v>
      </c>
      <c r="C150" s="1" t="str">
        <f>MID(pesel[[#This Row],[pesel]],1,2)</f>
        <v>89</v>
      </c>
      <c r="D150" s="1" t="str">
        <f>MID(pesel[[#This Row],[pesel]],3,2)</f>
        <v>05</v>
      </c>
      <c r="E150" s="1" t="str">
        <f>MID(pesel[[#This Row],[pesel]],5,2)</f>
        <v>22</v>
      </c>
      <c r="F150" s="1" t="str">
        <f>MID(pesel[[#This Row],[pesel]],7,3)</f>
        <v>951</v>
      </c>
      <c r="G150" s="1">
        <f>RIGHT(pesel[[#This Row],[pesel]],1)*1</f>
        <v>2</v>
      </c>
      <c r="H150" s="1" cm="1">
        <f t="array" ref="H150">IF(MOD(SUMPRODUCT({1;3;7;9;1;3;7;9;1;3},MID(pesel[[#This Row],[pesel]],{1;2;3;4;5;6;7;8;9;10},1)*1),10)=0,0,10-MOD(SUMPRODUCT({1;3;7;9;1;3;7;9;1;3},MID(pesel[[#This Row],[pesel]],{1;2;3;4;5;6;7;8;9;10},1)*1),10))</f>
        <v>2</v>
      </c>
      <c r="I150" s="1">
        <f>IF(pesel[[#This Row],[cyfra kontrolna]]=pesel[[#This Row],[dobra cyfra kontrolna]],1,0)</f>
        <v>1</v>
      </c>
      <c r="J150" s="1">
        <f>FLOOR(pesel[[#This Row],[rok uro]],10)</f>
        <v>80</v>
      </c>
    </row>
    <row r="151" spans="1:10" x14ac:dyDescent="0.25">
      <c r="A151" s="1" t="s">
        <v>149</v>
      </c>
      <c r="B151" s="1">
        <f>IF(MOD(MID(pesel[[#This Row],[pesel]],10,1)*1,2)=0,1,0)</f>
        <v>0</v>
      </c>
      <c r="C151" s="1" t="str">
        <f>MID(pesel[[#This Row],[pesel]],1,2)</f>
        <v>79</v>
      </c>
      <c r="D151" s="1" t="str">
        <f>MID(pesel[[#This Row],[pesel]],3,2)</f>
        <v>07</v>
      </c>
      <c r="E151" s="1" t="str">
        <f>MID(pesel[[#This Row],[pesel]],5,2)</f>
        <v>06</v>
      </c>
      <c r="F151" s="1" t="str">
        <f>MID(pesel[[#This Row],[pesel]],7,3)</f>
        <v>278</v>
      </c>
      <c r="G151" s="1">
        <f>RIGHT(pesel[[#This Row],[pesel]],1)*1</f>
        <v>1</v>
      </c>
      <c r="H151" s="1" cm="1">
        <f t="array" ref="H151">IF(MOD(SUMPRODUCT({1;3;7;9;1;3;7;9;1;3},MID(pesel[[#This Row],[pesel]],{1;2;3;4;5;6;7;8;9;10},1)*1),10)=0,0,10-MOD(SUMPRODUCT({1;3;7;9;1;3;7;9;1;3},MID(pesel[[#This Row],[pesel]],{1;2;3;4;5;6;7;8;9;10},1)*1),10))</f>
        <v>1</v>
      </c>
      <c r="I151" s="1">
        <f>IF(pesel[[#This Row],[cyfra kontrolna]]=pesel[[#This Row],[dobra cyfra kontrolna]],1,0)</f>
        <v>1</v>
      </c>
      <c r="J151" s="1">
        <f>FLOOR(pesel[[#This Row],[rok uro]],10)</f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zoomScale="160" zoomScaleNormal="160" workbookViewId="0">
      <selection activeCell="K155" sqref="K155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9.5703125" bestFit="1" customWidth="1"/>
    <col min="4" max="4" width="11" bestFit="1" customWidth="1"/>
    <col min="5" max="5" width="11.5703125" bestFit="1" customWidth="1"/>
    <col min="6" max="6" width="7.5703125" customWidth="1"/>
    <col min="7" max="7" width="3.85546875" customWidth="1"/>
    <col min="8" max="8" width="22.42578125" bestFit="1" customWidth="1"/>
    <col min="9" max="9" width="21.42578125" bestFit="1" customWidth="1"/>
  </cols>
  <sheetData>
    <row r="1" spans="1:9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205</v>
      </c>
      <c r="H1" t="s">
        <v>206</v>
      </c>
      <c r="I1" t="s">
        <v>207</v>
      </c>
    </row>
    <row r="2" spans="1:9" hidden="1" x14ac:dyDescent="0.25">
      <c r="A2" s="1" t="s">
        <v>0</v>
      </c>
      <c r="B2" s="1">
        <f>IF(MOD(MID(pesel3[[#This Row],[pesel]],10,1)*1,2)=0,1,0)</f>
        <v>0</v>
      </c>
      <c r="C2" s="1" t="str">
        <f>MID(pesel3[[#This Row],[pesel]],1,2)</f>
        <v>53</v>
      </c>
      <c r="D2" s="1" t="str">
        <f>MID(pesel3[[#This Row],[pesel]],3,2)</f>
        <v>08</v>
      </c>
      <c r="E2" s="1" t="str">
        <f>MID(pesel3[[#This Row],[pesel]],5,2)</f>
        <v>28</v>
      </c>
      <c r="F2" s="1" t="str">
        <f>MID(pesel3[[#This Row],[pesel]],7,3)</f>
        <v>060</v>
      </c>
      <c r="G2" s="1">
        <f>RIGHT(pesel3[[#This Row],[pesel]],1)*1</f>
        <v>9</v>
      </c>
      <c r="H2" s="1" cm="1">
        <f t="array" ref="H2">IF(MOD(SUMPRODUCT({1;3;7;9;1;3;7;9;1;3},MID(pesel3[[#This Row],[pesel]],{1;2;3;4;5;6;7;8;9;10},1)*1),10)=0,0,10-MOD(SUMPRODUCT({1;3;7;9;1;3;7;9;1;3},MID(pesel3[[#This Row],[pesel]],{1;2;3;4;5;6;7;8;9;10},1)*1),10))</f>
        <v>9</v>
      </c>
      <c r="I2" s="1">
        <f>IF(pesel3[[#This Row],[cyfra kontrolna]]=pesel3[[#This Row],[dobra cyfra kontrolna]],1,0)</f>
        <v>1</v>
      </c>
    </row>
    <row r="3" spans="1:9" hidden="1" x14ac:dyDescent="0.25">
      <c r="A3" s="1" t="s">
        <v>1</v>
      </c>
      <c r="B3" s="1">
        <f>IF(MOD(MID(pesel3[[#This Row],[pesel]],10,1)*1,2)=0,1,0)</f>
        <v>0</v>
      </c>
      <c r="C3" s="1" t="str">
        <f>MID(pesel3[[#This Row],[pesel]],1,2)</f>
        <v>89</v>
      </c>
      <c r="D3" s="1" t="str">
        <f>MID(pesel3[[#This Row],[pesel]],3,2)</f>
        <v>10</v>
      </c>
      <c r="E3" s="1" t="str">
        <f>MID(pesel3[[#This Row],[pesel]],5,2)</f>
        <v>01</v>
      </c>
      <c r="F3" s="1" t="str">
        <f>MID(pesel3[[#This Row],[pesel]],7,3)</f>
        <v>927</v>
      </c>
      <c r="G3" s="1">
        <f>RIGHT(pesel3[[#This Row],[pesel]],1)*1</f>
        <v>2</v>
      </c>
      <c r="H3" s="1" cm="1">
        <f t="array" ref="H3">IF(MOD(SUMPRODUCT({1;3;7;9;1;3;7;9;1;3},MID(pesel3[[#This Row],[pesel]],{1;2;3;4;5;6;7;8;9;10},1)*1),10)=0,0,10-MOD(SUMPRODUCT({1;3;7;9;1;3;7;9;1;3},MID(pesel3[[#This Row],[pesel]],{1;2;3;4;5;6;7;8;9;10},1)*1),10))</f>
        <v>2</v>
      </c>
      <c r="I3" s="1">
        <f>IF(pesel3[[#This Row],[cyfra kontrolna]]=pesel3[[#This Row],[dobra cyfra kontrolna]],1,0)</f>
        <v>1</v>
      </c>
    </row>
    <row r="4" spans="1:9" hidden="1" x14ac:dyDescent="0.25">
      <c r="A4" s="1" t="s">
        <v>2</v>
      </c>
      <c r="B4" s="1">
        <f>IF(MOD(MID(pesel3[[#This Row],[pesel]],10,1)*1,2)=0,1,0)</f>
        <v>1</v>
      </c>
      <c r="C4" s="1" t="str">
        <f>MID(pesel3[[#This Row],[pesel]],1,2)</f>
        <v>85</v>
      </c>
      <c r="D4" s="1" t="str">
        <f>MID(pesel3[[#This Row],[pesel]],3,2)</f>
        <v>11</v>
      </c>
      <c r="E4" s="1" t="str">
        <f>MID(pesel3[[#This Row],[pesel]],5,2)</f>
        <v>17</v>
      </c>
      <c r="F4" s="1" t="str">
        <f>MID(pesel3[[#This Row],[pesel]],7,3)</f>
        <v>792</v>
      </c>
      <c r="G4" s="1">
        <f>RIGHT(pesel3[[#This Row],[pesel]],1)*1</f>
        <v>3</v>
      </c>
      <c r="H4" s="1" cm="1">
        <f t="array" ref="H4">IF(MOD(SUMPRODUCT({1;3;7;9;1;3;7;9;1;3},MID(pesel3[[#This Row],[pesel]],{1;2;3;4;5;6;7;8;9;10},1)*1),10)=0,0,10-MOD(SUMPRODUCT({1;3;7;9;1;3;7;9;1;3},MID(pesel3[[#This Row],[pesel]],{1;2;3;4;5;6;7;8;9;10},1)*1),10))</f>
        <v>3</v>
      </c>
      <c r="I4" s="1">
        <f>IF(pesel3[[#This Row],[cyfra kontrolna]]=pesel3[[#This Row],[dobra cyfra kontrolna]],1,0)</f>
        <v>1</v>
      </c>
    </row>
    <row r="5" spans="1:9" hidden="1" x14ac:dyDescent="0.25">
      <c r="A5" s="1" t="s">
        <v>3</v>
      </c>
      <c r="B5" s="1">
        <f>IF(MOD(MID(pesel3[[#This Row],[pesel]],10,1)*1,2)=0,1,0)</f>
        <v>1</v>
      </c>
      <c r="C5" s="1" t="str">
        <f>MID(pesel3[[#This Row],[pesel]],1,2)</f>
        <v>86</v>
      </c>
      <c r="D5" s="1" t="str">
        <f>MID(pesel3[[#This Row],[pesel]],3,2)</f>
        <v>08</v>
      </c>
      <c r="E5" s="1" t="str">
        <f>MID(pesel3[[#This Row],[pesel]],5,2)</f>
        <v>09</v>
      </c>
      <c r="F5" s="1" t="str">
        <f>MID(pesel3[[#This Row],[pesel]],7,3)</f>
        <v>411</v>
      </c>
      <c r="G5" s="1">
        <f>RIGHT(pesel3[[#This Row],[pesel]],1)*1</f>
        <v>9</v>
      </c>
      <c r="H5" s="1" cm="1">
        <f t="array" ref="H5">IF(MOD(SUMPRODUCT({1;3;7;9;1;3;7;9;1;3},MID(pesel3[[#This Row],[pesel]],{1;2;3;4;5;6;7;8;9;10},1)*1),10)=0,0,10-MOD(SUMPRODUCT({1;3;7;9;1;3;7;9;1;3},MID(pesel3[[#This Row],[pesel]],{1;2;3;4;5;6;7;8;9;10},1)*1),10))</f>
        <v>9</v>
      </c>
      <c r="I5" s="1">
        <f>IF(pesel3[[#This Row],[cyfra kontrolna]]=pesel3[[#This Row],[dobra cyfra kontrolna]],1,0)</f>
        <v>1</v>
      </c>
    </row>
    <row r="6" spans="1:9" hidden="1" x14ac:dyDescent="0.25">
      <c r="A6" s="1" t="s">
        <v>4</v>
      </c>
      <c r="B6" s="1">
        <f>IF(MOD(MID(pesel3[[#This Row],[pesel]],10,1)*1,2)=0,1,0)</f>
        <v>1</v>
      </c>
      <c r="C6" s="1" t="str">
        <f>MID(pesel3[[#This Row],[pesel]],1,2)</f>
        <v>89</v>
      </c>
      <c r="D6" s="1" t="str">
        <f>MID(pesel3[[#This Row],[pesel]],3,2)</f>
        <v>01</v>
      </c>
      <c r="E6" s="1" t="str">
        <f>MID(pesel3[[#This Row],[pesel]],5,2)</f>
        <v>11</v>
      </c>
      <c r="F6" s="1" t="str">
        <f>MID(pesel3[[#This Row],[pesel]],7,3)</f>
        <v>297</v>
      </c>
      <c r="G6" s="1">
        <f>RIGHT(pesel3[[#This Row],[pesel]],1)*1</f>
        <v>0</v>
      </c>
      <c r="H6" s="1" cm="1">
        <f t="array" ref="H6">IF(MOD(SUMPRODUCT({1;3;7;9;1;3;7;9;1;3},MID(pesel3[[#This Row],[pesel]],{1;2;3;4;5;6;7;8;9;10},1)*1),10)=0,0,10-MOD(SUMPRODUCT({1;3;7;9;1;3;7;9;1;3},MID(pesel3[[#This Row],[pesel]],{1;2;3;4;5;6;7;8;9;10},1)*1),10))</f>
        <v>0</v>
      </c>
      <c r="I6" s="1">
        <f>IF(pesel3[[#This Row],[cyfra kontrolna]]=pesel3[[#This Row],[dobra cyfra kontrolna]],1,0)</f>
        <v>1</v>
      </c>
    </row>
    <row r="7" spans="1:9" hidden="1" x14ac:dyDescent="0.25">
      <c r="A7" s="1" t="s">
        <v>5</v>
      </c>
      <c r="B7" s="1">
        <f>IF(MOD(MID(pesel3[[#This Row],[pesel]],10,1)*1,2)=0,1,0)</f>
        <v>1</v>
      </c>
      <c r="C7" s="1" t="str">
        <f>MID(pesel3[[#This Row],[pesel]],1,2)</f>
        <v>62</v>
      </c>
      <c r="D7" s="1" t="str">
        <f>MID(pesel3[[#This Row],[pesel]],3,2)</f>
        <v>03</v>
      </c>
      <c r="E7" s="1" t="str">
        <f>MID(pesel3[[#This Row],[pesel]],5,2)</f>
        <v>30</v>
      </c>
      <c r="F7" s="1" t="str">
        <f>MID(pesel3[[#This Row],[pesel]],7,3)</f>
        <v>898</v>
      </c>
      <c r="G7" s="1">
        <f>RIGHT(pesel3[[#This Row],[pesel]],1)*1</f>
        <v>3</v>
      </c>
      <c r="H7" s="1" cm="1">
        <f t="array" ref="H7">IF(MOD(SUMPRODUCT({1;3;7;9;1;3;7;9;1;3},MID(pesel3[[#This Row],[pesel]],{1;2;3;4;5;6;7;8;9;10},1)*1),10)=0,0,10-MOD(SUMPRODUCT({1;3;7;9;1;3;7;9;1;3},MID(pesel3[[#This Row],[pesel]],{1;2;3;4;5;6;7;8;9;10},1)*1),10))</f>
        <v>3</v>
      </c>
      <c r="I7" s="1">
        <f>IF(pesel3[[#This Row],[cyfra kontrolna]]=pesel3[[#This Row],[dobra cyfra kontrolna]],1,0)</f>
        <v>1</v>
      </c>
    </row>
    <row r="8" spans="1:9" hidden="1" x14ac:dyDescent="0.25">
      <c r="A8" s="1" t="s">
        <v>6</v>
      </c>
      <c r="B8" s="1">
        <f>IF(MOD(MID(pesel3[[#This Row],[pesel]],10,1)*1,2)=0,1,0)</f>
        <v>0</v>
      </c>
      <c r="C8" s="1" t="str">
        <f>MID(pesel3[[#This Row],[pesel]],1,2)</f>
        <v>62</v>
      </c>
      <c r="D8" s="1" t="str">
        <f>MID(pesel3[[#This Row],[pesel]],3,2)</f>
        <v>09</v>
      </c>
      <c r="E8" s="1" t="str">
        <f>MID(pesel3[[#This Row],[pesel]],5,2)</f>
        <v>25</v>
      </c>
      <c r="F8" s="1" t="str">
        <f>MID(pesel3[[#This Row],[pesel]],7,3)</f>
        <v>690</v>
      </c>
      <c r="G8" s="1">
        <f>RIGHT(pesel3[[#This Row],[pesel]],1)*1</f>
        <v>0</v>
      </c>
      <c r="H8" s="1" cm="1">
        <f t="array" ref="H8">IF(MOD(SUMPRODUCT({1;3;7;9;1;3;7;9;1;3},MID(pesel3[[#This Row],[pesel]],{1;2;3;4;5;6;7;8;9;10},1)*1),10)=0,0,10-MOD(SUMPRODUCT({1;3;7;9;1;3;7;9;1;3},MID(pesel3[[#This Row],[pesel]],{1;2;3;4;5;6;7;8;9;10},1)*1),10))</f>
        <v>0</v>
      </c>
      <c r="I8" s="1">
        <f>IF(pesel3[[#This Row],[cyfra kontrolna]]=pesel3[[#This Row],[dobra cyfra kontrolna]],1,0)</f>
        <v>1</v>
      </c>
    </row>
    <row r="9" spans="1:9" hidden="1" x14ac:dyDescent="0.25">
      <c r="A9" s="1" t="s">
        <v>7</v>
      </c>
      <c r="B9" s="1">
        <f>IF(MOD(MID(pesel3[[#This Row],[pesel]],10,1)*1,2)=0,1,0)</f>
        <v>0</v>
      </c>
      <c r="C9" s="1" t="str">
        <f>MID(pesel3[[#This Row],[pesel]],1,2)</f>
        <v>64</v>
      </c>
      <c r="D9" s="1" t="str">
        <f>MID(pesel3[[#This Row],[pesel]],3,2)</f>
        <v>06</v>
      </c>
      <c r="E9" s="1" t="str">
        <f>MID(pesel3[[#This Row],[pesel]],5,2)</f>
        <v>31</v>
      </c>
      <c r="F9" s="1" t="str">
        <f>MID(pesel3[[#This Row],[pesel]],7,3)</f>
        <v>592</v>
      </c>
      <c r="G9" s="1">
        <f>RIGHT(pesel3[[#This Row],[pesel]],1)*1</f>
        <v>1</v>
      </c>
      <c r="H9" s="1" cm="1">
        <f t="array" ref="H9">IF(MOD(SUMPRODUCT({1;3;7;9;1;3;7;9;1;3},MID(pesel3[[#This Row],[pesel]],{1;2;3;4;5;6;7;8;9;10},1)*1),10)=0,0,10-MOD(SUMPRODUCT({1;3;7;9;1;3;7;9;1;3},MID(pesel3[[#This Row],[pesel]],{1;2;3;4;5;6;7;8;9;10},1)*1),10))</f>
        <v>1</v>
      </c>
      <c r="I9" s="1">
        <f>IF(pesel3[[#This Row],[cyfra kontrolna]]=pesel3[[#This Row],[dobra cyfra kontrolna]],1,0)</f>
        <v>1</v>
      </c>
    </row>
    <row r="10" spans="1:9" hidden="1" x14ac:dyDescent="0.25">
      <c r="A10" s="1" t="s">
        <v>8</v>
      </c>
      <c r="B10" s="1">
        <f>IF(MOD(MID(pesel3[[#This Row],[pesel]],10,1)*1,2)=0,1,0)</f>
        <v>1</v>
      </c>
      <c r="C10" s="1" t="str">
        <f>MID(pesel3[[#This Row],[pesel]],1,2)</f>
        <v>88</v>
      </c>
      <c r="D10" s="1" t="str">
        <f>MID(pesel3[[#This Row],[pesel]],3,2)</f>
        <v>12</v>
      </c>
      <c r="E10" s="1" t="str">
        <f>MID(pesel3[[#This Row],[pesel]],5,2)</f>
        <v>02</v>
      </c>
      <c r="F10" s="1" t="str">
        <f>MID(pesel3[[#This Row],[pesel]],7,3)</f>
        <v>624</v>
      </c>
      <c r="G10" s="1">
        <f>RIGHT(pesel3[[#This Row],[pesel]],1)*1</f>
        <v>7</v>
      </c>
      <c r="H10" s="1" cm="1">
        <f t="array" ref="H10">IF(MOD(SUMPRODUCT({1;3;7;9;1;3;7;9;1;3},MID(pesel3[[#This Row],[pesel]],{1;2;3;4;5;6;7;8;9;10},1)*1),10)=0,0,10-MOD(SUMPRODUCT({1;3;7;9;1;3;7;9;1;3},MID(pesel3[[#This Row],[pesel]],{1;2;3;4;5;6;7;8;9;10},1)*1),10))</f>
        <v>7</v>
      </c>
      <c r="I10" s="1">
        <f>IF(pesel3[[#This Row],[cyfra kontrolna]]=pesel3[[#This Row],[dobra cyfra kontrolna]],1,0)</f>
        <v>1</v>
      </c>
    </row>
    <row r="11" spans="1:9" hidden="1" x14ac:dyDescent="0.25">
      <c r="A11" s="1" t="s">
        <v>9</v>
      </c>
      <c r="B11" s="1">
        <f>IF(MOD(MID(pesel3[[#This Row],[pesel]],10,1)*1,2)=0,1,0)</f>
        <v>1</v>
      </c>
      <c r="C11" s="1" t="str">
        <f>MID(pesel3[[#This Row],[pesel]],1,2)</f>
        <v>75</v>
      </c>
      <c r="D11" s="1" t="str">
        <f>MID(pesel3[[#This Row],[pesel]],3,2)</f>
        <v>12</v>
      </c>
      <c r="E11" s="1" t="str">
        <f>MID(pesel3[[#This Row],[pesel]],5,2)</f>
        <v>10</v>
      </c>
      <c r="F11" s="1" t="str">
        <f>MID(pesel3[[#This Row],[pesel]],7,3)</f>
        <v>050</v>
      </c>
      <c r="G11" s="1">
        <f>RIGHT(pesel3[[#This Row],[pesel]],1)*1</f>
        <v>5</v>
      </c>
      <c r="H11" s="1" cm="1">
        <f t="array" ref="H11">IF(MOD(SUMPRODUCT({1;3;7;9;1;3;7;9;1;3},MID(pesel3[[#This Row],[pesel]],{1;2;3;4;5;6;7;8;9;10},1)*1),10)=0,0,10-MOD(SUMPRODUCT({1;3;7;9;1;3;7;9;1;3},MID(pesel3[[#This Row],[pesel]],{1;2;3;4;5;6;7;8;9;10},1)*1),10))</f>
        <v>5</v>
      </c>
      <c r="I11" s="1">
        <f>IF(pesel3[[#This Row],[cyfra kontrolna]]=pesel3[[#This Row],[dobra cyfra kontrolna]],1,0)</f>
        <v>1</v>
      </c>
    </row>
    <row r="12" spans="1:9" hidden="1" x14ac:dyDescent="0.25">
      <c r="A12" s="1" t="s">
        <v>10</v>
      </c>
      <c r="B12" s="1">
        <f>IF(MOD(MID(pesel3[[#This Row],[pesel]],10,1)*1,2)=0,1,0)</f>
        <v>0</v>
      </c>
      <c r="C12" s="1" t="str">
        <f>MID(pesel3[[#This Row],[pesel]],1,2)</f>
        <v>74</v>
      </c>
      <c r="D12" s="1" t="str">
        <f>MID(pesel3[[#This Row],[pesel]],3,2)</f>
        <v>12</v>
      </c>
      <c r="E12" s="1" t="str">
        <f>MID(pesel3[[#This Row],[pesel]],5,2)</f>
        <v>11</v>
      </c>
      <c r="F12" s="1" t="str">
        <f>MID(pesel3[[#This Row],[pesel]],7,3)</f>
        <v>085</v>
      </c>
      <c r="G12" s="1">
        <f>RIGHT(pesel3[[#This Row],[pesel]],1)*1</f>
        <v>8</v>
      </c>
      <c r="H12" s="1" cm="1">
        <f t="array" ref="H12">IF(MOD(SUMPRODUCT({1;3;7;9;1;3;7;9;1;3},MID(pesel3[[#This Row],[pesel]],{1;2;3;4;5;6;7;8;9;10},1)*1),10)=0,0,10-MOD(SUMPRODUCT({1;3;7;9;1;3;7;9;1;3},MID(pesel3[[#This Row],[pesel]],{1;2;3;4;5;6;7;8;9;10},1)*1),10))</f>
        <v>8</v>
      </c>
      <c r="I12" s="1">
        <f>IF(pesel3[[#This Row],[cyfra kontrolna]]=pesel3[[#This Row],[dobra cyfra kontrolna]],1,0)</f>
        <v>1</v>
      </c>
    </row>
    <row r="13" spans="1:9" hidden="1" x14ac:dyDescent="0.25">
      <c r="A13" s="1" t="s">
        <v>11</v>
      </c>
      <c r="B13" s="1">
        <f>IF(MOD(MID(pesel3[[#This Row],[pesel]],10,1)*1,2)=0,1,0)</f>
        <v>1</v>
      </c>
      <c r="C13" s="1" t="str">
        <f>MID(pesel3[[#This Row],[pesel]],1,2)</f>
        <v>67</v>
      </c>
      <c r="D13" s="1" t="str">
        <f>MID(pesel3[[#This Row],[pesel]],3,2)</f>
        <v>11</v>
      </c>
      <c r="E13" s="1" t="str">
        <f>MID(pesel3[[#This Row],[pesel]],5,2)</f>
        <v>29</v>
      </c>
      <c r="F13" s="1" t="str">
        <f>MID(pesel3[[#This Row],[pesel]],7,3)</f>
        <v>666</v>
      </c>
      <c r="G13" s="1">
        <f>RIGHT(pesel3[[#This Row],[pesel]],1)*1</f>
        <v>8</v>
      </c>
      <c r="H13" s="1" cm="1">
        <f t="array" ref="H13">IF(MOD(SUMPRODUCT({1;3;7;9;1;3;7;9;1;3},MID(pesel3[[#This Row],[pesel]],{1;2;3;4;5;6;7;8;9;10},1)*1),10)=0,0,10-MOD(SUMPRODUCT({1;3;7;9;1;3;7;9;1;3},MID(pesel3[[#This Row],[pesel]],{1;2;3;4;5;6;7;8;9;10},1)*1),10))</f>
        <v>8</v>
      </c>
      <c r="I13" s="1">
        <f>IF(pesel3[[#This Row],[cyfra kontrolna]]=pesel3[[#This Row],[dobra cyfra kontrolna]],1,0)</f>
        <v>1</v>
      </c>
    </row>
    <row r="14" spans="1:9" hidden="1" x14ac:dyDescent="0.25">
      <c r="A14" s="1" t="s">
        <v>12</v>
      </c>
      <c r="B14" s="1">
        <f>IF(MOD(MID(pesel3[[#This Row],[pesel]],10,1)*1,2)=0,1,0)</f>
        <v>1</v>
      </c>
      <c r="C14" s="1" t="str">
        <f>MID(pesel3[[#This Row],[pesel]],1,2)</f>
        <v>89</v>
      </c>
      <c r="D14" s="1" t="str">
        <f>MID(pesel3[[#This Row],[pesel]],3,2)</f>
        <v>01</v>
      </c>
      <c r="E14" s="1" t="str">
        <f>MID(pesel3[[#This Row],[pesel]],5,2)</f>
        <v>07</v>
      </c>
      <c r="F14" s="1" t="str">
        <f>MID(pesel3[[#This Row],[pesel]],7,3)</f>
        <v>377</v>
      </c>
      <c r="G14" s="1">
        <f>RIGHT(pesel3[[#This Row],[pesel]],1)*1</f>
        <v>4</v>
      </c>
      <c r="H14" s="1" cm="1">
        <f t="array" ref="H14">IF(MOD(SUMPRODUCT({1;3;7;9;1;3;7;9;1;3},MID(pesel3[[#This Row],[pesel]],{1;2;3;4;5;6;7;8;9;10},1)*1),10)=0,0,10-MOD(SUMPRODUCT({1;3;7;9;1;3;7;9;1;3},MID(pesel3[[#This Row],[pesel]],{1;2;3;4;5;6;7;8;9;10},1)*1),10))</f>
        <v>4</v>
      </c>
      <c r="I14" s="1">
        <f>IF(pesel3[[#This Row],[cyfra kontrolna]]=pesel3[[#This Row],[dobra cyfra kontrolna]],1,0)</f>
        <v>1</v>
      </c>
    </row>
    <row r="15" spans="1:9" hidden="1" x14ac:dyDescent="0.25">
      <c r="A15" s="1" t="s">
        <v>13</v>
      </c>
      <c r="B15" s="1">
        <f>IF(MOD(MID(pesel3[[#This Row],[pesel]],10,1)*1,2)=0,1,0)</f>
        <v>1</v>
      </c>
      <c r="C15" s="1" t="str">
        <f>MID(pesel3[[#This Row],[pesel]],1,2)</f>
        <v>52</v>
      </c>
      <c r="D15" s="1" t="str">
        <f>MID(pesel3[[#This Row],[pesel]],3,2)</f>
        <v>10</v>
      </c>
      <c r="E15" s="1" t="str">
        <f>MID(pesel3[[#This Row],[pesel]],5,2)</f>
        <v>11</v>
      </c>
      <c r="F15" s="1" t="str">
        <f>MID(pesel3[[#This Row],[pesel]],7,3)</f>
        <v>568</v>
      </c>
      <c r="G15" s="1">
        <f>RIGHT(pesel3[[#This Row],[pesel]],1)*1</f>
        <v>3</v>
      </c>
      <c r="H15" s="1" cm="1">
        <f t="array" ref="H15">IF(MOD(SUMPRODUCT({1;3;7;9;1;3;7;9;1;3},MID(pesel3[[#This Row],[pesel]],{1;2;3;4;5;6;7;8;9;10},1)*1),10)=0,0,10-MOD(SUMPRODUCT({1;3;7;9;1;3;7;9;1;3},MID(pesel3[[#This Row],[pesel]],{1;2;3;4;5;6;7;8;9;10},1)*1),10))</f>
        <v>3</v>
      </c>
      <c r="I15" s="1">
        <f>IF(pesel3[[#This Row],[cyfra kontrolna]]=pesel3[[#This Row],[dobra cyfra kontrolna]],1,0)</f>
        <v>1</v>
      </c>
    </row>
    <row r="16" spans="1:9" x14ac:dyDescent="0.25">
      <c r="A16" s="1" t="s">
        <v>53</v>
      </c>
      <c r="B16" s="1">
        <f>IF(MOD(MID(pesel3[[#This Row],[pesel]],10,1)*1,2)=0,1,0)</f>
        <v>1</v>
      </c>
      <c r="C16" s="1" t="str">
        <f>MID(pesel3[[#This Row],[pesel]],1,2)</f>
        <v>54</v>
      </c>
      <c r="D16" s="1" t="str">
        <f>MID(pesel3[[#This Row],[pesel]],3,2)</f>
        <v>04</v>
      </c>
      <c r="E16" s="1" t="str">
        <f>MID(pesel3[[#This Row],[pesel]],5,2)</f>
        <v>30</v>
      </c>
      <c r="F16" s="1" t="str">
        <f>MID(pesel3[[#This Row],[pesel]],7,3)</f>
        <v>100</v>
      </c>
      <c r="G16" s="1">
        <f>RIGHT(pesel3[[#This Row],[pesel]],1)*1</f>
        <v>8</v>
      </c>
      <c r="H16" s="1" cm="1">
        <f t="array" ref="H16">IF(MOD(SUMPRODUCT({1;3;7;9;1;3;7;9;1;3},MID(pesel3[[#This Row],[pesel]],{1;2;3;4;5;6;7;8;9;10},1)*1),10)=0,0,10-MOD(SUMPRODUCT({1;3;7;9;1;3;7;9;1;3},MID(pesel3[[#This Row],[pesel]],{1;2;3;4;5;6;7;8;9;10},1)*1),10))</f>
        <v>3</v>
      </c>
      <c r="I16" s="1">
        <f>IF(pesel3[[#This Row],[cyfra kontrolna]]=pesel3[[#This Row],[dobra cyfra kontrolna]],1,0)</f>
        <v>0</v>
      </c>
    </row>
    <row r="17" spans="1:9" hidden="1" x14ac:dyDescent="0.25">
      <c r="A17" s="1" t="s">
        <v>15</v>
      </c>
      <c r="B17" s="1">
        <f>IF(MOD(MID(pesel3[[#This Row],[pesel]],10,1)*1,2)=0,1,0)</f>
        <v>0</v>
      </c>
      <c r="C17" s="1" t="str">
        <f>MID(pesel3[[#This Row],[pesel]],1,2)</f>
        <v>75</v>
      </c>
      <c r="D17" s="1" t="str">
        <f>MID(pesel3[[#This Row],[pesel]],3,2)</f>
        <v>03</v>
      </c>
      <c r="E17" s="1" t="str">
        <f>MID(pesel3[[#This Row],[pesel]],5,2)</f>
        <v>20</v>
      </c>
      <c r="F17" s="1" t="str">
        <f>MID(pesel3[[#This Row],[pesel]],7,3)</f>
        <v>060</v>
      </c>
      <c r="G17" s="1">
        <f>RIGHT(pesel3[[#This Row],[pesel]],1)*1</f>
        <v>8</v>
      </c>
      <c r="H17" s="1" cm="1">
        <f t="array" ref="H17">IF(MOD(SUMPRODUCT({1;3;7;9;1;3;7;9;1;3},MID(pesel3[[#This Row],[pesel]],{1;2;3;4;5;6;7;8;9;10},1)*1),10)=0,0,10-MOD(SUMPRODUCT({1;3;7;9;1;3;7;9;1;3},MID(pesel3[[#This Row],[pesel]],{1;2;3;4;5;6;7;8;9;10},1)*1),10))</f>
        <v>8</v>
      </c>
      <c r="I17" s="1">
        <f>IF(pesel3[[#This Row],[cyfra kontrolna]]=pesel3[[#This Row],[dobra cyfra kontrolna]],1,0)</f>
        <v>1</v>
      </c>
    </row>
    <row r="18" spans="1:9" hidden="1" x14ac:dyDescent="0.25">
      <c r="A18" s="1" t="s">
        <v>16</v>
      </c>
      <c r="B18" s="1">
        <f>IF(MOD(MID(pesel3[[#This Row],[pesel]],10,1)*1,2)=0,1,0)</f>
        <v>0</v>
      </c>
      <c r="C18" s="1" t="str">
        <f>MID(pesel3[[#This Row],[pesel]],1,2)</f>
        <v>55</v>
      </c>
      <c r="D18" s="1" t="str">
        <f>MID(pesel3[[#This Row],[pesel]],3,2)</f>
        <v>11</v>
      </c>
      <c r="E18" s="1" t="str">
        <f>MID(pesel3[[#This Row],[pesel]],5,2)</f>
        <v>09</v>
      </c>
      <c r="F18" s="1" t="str">
        <f>MID(pesel3[[#This Row],[pesel]],7,3)</f>
        <v>066</v>
      </c>
      <c r="G18" s="1">
        <f>RIGHT(pesel3[[#This Row],[pesel]],1)*1</f>
        <v>0</v>
      </c>
      <c r="H18" s="1" cm="1">
        <f t="array" ref="H18">IF(MOD(SUMPRODUCT({1;3;7;9;1;3;7;9;1;3},MID(pesel3[[#This Row],[pesel]],{1;2;3;4;5;6;7;8;9;10},1)*1),10)=0,0,10-MOD(SUMPRODUCT({1;3;7;9;1;3;7;9;1;3},MID(pesel3[[#This Row],[pesel]],{1;2;3;4;5;6;7;8;9;10},1)*1),10))</f>
        <v>0</v>
      </c>
      <c r="I18" s="1">
        <f>IF(pesel3[[#This Row],[cyfra kontrolna]]=pesel3[[#This Row],[dobra cyfra kontrolna]],1,0)</f>
        <v>1</v>
      </c>
    </row>
    <row r="19" spans="1:9" hidden="1" x14ac:dyDescent="0.25">
      <c r="A19" s="1" t="s">
        <v>17</v>
      </c>
      <c r="B19" s="1">
        <f>IF(MOD(MID(pesel3[[#This Row],[pesel]],10,1)*1,2)=0,1,0)</f>
        <v>1</v>
      </c>
      <c r="C19" s="1" t="str">
        <f>MID(pesel3[[#This Row],[pesel]],1,2)</f>
        <v>67</v>
      </c>
      <c r="D19" s="1" t="str">
        <f>MID(pesel3[[#This Row],[pesel]],3,2)</f>
        <v>10</v>
      </c>
      <c r="E19" s="1" t="str">
        <f>MID(pesel3[[#This Row],[pesel]],5,2)</f>
        <v>31</v>
      </c>
      <c r="F19" s="1" t="str">
        <f>MID(pesel3[[#This Row],[pesel]],7,3)</f>
        <v>110</v>
      </c>
      <c r="G19" s="1">
        <f>RIGHT(pesel3[[#This Row],[pesel]],1)*1</f>
        <v>2</v>
      </c>
      <c r="H19" s="1" cm="1">
        <f t="array" ref="H19">IF(MOD(SUMPRODUCT({1;3;7;9;1;3;7;9;1;3},MID(pesel3[[#This Row],[pesel]],{1;2;3;4;5;6;7;8;9;10},1)*1),10)=0,0,10-MOD(SUMPRODUCT({1;3;7;9;1;3;7;9;1;3},MID(pesel3[[#This Row],[pesel]],{1;2;3;4;5;6;7;8;9;10},1)*1),10))</f>
        <v>2</v>
      </c>
      <c r="I19" s="1">
        <f>IF(pesel3[[#This Row],[cyfra kontrolna]]=pesel3[[#This Row],[dobra cyfra kontrolna]],1,0)</f>
        <v>1</v>
      </c>
    </row>
    <row r="20" spans="1:9" x14ac:dyDescent="0.25">
      <c r="A20" s="1" t="s">
        <v>138</v>
      </c>
      <c r="B20" s="1">
        <f>IF(MOD(MID(pesel3[[#This Row],[pesel]],10,1)*1,2)=0,1,0)</f>
        <v>1</v>
      </c>
      <c r="C20" s="1" t="str">
        <f>MID(pesel3[[#This Row],[pesel]],1,2)</f>
        <v>60</v>
      </c>
      <c r="D20" s="1" t="str">
        <f>MID(pesel3[[#This Row],[pesel]],3,2)</f>
        <v>06</v>
      </c>
      <c r="E20" s="1" t="str">
        <f>MID(pesel3[[#This Row],[pesel]],5,2)</f>
        <v>11</v>
      </c>
      <c r="F20" s="1" t="str">
        <f>MID(pesel3[[#This Row],[pesel]],7,3)</f>
        <v>444</v>
      </c>
      <c r="G20" s="1">
        <f>RIGHT(pesel3[[#This Row],[pesel]],1)*1</f>
        <v>9</v>
      </c>
      <c r="H20" s="1" cm="1">
        <f t="array" ref="H20">IF(MOD(SUMPRODUCT({1;3;7;9;1;3;7;9;1;3},MID(pesel3[[#This Row],[pesel]],{1;2;3;4;5;6;7;8;9;10},1)*1),10)=0,0,10-MOD(SUMPRODUCT({1;3;7;9;1;3;7;9;1;3},MID(pesel3[[#This Row],[pesel]],{1;2;3;4;5;6;7;8;9;10},1)*1),10))</f>
        <v>0</v>
      </c>
      <c r="I20" s="1">
        <f>IF(pesel3[[#This Row],[cyfra kontrolna]]=pesel3[[#This Row],[dobra cyfra kontrolna]],1,0)</f>
        <v>0</v>
      </c>
    </row>
    <row r="21" spans="1:9" x14ac:dyDescent="0.25">
      <c r="A21" s="1" t="s">
        <v>18</v>
      </c>
      <c r="B21" s="1">
        <f>IF(MOD(MID(pesel3[[#This Row],[pesel]],10,1)*1,2)=0,1,0)</f>
        <v>1</v>
      </c>
      <c r="C21" s="1" t="str">
        <f>MID(pesel3[[#This Row],[pesel]],1,2)</f>
        <v>77</v>
      </c>
      <c r="D21" s="1" t="str">
        <f>MID(pesel3[[#This Row],[pesel]],3,2)</f>
        <v>07</v>
      </c>
      <c r="E21" s="1" t="str">
        <f>MID(pesel3[[#This Row],[pesel]],5,2)</f>
        <v>29</v>
      </c>
      <c r="F21" s="1" t="str">
        <f>MID(pesel3[[#This Row],[pesel]],7,3)</f>
        <v>198</v>
      </c>
      <c r="G21" s="1">
        <f>RIGHT(pesel3[[#This Row],[pesel]],1)*1</f>
        <v>5</v>
      </c>
      <c r="H21" s="1" cm="1">
        <f t="array" ref="H21">IF(MOD(SUMPRODUCT({1;3;7;9;1;3;7;9;1;3},MID(pesel3[[#This Row],[pesel]],{1;2;3;4;5;6;7;8;9;10},1)*1),10)=0,0,10-MOD(SUMPRODUCT({1;3;7;9;1;3;7;9;1;3},MID(pesel3[[#This Row],[pesel]],{1;2;3;4;5;6;7;8;9;10},1)*1),10))</f>
        <v>4</v>
      </c>
      <c r="I21" s="1">
        <f>IF(pesel3[[#This Row],[cyfra kontrolna]]=pesel3[[#This Row],[dobra cyfra kontrolna]],1,0)</f>
        <v>0</v>
      </c>
    </row>
    <row r="22" spans="1:9" x14ac:dyDescent="0.25">
      <c r="A22" s="1" t="s">
        <v>144</v>
      </c>
      <c r="B22" s="1">
        <f>IF(MOD(MID(pesel3[[#This Row],[pesel]],10,1)*1,2)=0,1,0)</f>
        <v>0</v>
      </c>
      <c r="C22" s="1" t="str">
        <f>MID(pesel3[[#This Row],[pesel]],1,2)</f>
        <v>77</v>
      </c>
      <c r="D22" s="1" t="str">
        <f>MID(pesel3[[#This Row],[pesel]],3,2)</f>
        <v>12</v>
      </c>
      <c r="E22" s="1" t="str">
        <f>MID(pesel3[[#This Row],[pesel]],5,2)</f>
        <v>08</v>
      </c>
      <c r="F22" s="1" t="str">
        <f>MID(pesel3[[#This Row],[pesel]],7,3)</f>
        <v>358</v>
      </c>
      <c r="G22" s="1">
        <f>RIGHT(pesel3[[#This Row],[pesel]],1)*1</f>
        <v>1</v>
      </c>
      <c r="H22" s="1" cm="1">
        <f t="array" ref="H22">IF(MOD(SUMPRODUCT({1;3;7;9;1;3;7;9;1;3},MID(pesel3[[#This Row],[pesel]],{1;2;3;4;5;6;7;8;9;10},1)*1),10)=0,0,10-MOD(SUMPRODUCT({1;3;7;9;1;3;7;9;1;3},MID(pesel3[[#This Row],[pesel]],{1;2;3;4;5;6;7;8;9;10},1)*1),10))</f>
        <v>8</v>
      </c>
      <c r="I22" s="1">
        <f>IF(pesel3[[#This Row],[cyfra kontrolna]]=pesel3[[#This Row],[dobra cyfra kontrolna]],1,0)</f>
        <v>0</v>
      </c>
    </row>
    <row r="23" spans="1:9" hidden="1" x14ac:dyDescent="0.25">
      <c r="A23" s="1" t="s">
        <v>21</v>
      </c>
      <c r="B23" s="1">
        <f>IF(MOD(MID(pesel3[[#This Row],[pesel]],10,1)*1,2)=0,1,0)</f>
        <v>1</v>
      </c>
      <c r="C23" s="1" t="str">
        <f>MID(pesel3[[#This Row],[pesel]],1,2)</f>
        <v>86</v>
      </c>
      <c r="D23" s="1" t="str">
        <f>MID(pesel3[[#This Row],[pesel]],3,2)</f>
        <v>07</v>
      </c>
      <c r="E23" s="1" t="str">
        <f>MID(pesel3[[#This Row],[pesel]],5,2)</f>
        <v>20</v>
      </c>
      <c r="F23" s="1" t="str">
        <f>MID(pesel3[[#This Row],[pesel]],7,3)</f>
        <v>325</v>
      </c>
      <c r="G23" s="1">
        <f>RIGHT(pesel3[[#This Row],[pesel]],1)*1</f>
        <v>3</v>
      </c>
      <c r="H23" s="1" cm="1">
        <f t="array" ref="H23">IF(MOD(SUMPRODUCT({1;3;7;9;1;3;7;9;1;3},MID(pesel3[[#This Row],[pesel]],{1;2;3;4;5;6;7;8;9;10},1)*1),10)=0,0,10-MOD(SUMPRODUCT({1;3;7;9;1;3;7;9;1;3},MID(pesel3[[#This Row],[pesel]],{1;2;3;4;5;6;7;8;9;10},1)*1),10))</f>
        <v>3</v>
      </c>
      <c r="I23" s="1">
        <f>IF(pesel3[[#This Row],[cyfra kontrolna]]=pesel3[[#This Row],[dobra cyfra kontrolna]],1,0)</f>
        <v>1</v>
      </c>
    </row>
    <row r="24" spans="1:9" hidden="1" x14ac:dyDescent="0.25">
      <c r="A24" s="1" t="s">
        <v>22</v>
      </c>
      <c r="B24" s="1">
        <f>IF(MOD(MID(pesel3[[#This Row],[pesel]],10,1)*1,2)=0,1,0)</f>
        <v>1</v>
      </c>
      <c r="C24" s="1" t="str">
        <f>MID(pesel3[[#This Row],[pesel]],1,2)</f>
        <v>71</v>
      </c>
      <c r="D24" s="1" t="str">
        <f>MID(pesel3[[#This Row],[pesel]],3,2)</f>
        <v>11</v>
      </c>
      <c r="E24" s="1" t="str">
        <f>MID(pesel3[[#This Row],[pesel]],5,2)</f>
        <v>04</v>
      </c>
      <c r="F24" s="1" t="str">
        <f>MID(pesel3[[#This Row],[pesel]],7,3)</f>
        <v>108</v>
      </c>
      <c r="G24" s="1">
        <f>RIGHT(pesel3[[#This Row],[pesel]],1)*1</f>
        <v>3</v>
      </c>
      <c r="H24" s="1" cm="1">
        <f t="array" ref="H24">IF(MOD(SUMPRODUCT({1;3;7;9;1;3;7;9;1;3},MID(pesel3[[#This Row],[pesel]],{1;2;3;4;5;6;7;8;9;10},1)*1),10)=0,0,10-MOD(SUMPRODUCT({1;3;7;9;1;3;7;9;1;3},MID(pesel3[[#This Row],[pesel]],{1;2;3;4;5;6;7;8;9;10},1)*1),10))</f>
        <v>3</v>
      </c>
      <c r="I24" s="1">
        <f>IF(pesel3[[#This Row],[cyfra kontrolna]]=pesel3[[#This Row],[dobra cyfra kontrolna]],1,0)</f>
        <v>1</v>
      </c>
    </row>
    <row r="25" spans="1:9" hidden="1" x14ac:dyDescent="0.25">
      <c r="A25" s="1" t="s">
        <v>23</v>
      </c>
      <c r="B25" s="1">
        <f>IF(MOD(MID(pesel3[[#This Row],[pesel]],10,1)*1,2)=0,1,0)</f>
        <v>1</v>
      </c>
      <c r="C25" s="1" t="str">
        <f>MID(pesel3[[#This Row],[pesel]],1,2)</f>
        <v>73</v>
      </c>
      <c r="D25" s="1" t="str">
        <f>MID(pesel3[[#This Row],[pesel]],3,2)</f>
        <v>07</v>
      </c>
      <c r="E25" s="1" t="str">
        <f>MID(pesel3[[#This Row],[pesel]],5,2)</f>
        <v>08</v>
      </c>
      <c r="F25" s="1" t="str">
        <f>MID(pesel3[[#This Row],[pesel]],7,3)</f>
        <v>713</v>
      </c>
      <c r="G25" s="1">
        <f>RIGHT(pesel3[[#This Row],[pesel]],1)*1</f>
        <v>8</v>
      </c>
      <c r="H25" s="1" cm="1">
        <f t="array" ref="H25">IF(MOD(SUMPRODUCT({1;3;7;9;1;3;7;9;1;3},MID(pesel3[[#This Row],[pesel]],{1;2;3;4;5;6;7;8;9;10},1)*1),10)=0,0,10-MOD(SUMPRODUCT({1;3;7;9;1;3;7;9;1;3},MID(pesel3[[#This Row],[pesel]],{1;2;3;4;5;6;7;8;9;10},1)*1),10))</f>
        <v>8</v>
      </c>
      <c r="I25" s="1">
        <f>IF(pesel3[[#This Row],[cyfra kontrolna]]=pesel3[[#This Row],[dobra cyfra kontrolna]],1,0)</f>
        <v>1</v>
      </c>
    </row>
    <row r="26" spans="1:9" hidden="1" x14ac:dyDescent="0.25">
      <c r="A26" s="1" t="s">
        <v>24</v>
      </c>
      <c r="B26" s="1">
        <f>IF(MOD(MID(pesel3[[#This Row],[pesel]],10,1)*1,2)=0,1,0)</f>
        <v>0</v>
      </c>
      <c r="C26" s="1" t="str">
        <f>MID(pesel3[[#This Row],[pesel]],1,2)</f>
        <v>74</v>
      </c>
      <c r="D26" s="1" t="str">
        <f>MID(pesel3[[#This Row],[pesel]],3,2)</f>
        <v>04</v>
      </c>
      <c r="E26" s="1" t="str">
        <f>MID(pesel3[[#This Row],[pesel]],5,2)</f>
        <v>02</v>
      </c>
      <c r="F26" s="1" t="str">
        <f>MID(pesel3[[#This Row],[pesel]],7,3)</f>
        <v>495</v>
      </c>
      <c r="G26" s="1">
        <f>RIGHT(pesel3[[#This Row],[pesel]],1)*1</f>
        <v>8</v>
      </c>
      <c r="H26" s="1" cm="1">
        <f t="array" ref="H26">IF(MOD(SUMPRODUCT({1;3;7;9;1;3;7;9;1;3},MID(pesel3[[#This Row],[pesel]],{1;2;3;4;5;6;7;8;9;10},1)*1),10)=0,0,10-MOD(SUMPRODUCT({1;3;7;9;1;3;7;9;1;3},MID(pesel3[[#This Row],[pesel]],{1;2;3;4;5;6;7;8;9;10},1)*1),10))</f>
        <v>8</v>
      </c>
      <c r="I26" s="1">
        <f>IF(pesel3[[#This Row],[cyfra kontrolna]]=pesel3[[#This Row],[dobra cyfra kontrolna]],1,0)</f>
        <v>1</v>
      </c>
    </row>
    <row r="27" spans="1:9" hidden="1" x14ac:dyDescent="0.25">
      <c r="A27" s="1" t="s">
        <v>25</v>
      </c>
      <c r="B27" s="1">
        <f>IF(MOD(MID(pesel3[[#This Row],[pesel]],10,1)*1,2)=0,1,0)</f>
        <v>0</v>
      </c>
      <c r="C27" s="1" t="str">
        <f>MID(pesel3[[#This Row],[pesel]],1,2)</f>
        <v>85</v>
      </c>
      <c r="D27" s="1" t="str">
        <f>MID(pesel3[[#This Row],[pesel]],3,2)</f>
        <v>05</v>
      </c>
      <c r="E27" s="1" t="str">
        <f>MID(pesel3[[#This Row],[pesel]],5,2)</f>
        <v>21</v>
      </c>
      <c r="F27" s="1" t="str">
        <f>MID(pesel3[[#This Row],[pesel]],7,3)</f>
        <v>356</v>
      </c>
      <c r="G27" s="1">
        <f>RIGHT(pesel3[[#This Row],[pesel]],1)*1</f>
        <v>4</v>
      </c>
      <c r="H27" s="1" cm="1">
        <f t="array" ref="H27">IF(MOD(SUMPRODUCT({1;3;7;9;1;3;7;9;1;3},MID(pesel3[[#This Row],[pesel]],{1;2;3;4;5;6;7;8;9;10},1)*1),10)=0,0,10-MOD(SUMPRODUCT({1;3;7;9;1;3;7;9;1;3},MID(pesel3[[#This Row],[pesel]],{1;2;3;4;5;6;7;8;9;10},1)*1),10))</f>
        <v>4</v>
      </c>
      <c r="I27" s="1">
        <f>IF(pesel3[[#This Row],[cyfra kontrolna]]=pesel3[[#This Row],[dobra cyfra kontrolna]],1,0)</f>
        <v>1</v>
      </c>
    </row>
    <row r="28" spans="1:9" hidden="1" x14ac:dyDescent="0.25">
      <c r="A28" s="1" t="s">
        <v>26</v>
      </c>
      <c r="B28" s="1">
        <f>IF(MOD(MID(pesel3[[#This Row],[pesel]],10,1)*1,2)=0,1,0)</f>
        <v>0</v>
      </c>
      <c r="C28" s="1" t="str">
        <f>MID(pesel3[[#This Row],[pesel]],1,2)</f>
        <v>70</v>
      </c>
      <c r="D28" s="1" t="str">
        <f>MID(pesel3[[#This Row],[pesel]],3,2)</f>
        <v>05</v>
      </c>
      <c r="E28" s="1" t="str">
        <f>MID(pesel3[[#This Row],[pesel]],5,2)</f>
        <v>31</v>
      </c>
      <c r="F28" s="1" t="str">
        <f>MID(pesel3[[#This Row],[pesel]],7,3)</f>
        <v>791</v>
      </c>
      <c r="G28" s="1">
        <f>RIGHT(pesel3[[#This Row],[pesel]],1)*1</f>
        <v>0</v>
      </c>
      <c r="H28" s="1" cm="1">
        <f t="array" ref="H28">IF(MOD(SUMPRODUCT({1;3;7;9;1;3;7;9;1;3},MID(pesel3[[#This Row],[pesel]],{1;2;3;4;5;6;7;8;9;10},1)*1),10)=0,0,10-MOD(SUMPRODUCT({1;3;7;9;1;3;7;9;1;3},MID(pesel3[[#This Row],[pesel]],{1;2;3;4;5;6;7;8;9;10},1)*1),10))</f>
        <v>0</v>
      </c>
      <c r="I28" s="1">
        <f>IF(pesel3[[#This Row],[cyfra kontrolna]]=pesel3[[#This Row],[dobra cyfra kontrolna]],1,0)</f>
        <v>1</v>
      </c>
    </row>
    <row r="29" spans="1:9" hidden="1" x14ac:dyDescent="0.25">
      <c r="A29" s="1" t="s">
        <v>27</v>
      </c>
      <c r="B29" s="1">
        <f>IF(MOD(MID(pesel3[[#This Row],[pesel]],10,1)*1,2)=0,1,0)</f>
        <v>0</v>
      </c>
      <c r="C29" s="1" t="str">
        <f>MID(pesel3[[#This Row],[pesel]],1,2)</f>
        <v>89</v>
      </c>
      <c r="D29" s="1" t="str">
        <f>MID(pesel3[[#This Row],[pesel]],3,2)</f>
        <v>02</v>
      </c>
      <c r="E29" s="1" t="str">
        <f>MID(pesel3[[#This Row],[pesel]],5,2)</f>
        <v>14</v>
      </c>
      <c r="F29" s="1" t="str">
        <f>MID(pesel3[[#This Row],[pesel]],7,3)</f>
        <v>684</v>
      </c>
      <c r="G29" s="1">
        <f>RIGHT(pesel3[[#This Row],[pesel]],1)*1</f>
        <v>3</v>
      </c>
      <c r="H29" s="1" cm="1">
        <f t="array" ref="H29">IF(MOD(SUMPRODUCT({1;3;7;9;1;3;7;9;1;3},MID(pesel3[[#This Row],[pesel]],{1;2;3;4;5;6;7;8;9;10},1)*1),10)=0,0,10-MOD(SUMPRODUCT({1;3;7;9;1;3;7;9;1;3},MID(pesel3[[#This Row],[pesel]],{1;2;3;4;5;6;7;8;9;10},1)*1),10))</f>
        <v>3</v>
      </c>
      <c r="I29" s="1">
        <f>IF(pesel3[[#This Row],[cyfra kontrolna]]=pesel3[[#This Row],[dobra cyfra kontrolna]],1,0)</f>
        <v>1</v>
      </c>
    </row>
    <row r="30" spans="1:9" hidden="1" x14ac:dyDescent="0.25">
      <c r="A30" s="1" t="s">
        <v>28</v>
      </c>
      <c r="B30" s="1">
        <f>IF(MOD(MID(pesel3[[#This Row],[pesel]],10,1)*1,2)=0,1,0)</f>
        <v>0</v>
      </c>
      <c r="C30" s="1" t="str">
        <f>MID(pesel3[[#This Row],[pesel]],1,2)</f>
        <v>64</v>
      </c>
      <c r="D30" s="1" t="str">
        <f>MID(pesel3[[#This Row],[pesel]],3,2)</f>
        <v>04</v>
      </c>
      <c r="E30" s="1" t="str">
        <f>MID(pesel3[[#This Row],[pesel]],5,2)</f>
        <v>09</v>
      </c>
      <c r="F30" s="1" t="str">
        <f>MID(pesel3[[#This Row],[pesel]],7,3)</f>
        <v>195</v>
      </c>
      <c r="G30" s="1">
        <f>RIGHT(pesel3[[#This Row],[pesel]],1)*1</f>
        <v>5</v>
      </c>
      <c r="H30" s="1" cm="1">
        <f t="array" ref="H30">IF(MOD(SUMPRODUCT({1;3;7;9;1;3;7;9;1;3},MID(pesel3[[#This Row],[pesel]],{1;2;3;4;5;6;7;8;9;10},1)*1),10)=0,0,10-MOD(SUMPRODUCT({1;3;7;9;1;3;7;9;1;3},MID(pesel3[[#This Row],[pesel]],{1;2;3;4;5;6;7;8;9;10},1)*1),10))</f>
        <v>5</v>
      </c>
      <c r="I30" s="1">
        <f>IF(pesel3[[#This Row],[cyfra kontrolna]]=pesel3[[#This Row],[dobra cyfra kontrolna]],1,0)</f>
        <v>1</v>
      </c>
    </row>
    <row r="31" spans="1:9" hidden="1" x14ac:dyDescent="0.25">
      <c r="A31" s="1" t="s">
        <v>29</v>
      </c>
      <c r="B31" s="1">
        <f>IF(MOD(MID(pesel3[[#This Row],[pesel]],10,1)*1,2)=0,1,0)</f>
        <v>0</v>
      </c>
      <c r="C31" s="1" t="str">
        <f>MID(pesel3[[#This Row],[pesel]],1,2)</f>
        <v>66</v>
      </c>
      <c r="D31" s="1" t="str">
        <f>MID(pesel3[[#This Row],[pesel]],3,2)</f>
        <v>10</v>
      </c>
      <c r="E31" s="1" t="str">
        <f>MID(pesel3[[#This Row],[pesel]],5,2)</f>
        <v>02</v>
      </c>
      <c r="F31" s="1" t="str">
        <f>MID(pesel3[[#This Row],[pesel]],7,3)</f>
        <v>941</v>
      </c>
      <c r="G31" s="1">
        <f>RIGHT(pesel3[[#This Row],[pesel]],1)*1</f>
        <v>4</v>
      </c>
      <c r="H31" s="1" cm="1">
        <f t="array" ref="H31">IF(MOD(SUMPRODUCT({1;3;7;9;1;3;7;9;1;3},MID(pesel3[[#This Row],[pesel]],{1;2;3;4;5;6;7;8;9;10},1)*1),10)=0,0,10-MOD(SUMPRODUCT({1;3;7;9;1;3;7;9;1;3},MID(pesel3[[#This Row],[pesel]],{1;2;3;4;5;6;7;8;9;10},1)*1),10))</f>
        <v>4</v>
      </c>
      <c r="I31" s="1">
        <f>IF(pesel3[[#This Row],[cyfra kontrolna]]=pesel3[[#This Row],[dobra cyfra kontrolna]],1,0)</f>
        <v>1</v>
      </c>
    </row>
    <row r="32" spans="1:9" hidden="1" x14ac:dyDescent="0.25">
      <c r="A32" s="1" t="s">
        <v>30</v>
      </c>
      <c r="B32" s="1">
        <f>IF(MOD(MID(pesel3[[#This Row],[pesel]],10,1)*1,2)=0,1,0)</f>
        <v>1</v>
      </c>
      <c r="C32" s="1" t="str">
        <f>MID(pesel3[[#This Row],[pesel]],1,2)</f>
        <v>63</v>
      </c>
      <c r="D32" s="1" t="str">
        <f>MID(pesel3[[#This Row],[pesel]],3,2)</f>
        <v>10</v>
      </c>
      <c r="E32" s="1" t="str">
        <f>MID(pesel3[[#This Row],[pesel]],5,2)</f>
        <v>20</v>
      </c>
      <c r="F32" s="1" t="str">
        <f>MID(pesel3[[#This Row],[pesel]],7,3)</f>
        <v>929</v>
      </c>
      <c r="G32" s="1">
        <f>RIGHT(pesel3[[#This Row],[pesel]],1)*1</f>
        <v>4</v>
      </c>
      <c r="H32" s="1" cm="1">
        <f t="array" ref="H32">IF(MOD(SUMPRODUCT({1;3;7;9;1;3;7;9;1;3},MID(pesel3[[#This Row],[pesel]],{1;2;3;4;5;6;7;8;9;10},1)*1),10)=0,0,10-MOD(SUMPRODUCT({1;3;7;9;1;3;7;9;1;3},MID(pesel3[[#This Row],[pesel]],{1;2;3;4;5;6;7;8;9;10},1)*1),10))</f>
        <v>4</v>
      </c>
      <c r="I32" s="1">
        <f>IF(pesel3[[#This Row],[cyfra kontrolna]]=pesel3[[#This Row],[dobra cyfra kontrolna]],1,0)</f>
        <v>1</v>
      </c>
    </row>
    <row r="33" spans="1:9" hidden="1" x14ac:dyDescent="0.25">
      <c r="A33" s="1" t="s">
        <v>31</v>
      </c>
      <c r="B33" s="1">
        <f>IF(MOD(MID(pesel3[[#This Row],[pesel]],10,1)*1,2)=0,1,0)</f>
        <v>1</v>
      </c>
      <c r="C33" s="1" t="str">
        <f>MID(pesel3[[#This Row],[pesel]],1,2)</f>
        <v>89</v>
      </c>
      <c r="D33" s="1" t="str">
        <f>MID(pesel3[[#This Row],[pesel]],3,2)</f>
        <v>04</v>
      </c>
      <c r="E33" s="1" t="str">
        <f>MID(pesel3[[#This Row],[pesel]],5,2)</f>
        <v>02</v>
      </c>
      <c r="F33" s="1" t="str">
        <f>MID(pesel3[[#This Row],[pesel]],7,3)</f>
        <v>054</v>
      </c>
      <c r="G33" s="1">
        <f>RIGHT(pesel3[[#This Row],[pesel]],1)*1</f>
        <v>0</v>
      </c>
      <c r="H33" s="1" cm="1">
        <f t="array" ref="H33">IF(MOD(SUMPRODUCT({1;3;7;9;1;3;7;9;1;3},MID(pesel3[[#This Row],[pesel]],{1;2;3;4;5;6;7;8;9;10},1)*1),10)=0,0,10-MOD(SUMPRODUCT({1;3;7;9;1;3;7;9;1;3},MID(pesel3[[#This Row],[pesel]],{1;2;3;4;5;6;7;8;9;10},1)*1),10))</f>
        <v>0</v>
      </c>
      <c r="I33" s="1">
        <f>IF(pesel3[[#This Row],[cyfra kontrolna]]=pesel3[[#This Row],[dobra cyfra kontrolna]],1,0)</f>
        <v>1</v>
      </c>
    </row>
    <row r="34" spans="1:9" hidden="1" x14ac:dyDescent="0.25">
      <c r="A34" s="1" t="s">
        <v>32</v>
      </c>
      <c r="B34" s="1">
        <f>IF(MOD(MID(pesel3[[#This Row],[pesel]],10,1)*1,2)=0,1,0)</f>
        <v>1</v>
      </c>
      <c r="C34" s="1" t="str">
        <f>MID(pesel3[[#This Row],[pesel]],1,2)</f>
        <v>74</v>
      </c>
      <c r="D34" s="1" t="str">
        <f>MID(pesel3[[#This Row],[pesel]],3,2)</f>
        <v>12</v>
      </c>
      <c r="E34" s="1" t="str">
        <f>MID(pesel3[[#This Row],[pesel]],5,2)</f>
        <v>31</v>
      </c>
      <c r="F34" s="1" t="str">
        <f>MID(pesel3[[#This Row],[pesel]],7,3)</f>
        <v>842</v>
      </c>
      <c r="G34" s="1">
        <f>RIGHT(pesel3[[#This Row],[pesel]],1)*1</f>
        <v>6</v>
      </c>
      <c r="H34" s="1" cm="1">
        <f t="array" ref="H34">IF(MOD(SUMPRODUCT({1;3;7;9;1;3;7;9;1;3},MID(pesel3[[#This Row],[pesel]],{1;2;3;4;5;6;7;8;9;10},1)*1),10)=0,0,10-MOD(SUMPRODUCT({1;3;7;9;1;3;7;9;1;3},MID(pesel3[[#This Row],[pesel]],{1;2;3;4;5;6;7;8;9;10},1)*1),10))</f>
        <v>6</v>
      </c>
      <c r="I34" s="1">
        <f>IF(pesel3[[#This Row],[cyfra kontrolna]]=pesel3[[#This Row],[dobra cyfra kontrolna]],1,0)</f>
        <v>1</v>
      </c>
    </row>
    <row r="35" spans="1:9" hidden="1" x14ac:dyDescent="0.25">
      <c r="A35" s="1" t="s">
        <v>33</v>
      </c>
      <c r="B35" s="1">
        <f>IF(MOD(MID(pesel3[[#This Row],[pesel]],10,1)*1,2)=0,1,0)</f>
        <v>1</v>
      </c>
      <c r="C35" s="1" t="str">
        <f>MID(pesel3[[#This Row],[pesel]],1,2)</f>
        <v>88</v>
      </c>
      <c r="D35" s="1" t="str">
        <f>MID(pesel3[[#This Row],[pesel]],3,2)</f>
        <v>08</v>
      </c>
      <c r="E35" s="1" t="str">
        <f>MID(pesel3[[#This Row],[pesel]],5,2)</f>
        <v>02</v>
      </c>
      <c r="F35" s="1" t="str">
        <f>MID(pesel3[[#This Row],[pesel]],7,3)</f>
        <v>045</v>
      </c>
      <c r="G35" s="1">
        <f>RIGHT(pesel3[[#This Row],[pesel]],1)*1</f>
        <v>9</v>
      </c>
      <c r="H35" s="1" cm="1">
        <f t="array" ref="H35">IF(MOD(SUMPRODUCT({1;3;7;9;1;3;7;9;1;3},MID(pesel3[[#This Row],[pesel]],{1;2;3;4;5;6;7;8;9;10},1)*1),10)=0,0,10-MOD(SUMPRODUCT({1;3;7;9;1;3;7;9;1;3},MID(pesel3[[#This Row],[pesel]],{1;2;3;4;5;6;7;8;9;10},1)*1),10))</f>
        <v>9</v>
      </c>
      <c r="I35" s="1">
        <f>IF(pesel3[[#This Row],[cyfra kontrolna]]=pesel3[[#This Row],[dobra cyfra kontrolna]],1,0)</f>
        <v>1</v>
      </c>
    </row>
    <row r="36" spans="1:9" hidden="1" x14ac:dyDescent="0.25">
      <c r="A36" s="1" t="s">
        <v>34</v>
      </c>
      <c r="B36" s="1">
        <f>IF(MOD(MID(pesel3[[#This Row],[pesel]],10,1)*1,2)=0,1,0)</f>
        <v>0</v>
      </c>
      <c r="C36" s="1" t="str">
        <f>MID(pesel3[[#This Row],[pesel]],1,2)</f>
        <v>70</v>
      </c>
      <c r="D36" s="1" t="str">
        <f>MID(pesel3[[#This Row],[pesel]],3,2)</f>
        <v>03</v>
      </c>
      <c r="E36" s="1" t="str">
        <f>MID(pesel3[[#This Row],[pesel]],5,2)</f>
        <v>20</v>
      </c>
      <c r="F36" s="1" t="str">
        <f>MID(pesel3[[#This Row],[pesel]],7,3)</f>
        <v>574</v>
      </c>
      <c r="G36" s="1">
        <f>RIGHT(pesel3[[#This Row],[pesel]],1)*1</f>
        <v>3</v>
      </c>
      <c r="H36" s="1" cm="1">
        <f t="array" ref="H36">IF(MOD(SUMPRODUCT({1;3;7;9;1;3;7;9;1;3},MID(pesel3[[#This Row],[pesel]],{1;2;3;4;5;6;7;8;9;10},1)*1),10)=0,0,10-MOD(SUMPRODUCT({1;3;7;9;1;3;7;9;1;3},MID(pesel3[[#This Row],[pesel]],{1;2;3;4;5;6;7;8;9;10},1)*1),10))</f>
        <v>3</v>
      </c>
      <c r="I36" s="1">
        <f>IF(pesel3[[#This Row],[cyfra kontrolna]]=pesel3[[#This Row],[dobra cyfra kontrolna]],1,0)</f>
        <v>1</v>
      </c>
    </row>
    <row r="37" spans="1:9" x14ac:dyDescent="0.25">
      <c r="A37" s="1" t="s">
        <v>20</v>
      </c>
      <c r="B37" s="1">
        <f>IF(MOD(MID(pesel3[[#This Row],[pesel]],10,1)*1,2)=0,1,0)</f>
        <v>0</v>
      </c>
      <c r="C37" s="1" t="str">
        <f>MID(pesel3[[#This Row],[pesel]],1,2)</f>
        <v>83</v>
      </c>
      <c r="D37" s="1" t="str">
        <f>MID(pesel3[[#This Row],[pesel]],3,2)</f>
        <v>04</v>
      </c>
      <c r="E37" s="1" t="str">
        <f>MID(pesel3[[#This Row],[pesel]],5,2)</f>
        <v>18</v>
      </c>
      <c r="F37" s="1" t="str">
        <f>MID(pesel3[[#This Row],[pesel]],7,3)</f>
        <v>123</v>
      </c>
      <c r="G37" s="1">
        <f>RIGHT(pesel3[[#This Row],[pesel]],1)*1</f>
        <v>8</v>
      </c>
      <c r="H37" s="1" cm="1">
        <f t="array" ref="H37">IF(MOD(SUMPRODUCT({1;3;7;9;1;3;7;9;1;3},MID(pesel3[[#This Row],[pesel]],{1;2;3;4;5;6;7;8;9;10},1)*1),10)=0,0,10-MOD(SUMPRODUCT({1;3;7;9;1;3;7;9;1;3},MID(pesel3[[#This Row],[pesel]],{1;2;3;4;5;6;7;8;9;10},1)*1),10))</f>
        <v>5</v>
      </c>
      <c r="I37" s="1">
        <f>IF(pesel3[[#This Row],[cyfra kontrolna]]=pesel3[[#This Row],[dobra cyfra kontrolna]],1,0)</f>
        <v>0</v>
      </c>
    </row>
    <row r="38" spans="1:9" hidden="1" x14ac:dyDescent="0.25">
      <c r="A38" s="1" t="s">
        <v>36</v>
      </c>
      <c r="B38" s="1">
        <f>IF(MOD(MID(pesel3[[#This Row],[pesel]],10,1)*1,2)=0,1,0)</f>
        <v>0</v>
      </c>
      <c r="C38" s="1" t="str">
        <f>MID(pesel3[[#This Row],[pesel]],1,2)</f>
        <v>66</v>
      </c>
      <c r="D38" s="1" t="str">
        <f>MID(pesel3[[#This Row],[pesel]],3,2)</f>
        <v>11</v>
      </c>
      <c r="E38" s="1" t="str">
        <f>MID(pesel3[[#This Row],[pesel]],5,2)</f>
        <v>31</v>
      </c>
      <c r="F38" s="1" t="str">
        <f>MID(pesel3[[#This Row],[pesel]],7,3)</f>
        <v>839</v>
      </c>
      <c r="G38" s="1">
        <f>RIGHT(pesel3[[#This Row],[pesel]],1)*1</f>
        <v>5</v>
      </c>
      <c r="H38" s="1" cm="1">
        <f t="array" ref="H38">IF(MOD(SUMPRODUCT({1;3;7;9;1;3;7;9;1;3},MID(pesel3[[#This Row],[pesel]],{1;2;3;4;5;6;7;8;9;10},1)*1),10)=0,0,10-MOD(SUMPRODUCT({1;3;7;9;1;3;7;9;1;3},MID(pesel3[[#This Row],[pesel]],{1;2;3;4;5;6;7;8;9;10},1)*1),10))</f>
        <v>5</v>
      </c>
      <c r="I38" s="1">
        <f>IF(pesel3[[#This Row],[cyfra kontrolna]]=pesel3[[#This Row],[dobra cyfra kontrolna]],1,0)</f>
        <v>1</v>
      </c>
    </row>
    <row r="39" spans="1:9" hidden="1" x14ac:dyDescent="0.25">
      <c r="A39" s="1" t="s">
        <v>37</v>
      </c>
      <c r="B39" s="1">
        <f>IF(MOD(MID(pesel3[[#This Row],[pesel]],10,1)*1,2)=0,1,0)</f>
        <v>1</v>
      </c>
      <c r="C39" s="1" t="str">
        <f>MID(pesel3[[#This Row],[pesel]],1,2)</f>
        <v>56</v>
      </c>
      <c r="D39" s="1" t="str">
        <f>MID(pesel3[[#This Row],[pesel]],3,2)</f>
        <v>11</v>
      </c>
      <c r="E39" s="1" t="str">
        <f>MID(pesel3[[#This Row],[pesel]],5,2)</f>
        <v>11</v>
      </c>
      <c r="F39" s="1" t="str">
        <f>MID(pesel3[[#This Row],[pesel]],7,3)</f>
        <v>615</v>
      </c>
      <c r="G39" s="1">
        <f>RIGHT(pesel3[[#This Row],[pesel]],1)*1</f>
        <v>9</v>
      </c>
      <c r="H39" s="1" cm="1">
        <f t="array" ref="H39">IF(MOD(SUMPRODUCT({1;3;7;9;1;3;7;9;1;3},MID(pesel3[[#This Row],[pesel]],{1;2;3;4;5;6;7;8;9;10},1)*1),10)=0,0,10-MOD(SUMPRODUCT({1;3;7;9;1;3;7;9;1;3},MID(pesel3[[#This Row],[pesel]],{1;2;3;4;5;6;7;8;9;10},1)*1),10))</f>
        <v>9</v>
      </c>
      <c r="I39" s="1">
        <f>IF(pesel3[[#This Row],[cyfra kontrolna]]=pesel3[[#This Row],[dobra cyfra kontrolna]],1,0)</f>
        <v>1</v>
      </c>
    </row>
    <row r="40" spans="1:9" hidden="1" x14ac:dyDescent="0.25">
      <c r="A40" s="1" t="s">
        <v>38</v>
      </c>
      <c r="B40" s="1">
        <f>IF(MOD(MID(pesel3[[#This Row],[pesel]],10,1)*1,2)=0,1,0)</f>
        <v>0</v>
      </c>
      <c r="C40" s="1" t="str">
        <f>MID(pesel3[[#This Row],[pesel]],1,2)</f>
        <v>78</v>
      </c>
      <c r="D40" s="1" t="str">
        <f>MID(pesel3[[#This Row],[pesel]],3,2)</f>
        <v>10</v>
      </c>
      <c r="E40" s="1" t="str">
        <f>MID(pesel3[[#This Row],[pesel]],5,2)</f>
        <v>31</v>
      </c>
      <c r="F40" s="1" t="str">
        <f>MID(pesel3[[#This Row],[pesel]],7,3)</f>
        <v>886</v>
      </c>
      <c r="G40" s="1">
        <f>RIGHT(pesel3[[#This Row],[pesel]],1)*1</f>
        <v>5</v>
      </c>
      <c r="H40" s="1" cm="1">
        <f t="array" ref="H40">IF(MOD(SUMPRODUCT({1;3;7;9;1;3;7;9;1;3},MID(pesel3[[#This Row],[pesel]],{1;2;3;4;5;6;7;8;9;10},1)*1),10)=0,0,10-MOD(SUMPRODUCT({1;3;7;9;1;3;7;9;1;3},MID(pesel3[[#This Row],[pesel]],{1;2;3;4;5;6;7;8;9;10},1)*1),10))</f>
        <v>5</v>
      </c>
      <c r="I40" s="1">
        <f>IF(pesel3[[#This Row],[cyfra kontrolna]]=pesel3[[#This Row],[dobra cyfra kontrolna]],1,0)</f>
        <v>1</v>
      </c>
    </row>
    <row r="41" spans="1:9" hidden="1" x14ac:dyDescent="0.25">
      <c r="A41" s="1" t="s">
        <v>39</v>
      </c>
      <c r="B41" s="1">
        <f>IF(MOD(MID(pesel3[[#This Row],[pesel]],10,1)*1,2)=0,1,0)</f>
        <v>1</v>
      </c>
      <c r="C41" s="1" t="str">
        <f>MID(pesel3[[#This Row],[pesel]],1,2)</f>
        <v>88</v>
      </c>
      <c r="D41" s="1" t="str">
        <f>MID(pesel3[[#This Row],[pesel]],3,2)</f>
        <v>08</v>
      </c>
      <c r="E41" s="1" t="str">
        <f>MID(pesel3[[#This Row],[pesel]],5,2)</f>
        <v>06</v>
      </c>
      <c r="F41" s="1" t="str">
        <f>MID(pesel3[[#This Row],[pesel]],7,3)</f>
        <v>019</v>
      </c>
      <c r="G41" s="1">
        <f>RIGHT(pesel3[[#This Row],[pesel]],1)*1</f>
        <v>8</v>
      </c>
      <c r="H41" s="1" cm="1">
        <f t="array" ref="H41">IF(MOD(SUMPRODUCT({1;3;7;9;1;3;7;9;1;3},MID(pesel3[[#This Row],[pesel]],{1;2;3;4;5;6;7;8;9;10},1)*1),10)=0,0,10-MOD(SUMPRODUCT({1;3;7;9;1;3;7;9;1;3},MID(pesel3[[#This Row],[pesel]],{1;2;3;4;5;6;7;8;9;10},1)*1),10))</f>
        <v>8</v>
      </c>
      <c r="I41" s="1">
        <f>IF(pesel3[[#This Row],[cyfra kontrolna]]=pesel3[[#This Row],[dobra cyfra kontrolna]],1,0)</f>
        <v>1</v>
      </c>
    </row>
    <row r="42" spans="1:9" hidden="1" x14ac:dyDescent="0.25">
      <c r="A42" s="1" t="s">
        <v>40</v>
      </c>
      <c r="B42" s="1">
        <f>IF(MOD(MID(pesel3[[#This Row],[pesel]],10,1)*1,2)=0,1,0)</f>
        <v>0</v>
      </c>
      <c r="C42" s="1" t="str">
        <f>MID(pesel3[[#This Row],[pesel]],1,2)</f>
        <v>71</v>
      </c>
      <c r="D42" s="1" t="str">
        <f>MID(pesel3[[#This Row],[pesel]],3,2)</f>
        <v>09</v>
      </c>
      <c r="E42" s="1" t="str">
        <f>MID(pesel3[[#This Row],[pesel]],5,2)</f>
        <v>30</v>
      </c>
      <c r="F42" s="1" t="str">
        <f>MID(pesel3[[#This Row],[pesel]],7,3)</f>
        <v>588</v>
      </c>
      <c r="G42" s="1">
        <f>RIGHT(pesel3[[#This Row],[pesel]],1)*1</f>
        <v>6</v>
      </c>
      <c r="H42" s="1" cm="1">
        <f t="array" ref="H42">IF(MOD(SUMPRODUCT({1;3;7;9;1;3;7;9;1;3},MID(pesel3[[#This Row],[pesel]],{1;2;3;4;5;6;7;8;9;10},1)*1),10)=0,0,10-MOD(SUMPRODUCT({1;3;7;9;1;3;7;9;1;3},MID(pesel3[[#This Row],[pesel]],{1;2;3;4;5;6;7;8;9;10},1)*1),10))</f>
        <v>6</v>
      </c>
      <c r="I42" s="1">
        <f>IF(pesel3[[#This Row],[cyfra kontrolna]]=pesel3[[#This Row],[dobra cyfra kontrolna]],1,0)</f>
        <v>1</v>
      </c>
    </row>
    <row r="43" spans="1:9" hidden="1" x14ac:dyDescent="0.25">
      <c r="A43" s="1" t="s">
        <v>41</v>
      </c>
      <c r="B43" s="1">
        <f>IF(MOD(MID(pesel3[[#This Row],[pesel]],10,1)*1,2)=0,1,0)</f>
        <v>0</v>
      </c>
      <c r="C43" s="1" t="str">
        <f>MID(pesel3[[#This Row],[pesel]],1,2)</f>
        <v>64</v>
      </c>
      <c r="D43" s="1" t="str">
        <f>MID(pesel3[[#This Row],[pesel]],3,2)</f>
        <v>02</v>
      </c>
      <c r="E43" s="1" t="str">
        <f>MID(pesel3[[#This Row],[pesel]],5,2)</f>
        <v>23</v>
      </c>
      <c r="F43" s="1" t="str">
        <f>MID(pesel3[[#This Row],[pesel]],7,3)</f>
        <v>014</v>
      </c>
      <c r="G43" s="1">
        <f>RIGHT(pesel3[[#This Row],[pesel]],1)*1</f>
        <v>5</v>
      </c>
      <c r="H43" s="1" cm="1">
        <f t="array" ref="H43">IF(MOD(SUMPRODUCT({1;3;7;9;1;3;7;9;1;3},MID(pesel3[[#This Row],[pesel]],{1;2;3;4;5;6;7;8;9;10},1)*1),10)=0,0,10-MOD(SUMPRODUCT({1;3;7;9;1;3;7;9;1;3},MID(pesel3[[#This Row],[pesel]],{1;2;3;4;5;6;7;8;9;10},1)*1),10))</f>
        <v>5</v>
      </c>
      <c r="I43" s="1">
        <f>IF(pesel3[[#This Row],[cyfra kontrolna]]=pesel3[[#This Row],[dobra cyfra kontrolna]],1,0)</f>
        <v>1</v>
      </c>
    </row>
    <row r="44" spans="1:9" hidden="1" x14ac:dyDescent="0.25">
      <c r="A44" s="1" t="s">
        <v>42</v>
      </c>
      <c r="B44" s="1">
        <f>IF(MOD(MID(pesel3[[#This Row],[pesel]],10,1)*1,2)=0,1,0)</f>
        <v>0</v>
      </c>
      <c r="C44" s="1" t="str">
        <f>MID(pesel3[[#This Row],[pesel]],1,2)</f>
        <v>65</v>
      </c>
      <c r="D44" s="1" t="str">
        <f>MID(pesel3[[#This Row],[pesel]],3,2)</f>
        <v>10</v>
      </c>
      <c r="E44" s="1" t="str">
        <f>MID(pesel3[[#This Row],[pesel]],5,2)</f>
        <v>20</v>
      </c>
      <c r="F44" s="1" t="str">
        <f>MID(pesel3[[#This Row],[pesel]],7,3)</f>
        <v>861</v>
      </c>
      <c r="G44" s="1">
        <f>RIGHT(pesel3[[#This Row],[pesel]],1)*1</f>
        <v>6</v>
      </c>
      <c r="H44" s="1" cm="1">
        <f t="array" ref="H44">IF(MOD(SUMPRODUCT({1;3;7;9;1;3;7;9;1;3},MID(pesel3[[#This Row],[pesel]],{1;2;3;4;5;6;7;8;9;10},1)*1),10)=0,0,10-MOD(SUMPRODUCT({1;3;7;9;1;3;7;9;1;3},MID(pesel3[[#This Row],[pesel]],{1;2;3;4;5;6;7;8;9;10},1)*1),10))</f>
        <v>6</v>
      </c>
      <c r="I44" s="1">
        <f>IF(pesel3[[#This Row],[cyfra kontrolna]]=pesel3[[#This Row],[dobra cyfra kontrolna]],1,0)</f>
        <v>1</v>
      </c>
    </row>
    <row r="45" spans="1:9" hidden="1" x14ac:dyDescent="0.25">
      <c r="A45" s="1" t="s">
        <v>43</v>
      </c>
      <c r="B45" s="1">
        <f>IF(MOD(MID(pesel3[[#This Row],[pesel]],10,1)*1,2)=0,1,0)</f>
        <v>0</v>
      </c>
      <c r="C45" s="1" t="str">
        <f>MID(pesel3[[#This Row],[pesel]],1,2)</f>
        <v>68</v>
      </c>
      <c r="D45" s="1" t="str">
        <f>MID(pesel3[[#This Row],[pesel]],3,2)</f>
        <v>11</v>
      </c>
      <c r="E45" s="1" t="str">
        <f>MID(pesel3[[#This Row],[pesel]],5,2)</f>
        <v>21</v>
      </c>
      <c r="F45" s="1" t="str">
        <f>MID(pesel3[[#This Row],[pesel]],7,3)</f>
        <v>175</v>
      </c>
      <c r="G45" s="1">
        <f>RIGHT(pesel3[[#This Row],[pesel]],1)*1</f>
        <v>7</v>
      </c>
      <c r="H45" s="1" cm="1">
        <f t="array" ref="H45">IF(MOD(SUMPRODUCT({1;3;7;9;1;3;7;9;1;3},MID(pesel3[[#This Row],[pesel]],{1;2;3;4;5;6;7;8;9;10},1)*1),10)=0,0,10-MOD(SUMPRODUCT({1;3;7;9;1;3;7;9;1;3},MID(pesel3[[#This Row],[pesel]],{1;2;3;4;5;6;7;8;9;10},1)*1),10))</f>
        <v>7</v>
      </c>
      <c r="I45" s="1">
        <f>IF(pesel3[[#This Row],[cyfra kontrolna]]=pesel3[[#This Row],[dobra cyfra kontrolna]],1,0)</f>
        <v>1</v>
      </c>
    </row>
    <row r="46" spans="1:9" hidden="1" x14ac:dyDescent="0.25">
      <c r="A46" s="1" t="s">
        <v>44</v>
      </c>
      <c r="B46" s="1">
        <f>IF(MOD(MID(pesel3[[#This Row],[pesel]],10,1)*1,2)=0,1,0)</f>
        <v>1</v>
      </c>
      <c r="C46" s="1" t="str">
        <f>MID(pesel3[[#This Row],[pesel]],1,2)</f>
        <v>70</v>
      </c>
      <c r="D46" s="1" t="str">
        <f>MID(pesel3[[#This Row],[pesel]],3,2)</f>
        <v>10</v>
      </c>
      <c r="E46" s="1" t="str">
        <f>MID(pesel3[[#This Row],[pesel]],5,2)</f>
        <v>11</v>
      </c>
      <c r="F46" s="1" t="str">
        <f>MID(pesel3[[#This Row],[pesel]],7,3)</f>
        <v>954</v>
      </c>
      <c r="G46" s="1">
        <f>RIGHT(pesel3[[#This Row],[pesel]],1)*1</f>
        <v>6</v>
      </c>
      <c r="H46" s="1" cm="1">
        <f t="array" ref="H46">IF(MOD(SUMPRODUCT({1;3;7;9;1;3;7;9;1;3},MID(pesel3[[#This Row],[pesel]],{1;2;3;4;5;6;7;8;9;10},1)*1),10)=0,0,10-MOD(SUMPRODUCT({1;3;7;9;1;3;7;9;1;3},MID(pesel3[[#This Row],[pesel]],{1;2;3;4;5;6;7;8;9;10},1)*1),10))</f>
        <v>6</v>
      </c>
      <c r="I46" s="1">
        <f>IF(pesel3[[#This Row],[cyfra kontrolna]]=pesel3[[#This Row],[dobra cyfra kontrolna]],1,0)</f>
        <v>1</v>
      </c>
    </row>
    <row r="47" spans="1:9" hidden="1" x14ac:dyDescent="0.25">
      <c r="A47" s="1" t="s">
        <v>45</v>
      </c>
      <c r="B47" s="1">
        <f>IF(MOD(MID(pesel3[[#This Row],[pesel]],10,1)*1,2)=0,1,0)</f>
        <v>0</v>
      </c>
      <c r="C47" s="1" t="str">
        <f>MID(pesel3[[#This Row],[pesel]],1,2)</f>
        <v>77</v>
      </c>
      <c r="D47" s="1" t="str">
        <f>MID(pesel3[[#This Row],[pesel]],3,2)</f>
        <v>11</v>
      </c>
      <c r="E47" s="1" t="str">
        <f>MID(pesel3[[#This Row],[pesel]],5,2)</f>
        <v>10</v>
      </c>
      <c r="F47" s="1" t="str">
        <f>MID(pesel3[[#This Row],[pesel]],7,3)</f>
        <v>848</v>
      </c>
      <c r="G47" s="1">
        <f>RIGHT(pesel3[[#This Row],[pesel]],1)*1</f>
        <v>0</v>
      </c>
      <c r="H47" s="1" cm="1">
        <f t="array" ref="H47">IF(MOD(SUMPRODUCT({1;3;7;9;1;3;7;9;1;3},MID(pesel3[[#This Row],[pesel]],{1;2;3;4;5;6;7;8;9;10},1)*1),10)=0,0,10-MOD(SUMPRODUCT({1;3;7;9;1;3;7;9;1;3},MID(pesel3[[#This Row],[pesel]],{1;2;3;4;5;6;7;8;9;10},1)*1),10))</f>
        <v>0</v>
      </c>
      <c r="I47" s="1">
        <f>IF(pesel3[[#This Row],[cyfra kontrolna]]=pesel3[[#This Row],[dobra cyfra kontrolna]],1,0)</f>
        <v>1</v>
      </c>
    </row>
    <row r="48" spans="1:9" hidden="1" x14ac:dyDescent="0.25">
      <c r="A48" s="1" t="s">
        <v>46</v>
      </c>
      <c r="B48" s="1">
        <f>IF(MOD(MID(pesel3[[#This Row],[pesel]],10,1)*1,2)=0,1,0)</f>
        <v>0</v>
      </c>
      <c r="C48" s="1" t="str">
        <f>MID(pesel3[[#This Row],[pesel]],1,2)</f>
        <v>78</v>
      </c>
      <c r="D48" s="1" t="str">
        <f>MID(pesel3[[#This Row],[pesel]],3,2)</f>
        <v>12</v>
      </c>
      <c r="E48" s="1" t="str">
        <f>MID(pesel3[[#This Row],[pesel]],5,2)</f>
        <v>31</v>
      </c>
      <c r="F48" s="1" t="str">
        <f>MID(pesel3[[#This Row],[pesel]],7,3)</f>
        <v>890</v>
      </c>
      <c r="G48" s="1">
        <f>RIGHT(pesel3[[#This Row],[pesel]],1)*1</f>
        <v>8</v>
      </c>
      <c r="H48" s="1" cm="1">
        <f t="array" ref="H48">IF(MOD(SUMPRODUCT({1;3;7;9;1;3;7;9;1;3},MID(pesel3[[#This Row],[pesel]],{1;2;3;4;5;6;7;8;9;10},1)*1),10)=0,0,10-MOD(SUMPRODUCT({1;3;7;9;1;3;7;9;1;3},MID(pesel3[[#This Row],[pesel]],{1;2;3;4;5;6;7;8;9;10},1)*1),10))</f>
        <v>8</v>
      </c>
      <c r="I48" s="1">
        <f>IF(pesel3[[#This Row],[cyfra kontrolna]]=pesel3[[#This Row],[dobra cyfra kontrolna]],1,0)</f>
        <v>1</v>
      </c>
    </row>
    <row r="49" spans="1:9" hidden="1" x14ac:dyDescent="0.25">
      <c r="A49" s="1" t="s">
        <v>47</v>
      </c>
      <c r="B49" s="1">
        <f>IF(MOD(MID(pesel3[[#This Row],[pesel]],10,1)*1,2)=0,1,0)</f>
        <v>1</v>
      </c>
      <c r="C49" s="1" t="str">
        <f>MID(pesel3[[#This Row],[pesel]],1,2)</f>
        <v>79</v>
      </c>
      <c r="D49" s="1" t="str">
        <f>MID(pesel3[[#This Row],[pesel]],3,2)</f>
        <v>11</v>
      </c>
      <c r="E49" s="1" t="str">
        <f>MID(pesel3[[#This Row],[pesel]],5,2)</f>
        <v>06</v>
      </c>
      <c r="F49" s="1" t="str">
        <f>MID(pesel3[[#This Row],[pesel]],7,3)</f>
        <v>737</v>
      </c>
      <c r="G49" s="1">
        <f>RIGHT(pesel3[[#This Row],[pesel]],1)*1</f>
        <v>9</v>
      </c>
      <c r="H49" s="1" cm="1">
        <f t="array" ref="H49">IF(MOD(SUMPRODUCT({1;3;7;9;1;3;7;9;1;3},MID(pesel3[[#This Row],[pesel]],{1;2;3;4;5;6;7;8;9;10},1)*1),10)=0,0,10-MOD(SUMPRODUCT({1;3;7;9;1;3;7;9;1;3},MID(pesel3[[#This Row],[pesel]],{1;2;3;4;5;6;7;8;9;10},1)*1),10))</f>
        <v>9</v>
      </c>
      <c r="I49" s="1">
        <f>IF(pesel3[[#This Row],[cyfra kontrolna]]=pesel3[[#This Row],[dobra cyfra kontrolna]],1,0)</f>
        <v>1</v>
      </c>
    </row>
    <row r="50" spans="1:9" hidden="1" x14ac:dyDescent="0.25">
      <c r="A50" s="1" t="s">
        <v>48</v>
      </c>
      <c r="B50" s="1">
        <f>IF(MOD(MID(pesel3[[#This Row],[pesel]],10,1)*1,2)=0,1,0)</f>
        <v>1</v>
      </c>
      <c r="C50" s="1" t="str">
        <f>MID(pesel3[[#This Row],[pesel]],1,2)</f>
        <v>74</v>
      </c>
      <c r="D50" s="1" t="str">
        <f>MID(pesel3[[#This Row],[pesel]],3,2)</f>
        <v>12</v>
      </c>
      <c r="E50" s="1" t="str">
        <f>MID(pesel3[[#This Row],[pesel]],5,2)</f>
        <v>02</v>
      </c>
      <c r="F50" s="1" t="str">
        <f>MID(pesel3[[#This Row],[pesel]],7,3)</f>
        <v>845</v>
      </c>
      <c r="G50" s="1">
        <f>RIGHT(pesel3[[#This Row],[pesel]],1)*1</f>
        <v>1</v>
      </c>
      <c r="H50" s="1" cm="1">
        <f t="array" ref="H50">IF(MOD(SUMPRODUCT({1;3;7;9;1;3;7;9;1;3},MID(pesel3[[#This Row],[pesel]],{1;2;3;4;5;6;7;8;9;10},1)*1),10)=0,0,10-MOD(SUMPRODUCT({1;3;7;9;1;3;7;9;1;3},MID(pesel3[[#This Row],[pesel]],{1;2;3;4;5;6;7;8;9;10},1)*1),10))</f>
        <v>1</v>
      </c>
      <c r="I50" s="1">
        <f>IF(pesel3[[#This Row],[cyfra kontrolna]]=pesel3[[#This Row],[dobra cyfra kontrolna]],1,0)</f>
        <v>1</v>
      </c>
    </row>
    <row r="51" spans="1:9" hidden="1" x14ac:dyDescent="0.25">
      <c r="A51" s="1" t="s">
        <v>49</v>
      </c>
      <c r="B51" s="1">
        <f>IF(MOD(MID(pesel3[[#This Row],[pesel]],10,1)*1,2)=0,1,0)</f>
        <v>0</v>
      </c>
      <c r="C51" s="1" t="str">
        <f>MID(pesel3[[#This Row],[pesel]],1,2)</f>
        <v>89</v>
      </c>
      <c r="D51" s="1" t="str">
        <f>MID(pesel3[[#This Row],[pesel]],3,2)</f>
        <v>08</v>
      </c>
      <c r="E51" s="1" t="str">
        <f>MID(pesel3[[#This Row],[pesel]],5,2)</f>
        <v>21</v>
      </c>
      <c r="F51" s="1" t="str">
        <f>MID(pesel3[[#This Row],[pesel]],7,3)</f>
        <v>798</v>
      </c>
      <c r="G51" s="1">
        <f>RIGHT(pesel3[[#This Row],[pesel]],1)*1</f>
        <v>9</v>
      </c>
      <c r="H51" s="1" cm="1">
        <f t="array" ref="H51">IF(MOD(SUMPRODUCT({1;3;7;9;1;3;7;9;1;3},MID(pesel3[[#This Row],[pesel]],{1;2;3;4;5;6;7;8;9;10},1)*1),10)=0,0,10-MOD(SUMPRODUCT({1;3;7;9;1;3;7;9;1;3},MID(pesel3[[#This Row],[pesel]],{1;2;3;4;5;6;7;8;9;10},1)*1),10))</f>
        <v>9</v>
      </c>
      <c r="I51" s="1">
        <f>IF(pesel3[[#This Row],[cyfra kontrolna]]=pesel3[[#This Row],[dobra cyfra kontrolna]],1,0)</f>
        <v>1</v>
      </c>
    </row>
    <row r="52" spans="1:9" hidden="1" x14ac:dyDescent="0.25">
      <c r="A52" s="1" t="s">
        <v>50</v>
      </c>
      <c r="B52" s="1">
        <f>IF(MOD(MID(pesel3[[#This Row],[pesel]],10,1)*1,2)=0,1,0)</f>
        <v>1</v>
      </c>
      <c r="C52" s="1" t="str">
        <f>MID(pesel3[[#This Row],[pesel]],1,2)</f>
        <v>86</v>
      </c>
      <c r="D52" s="1" t="str">
        <f>MID(pesel3[[#This Row],[pesel]],3,2)</f>
        <v>07</v>
      </c>
      <c r="E52" s="1" t="str">
        <f>MID(pesel3[[#This Row],[pesel]],5,2)</f>
        <v>06</v>
      </c>
      <c r="F52" s="1" t="str">
        <f>MID(pesel3[[#This Row],[pesel]],7,3)</f>
        <v>305</v>
      </c>
      <c r="G52" s="1">
        <f>RIGHT(pesel3[[#This Row],[pesel]],1)*1</f>
        <v>3</v>
      </c>
      <c r="H52" s="1" cm="1">
        <f t="array" ref="H52">IF(MOD(SUMPRODUCT({1;3;7;9;1;3;7;9;1;3},MID(pesel3[[#This Row],[pesel]],{1;2;3;4;5;6;7;8;9;10},1)*1),10)=0,0,10-MOD(SUMPRODUCT({1;3;7;9;1;3;7;9;1;3},MID(pesel3[[#This Row],[pesel]],{1;2;3;4;5;6;7;8;9;10},1)*1),10))</f>
        <v>3</v>
      </c>
      <c r="I52" s="1">
        <f>IF(pesel3[[#This Row],[cyfra kontrolna]]=pesel3[[#This Row],[dobra cyfra kontrolna]],1,0)</f>
        <v>1</v>
      </c>
    </row>
    <row r="53" spans="1:9" hidden="1" x14ac:dyDescent="0.25">
      <c r="A53" s="1" t="s">
        <v>51</v>
      </c>
      <c r="B53" s="1">
        <f>IF(MOD(MID(pesel3[[#This Row],[pesel]],10,1)*1,2)=0,1,0)</f>
        <v>1</v>
      </c>
      <c r="C53" s="1" t="str">
        <f>MID(pesel3[[#This Row],[pesel]],1,2)</f>
        <v>63</v>
      </c>
      <c r="D53" s="1" t="str">
        <f>MID(pesel3[[#This Row],[pesel]],3,2)</f>
        <v>12</v>
      </c>
      <c r="E53" s="1" t="str">
        <f>MID(pesel3[[#This Row],[pesel]],5,2)</f>
        <v>27</v>
      </c>
      <c r="F53" s="1" t="str">
        <f>MID(pesel3[[#This Row],[pesel]],7,3)</f>
        <v>551</v>
      </c>
      <c r="G53" s="1">
        <f>RIGHT(pesel3[[#This Row],[pesel]],1)*1</f>
        <v>2</v>
      </c>
      <c r="H53" s="1" cm="1">
        <f t="array" ref="H53">IF(MOD(SUMPRODUCT({1;3;7;9;1;3;7;9;1;3},MID(pesel3[[#This Row],[pesel]],{1;2;3;4;5;6;7;8;9;10},1)*1),10)=0,0,10-MOD(SUMPRODUCT({1;3;7;9;1;3;7;9;1;3},MID(pesel3[[#This Row],[pesel]],{1;2;3;4;5;6;7;8;9;10},1)*1),10))</f>
        <v>2</v>
      </c>
      <c r="I53" s="1">
        <f>IF(pesel3[[#This Row],[cyfra kontrolna]]=pesel3[[#This Row],[dobra cyfra kontrolna]],1,0)</f>
        <v>1</v>
      </c>
    </row>
    <row r="54" spans="1:9" hidden="1" x14ac:dyDescent="0.25">
      <c r="A54" s="1" t="s">
        <v>52</v>
      </c>
      <c r="B54" s="1">
        <f>IF(MOD(MID(pesel3[[#This Row],[pesel]],10,1)*1,2)=0,1,0)</f>
        <v>0</v>
      </c>
      <c r="C54" s="1" t="str">
        <f>MID(pesel3[[#This Row],[pesel]],1,2)</f>
        <v>90</v>
      </c>
      <c r="D54" s="1" t="str">
        <f>MID(pesel3[[#This Row],[pesel]],3,2)</f>
        <v>11</v>
      </c>
      <c r="E54" s="1" t="str">
        <f>MID(pesel3[[#This Row],[pesel]],5,2)</f>
        <v>20</v>
      </c>
      <c r="F54" s="1" t="str">
        <f>MID(pesel3[[#This Row],[pesel]],7,3)</f>
        <v>043</v>
      </c>
      <c r="G54" s="1">
        <f>RIGHT(pesel3[[#This Row],[pesel]],1)*1</f>
        <v>3</v>
      </c>
      <c r="H54" s="1" cm="1">
        <f t="array" ref="H54">IF(MOD(SUMPRODUCT({1;3;7;9;1;3;7;9;1;3},MID(pesel3[[#This Row],[pesel]],{1;2;3;4;5;6;7;8;9;10},1)*1),10)=0,0,10-MOD(SUMPRODUCT({1;3;7;9;1;3;7;9;1;3},MID(pesel3[[#This Row],[pesel]],{1;2;3;4;5;6;7;8;9;10},1)*1),10))</f>
        <v>3</v>
      </c>
      <c r="I54" s="1">
        <f>IF(pesel3[[#This Row],[cyfra kontrolna]]=pesel3[[#This Row],[dobra cyfra kontrolna]],1,0)</f>
        <v>1</v>
      </c>
    </row>
    <row r="55" spans="1:9" x14ac:dyDescent="0.25">
      <c r="A55" s="1" t="s">
        <v>35</v>
      </c>
      <c r="B55" s="1">
        <f>IF(MOD(MID(pesel3[[#This Row],[pesel]],10,1)*1,2)=0,1,0)</f>
        <v>1</v>
      </c>
      <c r="C55" s="1" t="str">
        <f>MID(pesel3[[#This Row],[pesel]],1,2)</f>
        <v>89</v>
      </c>
      <c r="D55" s="1" t="str">
        <f>MID(pesel3[[#This Row],[pesel]],3,2)</f>
        <v>08</v>
      </c>
      <c r="E55" s="1" t="str">
        <f>MID(pesel3[[#This Row],[pesel]],5,2)</f>
        <v>14</v>
      </c>
      <c r="F55" s="1" t="str">
        <f>MID(pesel3[[#This Row],[pesel]],7,3)</f>
        <v>214</v>
      </c>
      <c r="G55" s="1">
        <f>RIGHT(pesel3[[#This Row],[pesel]],1)*1</f>
        <v>5</v>
      </c>
      <c r="H55" s="1" cm="1">
        <f t="array" ref="H55">IF(MOD(SUMPRODUCT({1;3;7;9;1;3;7;9;1;3},MID(pesel3[[#This Row],[pesel]],{1;2;3;4;5;6;7;8;9;10},1)*1),10)=0,0,10-MOD(SUMPRODUCT({1;3;7;9;1;3;7;9;1;3},MID(pesel3[[#This Row],[pesel]],{1;2;3;4;5;6;7;8;9;10},1)*1),10))</f>
        <v>1</v>
      </c>
      <c r="I55" s="1">
        <f>IF(pesel3[[#This Row],[cyfra kontrolna]]=pesel3[[#This Row],[dobra cyfra kontrolna]],1,0)</f>
        <v>0</v>
      </c>
    </row>
    <row r="56" spans="1:9" hidden="1" x14ac:dyDescent="0.25">
      <c r="A56" s="1" t="s">
        <v>54</v>
      </c>
      <c r="B56" s="1">
        <f>IF(MOD(MID(pesel3[[#This Row],[pesel]],10,1)*1,2)=0,1,0)</f>
        <v>0</v>
      </c>
      <c r="C56" s="1" t="str">
        <f>MID(pesel3[[#This Row],[pesel]],1,2)</f>
        <v>69</v>
      </c>
      <c r="D56" s="1" t="str">
        <f>MID(pesel3[[#This Row],[pesel]],3,2)</f>
        <v>12</v>
      </c>
      <c r="E56" s="1" t="str">
        <f>MID(pesel3[[#This Row],[pesel]],5,2)</f>
        <v>21</v>
      </c>
      <c r="F56" s="1" t="str">
        <f>MID(pesel3[[#This Row],[pesel]],7,3)</f>
        <v>741</v>
      </c>
      <c r="G56" s="1">
        <f>RIGHT(pesel3[[#This Row],[pesel]],1)*1</f>
        <v>8</v>
      </c>
      <c r="H56" s="1" cm="1">
        <f t="array" ref="H56">IF(MOD(SUMPRODUCT({1;3;7;9;1;3;7;9;1;3},MID(pesel3[[#This Row],[pesel]],{1;2;3;4;5;6;7;8;9;10},1)*1),10)=0,0,10-MOD(SUMPRODUCT({1;3;7;9;1;3;7;9;1;3},MID(pesel3[[#This Row],[pesel]],{1;2;3;4;5;6;7;8;9;10},1)*1),10))</f>
        <v>8</v>
      </c>
      <c r="I56" s="1">
        <f>IF(pesel3[[#This Row],[cyfra kontrolna]]=pesel3[[#This Row],[dobra cyfra kontrolna]],1,0)</f>
        <v>1</v>
      </c>
    </row>
    <row r="57" spans="1:9" hidden="1" x14ac:dyDescent="0.25">
      <c r="A57" s="1" t="s">
        <v>55</v>
      </c>
      <c r="B57" s="1">
        <f>IF(MOD(MID(pesel3[[#This Row],[pesel]],10,1)*1,2)=0,1,0)</f>
        <v>0</v>
      </c>
      <c r="C57" s="1" t="str">
        <f>MID(pesel3[[#This Row],[pesel]],1,2)</f>
        <v>84</v>
      </c>
      <c r="D57" s="1" t="str">
        <f>MID(pesel3[[#This Row],[pesel]],3,2)</f>
        <v>05</v>
      </c>
      <c r="E57" s="1" t="str">
        <f>MID(pesel3[[#This Row],[pesel]],5,2)</f>
        <v>12</v>
      </c>
      <c r="F57" s="1" t="str">
        <f>MID(pesel3[[#This Row],[pesel]],7,3)</f>
        <v>948</v>
      </c>
      <c r="G57" s="1">
        <f>RIGHT(pesel3[[#This Row],[pesel]],1)*1</f>
        <v>4</v>
      </c>
      <c r="H57" s="1" cm="1">
        <f t="array" ref="H57">IF(MOD(SUMPRODUCT({1;3;7;9;1;3;7;9;1;3},MID(pesel3[[#This Row],[pesel]],{1;2;3;4;5;6;7;8;9;10},1)*1),10)=0,0,10-MOD(SUMPRODUCT({1;3;7;9;1;3;7;9;1;3},MID(pesel3[[#This Row],[pesel]],{1;2;3;4;5;6;7;8;9;10},1)*1),10))</f>
        <v>4</v>
      </c>
      <c r="I57" s="1">
        <f>IF(pesel3[[#This Row],[cyfra kontrolna]]=pesel3[[#This Row],[dobra cyfra kontrolna]],1,0)</f>
        <v>1</v>
      </c>
    </row>
    <row r="58" spans="1:9" hidden="1" x14ac:dyDescent="0.25">
      <c r="A58" s="1" t="s">
        <v>56</v>
      </c>
      <c r="B58" s="1">
        <f>IF(MOD(MID(pesel3[[#This Row],[pesel]],10,1)*1,2)=0,1,0)</f>
        <v>1</v>
      </c>
      <c r="C58" s="1" t="str">
        <f>MID(pesel3[[#This Row],[pesel]],1,2)</f>
        <v>66</v>
      </c>
      <c r="D58" s="1" t="str">
        <f>MID(pesel3[[#This Row],[pesel]],3,2)</f>
        <v>11</v>
      </c>
      <c r="E58" s="1" t="str">
        <f>MID(pesel3[[#This Row],[pesel]],5,2)</f>
        <v>11</v>
      </c>
      <c r="F58" s="1" t="str">
        <f>MID(pesel3[[#This Row],[pesel]],7,3)</f>
        <v>761</v>
      </c>
      <c r="G58" s="1">
        <f>RIGHT(pesel3[[#This Row],[pesel]],1)*1</f>
        <v>4</v>
      </c>
      <c r="H58" s="1" cm="1">
        <f t="array" ref="H58">IF(MOD(SUMPRODUCT({1;3;7;9;1;3;7;9;1;3},MID(pesel3[[#This Row],[pesel]],{1;2;3;4;5;6;7;8;9;10},1)*1),10)=0,0,10-MOD(SUMPRODUCT({1;3;7;9;1;3;7;9;1;3},MID(pesel3[[#This Row],[pesel]],{1;2;3;4;5;6;7;8;9;10},1)*1),10))</f>
        <v>4</v>
      </c>
      <c r="I58" s="1">
        <f>IF(pesel3[[#This Row],[cyfra kontrolna]]=pesel3[[#This Row],[dobra cyfra kontrolna]],1,0)</f>
        <v>1</v>
      </c>
    </row>
    <row r="59" spans="1:9" hidden="1" x14ac:dyDescent="0.25">
      <c r="A59" s="1" t="s">
        <v>57</v>
      </c>
      <c r="B59" s="1">
        <f>IF(MOD(MID(pesel3[[#This Row],[pesel]],10,1)*1,2)=0,1,0)</f>
        <v>0</v>
      </c>
      <c r="C59" s="1" t="str">
        <f>MID(pesel3[[#This Row],[pesel]],1,2)</f>
        <v>71</v>
      </c>
      <c r="D59" s="1" t="str">
        <f>MID(pesel3[[#This Row],[pesel]],3,2)</f>
        <v>11</v>
      </c>
      <c r="E59" s="1" t="str">
        <f>MID(pesel3[[#This Row],[pesel]],5,2)</f>
        <v>26</v>
      </c>
      <c r="F59" s="1" t="str">
        <f>MID(pesel3[[#This Row],[pesel]],7,3)</f>
        <v>775</v>
      </c>
      <c r="G59" s="1">
        <f>RIGHT(pesel3[[#This Row],[pesel]],1)*1</f>
        <v>4</v>
      </c>
      <c r="H59" s="1" cm="1">
        <f t="array" ref="H59">IF(MOD(SUMPRODUCT({1;3;7;9;1;3;7;9;1;3},MID(pesel3[[#This Row],[pesel]],{1;2;3;4;5;6;7;8;9;10},1)*1),10)=0,0,10-MOD(SUMPRODUCT({1;3;7;9;1;3;7;9;1;3},MID(pesel3[[#This Row],[pesel]],{1;2;3;4;5;6;7;8;9;10},1)*1),10))</f>
        <v>4</v>
      </c>
      <c r="I59" s="1">
        <f>IF(pesel3[[#This Row],[cyfra kontrolna]]=pesel3[[#This Row],[dobra cyfra kontrolna]],1,0)</f>
        <v>1</v>
      </c>
    </row>
    <row r="60" spans="1:9" hidden="1" x14ac:dyDescent="0.25">
      <c r="A60" s="1" t="s">
        <v>58</v>
      </c>
      <c r="B60" s="1">
        <f>IF(MOD(MID(pesel3[[#This Row],[pesel]],10,1)*1,2)=0,1,0)</f>
        <v>1</v>
      </c>
      <c r="C60" s="1" t="str">
        <f>MID(pesel3[[#This Row],[pesel]],1,2)</f>
        <v>89</v>
      </c>
      <c r="D60" s="1" t="str">
        <f>MID(pesel3[[#This Row],[pesel]],3,2)</f>
        <v>04</v>
      </c>
      <c r="E60" s="1" t="str">
        <f>MID(pesel3[[#This Row],[pesel]],5,2)</f>
        <v>06</v>
      </c>
      <c r="F60" s="1" t="str">
        <f>MID(pesel3[[#This Row],[pesel]],7,3)</f>
        <v>333</v>
      </c>
      <c r="G60" s="1">
        <f>RIGHT(pesel3[[#This Row],[pesel]],1)*1</f>
        <v>8</v>
      </c>
      <c r="H60" s="1" cm="1">
        <f t="array" ref="H60">IF(MOD(SUMPRODUCT({1;3;7;9;1;3;7;9;1;3},MID(pesel3[[#This Row],[pesel]],{1;2;3;4;5;6;7;8;9;10},1)*1),10)=0,0,10-MOD(SUMPRODUCT({1;3;7;9;1;3;7;9;1;3},MID(pesel3[[#This Row],[pesel]],{1;2;3;4;5;6;7;8;9;10},1)*1),10))</f>
        <v>8</v>
      </c>
      <c r="I60" s="1">
        <f>IF(pesel3[[#This Row],[cyfra kontrolna]]=pesel3[[#This Row],[dobra cyfra kontrolna]],1,0)</f>
        <v>1</v>
      </c>
    </row>
    <row r="61" spans="1:9" hidden="1" x14ac:dyDescent="0.25">
      <c r="A61" s="1" t="s">
        <v>59</v>
      </c>
      <c r="B61" s="1">
        <f>IF(MOD(MID(pesel3[[#This Row],[pesel]],10,1)*1,2)=0,1,0)</f>
        <v>0</v>
      </c>
      <c r="C61" s="1" t="str">
        <f>MID(pesel3[[#This Row],[pesel]],1,2)</f>
        <v>90</v>
      </c>
      <c r="D61" s="1" t="str">
        <f>MID(pesel3[[#This Row],[pesel]],3,2)</f>
        <v>05</v>
      </c>
      <c r="E61" s="1" t="str">
        <f>MID(pesel3[[#This Row],[pesel]],5,2)</f>
        <v>31</v>
      </c>
      <c r="F61" s="1" t="str">
        <f>MID(pesel3[[#This Row],[pesel]],7,3)</f>
        <v>201</v>
      </c>
      <c r="G61" s="1">
        <f>RIGHT(pesel3[[#This Row],[pesel]],1)*1</f>
        <v>6</v>
      </c>
      <c r="H61" s="1" cm="1">
        <f t="array" ref="H61">IF(MOD(SUMPRODUCT({1;3;7;9;1;3;7;9;1;3},MID(pesel3[[#This Row],[pesel]],{1;2;3;4;5;6;7;8;9;10},1)*1),10)=0,0,10-MOD(SUMPRODUCT({1;3;7;9;1;3;7;9;1;3},MID(pesel3[[#This Row],[pesel]],{1;2;3;4;5;6;7;8;9;10},1)*1),10))</f>
        <v>6</v>
      </c>
      <c r="I61" s="1">
        <f>IF(pesel3[[#This Row],[cyfra kontrolna]]=pesel3[[#This Row],[dobra cyfra kontrolna]],1,0)</f>
        <v>1</v>
      </c>
    </row>
    <row r="62" spans="1:9" hidden="1" x14ac:dyDescent="0.25">
      <c r="A62" s="1" t="s">
        <v>60</v>
      </c>
      <c r="B62" s="1">
        <f>IF(MOD(MID(pesel3[[#This Row],[pesel]],10,1)*1,2)=0,1,0)</f>
        <v>0</v>
      </c>
      <c r="C62" s="1" t="str">
        <f>MID(pesel3[[#This Row],[pesel]],1,2)</f>
        <v>75</v>
      </c>
      <c r="D62" s="1" t="str">
        <f>MID(pesel3[[#This Row],[pesel]],3,2)</f>
        <v>12</v>
      </c>
      <c r="E62" s="1" t="str">
        <f>MID(pesel3[[#This Row],[pesel]],5,2)</f>
        <v>31</v>
      </c>
      <c r="F62" s="1" t="str">
        <f>MID(pesel3[[#This Row],[pesel]],7,3)</f>
        <v>993</v>
      </c>
      <c r="G62" s="1">
        <f>RIGHT(pesel3[[#This Row],[pesel]],1)*1</f>
        <v>7</v>
      </c>
      <c r="H62" s="1" cm="1">
        <f t="array" ref="H62">IF(MOD(SUMPRODUCT({1;3;7;9;1;3;7;9;1;3},MID(pesel3[[#This Row],[pesel]],{1;2;3;4;5;6;7;8;9;10},1)*1),10)=0,0,10-MOD(SUMPRODUCT({1;3;7;9;1;3;7;9;1;3},MID(pesel3[[#This Row],[pesel]],{1;2;3;4;5;6;7;8;9;10},1)*1),10))</f>
        <v>7</v>
      </c>
      <c r="I62" s="1">
        <f>IF(pesel3[[#This Row],[cyfra kontrolna]]=pesel3[[#This Row],[dobra cyfra kontrolna]],1,0)</f>
        <v>1</v>
      </c>
    </row>
    <row r="63" spans="1:9" hidden="1" x14ac:dyDescent="0.25">
      <c r="A63" s="1" t="s">
        <v>61</v>
      </c>
      <c r="B63" s="1">
        <f>IF(MOD(MID(pesel3[[#This Row],[pesel]],10,1)*1,2)=0,1,0)</f>
        <v>0</v>
      </c>
      <c r="C63" s="1" t="str">
        <f>MID(pesel3[[#This Row],[pesel]],1,2)</f>
        <v>73</v>
      </c>
      <c r="D63" s="1" t="str">
        <f>MID(pesel3[[#This Row],[pesel]],3,2)</f>
        <v>11</v>
      </c>
      <c r="E63" s="1" t="str">
        <f>MID(pesel3[[#This Row],[pesel]],5,2)</f>
        <v>23</v>
      </c>
      <c r="F63" s="1" t="str">
        <f>MID(pesel3[[#This Row],[pesel]],7,3)</f>
        <v>285</v>
      </c>
      <c r="G63" s="1">
        <f>RIGHT(pesel3[[#This Row],[pesel]],1)*1</f>
        <v>1</v>
      </c>
      <c r="H63" s="1" cm="1">
        <f t="array" ref="H63">IF(MOD(SUMPRODUCT({1;3;7;9;1;3;7;9;1;3},MID(pesel3[[#This Row],[pesel]],{1;2;3;4;5;6;7;8;9;10},1)*1),10)=0,0,10-MOD(SUMPRODUCT({1;3;7;9;1;3;7;9;1;3},MID(pesel3[[#This Row],[pesel]],{1;2;3;4;5;6;7;8;9;10},1)*1),10))</f>
        <v>1</v>
      </c>
      <c r="I63" s="1">
        <f>IF(pesel3[[#This Row],[cyfra kontrolna]]=pesel3[[#This Row],[dobra cyfra kontrolna]],1,0)</f>
        <v>1</v>
      </c>
    </row>
    <row r="64" spans="1:9" hidden="1" x14ac:dyDescent="0.25">
      <c r="A64" s="1" t="s">
        <v>62</v>
      </c>
      <c r="B64" s="1">
        <f>IF(MOD(MID(pesel3[[#This Row],[pesel]],10,1)*1,2)=0,1,0)</f>
        <v>1</v>
      </c>
      <c r="C64" s="1" t="str">
        <f>MID(pesel3[[#This Row],[pesel]],1,2)</f>
        <v>85</v>
      </c>
      <c r="D64" s="1" t="str">
        <f>MID(pesel3[[#This Row],[pesel]],3,2)</f>
        <v>03</v>
      </c>
      <c r="E64" s="1" t="str">
        <f>MID(pesel3[[#This Row],[pesel]],5,2)</f>
        <v>10</v>
      </c>
      <c r="F64" s="1" t="str">
        <f>MID(pesel3[[#This Row],[pesel]],7,3)</f>
        <v>794</v>
      </c>
      <c r="G64" s="1">
        <f>RIGHT(pesel3[[#This Row],[pesel]],1)*1</f>
        <v>3</v>
      </c>
      <c r="H64" s="1" cm="1">
        <f t="array" ref="H64">IF(MOD(SUMPRODUCT({1;3;7;9;1;3;7;9;1;3},MID(pesel3[[#This Row],[pesel]],{1;2;3;4;5;6;7;8;9;10},1)*1),10)=0,0,10-MOD(SUMPRODUCT({1;3;7;9;1;3;7;9;1;3},MID(pesel3[[#This Row],[pesel]],{1;2;3;4;5;6;7;8;9;10},1)*1),10))</f>
        <v>3</v>
      </c>
      <c r="I64" s="1">
        <f>IF(pesel3[[#This Row],[cyfra kontrolna]]=pesel3[[#This Row],[dobra cyfra kontrolna]],1,0)</f>
        <v>1</v>
      </c>
    </row>
    <row r="65" spans="1:9" hidden="1" x14ac:dyDescent="0.25">
      <c r="A65" s="1" t="s">
        <v>63</v>
      </c>
      <c r="B65" s="1">
        <f>IF(MOD(MID(pesel3[[#This Row],[pesel]],10,1)*1,2)=0,1,0)</f>
        <v>1</v>
      </c>
      <c r="C65" s="1" t="str">
        <f>MID(pesel3[[#This Row],[pesel]],1,2)</f>
        <v>85</v>
      </c>
      <c r="D65" s="1" t="str">
        <f>MID(pesel3[[#This Row],[pesel]],3,2)</f>
        <v>05</v>
      </c>
      <c r="E65" s="1" t="str">
        <f>MID(pesel3[[#This Row],[pesel]],5,2)</f>
        <v>25</v>
      </c>
      <c r="F65" s="1" t="str">
        <f>MID(pesel3[[#This Row],[pesel]],7,3)</f>
        <v>686</v>
      </c>
      <c r="G65" s="1">
        <f>RIGHT(pesel3[[#This Row],[pesel]],1)*1</f>
        <v>3</v>
      </c>
      <c r="H65" s="1" cm="1">
        <f t="array" ref="H65">IF(MOD(SUMPRODUCT({1;3;7;9;1;3;7;9;1;3},MID(pesel3[[#This Row],[pesel]],{1;2;3;4;5;6;7;8;9;10},1)*1),10)=0,0,10-MOD(SUMPRODUCT({1;3;7;9;1;3;7;9;1;3},MID(pesel3[[#This Row],[pesel]],{1;2;3;4;5;6;7;8;9;10},1)*1),10))</f>
        <v>3</v>
      </c>
      <c r="I65" s="1">
        <f>IF(pesel3[[#This Row],[cyfra kontrolna]]=pesel3[[#This Row],[dobra cyfra kontrolna]],1,0)</f>
        <v>1</v>
      </c>
    </row>
    <row r="66" spans="1:9" hidden="1" x14ac:dyDescent="0.25">
      <c r="A66" s="1" t="s">
        <v>64</v>
      </c>
      <c r="B66" s="1">
        <f>IF(MOD(MID(pesel3[[#This Row],[pesel]],10,1)*1,2)=0,1,0)</f>
        <v>0</v>
      </c>
      <c r="C66" s="1" t="str">
        <f>MID(pesel3[[#This Row],[pesel]],1,2)</f>
        <v>55</v>
      </c>
      <c r="D66" s="1" t="str">
        <f>MID(pesel3[[#This Row],[pesel]],3,2)</f>
        <v>02</v>
      </c>
      <c r="E66" s="1" t="str">
        <f>MID(pesel3[[#This Row],[pesel]],5,2)</f>
        <v>21</v>
      </c>
      <c r="F66" s="1" t="str">
        <f>MID(pesel3[[#This Row],[pesel]],7,3)</f>
        <v>534</v>
      </c>
      <c r="G66" s="1">
        <f>RIGHT(pesel3[[#This Row],[pesel]],1)*1</f>
        <v>2</v>
      </c>
      <c r="H66" s="1" cm="1">
        <f t="array" ref="H66">IF(MOD(SUMPRODUCT({1;3;7;9;1;3;7;9;1;3},MID(pesel3[[#This Row],[pesel]],{1;2;3;4;5;6;7;8;9;10},1)*1),10)=0,0,10-MOD(SUMPRODUCT({1;3;7;9;1;3;7;9;1;3},MID(pesel3[[#This Row],[pesel]],{1;2;3;4;5;6;7;8;9;10},1)*1),10))</f>
        <v>2</v>
      </c>
      <c r="I66" s="1">
        <f>IF(pesel3[[#This Row],[cyfra kontrolna]]=pesel3[[#This Row],[dobra cyfra kontrolna]],1,0)</f>
        <v>1</v>
      </c>
    </row>
    <row r="67" spans="1:9" hidden="1" x14ac:dyDescent="0.25">
      <c r="A67" s="1" t="s">
        <v>65</v>
      </c>
      <c r="B67" s="1">
        <f>IF(MOD(MID(pesel3[[#This Row],[pesel]],10,1)*1,2)=0,1,0)</f>
        <v>1</v>
      </c>
      <c r="C67" s="1" t="str">
        <f>MID(pesel3[[#This Row],[pesel]],1,2)</f>
        <v>83</v>
      </c>
      <c r="D67" s="1" t="str">
        <f>MID(pesel3[[#This Row],[pesel]],3,2)</f>
        <v>04</v>
      </c>
      <c r="E67" s="1" t="str">
        <f>MID(pesel3[[#This Row],[pesel]],5,2)</f>
        <v>19</v>
      </c>
      <c r="F67" s="1" t="str">
        <f>MID(pesel3[[#This Row],[pesel]],7,3)</f>
        <v>472</v>
      </c>
      <c r="G67" s="1">
        <f>RIGHT(pesel3[[#This Row],[pesel]],1)*1</f>
        <v>2</v>
      </c>
      <c r="H67" s="1" cm="1">
        <f t="array" ref="H67">IF(MOD(SUMPRODUCT({1;3;7;9;1;3;7;9;1;3},MID(pesel3[[#This Row],[pesel]],{1;2;3;4;5;6;7;8;9;10},1)*1),10)=0,0,10-MOD(SUMPRODUCT({1;3;7;9;1;3;7;9;1;3},MID(pesel3[[#This Row],[pesel]],{1;2;3;4;5;6;7;8;9;10},1)*1),10))</f>
        <v>2</v>
      </c>
      <c r="I67" s="1">
        <f>IF(pesel3[[#This Row],[cyfra kontrolna]]=pesel3[[#This Row],[dobra cyfra kontrolna]],1,0)</f>
        <v>1</v>
      </c>
    </row>
    <row r="68" spans="1:9" hidden="1" x14ac:dyDescent="0.25">
      <c r="A68" s="1" t="s">
        <v>66</v>
      </c>
      <c r="B68" s="1">
        <f>IF(MOD(MID(pesel3[[#This Row],[pesel]],10,1)*1,2)=0,1,0)</f>
        <v>1</v>
      </c>
      <c r="C68" s="1" t="str">
        <f>MID(pesel3[[#This Row],[pesel]],1,2)</f>
        <v>86</v>
      </c>
      <c r="D68" s="1" t="str">
        <f>MID(pesel3[[#This Row],[pesel]],3,2)</f>
        <v>08</v>
      </c>
      <c r="E68" s="1" t="str">
        <f>MID(pesel3[[#This Row],[pesel]],5,2)</f>
        <v>14</v>
      </c>
      <c r="F68" s="1" t="str">
        <f>MID(pesel3[[#This Row],[pesel]],7,3)</f>
        <v>433</v>
      </c>
      <c r="G68" s="1">
        <f>RIGHT(pesel3[[#This Row],[pesel]],1)*1</f>
        <v>5</v>
      </c>
      <c r="H68" s="1" cm="1">
        <f t="array" ref="H68">IF(MOD(SUMPRODUCT({1;3;7;9;1;3;7;9;1;3},MID(pesel3[[#This Row],[pesel]],{1;2;3;4;5;6;7;8;9;10},1)*1),10)=0,0,10-MOD(SUMPRODUCT({1;3;7;9;1;3;7;9;1;3},MID(pesel3[[#This Row],[pesel]],{1;2;3;4;5;6;7;8;9;10},1)*1),10))</f>
        <v>5</v>
      </c>
      <c r="I68" s="1">
        <f>IF(pesel3[[#This Row],[cyfra kontrolna]]=pesel3[[#This Row],[dobra cyfra kontrolna]],1,0)</f>
        <v>1</v>
      </c>
    </row>
    <row r="69" spans="1:9" hidden="1" x14ac:dyDescent="0.25">
      <c r="A69" s="1" t="s">
        <v>67</v>
      </c>
      <c r="B69" s="1">
        <f>IF(MOD(MID(pesel3[[#This Row],[pesel]],10,1)*1,2)=0,1,0)</f>
        <v>1</v>
      </c>
      <c r="C69" s="1" t="str">
        <f>MID(pesel3[[#This Row],[pesel]],1,2)</f>
        <v>59</v>
      </c>
      <c r="D69" s="1" t="str">
        <f>MID(pesel3[[#This Row],[pesel]],3,2)</f>
        <v>11</v>
      </c>
      <c r="E69" s="1" t="str">
        <f>MID(pesel3[[#This Row],[pesel]],5,2)</f>
        <v>05</v>
      </c>
      <c r="F69" s="1" t="str">
        <f>MID(pesel3[[#This Row],[pesel]],7,3)</f>
        <v>705</v>
      </c>
      <c r="G69" s="1">
        <f>RIGHT(pesel3[[#This Row],[pesel]],1)*1</f>
        <v>5</v>
      </c>
      <c r="H69" s="1" cm="1">
        <f t="array" ref="H69">IF(MOD(SUMPRODUCT({1;3;7;9;1;3;7;9;1;3},MID(pesel3[[#This Row],[pesel]],{1;2;3;4;5;6;7;8;9;10},1)*1),10)=0,0,10-MOD(SUMPRODUCT({1;3;7;9;1;3;7;9;1;3},MID(pesel3[[#This Row],[pesel]],{1;2;3;4;5;6;7;8;9;10},1)*1),10))</f>
        <v>5</v>
      </c>
      <c r="I69" s="1">
        <f>IF(pesel3[[#This Row],[cyfra kontrolna]]=pesel3[[#This Row],[dobra cyfra kontrolna]],1,0)</f>
        <v>1</v>
      </c>
    </row>
    <row r="70" spans="1:9" hidden="1" x14ac:dyDescent="0.25">
      <c r="A70" s="1" t="s">
        <v>68</v>
      </c>
      <c r="B70" s="1">
        <f>IF(MOD(MID(pesel3[[#This Row],[pesel]],10,1)*1,2)=0,1,0)</f>
        <v>0</v>
      </c>
      <c r="C70" s="1" t="str">
        <f>MID(pesel3[[#This Row],[pesel]],1,2)</f>
        <v>66</v>
      </c>
      <c r="D70" s="1" t="str">
        <f>MID(pesel3[[#This Row],[pesel]],3,2)</f>
        <v>06</v>
      </c>
      <c r="E70" s="1" t="str">
        <f>MID(pesel3[[#This Row],[pesel]],5,2)</f>
        <v>30</v>
      </c>
      <c r="F70" s="1" t="str">
        <f>MID(pesel3[[#This Row],[pesel]],7,3)</f>
        <v>146</v>
      </c>
      <c r="G70" s="1">
        <f>RIGHT(pesel3[[#This Row],[pesel]],1)*1</f>
        <v>1</v>
      </c>
      <c r="H70" s="1" cm="1">
        <f t="array" ref="H70">IF(MOD(SUMPRODUCT({1;3;7;9;1;3;7;9;1;3},MID(pesel3[[#This Row],[pesel]],{1;2;3;4;5;6;7;8;9;10},1)*1),10)=0,0,10-MOD(SUMPRODUCT({1;3;7;9;1;3;7;9;1;3},MID(pesel3[[#This Row],[pesel]],{1;2;3;4;5;6;7;8;9;10},1)*1),10))</f>
        <v>1</v>
      </c>
      <c r="I70" s="1">
        <f>IF(pesel3[[#This Row],[cyfra kontrolna]]=pesel3[[#This Row],[dobra cyfra kontrolna]],1,0)</f>
        <v>1</v>
      </c>
    </row>
    <row r="71" spans="1:9" hidden="1" x14ac:dyDescent="0.25">
      <c r="A71" s="1" t="s">
        <v>69</v>
      </c>
      <c r="B71" s="1">
        <f>IF(MOD(MID(pesel3[[#This Row],[pesel]],10,1)*1,2)=0,1,0)</f>
        <v>1</v>
      </c>
      <c r="C71" s="1" t="str">
        <f>MID(pesel3[[#This Row],[pesel]],1,2)</f>
        <v>67</v>
      </c>
      <c r="D71" s="1" t="str">
        <f>MID(pesel3[[#This Row],[pesel]],3,2)</f>
        <v>12</v>
      </c>
      <c r="E71" s="1" t="str">
        <f>MID(pesel3[[#This Row],[pesel]],5,2)</f>
        <v>07</v>
      </c>
      <c r="F71" s="1" t="str">
        <f>MID(pesel3[[#This Row],[pesel]],7,3)</f>
        <v>499</v>
      </c>
      <c r="G71" s="1">
        <f>RIGHT(pesel3[[#This Row],[pesel]],1)*1</f>
        <v>3</v>
      </c>
      <c r="H71" s="1" cm="1">
        <f t="array" ref="H71">IF(MOD(SUMPRODUCT({1;3;7;9;1;3;7;9;1;3},MID(pesel3[[#This Row],[pesel]],{1;2;3;4;5;6;7;8;9;10},1)*1),10)=0,0,10-MOD(SUMPRODUCT({1;3;7;9;1;3;7;9;1;3},MID(pesel3[[#This Row],[pesel]],{1;2;3;4;5;6;7;8;9;10},1)*1),10))</f>
        <v>3</v>
      </c>
      <c r="I71" s="1">
        <f>IF(pesel3[[#This Row],[cyfra kontrolna]]=pesel3[[#This Row],[dobra cyfra kontrolna]],1,0)</f>
        <v>1</v>
      </c>
    </row>
    <row r="72" spans="1:9" hidden="1" x14ac:dyDescent="0.25">
      <c r="A72" s="1" t="s">
        <v>70</v>
      </c>
      <c r="B72" s="1">
        <f>IF(MOD(MID(pesel3[[#This Row],[pesel]],10,1)*1,2)=0,1,0)</f>
        <v>1</v>
      </c>
      <c r="C72" s="1" t="str">
        <f>MID(pesel3[[#This Row],[pesel]],1,2)</f>
        <v>89</v>
      </c>
      <c r="D72" s="1" t="str">
        <f>MID(pesel3[[#This Row],[pesel]],3,2)</f>
        <v>08</v>
      </c>
      <c r="E72" s="1" t="str">
        <f>MID(pesel3[[#This Row],[pesel]],5,2)</f>
        <v>15</v>
      </c>
      <c r="F72" s="1" t="str">
        <f>MID(pesel3[[#This Row],[pesel]],7,3)</f>
        <v>198</v>
      </c>
      <c r="G72" s="1">
        <f>RIGHT(pesel3[[#This Row],[pesel]],1)*1</f>
        <v>1</v>
      </c>
      <c r="H72" s="1" cm="1">
        <f t="array" ref="H72">IF(MOD(SUMPRODUCT({1;3;7;9;1;3;7;9;1;3},MID(pesel3[[#This Row],[pesel]],{1;2;3;4;5;6;7;8;9;10},1)*1),10)=0,0,10-MOD(SUMPRODUCT({1;3;7;9;1;3;7;9;1;3},MID(pesel3[[#This Row],[pesel]],{1;2;3;4;5;6;7;8;9;10},1)*1),10))</f>
        <v>1</v>
      </c>
      <c r="I72" s="1">
        <f>IF(pesel3[[#This Row],[cyfra kontrolna]]=pesel3[[#This Row],[dobra cyfra kontrolna]],1,0)</f>
        <v>1</v>
      </c>
    </row>
    <row r="73" spans="1:9" hidden="1" x14ac:dyDescent="0.25">
      <c r="A73" s="1" t="s">
        <v>71</v>
      </c>
      <c r="B73" s="1">
        <f>IF(MOD(MID(pesel3[[#This Row],[pesel]],10,1)*1,2)=0,1,0)</f>
        <v>0</v>
      </c>
      <c r="C73" s="1" t="str">
        <f>MID(pesel3[[#This Row],[pesel]],1,2)</f>
        <v>70</v>
      </c>
      <c r="D73" s="1" t="str">
        <f>MID(pesel3[[#This Row],[pesel]],3,2)</f>
        <v>12</v>
      </c>
      <c r="E73" s="1" t="str">
        <f>MID(pesel3[[#This Row],[pesel]],5,2)</f>
        <v>07</v>
      </c>
      <c r="F73" s="1" t="str">
        <f>MID(pesel3[[#This Row],[pesel]],7,3)</f>
        <v>946</v>
      </c>
      <c r="G73" s="1">
        <f>RIGHT(pesel3[[#This Row],[pesel]],1)*1</f>
        <v>3</v>
      </c>
      <c r="H73" s="1" cm="1">
        <f t="array" ref="H73">IF(MOD(SUMPRODUCT({1;3;7;9;1;3;7;9;1;3},MID(pesel3[[#This Row],[pesel]],{1;2;3;4;5;6;7;8;9;10},1)*1),10)=0,0,10-MOD(SUMPRODUCT({1;3;7;9;1;3;7;9;1;3},MID(pesel3[[#This Row],[pesel]],{1;2;3;4;5;6;7;8;9;10},1)*1),10))</f>
        <v>3</v>
      </c>
      <c r="I73" s="1">
        <f>IF(pesel3[[#This Row],[cyfra kontrolna]]=pesel3[[#This Row],[dobra cyfra kontrolna]],1,0)</f>
        <v>1</v>
      </c>
    </row>
    <row r="74" spans="1:9" hidden="1" x14ac:dyDescent="0.25">
      <c r="A74" s="1" t="s">
        <v>72</v>
      </c>
      <c r="B74" s="1">
        <f>IF(MOD(MID(pesel3[[#This Row],[pesel]],10,1)*1,2)=0,1,0)</f>
        <v>1</v>
      </c>
      <c r="C74" s="1" t="str">
        <f>MID(pesel3[[#This Row],[pesel]],1,2)</f>
        <v>76</v>
      </c>
      <c r="D74" s="1" t="str">
        <f>MID(pesel3[[#This Row],[pesel]],3,2)</f>
        <v>12</v>
      </c>
      <c r="E74" s="1" t="str">
        <f>MID(pesel3[[#This Row],[pesel]],5,2)</f>
        <v>11</v>
      </c>
      <c r="F74" s="1" t="str">
        <f>MID(pesel3[[#This Row],[pesel]],7,3)</f>
        <v>863</v>
      </c>
      <c r="G74" s="1">
        <f>RIGHT(pesel3[[#This Row],[pesel]],1)*1</f>
        <v>3</v>
      </c>
      <c r="H74" s="1" cm="1">
        <f t="array" ref="H74">IF(MOD(SUMPRODUCT({1;3;7;9;1;3;7;9;1;3},MID(pesel3[[#This Row],[pesel]],{1;2;3;4;5;6;7;8;9;10},1)*1),10)=0,0,10-MOD(SUMPRODUCT({1;3;7;9;1;3;7;9;1;3},MID(pesel3[[#This Row],[pesel]],{1;2;3;4;5;6;7;8;9;10},1)*1),10))</f>
        <v>3</v>
      </c>
      <c r="I74" s="1">
        <f>IF(pesel3[[#This Row],[cyfra kontrolna]]=pesel3[[#This Row],[dobra cyfra kontrolna]],1,0)</f>
        <v>1</v>
      </c>
    </row>
    <row r="75" spans="1:9" hidden="1" x14ac:dyDescent="0.25">
      <c r="A75" s="1" t="s">
        <v>73</v>
      </c>
      <c r="B75" s="1">
        <f>IF(MOD(MID(pesel3[[#This Row],[pesel]],10,1)*1,2)=0,1,0)</f>
        <v>1</v>
      </c>
      <c r="C75" s="1" t="str">
        <f>MID(pesel3[[#This Row],[pesel]],1,2)</f>
        <v>72</v>
      </c>
      <c r="D75" s="1" t="str">
        <f>MID(pesel3[[#This Row],[pesel]],3,2)</f>
        <v>03</v>
      </c>
      <c r="E75" s="1" t="str">
        <f>MID(pesel3[[#This Row],[pesel]],5,2)</f>
        <v>10</v>
      </c>
      <c r="F75" s="1" t="str">
        <f>MID(pesel3[[#This Row],[pesel]],7,3)</f>
        <v>967</v>
      </c>
      <c r="G75" s="1">
        <f>RIGHT(pesel3[[#This Row],[pesel]],1)*1</f>
        <v>5</v>
      </c>
      <c r="H75" s="1" cm="1">
        <f t="array" ref="H75">IF(MOD(SUMPRODUCT({1;3;7;9;1;3;7;9;1;3},MID(pesel3[[#This Row],[pesel]],{1;2;3;4;5;6;7;8;9;10},1)*1),10)=0,0,10-MOD(SUMPRODUCT({1;3;7;9;1;3;7;9;1;3},MID(pesel3[[#This Row],[pesel]],{1;2;3;4;5;6;7;8;9;10},1)*1),10))</f>
        <v>5</v>
      </c>
      <c r="I75" s="1">
        <f>IF(pesel3[[#This Row],[cyfra kontrolna]]=pesel3[[#This Row],[dobra cyfra kontrolna]],1,0)</f>
        <v>1</v>
      </c>
    </row>
    <row r="76" spans="1:9" hidden="1" x14ac:dyDescent="0.25">
      <c r="A76" s="1" t="s">
        <v>74</v>
      </c>
      <c r="B76" s="1">
        <f>IF(MOD(MID(pesel3[[#This Row],[pesel]],10,1)*1,2)=0,1,0)</f>
        <v>0</v>
      </c>
      <c r="C76" s="1" t="str">
        <f>MID(pesel3[[#This Row],[pesel]],1,2)</f>
        <v>61</v>
      </c>
      <c r="D76" s="1" t="str">
        <f>MID(pesel3[[#This Row],[pesel]],3,2)</f>
        <v>10</v>
      </c>
      <c r="E76" s="1" t="str">
        <f>MID(pesel3[[#This Row],[pesel]],5,2)</f>
        <v>01</v>
      </c>
      <c r="F76" s="1" t="str">
        <f>MID(pesel3[[#This Row],[pesel]],7,3)</f>
        <v>576</v>
      </c>
      <c r="G76" s="1">
        <f>RIGHT(pesel3[[#This Row],[pesel]],1)*1</f>
        <v>2</v>
      </c>
      <c r="H76" s="1" cm="1">
        <f t="array" ref="H76">IF(MOD(SUMPRODUCT({1;3;7;9;1;3;7;9;1;3},MID(pesel3[[#This Row],[pesel]],{1;2;3;4;5;6;7;8;9;10},1)*1),10)=0,0,10-MOD(SUMPRODUCT({1;3;7;9;1;3;7;9;1;3},MID(pesel3[[#This Row],[pesel]],{1;2;3;4;5;6;7;8;9;10},1)*1),10))</f>
        <v>2</v>
      </c>
      <c r="I76" s="1">
        <f>IF(pesel3[[#This Row],[cyfra kontrolna]]=pesel3[[#This Row],[dobra cyfra kontrolna]],1,0)</f>
        <v>1</v>
      </c>
    </row>
    <row r="77" spans="1:9" hidden="1" x14ac:dyDescent="0.25">
      <c r="A77" s="1" t="s">
        <v>75</v>
      </c>
      <c r="B77" s="1">
        <f>IF(MOD(MID(pesel3[[#This Row],[pesel]],10,1)*1,2)=0,1,0)</f>
        <v>1</v>
      </c>
      <c r="C77" s="1" t="str">
        <f>MID(pesel3[[#This Row],[pesel]],1,2)</f>
        <v>79</v>
      </c>
      <c r="D77" s="1" t="str">
        <f>MID(pesel3[[#This Row],[pesel]],3,2)</f>
        <v>01</v>
      </c>
      <c r="E77" s="1" t="str">
        <f>MID(pesel3[[#This Row],[pesel]],5,2)</f>
        <v>25</v>
      </c>
      <c r="F77" s="1" t="str">
        <f>MID(pesel3[[#This Row],[pesel]],7,3)</f>
        <v>644</v>
      </c>
      <c r="G77" s="1">
        <f>RIGHT(pesel3[[#This Row],[pesel]],1)*1</f>
        <v>4</v>
      </c>
      <c r="H77" s="1" cm="1">
        <f t="array" ref="H77">IF(MOD(SUMPRODUCT({1;3;7;9;1;3;7;9;1;3},MID(pesel3[[#This Row],[pesel]],{1;2;3;4;5;6;7;8;9;10},1)*1),10)=0,0,10-MOD(SUMPRODUCT({1;3;7;9;1;3;7;9;1;3},MID(pesel3[[#This Row],[pesel]],{1;2;3;4;5;6;7;8;9;10},1)*1),10))</f>
        <v>4</v>
      </c>
      <c r="I77" s="1">
        <f>IF(pesel3[[#This Row],[cyfra kontrolna]]=pesel3[[#This Row],[dobra cyfra kontrolna]],1,0)</f>
        <v>1</v>
      </c>
    </row>
    <row r="78" spans="1:9" hidden="1" x14ac:dyDescent="0.25">
      <c r="A78" s="1" t="s">
        <v>76</v>
      </c>
      <c r="B78" s="1">
        <f>IF(MOD(MID(pesel3[[#This Row],[pesel]],10,1)*1,2)=0,1,0)</f>
        <v>1</v>
      </c>
      <c r="C78" s="1" t="str">
        <f>MID(pesel3[[#This Row],[pesel]],1,2)</f>
        <v>88</v>
      </c>
      <c r="D78" s="1" t="str">
        <f>MID(pesel3[[#This Row],[pesel]],3,2)</f>
        <v>11</v>
      </c>
      <c r="E78" s="1" t="str">
        <f>MID(pesel3[[#This Row],[pesel]],5,2)</f>
        <v>10</v>
      </c>
      <c r="F78" s="1" t="str">
        <f>MID(pesel3[[#This Row],[pesel]],7,3)</f>
        <v>945</v>
      </c>
      <c r="G78" s="1">
        <f>RIGHT(pesel3[[#This Row],[pesel]],1)*1</f>
        <v>5</v>
      </c>
      <c r="H78" s="1" cm="1">
        <f t="array" ref="H78">IF(MOD(SUMPRODUCT({1;3;7;9;1;3;7;9;1;3},MID(pesel3[[#This Row],[pesel]],{1;2;3;4;5;6;7;8;9;10},1)*1),10)=0,0,10-MOD(SUMPRODUCT({1;3;7;9;1;3;7;9;1;3},MID(pesel3[[#This Row],[pesel]],{1;2;3;4;5;6;7;8;9;10},1)*1),10))</f>
        <v>5</v>
      </c>
      <c r="I78" s="1">
        <f>IF(pesel3[[#This Row],[cyfra kontrolna]]=pesel3[[#This Row],[dobra cyfra kontrolna]],1,0)</f>
        <v>1</v>
      </c>
    </row>
    <row r="79" spans="1:9" hidden="1" x14ac:dyDescent="0.25">
      <c r="A79" s="1" t="s">
        <v>77</v>
      </c>
      <c r="B79" s="1">
        <f>IF(MOD(MID(pesel3[[#This Row],[pesel]],10,1)*1,2)=0,1,0)</f>
        <v>0</v>
      </c>
      <c r="C79" s="1" t="str">
        <f>MID(pesel3[[#This Row],[pesel]],1,2)</f>
        <v>89</v>
      </c>
      <c r="D79" s="1" t="str">
        <f>MID(pesel3[[#This Row],[pesel]],3,2)</f>
        <v>04</v>
      </c>
      <c r="E79" s="1" t="str">
        <f>MID(pesel3[[#This Row],[pesel]],5,2)</f>
        <v>08</v>
      </c>
      <c r="F79" s="1" t="str">
        <f>MID(pesel3[[#This Row],[pesel]],7,3)</f>
        <v>764</v>
      </c>
      <c r="G79" s="1">
        <f>RIGHT(pesel3[[#This Row],[pesel]],1)*1</f>
        <v>3</v>
      </c>
      <c r="H79" s="1" cm="1">
        <f t="array" ref="H79">IF(MOD(SUMPRODUCT({1;3;7;9;1;3;7;9;1;3},MID(pesel3[[#This Row],[pesel]],{1;2;3;4;5;6;7;8;9;10},1)*1),10)=0,0,10-MOD(SUMPRODUCT({1;3;7;9;1;3;7;9;1;3},MID(pesel3[[#This Row],[pesel]],{1;2;3;4;5;6;7;8;9;10},1)*1),10))</f>
        <v>3</v>
      </c>
      <c r="I79" s="1">
        <f>IF(pesel3[[#This Row],[cyfra kontrolna]]=pesel3[[#This Row],[dobra cyfra kontrolna]],1,0)</f>
        <v>1</v>
      </c>
    </row>
    <row r="80" spans="1:9" hidden="1" x14ac:dyDescent="0.25">
      <c r="A80" s="1" t="s">
        <v>78</v>
      </c>
      <c r="B80" s="1">
        <f>IF(MOD(MID(pesel3[[#This Row],[pesel]],10,1)*1,2)=0,1,0)</f>
        <v>1</v>
      </c>
      <c r="C80" s="1" t="str">
        <f>MID(pesel3[[#This Row],[pesel]],1,2)</f>
        <v>89</v>
      </c>
      <c r="D80" s="1" t="str">
        <f>MID(pesel3[[#This Row],[pesel]],3,2)</f>
        <v>12</v>
      </c>
      <c r="E80" s="1" t="str">
        <f>MID(pesel3[[#This Row],[pesel]],5,2)</f>
        <v>09</v>
      </c>
      <c r="F80" s="1" t="str">
        <f>MID(pesel3[[#This Row],[pesel]],7,3)</f>
        <v>521</v>
      </c>
      <c r="G80" s="1">
        <f>RIGHT(pesel3[[#This Row],[pesel]],1)*1</f>
        <v>1</v>
      </c>
      <c r="H80" s="1" cm="1">
        <f t="array" ref="H80">IF(MOD(SUMPRODUCT({1;3;7;9;1;3;7;9;1;3},MID(pesel3[[#This Row],[pesel]],{1;2;3;4;5;6;7;8;9;10},1)*1),10)=0,0,10-MOD(SUMPRODUCT({1;3;7;9;1;3;7;9;1;3},MID(pesel3[[#This Row],[pesel]],{1;2;3;4;5;6;7;8;9;10},1)*1),10))</f>
        <v>1</v>
      </c>
      <c r="I80" s="1">
        <f>IF(pesel3[[#This Row],[cyfra kontrolna]]=pesel3[[#This Row],[dobra cyfra kontrolna]],1,0)</f>
        <v>1</v>
      </c>
    </row>
    <row r="81" spans="1:9" hidden="1" x14ac:dyDescent="0.25">
      <c r="A81" s="1" t="s">
        <v>79</v>
      </c>
      <c r="B81" s="1">
        <f>IF(MOD(MID(pesel3[[#This Row],[pesel]],10,1)*1,2)=0,1,0)</f>
        <v>0</v>
      </c>
      <c r="C81" s="1" t="str">
        <f>MID(pesel3[[#This Row],[pesel]],1,2)</f>
        <v>59</v>
      </c>
      <c r="D81" s="1" t="str">
        <f>MID(pesel3[[#This Row],[pesel]],3,2)</f>
        <v>08</v>
      </c>
      <c r="E81" s="1" t="str">
        <f>MID(pesel3[[#This Row],[pesel]],5,2)</f>
        <v>30</v>
      </c>
      <c r="F81" s="1" t="str">
        <f>MID(pesel3[[#This Row],[pesel]],7,3)</f>
        <v>360</v>
      </c>
      <c r="G81" s="1">
        <f>RIGHT(pesel3[[#This Row],[pesel]],1)*1</f>
        <v>7</v>
      </c>
      <c r="H81" s="1" cm="1">
        <f t="array" ref="H81">IF(MOD(SUMPRODUCT({1;3;7;9;1;3;7;9;1;3},MID(pesel3[[#This Row],[pesel]],{1;2;3;4;5;6;7;8;9;10},1)*1),10)=0,0,10-MOD(SUMPRODUCT({1;3;7;9;1;3;7;9;1;3},MID(pesel3[[#This Row],[pesel]],{1;2;3;4;5;6;7;8;9;10},1)*1),10))</f>
        <v>7</v>
      </c>
      <c r="I81" s="1">
        <f>IF(pesel3[[#This Row],[cyfra kontrolna]]=pesel3[[#This Row],[dobra cyfra kontrolna]],1,0)</f>
        <v>1</v>
      </c>
    </row>
    <row r="82" spans="1:9" hidden="1" x14ac:dyDescent="0.25">
      <c r="A82" s="1" t="s">
        <v>80</v>
      </c>
      <c r="B82" s="1">
        <f>IF(MOD(MID(pesel3[[#This Row],[pesel]],10,1)*1,2)=0,1,0)</f>
        <v>1</v>
      </c>
      <c r="C82" s="1" t="str">
        <f>MID(pesel3[[#This Row],[pesel]],1,2)</f>
        <v>61</v>
      </c>
      <c r="D82" s="1" t="str">
        <f>MID(pesel3[[#This Row],[pesel]],3,2)</f>
        <v>12</v>
      </c>
      <c r="E82" s="1" t="str">
        <f>MID(pesel3[[#This Row],[pesel]],5,2)</f>
        <v>10</v>
      </c>
      <c r="F82" s="1" t="str">
        <f>MID(pesel3[[#This Row],[pesel]],7,3)</f>
        <v>204</v>
      </c>
      <c r="G82" s="1">
        <f>RIGHT(pesel3[[#This Row],[pesel]],1)*1</f>
        <v>9</v>
      </c>
      <c r="H82" s="1" cm="1">
        <f t="array" ref="H82">IF(MOD(SUMPRODUCT({1;3;7;9;1;3;7;9;1;3},MID(pesel3[[#This Row],[pesel]],{1;2;3;4;5;6;7;8;9;10},1)*1),10)=0,0,10-MOD(SUMPRODUCT({1;3;7;9;1;3;7;9;1;3},MID(pesel3[[#This Row],[pesel]],{1;2;3;4;5;6;7;8;9;10},1)*1),10))</f>
        <v>9</v>
      </c>
      <c r="I82" s="1">
        <f>IF(pesel3[[#This Row],[cyfra kontrolna]]=pesel3[[#This Row],[dobra cyfra kontrolna]],1,0)</f>
        <v>1</v>
      </c>
    </row>
    <row r="83" spans="1:9" hidden="1" x14ac:dyDescent="0.25">
      <c r="A83" s="1" t="s">
        <v>81</v>
      </c>
      <c r="B83" s="1">
        <f>IF(MOD(MID(pesel3[[#This Row],[pesel]],10,1)*1,2)=0,1,0)</f>
        <v>1</v>
      </c>
      <c r="C83" s="1" t="str">
        <f>MID(pesel3[[#This Row],[pesel]],1,2)</f>
        <v>89</v>
      </c>
      <c r="D83" s="1" t="str">
        <f>MID(pesel3[[#This Row],[pesel]],3,2)</f>
        <v>04</v>
      </c>
      <c r="E83" s="1" t="str">
        <f>MID(pesel3[[#This Row],[pesel]],5,2)</f>
        <v>01</v>
      </c>
      <c r="F83" s="1" t="str">
        <f>MID(pesel3[[#This Row],[pesel]],7,3)</f>
        <v>852</v>
      </c>
      <c r="G83" s="1">
        <f>RIGHT(pesel3[[#This Row],[pesel]],1)*1</f>
        <v>1</v>
      </c>
      <c r="H83" s="1" cm="1">
        <f t="array" ref="H83">IF(MOD(SUMPRODUCT({1;3;7;9;1;3;7;9;1;3},MID(pesel3[[#This Row],[pesel]],{1;2;3;4;5;6;7;8;9;10},1)*1),10)=0,0,10-MOD(SUMPRODUCT({1;3;7;9;1;3;7;9;1;3},MID(pesel3[[#This Row],[pesel]],{1;2;3;4;5;6;7;8;9;10},1)*1),10))</f>
        <v>1</v>
      </c>
      <c r="I83" s="1">
        <f>IF(pesel3[[#This Row],[cyfra kontrolna]]=pesel3[[#This Row],[dobra cyfra kontrolna]],1,0)</f>
        <v>1</v>
      </c>
    </row>
    <row r="84" spans="1:9" hidden="1" x14ac:dyDescent="0.25">
      <c r="A84" s="1" t="s">
        <v>82</v>
      </c>
      <c r="B84" s="1">
        <f>IF(MOD(MID(pesel3[[#This Row],[pesel]],10,1)*1,2)=0,1,0)</f>
        <v>0</v>
      </c>
      <c r="C84" s="1" t="str">
        <f>MID(pesel3[[#This Row],[pesel]],1,2)</f>
        <v>88</v>
      </c>
      <c r="D84" s="1" t="str">
        <f>MID(pesel3[[#This Row],[pesel]],3,2)</f>
        <v>08</v>
      </c>
      <c r="E84" s="1" t="str">
        <f>MID(pesel3[[#This Row],[pesel]],5,2)</f>
        <v>04</v>
      </c>
      <c r="F84" s="1" t="str">
        <f>MID(pesel3[[#This Row],[pesel]],7,3)</f>
        <v>162</v>
      </c>
      <c r="G84" s="1">
        <f>RIGHT(pesel3[[#This Row],[pesel]],1)*1</f>
        <v>6</v>
      </c>
      <c r="H84" s="1" cm="1">
        <f t="array" ref="H84">IF(MOD(SUMPRODUCT({1;3;7;9;1;3;7;9;1;3},MID(pesel3[[#This Row],[pesel]],{1;2;3;4;5;6;7;8;9;10},1)*1),10)=0,0,10-MOD(SUMPRODUCT({1;3;7;9;1;3;7;9;1;3},MID(pesel3[[#This Row],[pesel]],{1;2;3;4;5;6;7;8;9;10},1)*1),10))</f>
        <v>6</v>
      </c>
      <c r="I84" s="1">
        <f>IF(pesel3[[#This Row],[cyfra kontrolna]]=pesel3[[#This Row],[dobra cyfra kontrolna]],1,0)</f>
        <v>1</v>
      </c>
    </row>
    <row r="85" spans="1:9" hidden="1" x14ac:dyDescent="0.25">
      <c r="A85" s="1" t="s">
        <v>83</v>
      </c>
      <c r="B85" s="1">
        <f>IF(MOD(MID(pesel3[[#This Row],[pesel]],10,1)*1,2)=0,1,0)</f>
        <v>0</v>
      </c>
      <c r="C85" s="1" t="str">
        <f>MID(pesel3[[#This Row],[pesel]],1,2)</f>
        <v>61</v>
      </c>
      <c r="D85" s="1" t="str">
        <f>MID(pesel3[[#This Row],[pesel]],3,2)</f>
        <v>03</v>
      </c>
      <c r="E85" s="1" t="str">
        <f>MID(pesel3[[#This Row],[pesel]],5,2)</f>
        <v>24</v>
      </c>
      <c r="F85" s="1" t="str">
        <f>MID(pesel3[[#This Row],[pesel]],7,3)</f>
        <v>791</v>
      </c>
      <c r="G85" s="1">
        <f>RIGHT(pesel3[[#This Row],[pesel]],1)*1</f>
        <v>6</v>
      </c>
      <c r="H85" s="1" cm="1">
        <f t="array" ref="H85">IF(MOD(SUMPRODUCT({1;3;7;9;1;3;7;9;1;3},MID(pesel3[[#This Row],[pesel]],{1;2;3;4;5;6;7;8;9;10},1)*1),10)=0,0,10-MOD(SUMPRODUCT({1;3;7;9;1;3;7;9;1;3},MID(pesel3[[#This Row],[pesel]],{1;2;3;4;5;6;7;8;9;10},1)*1),10))</f>
        <v>6</v>
      </c>
      <c r="I85" s="1">
        <f>IF(pesel3[[#This Row],[cyfra kontrolna]]=pesel3[[#This Row],[dobra cyfra kontrolna]],1,0)</f>
        <v>1</v>
      </c>
    </row>
    <row r="86" spans="1:9" hidden="1" x14ac:dyDescent="0.25">
      <c r="A86" s="1" t="s">
        <v>84</v>
      </c>
      <c r="B86" s="1">
        <f>IF(MOD(MID(pesel3[[#This Row],[pesel]],10,1)*1,2)=0,1,0)</f>
        <v>0</v>
      </c>
      <c r="C86" s="1" t="str">
        <f>MID(pesel3[[#This Row],[pesel]],1,2)</f>
        <v>54</v>
      </c>
      <c r="D86" s="1" t="str">
        <f>MID(pesel3[[#This Row],[pesel]],3,2)</f>
        <v>02</v>
      </c>
      <c r="E86" s="1" t="str">
        <f>MID(pesel3[[#This Row],[pesel]],5,2)</f>
        <v>08</v>
      </c>
      <c r="F86" s="1" t="str">
        <f>MID(pesel3[[#This Row],[pesel]],7,3)</f>
        <v>371</v>
      </c>
      <c r="G86" s="1">
        <f>RIGHT(pesel3[[#This Row],[pesel]],1)*1</f>
        <v>7</v>
      </c>
      <c r="H86" s="1" cm="1">
        <f t="array" ref="H86">IF(MOD(SUMPRODUCT({1;3;7;9;1;3;7;9;1;3},MID(pesel3[[#This Row],[pesel]],{1;2;3;4;5;6;7;8;9;10},1)*1),10)=0,0,10-MOD(SUMPRODUCT({1;3;7;9;1;3;7;9;1;3},MID(pesel3[[#This Row],[pesel]],{1;2;3;4;5;6;7;8;9;10},1)*1),10))</f>
        <v>7</v>
      </c>
      <c r="I86" s="1">
        <f>IF(pesel3[[#This Row],[cyfra kontrolna]]=pesel3[[#This Row],[dobra cyfra kontrolna]],1,0)</f>
        <v>1</v>
      </c>
    </row>
    <row r="87" spans="1:9" hidden="1" x14ac:dyDescent="0.25">
      <c r="A87" s="1" t="s">
        <v>85</v>
      </c>
      <c r="B87" s="1">
        <f>IF(MOD(MID(pesel3[[#This Row],[pesel]],10,1)*1,2)=0,1,0)</f>
        <v>1</v>
      </c>
      <c r="C87" s="1" t="str">
        <f>MID(pesel3[[#This Row],[pesel]],1,2)</f>
        <v>87</v>
      </c>
      <c r="D87" s="1" t="str">
        <f>MID(pesel3[[#This Row],[pesel]],3,2)</f>
        <v>07</v>
      </c>
      <c r="E87" s="1" t="str">
        <f>MID(pesel3[[#This Row],[pesel]],5,2)</f>
        <v>27</v>
      </c>
      <c r="F87" s="1" t="str">
        <f>MID(pesel3[[#This Row],[pesel]],7,3)</f>
        <v>242</v>
      </c>
      <c r="G87" s="1">
        <f>RIGHT(pesel3[[#This Row],[pesel]],1)*1</f>
        <v>9</v>
      </c>
      <c r="H87" s="1" cm="1">
        <f t="array" ref="H87">IF(MOD(SUMPRODUCT({1;3;7;9;1;3;7;9;1;3},MID(pesel3[[#This Row],[pesel]],{1;2;3;4;5;6;7;8;9;10},1)*1),10)=0,0,10-MOD(SUMPRODUCT({1;3;7;9;1;3;7;9;1;3},MID(pesel3[[#This Row],[pesel]],{1;2;3;4;5;6;7;8;9;10},1)*1),10))</f>
        <v>9</v>
      </c>
      <c r="I87" s="1">
        <f>IF(pesel3[[#This Row],[cyfra kontrolna]]=pesel3[[#This Row],[dobra cyfra kontrolna]],1,0)</f>
        <v>1</v>
      </c>
    </row>
    <row r="88" spans="1:9" hidden="1" x14ac:dyDescent="0.25">
      <c r="A88" s="1" t="s">
        <v>86</v>
      </c>
      <c r="B88" s="1">
        <f>IF(MOD(MID(pesel3[[#This Row],[pesel]],10,1)*1,2)=0,1,0)</f>
        <v>0</v>
      </c>
      <c r="C88" s="1" t="str">
        <f>MID(pesel3[[#This Row],[pesel]],1,2)</f>
        <v>88</v>
      </c>
      <c r="D88" s="1" t="str">
        <f>MID(pesel3[[#This Row],[pesel]],3,2)</f>
        <v>10</v>
      </c>
      <c r="E88" s="1" t="str">
        <f>MID(pesel3[[#This Row],[pesel]],5,2)</f>
        <v>30</v>
      </c>
      <c r="F88" s="1" t="str">
        <f>MID(pesel3[[#This Row],[pesel]],7,3)</f>
        <v>329</v>
      </c>
      <c r="G88" s="1">
        <f>RIGHT(pesel3[[#This Row],[pesel]],1)*1</f>
        <v>1</v>
      </c>
      <c r="H88" s="1" cm="1">
        <f t="array" ref="H88">IF(MOD(SUMPRODUCT({1;3;7;9;1;3;7;9;1;3},MID(pesel3[[#This Row],[pesel]],{1;2;3;4;5;6;7;8;9;10},1)*1),10)=0,0,10-MOD(SUMPRODUCT({1;3;7;9;1;3;7;9;1;3},MID(pesel3[[#This Row],[pesel]],{1;2;3;4;5;6;7;8;9;10},1)*1),10))</f>
        <v>1</v>
      </c>
      <c r="I88" s="1">
        <f>IF(pesel3[[#This Row],[cyfra kontrolna]]=pesel3[[#This Row],[dobra cyfra kontrolna]],1,0)</f>
        <v>1</v>
      </c>
    </row>
    <row r="89" spans="1:9" hidden="1" x14ac:dyDescent="0.25">
      <c r="A89" s="1" t="s">
        <v>87</v>
      </c>
      <c r="B89" s="1">
        <f>IF(MOD(MID(pesel3[[#This Row],[pesel]],10,1)*1,2)=0,1,0)</f>
        <v>1</v>
      </c>
      <c r="C89" s="1" t="str">
        <f>MID(pesel3[[#This Row],[pesel]],1,2)</f>
        <v>59</v>
      </c>
      <c r="D89" s="1" t="str">
        <f>MID(pesel3[[#This Row],[pesel]],3,2)</f>
        <v>04</v>
      </c>
      <c r="E89" s="1" t="str">
        <f>MID(pesel3[[#This Row],[pesel]],5,2)</f>
        <v>29</v>
      </c>
      <c r="F89" s="1" t="str">
        <f>MID(pesel3[[#This Row],[pesel]],7,3)</f>
        <v>896</v>
      </c>
      <c r="G89" s="1">
        <f>RIGHT(pesel3[[#This Row],[pesel]],1)*1</f>
        <v>6</v>
      </c>
      <c r="H89" s="1" cm="1">
        <f t="array" ref="H89">IF(MOD(SUMPRODUCT({1;3;7;9;1;3;7;9;1;3},MID(pesel3[[#This Row],[pesel]],{1;2;3;4;5;6;7;8;9;10},1)*1),10)=0,0,10-MOD(SUMPRODUCT({1;3;7;9;1;3;7;9;1;3},MID(pesel3[[#This Row],[pesel]],{1;2;3;4;5;6;7;8;9;10},1)*1),10))</f>
        <v>6</v>
      </c>
      <c r="I89" s="1">
        <f>IF(pesel3[[#This Row],[cyfra kontrolna]]=pesel3[[#This Row],[dobra cyfra kontrolna]],1,0)</f>
        <v>1</v>
      </c>
    </row>
    <row r="90" spans="1:9" hidden="1" x14ac:dyDescent="0.25">
      <c r="A90" s="1" t="s">
        <v>88</v>
      </c>
      <c r="B90" s="1">
        <f>IF(MOD(MID(pesel3[[#This Row],[pesel]],10,1)*1,2)=0,1,0)</f>
        <v>0</v>
      </c>
      <c r="C90" s="1" t="str">
        <f>MID(pesel3[[#This Row],[pesel]],1,2)</f>
        <v>91</v>
      </c>
      <c r="D90" s="1" t="str">
        <f>MID(pesel3[[#This Row],[pesel]],3,2)</f>
        <v>02</v>
      </c>
      <c r="E90" s="1" t="str">
        <f>MID(pesel3[[#This Row],[pesel]],5,2)</f>
        <v>31</v>
      </c>
      <c r="F90" s="1" t="str">
        <f>MID(pesel3[[#This Row],[pesel]],7,3)</f>
        <v>913</v>
      </c>
      <c r="G90" s="1">
        <f>RIGHT(pesel3[[#This Row],[pesel]],1)*1</f>
        <v>0</v>
      </c>
      <c r="H90" s="1" cm="1">
        <f t="array" ref="H90">IF(MOD(SUMPRODUCT({1;3;7;9;1;3;7;9;1;3},MID(pesel3[[#This Row],[pesel]],{1;2;3;4;5;6;7;8;9;10},1)*1),10)=0,0,10-MOD(SUMPRODUCT({1;3;7;9;1;3;7;9;1;3},MID(pesel3[[#This Row],[pesel]],{1;2;3;4;5;6;7;8;9;10},1)*1),10))</f>
        <v>0</v>
      </c>
      <c r="I90" s="1">
        <f>IF(pesel3[[#This Row],[cyfra kontrolna]]=pesel3[[#This Row],[dobra cyfra kontrolna]],1,0)</f>
        <v>1</v>
      </c>
    </row>
    <row r="91" spans="1:9" hidden="1" x14ac:dyDescent="0.25">
      <c r="A91" s="1" t="s">
        <v>89</v>
      </c>
      <c r="B91" s="1">
        <f>IF(MOD(MID(pesel3[[#This Row],[pesel]],10,1)*1,2)=0,1,0)</f>
        <v>0</v>
      </c>
      <c r="C91" s="1" t="str">
        <f>MID(pesel3[[#This Row],[pesel]],1,2)</f>
        <v>59</v>
      </c>
      <c r="D91" s="1" t="str">
        <f>MID(pesel3[[#This Row],[pesel]],3,2)</f>
        <v>03</v>
      </c>
      <c r="E91" s="1" t="str">
        <f>MID(pesel3[[#This Row],[pesel]],5,2)</f>
        <v>11</v>
      </c>
      <c r="F91" s="1" t="str">
        <f>MID(pesel3[[#This Row],[pesel]],7,3)</f>
        <v>520</v>
      </c>
      <c r="G91" s="1">
        <f>RIGHT(pesel3[[#This Row],[pesel]],1)*1</f>
        <v>9</v>
      </c>
      <c r="H91" s="1" cm="1">
        <f t="array" ref="H91">IF(MOD(SUMPRODUCT({1;3;7;9;1;3;7;9;1;3},MID(pesel3[[#This Row],[pesel]],{1;2;3;4;5;6;7;8;9;10},1)*1),10)=0,0,10-MOD(SUMPRODUCT({1;3;7;9;1;3;7;9;1;3},MID(pesel3[[#This Row],[pesel]],{1;2;3;4;5;6;7;8;9;10},1)*1),10))</f>
        <v>9</v>
      </c>
      <c r="I91" s="1">
        <f>IF(pesel3[[#This Row],[cyfra kontrolna]]=pesel3[[#This Row],[dobra cyfra kontrolna]],1,0)</f>
        <v>1</v>
      </c>
    </row>
    <row r="92" spans="1:9" hidden="1" x14ac:dyDescent="0.25">
      <c r="A92" s="1" t="s">
        <v>90</v>
      </c>
      <c r="B92" s="1">
        <f>IF(MOD(MID(pesel3[[#This Row],[pesel]],10,1)*1,2)=0,1,0)</f>
        <v>1</v>
      </c>
      <c r="C92" s="1" t="str">
        <f>MID(pesel3[[#This Row],[pesel]],1,2)</f>
        <v>84</v>
      </c>
      <c r="D92" s="1" t="str">
        <f>MID(pesel3[[#This Row],[pesel]],3,2)</f>
        <v>11</v>
      </c>
      <c r="E92" s="1" t="str">
        <f>MID(pesel3[[#This Row],[pesel]],5,2)</f>
        <v>21</v>
      </c>
      <c r="F92" s="1" t="str">
        <f>MID(pesel3[[#This Row],[pesel]],7,3)</f>
        <v>851</v>
      </c>
      <c r="G92" s="1">
        <f>RIGHT(pesel3[[#This Row],[pesel]],1)*1</f>
        <v>5</v>
      </c>
      <c r="H92" s="1" cm="1">
        <f t="array" ref="H92">IF(MOD(SUMPRODUCT({1;3;7;9;1;3;7;9;1;3},MID(pesel3[[#This Row],[pesel]],{1;2;3;4;5;6;7;8;9;10},1)*1),10)=0,0,10-MOD(SUMPRODUCT({1;3;7;9;1;3;7;9;1;3},MID(pesel3[[#This Row],[pesel]],{1;2;3;4;5;6;7;8;9;10},1)*1),10))</f>
        <v>5</v>
      </c>
      <c r="I92" s="1">
        <f>IF(pesel3[[#This Row],[cyfra kontrolna]]=pesel3[[#This Row],[dobra cyfra kontrolna]],1,0)</f>
        <v>1</v>
      </c>
    </row>
    <row r="93" spans="1:9" hidden="1" x14ac:dyDescent="0.25">
      <c r="A93" s="1" t="s">
        <v>91</v>
      </c>
      <c r="B93" s="1">
        <f>IF(MOD(MID(pesel3[[#This Row],[pesel]],10,1)*1,2)=0,1,0)</f>
        <v>1</v>
      </c>
      <c r="C93" s="1" t="str">
        <f>MID(pesel3[[#This Row],[pesel]],1,2)</f>
        <v>60</v>
      </c>
      <c r="D93" s="1" t="str">
        <f>MID(pesel3[[#This Row],[pesel]],3,2)</f>
        <v>10</v>
      </c>
      <c r="E93" s="1" t="str">
        <f>MID(pesel3[[#This Row],[pesel]],5,2)</f>
        <v>28</v>
      </c>
      <c r="F93" s="1" t="str">
        <f>MID(pesel3[[#This Row],[pesel]],7,3)</f>
        <v>901</v>
      </c>
      <c r="G93" s="1">
        <f>RIGHT(pesel3[[#This Row],[pesel]],1)*1</f>
        <v>7</v>
      </c>
      <c r="H93" s="1" cm="1">
        <f t="array" ref="H93">IF(MOD(SUMPRODUCT({1;3;7;9;1;3;7;9;1;3},MID(pesel3[[#This Row],[pesel]],{1;2;3;4;5;6;7;8;9;10},1)*1),10)=0,0,10-MOD(SUMPRODUCT({1;3;7;9;1;3;7;9;1;3},MID(pesel3[[#This Row],[pesel]],{1;2;3;4;5;6;7;8;9;10},1)*1),10))</f>
        <v>7</v>
      </c>
      <c r="I93" s="1">
        <f>IF(pesel3[[#This Row],[cyfra kontrolna]]=pesel3[[#This Row],[dobra cyfra kontrolna]],1,0)</f>
        <v>1</v>
      </c>
    </row>
    <row r="94" spans="1:9" hidden="1" x14ac:dyDescent="0.25">
      <c r="A94" s="1" t="s">
        <v>92</v>
      </c>
      <c r="B94" s="1">
        <f>IF(MOD(MID(pesel3[[#This Row],[pesel]],10,1)*1,2)=0,1,0)</f>
        <v>1</v>
      </c>
      <c r="C94" s="1" t="str">
        <f>MID(pesel3[[#This Row],[pesel]],1,2)</f>
        <v>84</v>
      </c>
      <c r="D94" s="1" t="str">
        <f>MID(pesel3[[#This Row],[pesel]],3,2)</f>
        <v>05</v>
      </c>
      <c r="E94" s="1" t="str">
        <f>MID(pesel3[[#This Row],[pesel]],5,2)</f>
        <v>06</v>
      </c>
      <c r="F94" s="1" t="str">
        <f>MID(pesel3[[#This Row],[pesel]],7,3)</f>
        <v>943</v>
      </c>
      <c r="G94" s="1">
        <f>RIGHT(pesel3[[#This Row],[pesel]],1)*1</f>
        <v>7</v>
      </c>
      <c r="H94" s="1" cm="1">
        <f t="array" ref="H94">IF(MOD(SUMPRODUCT({1;3;7;9;1;3;7;9;1;3},MID(pesel3[[#This Row],[pesel]],{1;2;3;4;5;6;7;8;9;10},1)*1),10)=0,0,10-MOD(SUMPRODUCT({1;3;7;9;1;3;7;9;1;3},MID(pesel3[[#This Row],[pesel]],{1;2;3;4;5;6;7;8;9;10},1)*1),10))</f>
        <v>7</v>
      </c>
      <c r="I94" s="1">
        <f>IF(pesel3[[#This Row],[cyfra kontrolna]]=pesel3[[#This Row],[dobra cyfra kontrolna]],1,0)</f>
        <v>1</v>
      </c>
    </row>
    <row r="95" spans="1:9" hidden="1" x14ac:dyDescent="0.25">
      <c r="A95" s="1" t="s">
        <v>93</v>
      </c>
      <c r="B95" s="1">
        <f>IF(MOD(MID(pesel3[[#This Row],[pesel]],10,1)*1,2)=0,1,0)</f>
        <v>0</v>
      </c>
      <c r="C95" s="1" t="str">
        <f>MID(pesel3[[#This Row],[pesel]],1,2)</f>
        <v>89</v>
      </c>
      <c r="D95" s="1" t="str">
        <f>MID(pesel3[[#This Row],[pesel]],3,2)</f>
        <v>04</v>
      </c>
      <c r="E95" s="1" t="str">
        <f>MID(pesel3[[#This Row],[pesel]],5,2)</f>
        <v>11</v>
      </c>
      <c r="F95" s="1" t="str">
        <f>MID(pesel3[[#This Row],[pesel]],7,3)</f>
        <v>334</v>
      </c>
      <c r="G95" s="1">
        <f>RIGHT(pesel3[[#This Row],[pesel]],1)*1</f>
        <v>2</v>
      </c>
      <c r="H95" s="1" cm="1">
        <f t="array" ref="H95">IF(MOD(SUMPRODUCT({1;3;7;9;1;3;7;9;1;3},MID(pesel3[[#This Row],[pesel]],{1;2;3;4;5;6;7;8;9;10},1)*1),10)=0,0,10-MOD(SUMPRODUCT({1;3;7;9;1;3;7;9;1;3},MID(pesel3[[#This Row],[pesel]],{1;2;3;4;5;6;7;8;9;10},1)*1),10))</f>
        <v>2</v>
      </c>
      <c r="I95" s="1">
        <f>IF(pesel3[[#This Row],[cyfra kontrolna]]=pesel3[[#This Row],[dobra cyfra kontrolna]],1,0)</f>
        <v>1</v>
      </c>
    </row>
    <row r="96" spans="1:9" hidden="1" x14ac:dyDescent="0.25">
      <c r="A96" s="1" t="s">
        <v>94</v>
      </c>
      <c r="B96" s="1">
        <f>IF(MOD(MID(pesel3[[#This Row],[pesel]],10,1)*1,2)=0,1,0)</f>
        <v>1</v>
      </c>
      <c r="C96" s="1" t="str">
        <f>MID(pesel3[[#This Row],[pesel]],1,2)</f>
        <v>82</v>
      </c>
      <c r="D96" s="1" t="str">
        <f>MID(pesel3[[#This Row],[pesel]],3,2)</f>
        <v>07</v>
      </c>
      <c r="E96" s="1" t="str">
        <f>MID(pesel3[[#This Row],[pesel]],5,2)</f>
        <v>22</v>
      </c>
      <c r="F96" s="1" t="str">
        <f>MID(pesel3[[#This Row],[pesel]],7,3)</f>
        <v>192</v>
      </c>
      <c r="G96" s="1">
        <f>RIGHT(pesel3[[#This Row],[pesel]],1)*1</f>
        <v>7</v>
      </c>
      <c r="H96" s="1" cm="1">
        <f t="array" ref="H96">IF(MOD(SUMPRODUCT({1;3;7;9;1;3;7;9;1;3},MID(pesel3[[#This Row],[pesel]],{1;2;3;4;5;6;7;8;9;10},1)*1),10)=0,0,10-MOD(SUMPRODUCT({1;3;7;9;1;3;7;9;1;3},MID(pesel3[[#This Row],[pesel]],{1;2;3;4;5;6;7;8;9;10},1)*1),10))</f>
        <v>7</v>
      </c>
      <c r="I96" s="1">
        <f>IF(pesel3[[#This Row],[cyfra kontrolna]]=pesel3[[#This Row],[dobra cyfra kontrolna]],1,0)</f>
        <v>1</v>
      </c>
    </row>
    <row r="97" spans="1:9" hidden="1" x14ac:dyDescent="0.25">
      <c r="A97" s="1" t="s">
        <v>95</v>
      </c>
      <c r="B97" s="1">
        <f>IF(MOD(MID(pesel3[[#This Row],[pesel]],10,1)*1,2)=0,1,0)</f>
        <v>0</v>
      </c>
      <c r="C97" s="1" t="str">
        <f>MID(pesel3[[#This Row],[pesel]],1,2)</f>
        <v>57</v>
      </c>
      <c r="D97" s="1" t="str">
        <f>MID(pesel3[[#This Row],[pesel]],3,2)</f>
        <v>10</v>
      </c>
      <c r="E97" s="1" t="str">
        <f>MID(pesel3[[#This Row],[pesel]],5,2)</f>
        <v>22</v>
      </c>
      <c r="F97" s="1" t="str">
        <f>MID(pesel3[[#This Row],[pesel]],7,3)</f>
        <v>024</v>
      </c>
      <c r="G97" s="1">
        <f>RIGHT(pesel3[[#This Row],[pesel]],1)*1</f>
        <v>4</v>
      </c>
      <c r="H97" s="1" cm="1">
        <f t="array" ref="H97">IF(MOD(SUMPRODUCT({1;3;7;9;1;3;7;9;1;3},MID(pesel3[[#This Row],[pesel]],{1;2;3;4;5;6;7;8;9;10},1)*1),10)=0,0,10-MOD(SUMPRODUCT({1;3;7;9;1;3;7;9;1;3},MID(pesel3[[#This Row],[pesel]],{1;2;3;4;5;6;7;8;9;10},1)*1),10))</f>
        <v>4</v>
      </c>
      <c r="I97" s="1">
        <f>IF(pesel3[[#This Row],[cyfra kontrolna]]=pesel3[[#This Row],[dobra cyfra kontrolna]],1,0)</f>
        <v>1</v>
      </c>
    </row>
    <row r="98" spans="1:9" hidden="1" x14ac:dyDescent="0.25">
      <c r="A98" s="1" t="s">
        <v>96</v>
      </c>
      <c r="B98" s="1">
        <f>IF(MOD(MID(pesel3[[#This Row],[pesel]],10,1)*1,2)=0,1,0)</f>
        <v>0</v>
      </c>
      <c r="C98" s="1" t="str">
        <f>MID(pesel3[[#This Row],[pesel]],1,2)</f>
        <v>55</v>
      </c>
      <c r="D98" s="1" t="str">
        <f>MID(pesel3[[#This Row],[pesel]],3,2)</f>
        <v>12</v>
      </c>
      <c r="E98" s="1" t="str">
        <f>MID(pesel3[[#This Row],[pesel]],5,2)</f>
        <v>31</v>
      </c>
      <c r="F98" s="1" t="str">
        <f>MID(pesel3[[#This Row],[pesel]],7,3)</f>
        <v>289</v>
      </c>
      <c r="G98" s="1">
        <f>RIGHT(pesel3[[#This Row],[pesel]],1)*1</f>
        <v>3</v>
      </c>
      <c r="H98" s="1" cm="1">
        <f t="array" ref="H98">IF(MOD(SUMPRODUCT({1;3;7;9;1;3;7;9;1;3},MID(pesel3[[#This Row],[pesel]],{1;2;3;4;5;6;7;8;9;10},1)*1),10)=0,0,10-MOD(SUMPRODUCT({1;3;7;9;1;3;7;9;1;3},MID(pesel3[[#This Row],[pesel]],{1;2;3;4;5;6;7;8;9;10},1)*1),10))</f>
        <v>3</v>
      </c>
      <c r="I98" s="1">
        <f>IF(pesel3[[#This Row],[cyfra kontrolna]]=pesel3[[#This Row],[dobra cyfra kontrolna]],1,0)</f>
        <v>1</v>
      </c>
    </row>
    <row r="99" spans="1:9" hidden="1" x14ac:dyDescent="0.25">
      <c r="A99" s="1" t="s">
        <v>97</v>
      </c>
      <c r="B99" s="1">
        <f>IF(MOD(MID(pesel3[[#This Row],[pesel]],10,1)*1,2)=0,1,0)</f>
        <v>1</v>
      </c>
      <c r="C99" s="1" t="str">
        <f>MID(pesel3[[#This Row],[pesel]],1,2)</f>
        <v>86</v>
      </c>
      <c r="D99" s="1" t="str">
        <f>MID(pesel3[[#This Row],[pesel]],3,2)</f>
        <v>07</v>
      </c>
      <c r="E99" s="1" t="str">
        <f>MID(pesel3[[#This Row],[pesel]],5,2)</f>
        <v>05</v>
      </c>
      <c r="F99" s="1" t="str">
        <f>MID(pesel3[[#This Row],[pesel]],7,3)</f>
        <v>111</v>
      </c>
      <c r="G99" s="1">
        <f>RIGHT(pesel3[[#This Row],[pesel]],1)*1</f>
        <v>5</v>
      </c>
      <c r="H99" s="1" cm="1">
        <f t="array" ref="H99">IF(MOD(SUMPRODUCT({1;3;7;9;1;3;7;9;1;3},MID(pesel3[[#This Row],[pesel]],{1;2;3;4;5;6;7;8;9;10},1)*1),10)=0,0,10-MOD(SUMPRODUCT({1;3;7;9;1;3;7;9;1;3},MID(pesel3[[#This Row],[pesel]],{1;2;3;4;5;6;7;8;9;10},1)*1),10))</f>
        <v>5</v>
      </c>
      <c r="I99" s="1">
        <f>IF(pesel3[[#This Row],[cyfra kontrolna]]=pesel3[[#This Row],[dobra cyfra kontrolna]],1,0)</f>
        <v>1</v>
      </c>
    </row>
    <row r="100" spans="1:9" hidden="1" x14ac:dyDescent="0.25">
      <c r="A100" s="1" t="s">
        <v>98</v>
      </c>
      <c r="B100" s="1">
        <f>IF(MOD(MID(pesel3[[#This Row],[pesel]],10,1)*1,2)=0,1,0)</f>
        <v>0</v>
      </c>
      <c r="C100" s="1" t="str">
        <f>MID(pesel3[[#This Row],[pesel]],1,2)</f>
        <v>81</v>
      </c>
      <c r="D100" s="1" t="str">
        <f>MID(pesel3[[#This Row],[pesel]],3,2)</f>
        <v>10</v>
      </c>
      <c r="E100" s="1" t="str">
        <f>MID(pesel3[[#This Row],[pesel]],5,2)</f>
        <v>11</v>
      </c>
      <c r="F100" s="1" t="str">
        <f>MID(pesel3[[#This Row],[pesel]],7,3)</f>
        <v>487</v>
      </c>
      <c r="G100" s="1">
        <f>RIGHT(pesel3[[#This Row],[pesel]],1)*1</f>
        <v>0</v>
      </c>
      <c r="H100" s="1" cm="1">
        <f t="array" ref="H100">IF(MOD(SUMPRODUCT({1;3;7;9;1;3;7;9;1;3},MID(pesel3[[#This Row],[pesel]],{1;2;3;4;5;6;7;8;9;10},1)*1),10)=0,0,10-MOD(SUMPRODUCT({1;3;7;9;1;3;7;9;1;3},MID(pesel3[[#This Row],[pesel]],{1;2;3;4;5;6;7;8;9;10},1)*1),10))</f>
        <v>0</v>
      </c>
      <c r="I100" s="1">
        <f>IF(pesel3[[#This Row],[cyfra kontrolna]]=pesel3[[#This Row],[dobra cyfra kontrolna]],1,0)</f>
        <v>1</v>
      </c>
    </row>
    <row r="101" spans="1:9" hidden="1" x14ac:dyDescent="0.25">
      <c r="A101" s="1" t="s">
        <v>99</v>
      </c>
      <c r="B101" s="1">
        <f>IF(MOD(MID(pesel3[[#This Row],[pesel]],10,1)*1,2)=0,1,0)</f>
        <v>1</v>
      </c>
      <c r="C101" s="1" t="str">
        <f>MID(pesel3[[#This Row],[pesel]],1,2)</f>
        <v>87</v>
      </c>
      <c r="D101" s="1" t="str">
        <f>MID(pesel3[[#This Row],[pesel]],3,2)</f>
        <v>07</v>
      </c>
      <c r="E101" s="1" t="str">
        <f>MID(pesel3[[#This Row],[pesel]],5,2)</f>
        <v>11</v>
      </c>
      <c r="F101" s="1" t="str">
        <f>MID(pesel3[[#This Row],[pesel]],7,3)</f>
        <v>646</v>
      </c>
      <c r="G101" s="1">
        <f>RIGHT(pesel3[[#This Row],[pesel]],1)*1</f>
        <v>2</v>
      </c>
      <c r="H101" s="1" cm="1">
        <f t="array" ref="H101">IF(MOD(SUMPRODUCT({1;3;7;9;1;3;7;9;1;3},MID(pesel3[[#This Row],[pesel]],{1;2;3;4;5;6;7;8;9;10},1)*1),10)=0,0,10-MOD(SUMPRODUCT({1;3;7;9;1;3;7;9;1;3},MID(pesel3[[#This Row],[pesel]],{1;2;3;4;5;6;7;8;9;10},1)*1),10))</f>
        <v>2</v>
      </c>
      <c r="I101" s="1">
        <f>IF(pesel3[[#This Row],[cyfra kontrolna]]=pesel3[[#This Row],[dobra cyfra kontrolna]],1,0)</f>
        <v>1</v>
      </c>
    </row>
    <row r="102" spans="1:9" hidden="1" x14ac:dyDescent="0.25">
      <c r="A102" s="1" t="s">
        <v>100</v>
      </c>
      <c r="B102" s="1">
        <f>IF(MOD(MID(pesel3[[#This Row],[pesel]],10,1)*1,2)=0,1,0)</f>
        <v>0</v>
      </c>
      <c r="C102" s="1" t="str">
        <f>MID(pesel3[[#This Row],[pesel]],1,2)</f>
        <v>51</v>
      </c>
      <c r="D102" s="1" t="str">
        <f>MID(pesel3[[#This Row],[pesel]],3,2)</f>
        <v>01</v>
      </c>
      <c r="E102" s="1" t="str">
        <f>MID(pesel3[[#This Row],[pesel]],5,2)</f>
        <v>11</v>
      </c>
      <c r="F102" s="1" t="str">
        <f>MID(pesel3[[#This Row],[pesel]],7,3)</f>
        <v>533</v>
      </c>
      <c r="G102" s="1">
        <f>RIGHT(pesel3[[#This Row],[pesel]],1)*1</f>
        <v>1</v>
      </c>
      <c r="H102" s="1" cm="1">
        <f t="array" ref="H102">IF(MOD(SUMPRODUCT({1;3;7;9;1;3;7;9;1;3},MID(pesel3[[#This Row],[pesel]],{1;2;3;4;5;6;7;8;9;10},1)*1),10)=0,0,10-MOD(SUMPRODUCT({1;3;7;9;1;3;7;9;1;3},MID(pesel3[[#This Row],[pesel]],{1;2;3;4;5;6;7;8;9;10},1)*1),10))</f>
        <v>1</v>
      </c>
      <c r="I102" s="1">
        <f>IF(pesel3[[#This Row],[cyfra kontrolna]]=pesel3[[#This Row],[dobra cyfra kontrolna]],1,0)</f>
        <v>1</v>
      </c>
    </row>
    <row r="103" spans="1:9" hidden="1" x14ac:dyDescent="0.25">
      <c r="A103" s="1" t="s">
        <v>101</v>
      </c>
      <c r="B103" s="1">
        <f>IF(MOD(MID(pesel3[[#This Row],[pesel]],10,1)*1,2)=0,1,0)</f>
        <v>1</v>
      </c>
      <c r="C103" s="1" t="str">
        <f>MID(pesel3[[#This Row],[pesel]],1,2)</f>
        <v>89</v>
      </c>
      <c r="D103" s="1" t="str">
        <f>MID(pesel3[[#This Row],[pesel]],3,2)</f>
        <v>05</v>
      </c>
      <c r="E103" s="1" t="str">
        <f>MID(pesel3[[#This Row],[pesel]],5,2)</f>
        <v>20</v>
      </c>
      <c r="F103" s="1" t="str">
        <f>MID(pesel3[[#This Row],[pesel]],7,3)</f>
        <v>850</v>
      </c>
      <c r="G103" s="1">
        <f>RIGHT(pesel3[[#This Row],[pesel]],1)*1</f>
        <v>9</v>
      </c>
      <c r="H103" s="1" cm="1">
        <f t="array" ref="H103">IF(MOD(SUMPRODUCT({1;3;7;9;1;3;7;9;1;3},MID(pesel3[[#This Row],[pesel]],{1;2;3;4;5;6;7;8;9;10},1)*1),10)=0,0,10-MOD(SUMPRODUCT({1;3;7;9;1;3;7;9;1;3},MID(pesel3[[#This Row],[pesel]],{1;2;3;4;5;6;7;8;9;10},1)*1),10))</f>
        <v>9</v>
      </c>
      <c r="I103" s="1">
        <f>IF(pesel3[[#This Row],[cyfra kontrolna]]=pesel3[[#This Row],[dobra cyfra kontrolna]],1,0)</f>
        <v>1</v>
      </c>
    </row>
    <row r="104" spans="1:9" hidden="1" x14ac:dyDescent="0.25">
      <c r="A104" s="1" t="s">
        <v>102</v>
      </c>
      <c r="B104" s="1">
        <f>IF(MOD(MID(pesel3[[#This Row],[pesel]],10,1)*1,2)=0,1,0)</f>
        <v>0</v>
      </c>
      <c r="C104" s="1" t="str">
        <f>MID(pesel3[[#This Row],[pesel]],1,2)</f>
        <v>50</v>
      </c>
      <c r="D104" s="1" t="str">
        <f>MID(pesel3[[#This Row],[pesel]],3,2)</f>
        <v>10</v>
      </c>
      <c r="E104" s="1" t="str">
        <f>MID(pesel3[[#This Row],[pesel]],5,2)</f>
        <v>26</v>
      </c>
      <c r="F104" s="1" t="str">
        <f>MID(pesel3[[#This Row],[pesel]],7,3)</f>
        <v>363</v>
      </c>
      <c r="G104" s="1">
        <f>RIGHT(pesel3[[#This Row],[pesel]],1)*1</f>
        <v>5</v>
      </c>
      <c r="H104" s="1" cm="1">
        <f t="array" ref="H104">IF(MOD(SUMPRODUCT({1;3;7;9;1;3;7;9;1;3},MID(pesel3[[#This Row],[pesel]],{1;2;3;4;5;6;7;8;9;10},1)*1),10)=0,0,10-MOD(SUMPRODUCT({1;3;7;9;1;3;7;9;1;3},MID(pesel3[[#This Row],[pesel]],{1;2;3;4;5;6;7;8;9;10},1)*1),10))</f>
        <v>5</v>
      </c>
      <c r="I104" s="1">
        <f>IF(pesel3[[#This Row],[cyfra kontrolna]]=pesel3[[#This Row],[dobra cyfra kontrolna]],1,0)</f>
        <v>1</v>
      </c>
    </row>
    <row r="105" spans="1:9" hidden="1" x14ac:dyDescent="0.25">
      <c r="A105" s="1" t="s">
        <v>103</v>
      </c>
      <c r="B105" s="1">
        <f>IF(MOD(MID(pesel3[[#This Row],[pesel]],10,1)*1,2)=0,1,0)</f>
        <v>0</v>
      </c>
      <c r="C105" s="1" t="str">
        <f>MID(pesel3[[#This Row],[pesel]],1,2)</f>
        <v>89</v>
      </c>
      <c r="D105" s="1" t="str">
        <f>MID(pesel3[[#This Row],[pesel]],3,2)</f>
        <v>01</v>
      </c>
      <c r="E105" s="1" t="str">
        <f>MID(pesel3[[#This Row],[pesel]],5,2)</f>
        <v>15</v>
      </c>
      <c r="F105" s="1" t="str">
        <f>MID(pesel3[[#This Row],[pesel]],7,3)</f>
        <v>813</v>
      </c>
      <c r="G105" s="1">
        <f>RIGHT(pesel3[[#This Row],[pesel]],1)*1</f>
        <v>9</v>
      </c>
      <c r="H105" s="1" cm="1">
        <f t="array" ref="H105">IF(MOD(SUMPRODUCT({1;3;7;9;1;3;7;9;1;3},MID(pesel3[[#This Row],[pesel]],{1;2;3;4;5;6;7;8;9;10},1)*1),10)=0,0,10-MOD(SUMPRODUCT({1;3;7;9;1;3;7;9;1;3},MID(pesel3[[#This Row],[pesel]],{1;2;3;4;5;6;7;8;9;10},1)*1),10))</f>
        <v>9</v>
      </c>
      <c r="I105" s="1">
        <f>IF(pesel3[[#This Row],[cyfra kontrolna]]=pesel3[[#This Row],[dobra cyfra kontrolna]],1,0)</f>
        <v>1</v>
      </c>
    </row>
    <row r="106" spans="1:9" hidden="1" x14ac:dyDescent="0.25">
      <c r="A106" s="1" t="s">
        <v>104</v>
      </c>
      <c r="B106" s="1">
        <f>IF(MOD(MID(pesel3[[#This Row],[pesel]],10,1)*1,2)=0,1,0)</f>
        <v>1</v>
      </c>
      <c r="C106" s="1" t="str">
        <f>MID(pesel3[[#This Row],[pesel]],1,2)</f>
        <v>53</v>
      </c>
      <c r="D106" s="1" t="str">
        <f>MID(pesel3[[#This Row],[pesel]],3,2)</f>
        <v>12</v>
      </c>
      <c r="E106" s="1" t="str">
        <f>MID(pesel3[[#This Row],[pesel]],5,2)</f>
        <v>22</v>
      </c>
      <c r="F106" s="1" t="str">
        <f>MID(pesel3[[#This Row],[pesel]],7,3)</f>
        <v>991</v>
      </c>
      <c r="G106" s="1">
        <f>RIGHT(pesel3[[#This Row],[pesel]],1)*1</f>
        <v>2</v>
      </c>
      <c r="H106" s="1" cm="1">
        <f t="array" ref="H106">IF(MOD(SUMPRODUCT({1;3;7;9;1;3;7;9;1;3},MID(pesel3[[#This Row],[pesel]],{1;2;3;4;5;6;7;8;9;10},1)*1),10)=0,0,10-MOD(SUMPRODUCT({1;3;7;9;1;3;7;9;1;3},MID(pesel3[[#This Row],[pesel]],{1;2;3;4;5;6;7;8;9;10},1)*1),10))</f>
        <v>2</v>
      </c>
      <c r="I106" s="1">
        <f>IF(pesel3[[#This Row],[cyfra kontrolna]]=pesel3[[#This Row],[dobra cyfra kontrolna]],1,0)</f>
        <v>1</v>
      </c>
    </row>
    <row r="107" spans="1:9" hidden="1" x14ac:dyDescent="0.25">
      <c r="A107" s="1" t="s">
        <v>105</v>
      </c>
      <c r="B107" s="1">
        <f>IF(MOD(MID(pesel3[[#This Row],[pesel]],10,1)*1,2)=0,1,0)</f>
        <v>1</v>
      </c>
      <c r="C107" s="1" t="str">
        <f>MID(pesel3[[#This Row],[pesel]],1,2)</f>
        <v>75</v>
      </c>
      <c r="D107" s="1" t="str">
        <f>MID(pesel3[[#This Row],[pesel]],3,2)</f>
        <v>11</v>
      </c>
      <c r="E107" s="1" t="str">
        <f>MID(pesel3[[#This Row],[pesel]],5,2)</f>
        <v>31</v>
      </c>
      <c r="F107" s="1" t="str">
        <f>MID(pesel3[[#This Row],[pesel]],7,3)</f>
        <v>627</v>
      </c>
      <c r="G107" s="1">
        <f>RIGHT(pesel3[[#This Row],[pesel]],1)*1</f>
        <v>7</v>
      </c>
      <c r="H107" s="1" cm="1">
        <f t="array" ref="H107">IF(MOD(SUMPRODUCT({1;3;7;9;1;3;7;9;1;3},MID(pesel3[[#This Row],[pesel]],{1;2;3;4;5;6;7;8;9;10},1)*1),10)=0,0,10-MOD(SUMPRODUCT({1;3;7;9;1;3;7;9;1;3},MID(pesel3[[#This Row],[pesel]],{1;2;3;4;5;6;7;8;9;10},1)*1),10))</f>
        <v>7</v>
      </c>
      <c r="I107" s="1">
        <f>IF(pesel3[[#This Row],[cyfra kontrolna]]=pesel3[[#This Row],[dobra cyfra kontrolna]],1,0)</f>
        <v>1</v>
      </c>
    </row>
    <row r="108" spans="1:9" hidden="1" x14ac:dyDescent="0.25">
      <c r="A108" s="1" t="s">
        <v>106</v>
      </c>
      <c r="B108" s="1">
        <f>IF(MOD(MID(pesel3[[#This Row],[pesel]],10,1)*1,2)=0,1,0)</f>
        <v>0</v>
      </c>
      <c r="C108" s="1" t="str">
        <f>MID(pesel3[[#This Row],[pesel]],1,2)</f>
        <v>89</v>
      </c>
      <c r="D108" s="1" t="str">
        <f>MID(pesel3[[#This Row],[pesel]],3,2)</f>
        <v>10</v>
      </c>
      <c r="E108" s="1" t="str">
        <f>MID(pesel3[[#This Row],[pesel]],5,2)</f>
        <v>25</v>
      </c>
      <c r="F108" s="1" t="str">
        <f>MID(pesel3[[#This Row],[pesel]],7,3)</f>
        <v>881</v>
      </c>
      <c r="G108" s="1">
        <f>RIGHT(pesel3[[#This Row],[pesel]],1)*1</f>
        <v>1</v>
      </c>
      <c r="H108" s="1" cm="1">
        <f t="array" ref="H108">IF(MOD(SUMPRODUCT({1;3;7;9;1;3;7;9;1;3},MID(pesel3[[#This Row],[pesel]],{1;2;3;4;5;6;7;8;9;10},1)*1),10)=0,0,10-MOD(SUMPRODUCT({1;3;7;9;1;3;7;9;1;3},MID(pesel3[[#This Row],[pesel]],{1;2;3;4;5;6;7;8;9;10},1)*1),10))</f>
        <v>1</v>
      </c>
      <c r="I108" s="1">
        <f>IF(pesel3[[#This Row],[cyfra kontrolna]]=pesel3[[#This Row],[dobra cyfra kontrolna]],1,0)</f>
        <v>1</v>
      </c>
    </row>
    <row r="109" spans="1:9" hidden="1" x14ac:dyDescent="0.25">
      <c r="A109" s="1" t="s">
        <v>107</v>
      </c>
      <c r="B109" s="1">
        <f>IF(MOD(MID(pesel3[[#This Row],[pesel]],10,1)*1,2)=0,1,0)</f>
        <v>0</v>
      </c>
      <c r="C109" s="1" t="str">
        <f>MID(pesel3[[#This Row],[pesel]],1,2)</f>
        <v>89</v>
      </c>
      <c r="D109" s="1" t="str">
        <f>MID(pesel3[[#This Row],[pesel]],3,2)</f>
        <v>02</v>
      </c>
      <c r="E109" s="1" t="str">
        <f>MID(pesel3[[#This Row],[pesel]],5,2)</f>
        <v>23</v>
      </c>
      <c r="F109" s="1" t="str">
        <f>MID(pesel3[[#This Row],[pesel]],7,3)</f>
        <v>799</v>
      </c>
      <c r="G109" s="1">
        <f>RIGHT(pesel3[[#This Row],[pesel]],1)*1</f>
        <v>4</v>
      </c>
      <c r="H109" s="1" cm="1">
        <f t="array" ref="H109">IF(MOD(SUMPRODUCT({1;3;7;9;1;3;7;9;1;3},MID(pesel3[[#This Row],[pesel]],{1;2;3;4;5;6;7;8;9;10},1)*1),10)=0,0,10-MOD(SUMPRODUCT({1;3;7;9;1;3;7;9;1;3},MID(pesel3[[#This Row],[pesel]],{1;2;3;4;5;6;7;8;9;10},1)*1),10))</f>
        <v>4</v>
      </c>
      <c r="I109" s="1">
        <f>IF(pesel3[[#This Row],[cyfra kontrolna]]=pesel3[[#This Row],[dobra cyfra kontrolna]],1,0)</f>
        <v>1</v>
      </c>
    </row>
    <row r="110" spans="1:9" hidden="1" x14ac:dyDescent="0.25">
      <c r="A110" s="1" t="s">
        <v>108</v>
      </c>
      <c r="B110" s="1">
        <f>IF(MOD(MID(pesel3[[#This Row],[pesel]],10,1)*1,2)=0,1,0)</f>
        <v>0</v>
      </c>
      <c r="C110" s="1" t="str">
        <f>MID(pesel3[[#This Row],[pesel]],1,2)</f>
        <v>92</v>
      </c>
      <c r="D110" s="1" t="str">
        <f>MID(pesel3[[#This Row],[pesel]],3,2)</f>
        <v>08</v>
      </c>
      <c r="E110" s="1" t="str">
        <f>MID(pesel3[[#This Row],[pesel]],5,2)</f>
        <v>07</v>
      </c>
      <c r="F110" s="1" t="str">
        <f>MID(pesel3[[#This Row],[pesel]],7,3)</f>
        <v>093</v>
      </c>
      <c r="G110" s="1">
        <f>RIGHT(pesel3[[#This Row],[pesel]],1)*1</f>
        <v>3</v>
      </c>
      <c r="H110" s="1" cm="1">
        <f t="array" ref="H110">IF(MOD(SUMPRODUCT({1;3;7;9;1;3;7;9;1;3},MID(pesel3[[#This Row],[pesel]],{1;2;3;4;5;6;7;8;9;10},1)*1),10)=0,0,10-MOD(SUMPRODUCT({1;3;7;9;1;3;7;9;1;3},MID(pesel3[[#This Row],[pesel]],{1;2;3;4;5;6;7;8;9;10},1)*1),10))</f>
        <v>3</v>
      </c>
      <c r="I110" s="1">
        <f>IF(pesel3[[#This Row],[cyfra kontrolna]]=pesel3[[#This Row],[dobra cyfra kontrolna]],1,0)</f>
        <v>1</v>
      </c>
    </row>
    <row r="111" spans="1:9" hidden="1" x14ac:dyDescent="0.25">
      <c r="A111" s="1" t="s">
        <v>109</v>
      </c>
      <c r="B111" s="1">
        <f>IF(MOD(MID(pesel3[[#This Row],[pesel]],10,1)*1,2)=0,1,0)</f>
        <v>1</v>
      </c>
      <c r="C111" s="1" t="str">
        <f>MID(pesel3[[#This Row],[pesel]],1,2)</f>
        <v>50</v>
      </c>
      <c r="D111" s="1" t="str">
        <f>MID(pesel3[[#This Row],[pesel]],3,2)</f>
        <v>10</v>
      </c>
      <c r="E111" s="1" t="str">
        <f>MID(pesel3[[#This Row],[pesel]],5,2)</f>
        <v>11</v>
      </c>
      <c r="F111" s="1" t="str">
        <f>MID(pesel3[[#This Row],[pesel]],7,3)</f>
        <v>113</v>
      </c>
      <c r="G111" s="1">
        <f>RIGHT(pesel3[[#This Row],[pesel]],1)*1</f>
        <v>5</v>
      </c>
      <c r="H111" s="1" cm="1">
        <f t="array" ref="H111">IF(MOD(SUMPRODUCT({1;3;7;9;1;3;7;9;1;3},MID(pesel3[[#This Row],[pesel]],{1;2;3;4;5;6;7;8;9;10},1)*1),10)=0,0,10-MOD(SUMPRODUCT({1;3;7;9;1;3;7;9;1;3},MID(pesel3[[#This Row],[pesel]],{1;2;3;4;5;6;7;8;9;10},1)*1),10))</f>
        <v>5</v>
      </c>
      <c r="I111" s="1">
        <f>IF(pesel3[[#This Row],[cyfra kontrolna]]=pesel3[[#This Row],[dobra cyfra kontrolna]],1,0)</f>
        <v>1</v>
      </c>
    </row>
    <row r="112" spans="1:9" hidden="1" x14ac:dyDescent="0.25">
      <c r="A112" s="1" t="s">
        <v>110</v>
      </c>
      <c r="B112" s="1">
        <f>IF(MOD(MID(pesel3[[#This Row],[pesel]],10,1)*1,2)=0,1,0)</f>
        <v>0</v>
      </c>
      <c r="C112" s="1" t="str">
        <f>MID(pesel3[[#This Row],[pesel]],1,2)</f>
        <v>89</v>
      </c>
      <c r="D112" s="1" t="str">
        <f>MID(pesel3[[#This Row],[pesel]],3,2)</f>
        <v>04</v>
      </c>
      <c r="E112" s="1" t="str">
        <f>MID(pesel3[[#This Row],[pesel]],5,2)</f>
        <v>26</v>
      </c>
      <c r="F112" s="1" t="str">
        <f>MID(pesel3[[#This Row],[pesel]],7,3)</f>
        <v>204</v>
      </c>
      <c r="G112" s="1">
        <f>RIGHT(pesel3[[#This Row],[pesel]],1)*1</f>
        <v>4</v>
      </c>
      <c r="H112" s="1" cm="1">
        <f t="array" ref="H112">IF(MOD(SUMPRODUCT({1;3;7;9;1;3;7;9;1;3},MID(pesel3[[#This Row],[pesel]],{1;2;3;4;5;6;7;8;9;10},1)*1),10)=0,0,10-MOD(SUMPRODUCT({1;3;7;9;1;3;7;9;1;3},MID(pesel3[[#This Row],[pesel]],{1;2;3;4;5;6;7;8;9;10},1)*1),10))</f>
        <v>4</v>
      </c>
      <c r="I112" s="1">
        <f>IF(pesel3[[#This Row],[cyfra kontrolna]]=pesel3[[#This Row],[dobra cyfra kontrolna]],1,0)</f>
        <v>1</v>
      </c>
    </row>
    <row r="113" spans="1:9" hidden="1" x14ac:dyDescent="0.25">
      <c r="A113" s="1" t="s">
        <v>111</v>
      </c>
      <c r="B113" s="1">
        <f>IF(MOD(MID(pesel3[[#This Row],[pesel]],10,1)*1,2)=0,1,0)</f>
        <v>1</v>
      </c>
      <c r="C113" s="1" t="str">
        <f>MID(pesel3[[#This Row],[pesel]],1,2)</f>
        <v>51</v>
      </c>
      <c r="D113" s="1" t="str">
        <f>MID(pesel3[[#This Row],[pesel]],3,2)</f>
        <v>10</v>
      </c>
      <c r="E113" s="1" t="str">
        <f>MID(pesel3[[#This Row],[pesel]],5,2)</f>
        <v>25</v>
      </c>
      <c r="F113" s="1" t="str">
        <f>MID(pesel3[[#This Row],[pesel]],7,3)</f>
        <v>738</v>
      </c>
      <c r="G113" s="1">
        <f>RIGHT(pesel3[[#This Row],[pesel]],1)*1</f>
        <v>2</v>
      </c>
      <c r="H113" s="1" cm="1">
        <f t="array" ref="H113">IF(MOD(SUMPRODUCT({1;3;7;9;1;3;7;9;1;3},MID(pesel3[[#This Row],[pesel]],{1;2;3;4;5;6;7;8;9;10},1)*1),10)=0,0,10-MOD(SUMPRODUCT({1;3;7;9;1;3;7;9;1;3},MID(pesel3[[#This Row],[pesel]],{1;2;3;4;5;6;7;8;9;10},1)*1),10))</f>
        <v>2</v>
      </c>
      <c r="I113" s="1">
        <f>IF(pesel3[[#This Row],[cyfra kontrolna]]=pesel3[[#This Row],[dobra cyfra kontrolna]],1,0)</f>
        <v>1</v>
      </c>
    </row>
    <row r="114" spans="1:9" hidden="1" x14ac:dyDescent="0.25">
      <c r="A114" s="1" t="s">
        <v>112</v>
      </c>
      <c r="B114" s="1">
        <f>IF(MOD(MID(pesel3[[#This Row],[pesel]],10,1)*1,2)=0,1,0)</f>
        <v>0</v>
      </c>
      <c r="C114" s="1" t="str">
        <f>MID(pesel3[[#This Row],[pesel]],1,2)</f>
        <v>89</v>
      </c>
      <c r="D114" s="1" t="str">
        <f>MID(pesel3[[#This Row],[pesel]],3,2)</f>
        <v>02</v>
      </c>
      <c r="E114" s="1" t="str">
        <f>MID(pesel3[[#This Row],[pesel]],5,2)</f>
        <v>16</v>
      </c>
      <c r="F114" s="1" t="str">
        <f>MID(pesel3[[#This Row],[pesel]],7,3)</f>
        <v>976</v>
      </c>
      <c r="G114" s="1">
        <f>RIGHT(pesel3[[#This Row],[pesel]],1)*1</f>
        <v>7</v>
      </c>
      <c r="H114" s="1" cm="1">
        <f t="array" ref="H114">IF(MOD(SUMPRODUCT({1;3;7;9;1;3;7;9;1;3},MID(pesel3[[#This Row],[pesel]],{1;2;3;4;5;6;7;8;9;10},1)*1),10)=0,0,10-MOD(SUMPRODUCT({1;3;7;9;1;3;7;9;1;3},MID(pesel3[[#This Row],[pesel]],{1;2;3;4;5;6;7;8;9;10},1)*1),10))</f>
        <v>7</v>
      </c>
      <c r="I114" s="1">
        <f>IF(pesel3[[#This Row],[cyfra kontrolna]]=pesel3[[#This Row],[dobra cyfra kontrolna]],1,0)</f>
        <v>1</v>
      </c>
    </row>
    <row r="115" spans="1:9" hidden="1" x14ac:dyDescent="0.25">
      <c r="A115" s="1" t="s">
        <v>113</v>
      </c>
      <c r="B115" s="1">
        <f>IF(MOD(MID(pesel3[[#This Row],[pesel]],10,1)*1,2)=0,1,0)</f>
        <v>1</v>
      </c>
      <c r="C115" s="1" t="str">
        <f>MID(pesel3[[#This Row],[pesel]],1,2)</f>
        <v>63</v>
      </c>
      <c r="D115" s="1" t="str">
        <f>MID(pesel3[[#This Row],[pesel]],3,2)</f>
        <v>09</v>
      </c>
      <c r="E115" s="1" t="str">
        <f>MID(pesel3[[#This Row],[pesel]],5,2)</f>
        <v>26</v>
      </c>
      <c r="F115" s="1" t="str">
        <f>MID(pesel3[[#This Row],[pesel]],7,3)</f>
        <v>086</v>
      </c>
      <c r="G115" s="1">
        <f>RIGHT(pesel3[[#This Row],[pesel]],1)*1</f>
        <v>4</v>
      </c>
      <c r="H115" s="1" cm="1">
        <f t="array" ref="H115">IF(MOD(SUMPRODUCT({1;3;7;9;1;3;7;9;1;3},MID(pesel3[[#This Row],[pesel]],{1;2;3;4;5;6;7;8;9;10},1)*1),10)=0,0,10-MOD(SUMPRODUCT({1;3;7;9;1;3;7;9;1;3},MID(pesel3[[#This Row],[pesel]],{1;2;3;4;5;6;7;8;9;10},1)*1),10))</f>
        <v>4</v>
      </c>
      <c r="I115" s="1">
        <f>IF(pesel3[[#This Row],[cyfra kontrolna]]=pesel3[[#This Row],[dobra cyfra kontrolna]],1,0)</f>
        <v>1</v>
      </c>
    </row>
    <row r="116" spans="1:9" hidden="1" x14ac:dyDescent="0.25">
      <c r="A116" s="1" t="s">
        <v>114</v>
      </c>
      <c r="B116" s="1">
        <f>IF(MOD(MID(pesel3[[#This Row],[pesel]],10,1)*1,2)=0,1,0)</f>
        <v>1</v>
      </c>
      <c r="C116" s="1" t="str">
        <f>MID(pesel3[[#This Row],[pesel]],1,2)</f>
        <v>78</v>
      </c>
      <c r="D116" s="1" t="str">
        <f>MID(pesel3[[#This Row],[pesel]],3,2)</f>
        <v>10</v>
      </c>
      <c r="E116" s="1" t="str">
        <f>MID(pesel3[[#This Row],[pesel]],5,2)</f>
        <v>29</v>
      </c>
      <c r="F116" s="1" t="str">
        <f>MID(pesel3[[#This Row],[pesel]],7,3)</f>
        <v>459</v>
      </c>
      <c r="G116" s="1">
        <f>RIGHT(pesel3[[#This Row],[pesel]],1)*1</f>
        <v>3</v>
      </c>
      <c r="H116" s="1" cm="1">
        <f t="array" ref="H116">IF(MOD(SUMPRODUCT({1;3;7;9;1;3;7;9;1;3},MID(pesel3[[#This Row],[pesel]],{1;2;3;4;5;6;7;8;9;10},1)*1),10)=0,0,10-MOD(SUMPRODUCT({1;3;7;9;1;3;7;9;1;3},MID(pesel3[[#This Row],[pesel]],{1;2;3;4;5;6;7;8;9;10},1)*1),10))</f>
        <v>3</v>
      </c>
      <c r="I116" s="1">
        <f>IF(pesel3[[#This Row],[cyfra kontrolna]]=pesel3[[#This Row],[dobra cyfra kontrolna]],1,0)</f>
        <v>1</v>
      </c>
    </row>
    <row r="117" spans="1:9" hidden="1" x14ac:dyDescent="0.25">
      <c r="A117" s="1" t="s">
        <v>115</v>
      </c>
      <c r="B117" s="1">
        <f>IF(MOD(MID(pesel3[[#This Row],[pesel]],10,1)*1,2)=0,1,0)</f>
        <v>1</v>
      </c>
      <c r="C117" s="1" t="str">
        <f>MID(pesel3[[#This Row],[pesel]],1,2)</f>
        <v>86</v>
      </c>
      <c r="D117" s="1" t="str">
        <f>MID(pesel3[[#This Row],[pesel]],3,2)</f>
        <v>06</v>
      </c>
      <c r="E117" s="1" t="str">
        <f>MID(pesel3[[#This Row],[pesel]],5,2)</f>
        <v>19</v>
      </c>
      <c r="F117" s="1" t="str">
        <f>MID(pesel3[[#This Row],[pesel]],7,3)</f>
        <v>953</v>
      </c>
      <c r="G117" s="1">
        <f>RIGHT(pesel3[[#This Row],[pesel]],1)*1</f>
        <v>5</v>
      </c>
      <c r="H117" s="1" cm="1">
        <f t="array" ref="H117">IF(MOD(SUMPRODUCT({1;3;7;9;1;3;7;9;1;3},MID(pesel3[[#This Row],[pesel]],{1;2;3;4;5;6;7;8;9;10},1)*1),10)=0,0,10-MOD(SUMPRODUCT({1;3;7;9;1;3;7;9;1;3},MID(pesel3[[#This Row],[pesel]],{1;2;3;4;5;6;7;8;9;10},1)*1),10))</f>
        <v>5</v>
      </c>
      <c r="I117" s="1">
        <f>IF(pesel3[[#This Row],[cyfra kontrolna]]=pesel3[[#This Row],[dobra cyfra kontrolna]],1,0)</f>
        <v>1</v>
      </c>
    </row>
    <row r="118" spans="1:9" hidden="1" x14ac:dyDescent="0.25">
      <c r="A118" s="1" t="s">
        <v>116</v>
      </c>
      <c r="B118" s="1">
        <f>IF(MOD(MID(pesel3[[#This Row],[pesel]],10,1)*1,2)=0,1,0)</f>
        <v>1</v>
      </c>
      <c r="C118" s="1" t="str">
        <f>MID(pesel3[[#This Row],[pesel]],1,2)</f>
        <v>78</v>
      </c>
      <c r="D118" s="1" t="str">
        <f>MID(pesel3[[#This Row],[pesel]],3,2)</f>
        <v>01</v>
      </c>
      <c r="E118" s="1" t="str">
        <f>MID(pesel3[[#This Row],[pesel]],5,2)</f>
        <v>11</v>
      </c>
      <c r="F118" s="1" t="str">
        <f>MID(pesel3[[#This Row],[pesel]],7,3)</f>
        <v>150</v>
      </c>
      <c r="G118" s="1">
        <f>RIGHT(pesel3[[#This Row],[pesel]],1)*1</f>
        <v>8</v>
      </c>
      <c r="H118" s="1" cm="1">
        <f t="array" ref="H118">IF(MOD(SUMPRODUCT({1;3;7;9;1;3;7;9;1;3},MID(pesel3[[#This Row],[pesel]],{1;2;3;4;5;6;7;8;9;10},1)*1),10)=0,0,10-MOD(SUMPRODUCT({1;3;7;9;1;3;7;9;1;3},MID(pesel3[[#This Row],[pesel]],{1;2;3;4;5;6;7;8;9;10},1)*1),10))</f>
        <v>8</v>
      </c>
      <c r="I118" s="1">
        <f>IF(pesel3[[#This Row],[cyfra kontrolna]]=pesel3[[#This Row],[dobra cyfra kontrolna]],1,0)</f>
        <v>1</v>
      </c>
    </row>
    <row r="119" spans="1:9" hidden="1" x14ac:dyDescent="0.25">
      <c r="A119" s="1" t="s">
        <v>117</v>
      </c>
      <c r="B119" s="1">
        <f>IF(MOD(MID(pesel3[[#This Row],[pesel]],10,1)*1,2)=0,1,0)</f>
        <v>0</v>
      </c>
      <c r="C119" s="1" t="str">
        <f>MID(pesel3[[#This Row],[pesel]],1,2)</f>
        <v>89</v>
      </c>
      <c r="D119" s="1" t="str">
        <f>MID(pesel3[[#This Row],[pesel]],3,2)</f>
        <v>04</v>
      </c>
      <c r="E119" s="1" t="str">
        <f>MID(pesel3[[#This Row],[pesel]],5,2)</f>
        <v>27</v>
      </c>
      <c r="F119" s="1" t="str">
        <f>MID(pesel3[[#This Row],[pesel]],7,3)</f>
        <v>509</v>
      </c>
      <c r="G119" s="1">
        <f>RIGHT(pesel3[[#This Row],[pesel]],1)*1</f>
        <v>3</v>
      </c>
      <c r="H119" s="1" cm="1">
        <f t="array" ref="H119">IF(MOD(SUMPRODUCT({1;3;7;9;1;3;7;9;1;3},MID(pesel3[[#This Row],[pesel]],{1;2;3;4;5;6;7;8;9;10},1)*1),10)=0,0,10-MOD(SUMPRODUCT({1;3;7;9;1;3;7;9;1;3},MID(pesel3[[#This Row],[pesel]],{1;2;3;4;5;6;7;8;9;10},1)*1),10))</f>
        <v>3</v>
      </c>
      <c r="I119" s="1">
        <f>IF(pesel3[[#This Row],[cyfra kontrolna]]=pesel3[[#This Row],[dobra cyfra kontrolna]],1,0)</f>
        <v>1</v>
      </c>
    </row>
    <row r="120" spans="1:9" hidden="1" x14ac:dyDescent="0.25">
      <c r="A120" s="1" t="s">
        <v>118</v>
      </c>
      <c r="B120" s="1">
        <f>IF(MOD(MID(pesel3[[#This Row],[pesel]],10,1)*1,2)=0,1,0)</f>
        <v>1</v>
      </c>
      <c r="C120" s="1" t="str">
        <f>MID(pesel3[[#This Row],[pesel]],1,2)</f>
        <v>89</v>
      </c>
      <c r="D120" s="1" t="str">
        <f>MID(pesel3[[#This Row],[pesel]],3,2)</f>
        <v>11</v>
      </c>
      <c r="E120" s="1" t="str">
        <f>MID(pesel3[[#This Row],[pesel]],5,2)</f>
        <v>24</v>
      </c>
      <c r="F120" s="1" t="str">
        <f>MID(pesel3[[#This Row],[pesel]],7,3)</f>
        <v>668</v>
      </c>
      <c r="G120" s="1">
        <f>RIGHT(pesel3[[#This Row],[pesel]],1)*1</f>
        <v>5</v>
      </c>
      <c r="H120" s="1" cm="1">
        <f t="array" ref="H120">IF(MOD(SUMPRODUCT({1;3;7;9;1;3;7;9;1;3},MID(pesel3[[#This Row],[pesel]],{1;2;3;4;5;6;7;8;9;10},1)*1),10)=0,0,10-MOD(SUMPRODUCT({1;3;7;9;1;3;7;9;1;3},MID(pesel3[[#This Row],[pesel]],{1;2;3;4;5;6;7;8;9;10},1)*1),10))</f>
        <v>5</v>
      </c>
      <c r="I120" s="1">
        <f>IF(pesel3[[#This Row],[cyfra kontrolna]]=pesel3[[#This Row],[dobra cyfra kontrolna]],1,0)</f>
        <v>1</v>
      </c>
    </row>
    <row r="121" spans="1:9" hidden="1" x14ac:dyDescent="0.25">
      <c r="A121" s="1" t="s">
        <v>119</v>
      </c>
      <c r="B121" s="1">
        <f>IF(MOD(MID(pesel3[[#This Row],[pesel]],10,1)*1,2)=0,1,0)</f>
        <v>0</v>
      </c>
      <c r="C121" s="1" t="str">
        <f>MID(pesel3[[#This Row],[pesel]],1,2)</f>
        <v>89</v>
      </c>
      <c r="D121" s="1" t="str">
        <f>MID(pesel3[[#This Row],[pesel]],3,2)</f>
        <v>02</v>
      </c>
      <c r="E121" s="1" t="str">
        <f>MID(pesel3[[#This Row],[pesel]],5,2)</f>
        <v>02</v>
      </c>
      <c r="F121" s="1" t="str">
        <f>MID(pesel3[[#This Row],[pesel]],7,3)</f>
        <v>653</v>
      </c>
      <c r="G121" s="1">
        <f>RIGHT(pesel3[[#This Row],[pesel]],1)*1</f>
        <v>4</v>
      </c>
      <c r="H121" s="1" cm="1">
        <f t="array" ref="H121">IF(MOD(SUMPRODUCT({1;3;7;9;1;3;7;9;1;3},MID(pesel3[[#This Row],[pesel]],{1;2;3;4;5;6;7;8;9;10},1)*1),10)=0,0,10-MOD(SUMPRODUCT({1;3;7;9;1;3;7;9;1;3},MID(pesel3[[#This Row],[pesel]],{1;2;3;4;5;6;7;8;9;10},1)*1),10))</f>
        <v>4</v>
      </c>
      <c r="I121" s="1">
        <f>IF(pesel3[[#This Row],[cyfra kontrolna]]=pesel3[[#This Row],[dobra cyfra kontrolna]],1,0)</f>
        <v>1</v>
      </c>
    </row>
    <row r="122" spans="1:9" hidden="1" x14ac:dyDescent="0.25">
      <c r="A122" s="1" t="s">
        <v>120</v>
      </c>
      <c r="B122" s="1">
        <f>IF(MOD(MID(pesel3[[#This Row],[pesel]],10,1)*1,2)=0,1,0)</f>
        <v>1</v>
      </c>
      <c r="C122" s="1" t="str">
        <f>MID(pesel3[[#This Row],[pesel]],1,2)</f>
        <v>66</v>
      </c>
      <c r="D122" s="1" t="str">
        <f>MID(pesel3[[#This Row],[pesel]],3,2)</f>
        <v>10</v>
      </c>
      <c r="E122" s="1" t="str">
        <f>MID(pesel3[[#This Row],[pesel]],5,2)</f>
        <v>06</v>
      </c>
      <c r="F122" s="1" t="str">
        <f>MID(pesel3[[#This Row],[pesel]],7,3)</f>
        <v>516</v>
      </c>
      <c r="G122" s="1">
        <f>RIGHT(pesel3[[#This Row],[pesel]],1)*1</f>
        <v>3</v>
      </c>
      <c r="H122" s="1" cm="1">
        <f t="array" ref="H122">IF(MOD(SUMPRODUCT({1;3;7;9;1;3;7;9;1;3},MID(pesel3[[#This Row],[pesel]],{1;2;3;4;5;6;7;8;9;10},1)*1),10)=0,0,10-MOD(SUMPRODUCT({1;3;7;9;1;3;7;9;1;3},MID(pesel3[[#This Row],[pesel]],{1;2;3;4;5;6;7;8;9;10},1)*1),10))</f>
        <v>3</v>
      </c>
      <c r="I122" s="1">
        <f>IF(pesel3[[#This Row],[cyfra kontrolna]]=pesel3[[#This Row],[dobra cyfra kontrolna]],1,0)</f>
        <v>1</v>
      </c>
    </row>
    <row r="123" spans="1:9" hidden="1" x14ac:dyDescent="0.25">
      <c r="A123" s="1" t="s">
        <v>121</v>
      </c>
      <c r="B123" s="1">
        <f>IF(MOD(MID(pesel3[[#This Row],[pesel]],10,1)*1,2)=0,1,0)</f>
        <v>1</v>
      </c>
      <c r="C123" s="1" t="str">
        <f>MID(pesel3[[#This Row],[pesel]],1,2)</f>
        <v>65</v>
      </c>
      <c r="D123" s="1" t="str">
        <f>MID(pesel3[[#This Row],[pesel]],3,2)</f>
        <v>06</v>
      </c>
      <c r="E123" s="1" t="str">
        <f>MID(pesel3[[#This Row],[pesel]],5,2)</f>
        <v>28</v>
      </c>
      <c r="F123" s="1" t="str">
        <f>MID(pesel3[[#This Row],[pesel]],7,3)</f>
        <v>923</v>
      </c>
      <c r="G123" s="1">
        <f>RIGHT(pesel3[[#This Row],[pesel]],1)*1</f>
        <v>1</v>
      </c>
      <c r="H123" s="1" cm="1">
        <f t="array" ref="H123">IF(MOD(SUMPRODUCT({1;3;7;9;1;3;7;9;1;3},MID(pesel3[[#This Row],[pesel]],{1;2;3;4;5;6;7;8;9;10},1)*1),10)=0,0,10-MOD(SUMPRODUCT({1;3;7;9;1;3;7;9;1;3},MID(pesel3[[#This Row],[pesel]],{1;2;3;4;5;6;7;8;9;10},1)*1),10))</f>
        <v>1</v>
      </c>
      <c r="I123" s="1">
        <f>IF(pesel3[[#This Row],[cyfra kontrolna]]=pesel3[[#This Row],[dobra cyfra kontrolna]],1,0)</f>
        <v>1</v>
      </c>
    </row>
    <row r="124" spans="1:9" hidden="1" x14ac:dyDescent="0.25">
      <c r="A124" s="1" t="s">
        <v>122</v>
      </c>
      <c r="B124" s="1">
        <f>IF(MOD(MID(pesel3[[#This Row],[pesel]],10,1)*1,2)=0,1,0)</f>
        <v>0</v>
      </c>
      <c r="C124" s="1" t="str">
        <f>MID(pesel3[[#This Row],[pesel]],1,2)</f>
        <v>69</v>
      </c>
      <c r="D124" s="1" t="str">
        <f>MID(pesel3[[#This Row],[pesel]],3,2)</f>
        <v>03</v>
      </c>
      <c r="E124" s="1" t="str">
        <f>MID(pesel3[[#This Row],[pesel]],5,2)</f>
        <v>06</v>
      </c>
      <c r="F124" s="1" t="str">
        <f>MID(pesel3[[#This Row],[pesel]],7,3)</f>
        <v>261</v>
      </c>
      <c r="G124" s="1">
        <f>RIGHT(pesel3[[#This Row],[pesel]],1)*1</f>
        <v>4</v>
      </c>
      <c r="H124" s="1" cm="1">
        <f t="array" ref="H124">IF(MOD(SUMPRODUCT({1;3;7;9;1;3;7;9;1;3},MID(pesel3[[#This Row],[pesel]],{1;2;3;4;5;6;7;8;9;10},1)*1),10)=0,0,10-MOD(SUMPRODUCT({1;3;7;9;1;3;7;9;1;3},MID(pesel3[[#This Row],[pesel]],{1;2;3;4;5;6;7;8;9;10},1)*1),10))</f>
        <v>4</v>
      </c>
      <c r="I124" s="1">
        <f>IF(pesel3[[#This Row],[cyfra kontrolna]]=pesel3[[#This Row],[dobra cyfra kontrolna]],1,0)</f>
        <v>1</v>
      </c>
    </row>
    <row r="125" spans="1:9" hidden="1" x14ac:dyDescent="0.25">
      <c r="A125" s="1" t="s">
        <v>123</v>
      </c>
      <c r="B125" s="1">
        <f>IF(MOD(MID(pesel3[[#This Row],[pesel]],10,1)*1,2)=0,1,0)</f>
        <v>0</v>
      </c>
      <c r="C125" s="1" t="str">
        <f>MID(pesel3[[#This Row],[pesel]],1,2)</f>
        <v>67</v>
      </c>
      <c r="D125" s="1" t="str">
        <f>MID(pesel3[[#This Row],[pesel]],3,2)</f>
        <v>11</v>
      </c>
      <c r="E125" s="1" t="str">
        <f>MID(pesel3[[#This Row],[pesel]],5,2)</f>
        <v>30</v>
      </c>
      <c r="F125" s="1" t="str">
        <f>MID(pesel3[[#This Row],[pesel]],7,3)</f>
        <v>487</v>
      </c>
      <c r="G125" s="1">
        <f>RIGHT(pesel3[[#This Row],[pesel]],1)*1</f>
        <v>0</v>
      </c>
      <c r="H125" s="1" cm="1">
        <f t="array" ref="H125">IF(MOD(SUMPRODUCT({1;3;7;9;1;3;7;9;1;3},MID(pesel3[[#This Row],[pesel]],{1;2;3;4;5;6;7;8;9;10},1)*1),10)=0,0,10-MOD(SUMPRODUCT({1;3;7;9;1;3;7;9;1;3},MID(pesel3[[#This Row],[pesel]],{1;2;3;4;5;6;7;8;9;10},1)*1),10))</f>
        <v>0</v>
      </c>
      <c r="I125" s="1">
        <f>IF(pesel3[[#This Row],[cyfra kontrolna]]=pesel3[[#This Row],[dobra cyfra kontrolna]],1,0)</f>
        <v>1</v>
      </c>
    </row>
    <row r="126" spans="1:9" hidden="1" x14ac:dyDescent="0.25">
      <c r="A126" s="1" t="s">
        <v>124</v>
      </c>
      <c r="B126" s="1">
        <f>IF(MOD(MID(pesel3[[#This Row],[pesel]],10,1)*1,2)=0,1,0)</f>
        <v>1</v>
      </c>
      <c r="C126" s="1" t="str">
        <f>MID(pesel3[[#This Row],[pesel]],1,2)</f>
        <v>84</v>
      </c>
      <c r="D126" s="1" t="str">
        <f>MID(pesel3[[#This Row],[pesel]],3,2)</f>
        <v>05</v>
      </c>
      <c r="E126" s="1" t="str">
        <f>MID(pesel3[[#This Row],[pesel]],5,2)</f>
        <v>18</v>
      </c>
      <c r="F126" s="1" t="str">
        <f>MID(pesel3[[#This Row],[pesel]],7,3)</f>
        <v>401</v>
      </c>
      <c r="G126" s="1">
        <f>RIGHT(pesel3[[#This Row],[pesel]],1)*1</f>
        <v>9</v>
      </c>
      <c r="H126" s="1" cm="1">
        <f t="array" ref="H126">IF(MOD(SUMPRODUCT({1;3;7;9;1;3;7;9;1;3},MID(pesel3[[#This Row],[pesel]],{1;2;3;4;5;6;7;8;9;10},1)*1),10)=0,0,10-MOD(SUMPRODUCT({1;3;7;9;1;3;7;9;1;3},MID(pesel3[[#This Row],[pesel]],{1;2;3;4;5;6;7;8;9;10},1)*1),10))</f>
        <v>9</v>
      </c>
      <c r="I126" s="1">
        <f>IF(pesel3[[#This Row],[cyfra kontrolna]]=pesel3[[#This Row],[dobra cyfra kontrolna]],1,0)</f>
        <v>1</v>
      </c>
    </row>
    <row r="127" spans="1:9" hidden="1" x14ac:dyDescent="0.25">
      <c r="A127" s="1" t="s">
        <v>125</v>
      </c>
      <c r="B127" s="1">
        <f>IF(MOD(MID(pesel3[[#This Row],[pesel]],10,1)*1,2)=0,1,0)</f>
        <v>0</v>
      </c>
      <c r="C127" s="1" t="str">
        <f>MID(pesel3[[#This Row],[pesel]],1,2)</f>
        <v>57</v>
      </c>
      <c r="D127" s="1" t="str">
        <f>MID(pesel3[[#This Row],[pesel]],3,2)</f>
        <v>07</v>
      </c>
      <c r="E127" s="1" t="str">
        <f>MID(pesel3[[#This Row],[pesel]],5,2)</f>
        <v>31</v>
      </c>
      <c r="F127" s="1" t="str">
        <f>MID(pesel3[[#This Row],[pesel]],7,3)</f>
        <v>630</v>
      </c>
      <c r="G127" s="1">
        <f>RIGHT(pesel3[[#This Row],[pesel]],1)*1</f>
        <v>1</v>
      </c>
      <c r="H127" s="1" cm="1">
        <f t="array" ref="H127">IF(MOD(SUMPRODUCT({1;3;7;9;1;3;7;9;1;3},MID(pesel3[[#This Row],[pesel]],{1;2;3;4;5;6;7;8;9;10},1)*1),10)=0,0,10-MOD(SUMPRODUCT({1;3;7;9;1;3;7;9;1;3},MID(pesel3[[#This Row],[pesel]],{1;2;3;4;5;6;7;8;9;10},1)*1),10))</f>
        <v>1</v>
      </c>
      <c r="I127" s="1">
        <f>IF(pesel3[[#This Row],[cyfra kontrolna]]=pesel3[[#This Row],[dobra cyfra kontrolna]],1,0)</f>
        <v>1</v>
      </c>
    </row>
    <row r="128" spans="1:9" hidden="1" x14ac:dyDescent="0.25">
      <c r="A128" s="1" t="s">
        <v>126</v>
      </c>
      <c r="B128" s="1">
        <f>IF(MOD(MID(pesel3[[#This Row],[pesel]],10,1)*1,2)=0,1,0)</f>
        <v>1</v>
      </c>
      <c r="C128" s="1" t="str">
        <f>MID(pesel3[[#This Row],[pesel]],1,2)</f>
        <v>81</v>
      </c>
      <c r="D128" s="1" t="str">
        <f>MID(pesel3[[#This Row],[pesel]],3,2)</f>
        <v>08</v>
      </c>
      <c r="E128" s="1" t="str">
        <f>MID(pesel3[[#This Row],[pesel]],5,2)</f>
        <v>10</v>
      </c>
      <c r="F128" s="1" t="str">
        <f>MID(pesel3[[#This Row],[pesel]],7,3)</f>
        <v>108</v>
      </c>
      <c r="G128" s="1">
        <f>RIGHT(pesel3[[#This Row],[pesel]],1)*1</f>
        <v>3</v>
      </c>
      <c r="H128" s="1" cm="1">
        <f t="array" ref="H128">IF(MOD(SUMPRODUCT({1;3;7;9;1;3;7;9;1;3},MID(pesel3[[#This Row],[pesel]],{1;2;3;4;5;6;7;8;9;10},1)*1),10)=0,0,10-MOD(SUMPRODUCT({1;3;7;9;1;3;7;9;1;3},MID(pesel3[[#This Row],[pesel]],{1;2;3;4;5;6;7;8;9;10},1)*1),10))</f>
        <v>3</v>
      </c>
      <c r="I128" s="1">
        <f>IF(pesel3[[#This Row],[cyfra kontrolna]]=pesel3[[#This Row],[dobra cyfra kontrolna]],1,0)</f>
        <v>1</v>
      </c>
    </row>
    <row r="129" spans="1:9" hidden="1" x14ac:dyDescent="0.25">
      <c r="A129" s="1" t="s">
        <v>127</v>
      </c>
      <c r="B129" s="1">
        <f>IF(MOD(MID(pesel3[[#This Row],[pesel]],10,1)*1,2)=0,1,0)</f>
        <v>1</v>
      </c>
      <c r="C129" s="1" t="str">
        <f>MID(pesel3[[#This Row],[pesel]],1,2)</f>
        <v>89</v>
      </c>
      <c r="D129" s="1" t="str">
        <f>MID(pesel3[[#This Row],[pesel]],3,2)</f>
        <v>06</v>
      </c>
      <c r="E129" s="1" t="str">
        <f>MID(pesel3[[#This Row],[pesel]],5,2)</f>
        <v>26</v>
      </c>
      <c r="F129" s="1" t="str">
        <f>MID(pesel3[[#This Row],[pesel]],7,3)</f>
        <v>448</v>
      </c>
      <c r="G129" s="1">
        <f>RIGHT(pesel3[[#This Row],[pesel]],1)*1</f>
        <v>3</v>
      </c>
      <c r="H129" s="1" cm="1">
        <f t="array" ref="H129">IF(MOD(SUMPRODUCT({1;3;7;9;1;3;7;9;1;3},MID(pesel3[[#This Row],[pesel]],{1;2;3;4;5;6;7;8;9;10},1)*1),10)=0,0,10-MOD(SUMPRODUCT({1;3;7;9;1;3;7;9;1;3},MID(pesel3[[#This Row],[pesel]],{1;2;3;4;5;6;7;8;9;10},1)*1),10))</f>
        <v>3</v>
      </c>
      <c r="I129" s="1">
        <f>IF(pesel3[[#This Row],[cyfra kontrolna]]=pesel3[[#This Row],[dobra cyfra kontrolna]],1,0)</f>
        <v>1</v>
      </c>
    </row>
    <row r="130" spans="1:9" hidden="1" x14ac:dyDescent="0.25">
      <c r="A130" s="1" t="s">
        <v>128</v>
      </c>
      <c r="B130" s="1">
        <f>IF(MOD(MID(pesel3[[#This Row],[pesel]],10,1)*1,2)=0,1,0)</f>
        <v>0</v>
      </c>
      <c r="C130" s="1" t="str">
        <f>MID(pesel3[[#This Row],[pesel]],1,2)</f>
        <v>52</v>
      </c>
      <c r="D130" s="1" t="str">
        <f>MID(pesel3[[#This Row],[pesel]],3,2)</f>
        <v>11</v>
      </c>
      <c r="E130" s="1" t="str">
        <f>MID(pesel3[[#This Row],[pesel]],5,2)</f>
        <v>04</v>
      </c>
      <c r="F130" s="1" t="str">
        <f>MID(pesel3[[#This Row],[pesel]],7,3)</f>
        <v>461</v>
      </c>
      <c r="G130" s="1">
        <f>RIGHT(pesel3[[#This Row],[pesel]],1)*1</f>
        <v>9</v>
      </c>
      <c r="H130" s="1" cm="1">
        <f t="array" ref="H130">IF(MOD(SUMPRODUCT({1;3;7;9;1;3;7;9;1;3},MID(pesel3[[#This Row],[pesel]],{1;2;3;4;5;6;7;8;9;10},1)*1),10)=0,0,10-MOD(SUMPRODUCT({1;3;7;9;1;3;7;9;1;3},MID(pesel3[[#This Row],[pesel]],{1;2;3;4;5;6;7;8;9;10},1)*1),10))</f>
        <v>9</v>
      </c>
      <c r="I130" s="1">
        <f>IF(pesel3[[#This Row],[cyfra kontrolna]]=pesel3[[#This Row],[dobra cyfra kontrolna]],1,0)</f>
        <v>1</v>
      </c>
    </row>
    <row r="131" spans="1:9" hidden="1" x14ac:dyDescent="0.25">
      <c r="A131" s="1" t="s">
        <v>129</v>
      </c>
      <c r="B131" s="1">
        <f>IF(MOD(MID(pesel3[[#This Row],[pesel]],10,1)*1,2)=0,1,0)</f>
        <v>0</v>
      </c>
      <c r="C131" s="1" t="str">
        <f>MID(pesel3[[#This Row],[pesel]],1,2)</f>
        <v>50</v>
      </c>
      <c r="D131" s="1" t="str">
        <f>MID(pesel3[[#This Row],[pesel]],3,2)</f>
        <v>02</v>
      </c>
      <c r="E131" s="1" t="str">
        <f>MID(pesel3[[#This Row],[pesel]],5,2)</f>
        <v>10</v>
      </c>
      <c r="F131" s="1" t="str">
        <f>MID(pesel3[[#This Row],[pesel]],7,3)</f>
        <v>113</v>
      </c>
      <c r="G131" s="1">
        <f>RIGHT(pesel3[[#This Row],[pesel]],1)*1</f>
        <v>2</v>
      </c>
      <c r="H131" s="1" cm="1">
        <f t="array" ref="H131">IF(MOD(SUMPRODUCT({1;3;7;9;1;3;7;9;1;3},MID(pesel3[[#This Row],[pesel]],{1;2;3;4;5;6;7;8;9;10},1)*1),10)=0,0,10-MOD(SUMPRODUCT({1;3;7;9;1;3;7;9;1;3},MID(pesel3[[#This Row],[pesel]],{1;2;3;4;5;6;7;8;9;10},1)*1),10))</f>
        <v>2</v>
      </c>
      <c r="I131" s="1">
        <f>IF(pesel3[[#This Row],[cyfra kontrolna]]=pesel3[[#This Row],[dobra cyfra kontrolna]],1,0)</f>
        <v>1</v>
      </c>
    </row>
    <row r="132" spans="1:9" hidden="1" x14ac:dyDescent="0.25">
      <c r="A132" s="1" t="s">
        <v>130</v>
      </c>
      <c r="B132" s="1">
        <f>IF(MOD(MID(pesel3[[#This Row],[pesel]],10,1)*1,2)=0,1,0)</f>
        <v>0</v>
      </c>
      <c r="C132" s="1" t="str">
        <f>MID(pesel3[[#This Row],[pesel]],1,2)</f>
        <v>65</v>
      </c>
      <c r="D132" s="1" t="str">
        <f>MID(pesel3[[#This Row],[pesel]],3,2)</f>
        <v>09</v>
      </c>
      <c r="E132" s="1" t="str">
        <f>MID(pesel3[[#This Row],[pesel]],5,2)</f>
        <v>20</v>
      </c>
      <c r="F132" s="1" t="str">
        <f>MID(pesel3[[#This Row],[pesel]],7,3)</f>
        <v>568</v>
      </c>
      <c r="G132" s="1">
        <f>RIGHT(pesel3[[#This Row],[pesel]],1)*1</f>
        <v>2</v>
      </c>
      <c r="H132" s="1" cm="1">
        <f t="array" ref="H132">IF(MOD(SUMPRODUCT({1;3;7;9;1;3;7;9;1;3},MID(pesel3[[#This Row],[pesel]],{1;2;3;4;5;6;7;8;9;10},1)*1),10)=0,0,10-MOD(SUMPRODUCT({1;3;7;9;1;3;7;9;1;3},MID(pesel3[[#This Row],[pesel]],{1;2;3;4;5;6;7;8;9;10},1)*1),10))</f>
        <v>2</v>
      </c>
      <c r="I132" s="1">
        <f>IF(pesel3[[#This Row],[cyfra kontrolna]]=pesel3[[#This Row],[dobra cyfra kontrolna]],1,0)</f>
        <v>1</v>
      </c>
    </row>
    <row r="133" spans="1:9" hidden="1" x14ac:dyDescent="0.25">
      <c r="A133" s="1" t="s">
        <v>131</v>
      </c>
      <c r="B133" s="1">
        <f>IF(MOD(MID(pesel3[[#This Row],[pesel]],10,1)*1,2)=0,1,0)</f>
        <v>0</v>
      </c>
      <c r="C133" s="1" t="str">
        <f>MID(pesel3[[#This Row],[pesel]],1,2)</f>
        <v>85</v>
      </c>
      <c r="D133" s="1" t="str">
        <f>MID(pesel3[[#This Row],[pesel]],3,2)</f>
        <v>05</v>
      </c>
      <c r="E133" s="1" t="str">
        <f>MID(pesel3[[#This Row],[pesel]],5,2)</f>
        <v>26</v>
      </c>
      <c r="F133" s="1" t="str">
        <f>MID(pesel3[[#This Row],[pesel]],7,3)</f>
        <v>051</v>
      </c>
      <c r="G133" s="1">
        <f>RIGHT(pesel3[[#This Row],[pesel]],1)*1</f>
        <v>5</v>
      </c>
      <c r="H133" s="1" cm="1">
        <f t="array" ref="H133">IF(MOD(SUMPRODUCT({1;3;7;9;1;3;7;9;1;3},MID(pesel3[[#This Row],[pesel]],{1;2;3;4;5;6;7;8;9;10},1)*1),10)=0,0,10-MOD(SUMPRODUCT({1;3;7;9;1;3;7;9;1;3},MID(pesel3[[#This Row],[pesel]],{1;2;3;4;5;6;7;8;9;10},1)*1),10))</f>
        <v>5</v>
      </c>
      <c r="I133" s="1">
        <f>IF(pesel3[[#This Row],[cyfra kontrolna]]=pesel3[[#This Row],[dobra cyfra kontrolna]],1,0)</f>
        <v>1</v>
      </c>
    </row>
    <row r="134" spans="1:9" hidden="1" x14ac:dyDescent="0.25">
      <c r="A134" s="1" t="s">
        <v>132</v>
      </c>
      <c r="B134" s="1">
        <f>IF(MOD(MID(pesel3[[#This Row],[pesel]],10,1)*1,2)=0,1,0)</f>
        <v>0</v>
      </c>
      <c r="C134" s="1" t="str">
        <f>MID(pesel3[[#This Row],[pesel]],1,2)</f>
        <v>89</v>
      </c>
      <c r="D134" s="1" t="str">
        <f>MID(pesel3[[#This Row],[pesel]],3,2)</f>
        <v>03</v>
      </c>
      <c r="E134" s="1" t="str">
        <f>MID(pesel3[[#This Row],[pesel]],5,2)</f>
        <v>21</v>
      </c>
      <c r="F134" s="1" t="str">
        <f>MID(pesel3[[#This Row],[pesel]],7,3)</f>
        <v>433</v>
      </c>
      <c r="G134" s="1">
        <f>RIGHT(pesel3[[#This Row],[pesel]],1)*1</f>
        <v>0</v>
      </c>
      <c r="H134" s="1" cm="1">
        <f t="array" ref="H134">IF(MOD(SUMPRODUCT({1;3;7;9;1;3;7;9;1;3},MID(pesel3[[#This Row],[pesel]],{1;2;3;4;5;6;7;8;9;10},1)*1),10)=0,0,10-MOD(SUMPRODUCT({1;3;7;9;1;3;7;9;1;3},MID(pesel3[[#This Row],[pesel]],{1;2;3;4;5;6;7;8;9;10},1)*1),10))</f>
        <v>0</v>
      </c>
      <c r="I134" s="1">
        <f>IF(pesel3[[#This Row],[cyfra kontrolna]]=pesel3[[#This Row],[dobra cyfra kontrolna]],1,0)</f>
        <v>1</v>
      </c>
    </row>
    <row r="135" spans="1:9" hidden="1" x14ac:dyDescent="0.25">
      <c r="A135" s="1" t="s">
        <v>133</v>
      </c>
      <c r="B135" s="1">
        <f>IF(MOD(MID(pesel3[[#This Row],[pesel]],10,1)*1,2)=0,1,0)</f>
        <v>1</v>
      </c>
      <c r="C135" s="1" t="str">
        <f>MID(pesel3[[#This Row],[pesel]],1,2)</f>
        <v>71</v>
      </c>
      <c r="D135" s="1" t="str">
        <f>MID(pesel3[[#This Row],[pesel]],3,2)</f>
        <v>12</v>
      </c>
      <c r="E135" s="1" t="str">
        <f>MID(pesel3[[#This Row],[pesel]],5,2)</f>
        <v>30</v>
      </c>
      <c r="F135" s="1" t="str">
        <f>MID(pesel3[[#This Row],[pesel]],7,3)</f>
        <v>616</v>
      </c>
      <c r="G135" s="1">
        <f>RIGHT(pesel3[[#This Row],[pesel]],1)*1</f>
        <v>3</v>
      </c>
      <c r="H135" s="1" cm="1">
        <f t="array" ref="H135">IF(MOD(SUMPRODUCT({1;3;7;9;1;3;7;9;1;3},MID(pesel3[[#This Row],[pesel]],{1;2;3;4;5;6;7;8;9;10},1)*1),10)=0,0,10-MOD(SUMPRODUCT({1;3;7;9;1;3;7;9;1;3},MID(pesel3[[#This Row],[pesel]],{1;2;3;4;5;6;7;8;9;10},1)*1),10))</f>
        <v>3</v>
      </c>
      <c r="I135" s="1">
        <f>IF(pesel3[[#This Row],[cyfra kontrolna]]=pesel3[[#This Row],[dobra cyfra kontrolna]],1,0)</f>
        <v>1</v>
      </c>
    </row>
    <row r="136" spans="1:9" hidden="1" x14ac:dyDescent="0.25">
      <c r="A136" s="1" t="s">
        <v>134</v>
      </c>
      <c r="B136" s="1">
        <f>IF(MOD(MID(pesel3[[#This Row],[pesel]],10,1)*1,2)=0,1,0)</f>
        <v>1</v>
      </c>
      <c r="C136" s="1" t="str">
        <f>MID(pesel3[[#This Row],[pesel]],1,2)</f>
        <v>73</v>
      </c>
      <c r="D136" s="1" t="str">
        <f>MID(pesel3[[#This Row],[pesel]],3,2)</f>
        <v>10</v>
      </c>
      <c r="E136" s="1" t="str">
        <f>MID(pesel3[[#This Row],[pesel]],5,2)</f>
        <v>30</v>
      </c>
      <c r="F136" s="1" t="str">
        <f>MID(pesel3[[#This Row],[pesel]],7,3)</f>
        <v>008</v>
      </c>
      <c r="G136" s="1">
        <f>RIGHT(pesel3[[#This Row],[pesel]],1)*1</f>
        <v>4</v>
      </c>
      <c r="H136" s="1" cm="1">
        <f t="array" ref="H136">IF(MOD(SUMPRODUCT({1;3;7;9;1;3;7;9;1;3},MID(pesel3[[#This Row],[pesel]],{1;2;3;4;5;6;7;8;9;10},1)*1),10)=0,0,10-MOD(SUMPRODUCT({1;3;7;9;1;3;7;9;1;3},MID(pesel3[[#This Row],[pesel]],{1;2;3;4;5;6;7;8;9;10},1)*1),10))</f>
        <v>4</v>
      </c>
      <c r="I136" s="1">
        <f>IF(pesel3[[#This Row],[cyfra kontrolna]]=pesel3[[#This Row],[dobra cyfra kontrolna]],1,0)</f>
        <v>1</v>
      </c>
    </row>
    <row r="137" spans="1:9" hidden="1" x14ac:dyDescent="0.25">
      <c r="A137" s="1" t="s">
        <v>135</v>
      </c>
      <c r="B137" s="1">
        <f>IF(MOD(MID(pesel3[[#This Row],[pesel]],10,1)*1,2)=0,1,0)</f>
        <v>0</v>
      </c>
      <c r="C137" s="1" t="str">
        <f>MID(pesel3[[#This Row],[pesel]],1,2)</f>
        <v>89</v>
      </c>
      <c r="D137" s="1" t="str">
        <f>MID(pesel3[[#This Row],[pesel]],3,2)</f>
        <v>01</v>
      </c>
      <c r="E137" s="1" t="str">
        <f>MID(pesel3[[#This Row],[pesel]],5,2)</f>
        <v>26</v>
      </c>
      <c r="F137" s="1" t="str">
        <f>MID(pesel3[[#This Row],[pesel]],7,3)</f>
        <v>303</v>
      </c>
      <c r="G137" s="1">
        <f>RIGHT(pesel3[[#This Row],[pesel]],1)*1</f>
        <v>7</v>
      </c>
      <c r="H137" s="1" cm="1">
        <f t="array" ref="H137">IF(MOD(SUMPRODUCT({1;3;7;9;1;3;7;9;1;3},MID(pesel3[[#This Row],[pesel]],{1;2;3;4;5;6;7;8;9;10},1)*1),10)=0,0,10-MOD(SUMPRODUCT({1;3;7;9;1;3;7;9;1;3},MID(pesel3[[#This Row],[pesel]],{1;2;3;4;5;6;7;8;9;10},1)*1),10))</f>
        <v>7</v>
      </c>
      <c r="I137" s="1">
        <f>IF(pesel3[[#This Row],[cyfra kontrolna]]=pesel3[[#This Row],[dobra cyfra kontrolna]],1,0)</f>
        <v>1</v>
      </c>
    </row>
    <row r="138" spans="1:9" hidden="1" x14ac:dyDescent="0.25">
      <c r="A138" s="1" t="s">
        <v>136</v>
      </c>
      <c r="B138" s="1">
        <f>IF(MOD(MID(pesel3[[#This Row],[pesel]],10,1)*1,2)=0,1,0)</f>
        <v>0</v>
      </c>
      <c r="C138" s="1" t="str">
        <f>MID(pesel3[[#This Row],[pesel]],1,2)</f>
        <v>73</v>
      </c>
      <c r="D138" s="1" t="str">
        <f>MID(pesel3[[#This Row],[pesel]],3,2)</f>
        <v>01</v>
      </c>
      <c r="E138" s="1" t="str">
        <f>MID(pesel3[[#This Row],[pesel]],5,2)</f>
        <v>03</v>
      </c>
      <c r="F138" s="1" t="str">
        <f>MID(pesel3[[#This Row],[pesel]],7,3)</f>
        <v>995</v>
      </c>
      <c r="G138" s="1">
        <f>RIGHT(pesel3[[#This Row],[pesel]],1)*1</f>
        <v>6</v>
      </c>
      <c r="H138" s="1" cm="1">
        <f t="array" ref="H138">IF(MOD(SUMPRODUCT({1;3;7;9;1;3;7;9;1;3},MID(pesel3[[#This Row],[pesel]],{1;2;3;4;5;6;7;8;9;10},1)*1),10)=0,0,10-MOD(SUMPRODUCT({1;3;7;9;1;3;7;9;1;3},MID(pesel3[[#This Row],[pesel]],{1;2;3;4;5;6;7;8;9;10},1)*1),10))</f>
        <v>6</v>
      </c>
      <c r="I138" s="1">
        <f>IF(pesel3[[#This Row],[cyfra kontrolna]]=pesel3[[#This Row],[dobra cyfra kontrolna]],1,0)</f>
        <v>1</v>
      </c>
    </row>
    <row r="139" spans="1:9" hidden="1" x14ac:dyDescent="0.25">
      <c r="A139" s="1" t="s">
        <v>137</v>
      </c>
      <c r="B139" s="1">
        <f>IF(MOD(MID(pesel3[[#This Row],[pesel]],10,1)*1,2)=0,1,0)</f>
        <v>0</v>
      </c>
      <c r="C139" s="1" t="str">
        <f>MID(pesel3[[#This Row],[pesel]],1,2)</f>
        <v>87</v>
      </c>
      <c r="D139" s="1" t="str">
        <f>MID(pesel3[[#This Row],[pesel]],3,2)</f>
        <v>07</v>
      </c>
      <c r="E139" s="1" t="str">
        <f>MID(pesel3[[#This Row],[pesel]],5,2)</f>
        <v>08</v>
      </c>
      <c r="F139" s="1" t="str">
        <f>MID(pesel3[[#This Row],[pesel]],7,3)</f>
        <v>953</v>
      </c>
      <c r="G139" s="1">
        <f>RIGHT(pesel3[[#This Row],[pesel]],1)*1</f>
        <v>2</v>
      </c>
      <c r="H139" s="1" cm="1">
        <f t="array" ref="H139">IF(MOD(SUMPRODUCT({1;3;7;9;1;3;7;9;1;3},MID(pesel3[[#This Row],[pesel]],{1;2;3;4;5;6;7;8;9;10},1)*1),10)=0,0,10-MOD(SUMPRODUCT({1;3;7;9;1;3;7;9;1;3},MID(pesel3[[#This Row],[pesel]],{1;2;3;4;5;6;7;8;9;10},1)*1),10))</f>
        <v>2</v>
      </c>
      <c r="I139" s="1">
        <f>IF(pesel3[[#This Row],[cyfra kontrolna]]=pesel3[[#This Row],[dobra cyfra kontrolna]],1,0)</f>
        <v>1</v>
      </c>
    </row>
    <row r="140" spans="1:9" x14ac:dyDescent="0.25">
      <c r="A140" s="1" t="s">
        <v>14</v>
      </c>
      <c r="B140" s="1">
        <f>IF(MOD(MID(pesel3[[#This Row],[pesel]],10,1)*1,2)=0,1,0)</f>
        <v>0</v>
      </c>
      <c r="C140" s="1" t="str">
        <f>MID(pesel3[[#This Row],[pesel]],1,2)</f>
        <v>91</v>
      </c>
      <c r="D140" s="1" t="str">
        <f>MID(pesel3[[#This Row],[pesel]],3,2)</f>
        <v>03</v>
      </c>
      <c r="E140" s="1" t="str">
        <f>MID(pesel3[[#This Row],[pesel]],5,2)</f>
        <v>22</v>
      </c>
      <c r="F140" s="1" t="str">
        <f>MID(pesel3[[#This Row],[pesel]],7,3)</f>
        <v>726</v>
      </c>
      <c r="G140" s="1">
        <f>RIGHT(pesel3[[#This Row],[pesel]],1)*1</f>
        <v>1</v>
      </c>
      <c r="H140" s="1" cm="1">
        <f t="array" ref="H140">IF(MOD(SUMPRODUCT({1;3;7;9;1;3;7;9;1;3},MID(pesel3[[#This Row],[pesel]],{1;2;3;4;5;6;7;8;9;10},1)*1),10)=0,0,10-MOD(SUMPRODUCT({1;3;7;9;1;3;7;9;1;3},MID(pesel3[[#This Row],[pesel]],{1;2;3;4;5;6;7;8;9;10},1)*1),10))</f>
        <v>5</v>
      </c>
      <c r="I140" s="1">
        <f>IF(pesel3[[#This Row],[cyfra kontrolna]]=pesel3[[#This Row],[dobra cyfra kontrolna]],1,0)</f>
        <v>0</v>
      </c>
    </row>
    <row r="141" spans="1:9" hidden="1" x14ac:dyDescent="0.25">
      <c r="A141" s="1" t="s">
        <v>139</v>
      </c>
      <c r="B141" s="1">
        <f>IF(MOD(MID(pesel3[[#This Row],[pesel]],10,1)*1,2)=0,1,0)</f>
        <v>1</v>
      </c>
      <c r="C141" s="1" t="str">
        <f>MID(pesel3[[#This Row],[pesel]],1,2)</f>
        <v>76</v>
      </c>
      <c r="D141" s="1" t="str">
        <f>MID(pesel3[[#This Row],[pesel]],3,2)</f>
        <v>04</v>
      </c>
      <c r="E141" s="1" t="str">
        <f>MID(pesel3[[#This Row],[pesel]],5,2)</f>
        <v>31</v>
      </c>
      <c r="F141" s="1" t="str">
        <f>MID(pesel3[[#This Row],[pesel]],7,3)</f>
        <v>699</v>
      </c>
      <c r="G141" s="1">
        <f>RIGHT(pesel3[[#This Row],[pesel]],1)*1</f>
        <v>9</v>
      </c>
      <c r="H141" s="1" cm="1">
        <f t="array" ref="H141">IF(MOD(SUMPRODUCT({1;3;7;9;1;3;7;9;1;3},MID(pesel3[[#This Row],[pesel]],{1;2;3;4;5;6;7;8;9;10},1)*1),10)=0,0,10-MOD(SUMPRODUCT({1;3;7;9;1;3;7;9;1;3},MID(pesel3[[#This Row],[pesel]],{1;2;3;4;5;6;7;8;9;10},1)*1),10))</f>
        <v>9</v>
      </c>
      <c r="I141" s="1">
        <f>IF(pesel3[[#This Row],[cyfra kontrolna]]=pesel3[[#This Row],[dobra cyfra kontrolna]],1,0)</f>
        <v>1</v>
      </c>
    </row>
    <row r="142" spans="1:9" hidden="1" x14ac:dyDescent="0.25">
      <c r="A142" s="1" t="s">
        <v>140</v>
      </c>
      <c r="B142" s="1">
        <f>IF(MOD(MID(pesel3[[#This Row],[pesel]],10,1)*1,2)=0,1,0)</f>
        <v>0</v>
      </c>
      <c r="C142" s="1" t="str">
        <f>MID(pesel3[[#This Row],[pesel]],1,2)</f>
        <v>79</v>
      </c>
      <c r="D142" s="1" t="str">
        <f>MID(pesel3[[#This Row],[pesel]],3,2)</f>
        <v>10</v>
      </c>
      <c r="E142" s="1" t="str">
        <f>MID(pesel3[[#This Row],[pesel]],5,2)</f>
        <v>11</v>
      </c>
      <c r="F142" s="1" t="str">
        <f>MID(pesel3[[#This Row],[pesel]],7,3)</f>
        <v>467</v>
      </c>
      <c r="G142" s="1">
        <f>RIGHT(pesel3[[#This Row],[pesel]],1)*1</f>
        <v>7</v>
      </c>
      <c r="H142" s="1" cm="1">
        <f t="array" ref="H142">IF(MOD(SUMPRODUCT({1;3;7;9;1;3;7;9;1;3},MID(pesel3[[#This Row],[pesel]],{1;2;3;4;5;6;7;8;9;10},1)*1),10)=0,0,10-MOD(SUMPRODUCT({1;3;7;9;1;3;7;9;1;3},MID(pesel3[[#This Row],[pesel]],{1;2;3;4;5;6;7;8;9;10},1)*1),10))</f>
        <v>7</v>
      </c>
      <c r="I142" s="1">
        <f>IF(pesel3[[#This Row],[cyfra kontrolna]]=pesel3[[#This Row],[dobra cyfra kontrolna]],1,0)</f>
        <v>1</v>
      </c>
    </row>
    <row r="143" spans="1:9" hidden="1" x14ac:dyDescent="0.25">
      <c r="A143" s="1" t="s">
        <v>141</v>
      </c>
      <c r="B143" s="1">
        <f>IF(MOD(MID(pesel3[[#This Row],[pesel]],10,1)*1,2)=0,1,0)</f>
        <v>0</v>
      </c>
      <c r="C143" s="1" t="str">
        <f>MID(pesel3[[#This Row],[pesel]],1,2)</f>
        <v>76</v>
      </c>
      <c r="D143" s="1" t="str">
        <f>MID(pesel3[[#This Row],[pesel]],3,2)</f>
        <v>04</v>
      </c>
      <c r="E143" s="1" t="str">
        <f>MID(pesel3[[#This Row],[pesel]],5,2)</f>
        <v>30</v>
      </c>
      <c r="F143" s="1" t="str">
        <f>MID(pesel3[[#This Row],[pesel]],7,3)</f>
        <v>545</v>
      </c>
      <c r="G143" s="1">
        <f>RIGHT(pesel3[[#This Row],[pesel]],1)*1</f>
        <v>5</v>
      </c>
      <c r="H143" s="1" cm="1">
        <f t="array" ref="H143">IF(MOD(SUMPRODUCT({1;3;7;9;1;3;7;9;1;3},MID(pesel3[[#This Row],[pesel]],{1;2;3;4;5;6;7;8;9;10},1)*1),10)=0,0,10-MOD(SUMPRODUCT({1;3;7;9;1;3;7;9;1;3},MID(pesel3[[#This Row],[pesel]],{1;2;3;4;5;6;7;8;9;10},1)*1),10))</f>
        <v>5</v>
      </c>
      <c r="I143" s="1">
        <f>IF(pesel3[[#This Row],[cyfra kontrolna]]=pesel3[[#This Row],[dobra cyfra kontrolna]],1,0)</f>
        <v>1</v>
      </c>
    </row>
    <row r="144" spans="1:9" hidden="1" x14ac:dyDescent="0.25">
      <c r="A144" s="1" t="s">
        <v>142</v>
      </c>
      <c r="B144" s="1">
        <f>IF(MOD(MID(pesel3[[#This Row],[pesel]],10,1)*1,2)=0,1,0)</f>
        <v>0</v>
      </c>
      <c r="C144" s="1" t="str">
        <f>MID(pesel3[[#This Row],[pesel]],1,2)</f>
        <v>89</v>
      </c>
      <c r="D144" s="1" t="str">
        <f>MID(pesel3[[#This Row],[pesel]],3,2)</f>
        <v>08</v>
      </c>
      <c r="E144" s="1" t="str">
        <f>MID(pesel3[[#This Row],[pesel]],5,2)</f>
        <v>26</v>
      </c>
      <c r="F144" s="1" t="str">
        <f>MID(pesel3[[#This Row],[pesel]],7,3)</f>
        <v>085</v>
      </c>
      <c r="G144" s="1">
        <f>RIGHT(pesel3[[#This Row],[pesel]],1)*1</f>
        <v>9</v>
      </c>
      <c r="H144" s="1" cm="1">
        <f t="array" ref="H144">IF(MOD(SUMPRODUCT({1;3;7;9;1;3;7;9;1;3},MID(pesel3[[#This Row],[pesel]],{1;2;3;4;5;6;7;8;9;10},1)*1),10)=0,0,10-MOD(SUMPRODUCT({1;3;7;9;1;3;7;9;1;3},MID(pesel3[[#This Row],[pesel]],{1;2;3;4;5;6;7;8;9;10},1)*1),10))</f>
        <v>9</v>
      </c>
      <c r="I144" s="1">
        <f>IF(pesel3[[#This Row],[cyfra kontrolna]]=pesel3[[#This Row],[dobra cyfra kontrolna]],1,0)</f>
        <v>1</v>
      </c>
    </row>
    <row r="145" spans="1:9" hidden="1" x14ac:dyDescent="0.25">
      <c r="A145" s="1" t="s">
        <v>143</v>
      </c>
      <c r="B145" s="1">
        <f>IF(MOD(MID(pesel3[[#This Row],[pesel]],10,1)*1,2)=0,1,0)</f>
        <v>1</v>
      </c>
      <c r="C145" s="1" t="str">
        <f>MID(pesel3[[#This Row],[pesel]],1,2)</f>
        <v>76</v>
      </c>
      <c r="D145" s="1" t="str">
        <f>MID(pesel3[[#This Row],[pesel]],3,2)</f>
        <v>12</v>
      </c>
      <c r="E145" s="1" t="str">
        <f>MID(pesel3[[#This Row],[pesel]],5,2)</f>
        <v>27</v>
      </c>
      <c r="F145" s="1" t="str">
        <f>MID(pesel3[[#This Row],[pesel]],7,3)</f>
        <v>520</v>
      </c>
      <c r="G145" s="1">
        <f>RIGHT(pesel3[[#This Row],[pesel]],1)*1</f>
        <v>8</v>
      </c>
      <c r="H145" s="1" cm="1">
        <f t="array" ref="H145">IF(MOD(SUMPRODUCT({1;3;7;9;1;3;7;9;1;3},MID(pesel3[[#This Row],[pesel]],{1;2;3;4;5;6;7;8;9;10},1)*1),10)=0,0,10-MOD(SUMPRODUCT({1;3;7;9;1;3;7;9;1;3},MID(pesel3[[#This Row],[pesel]],{1;2;3;4;5;6;7;8;9;10},1)*1),10))</f>
        <v>8</v>
      </c>
      <c r="I145" s="1">
        <f>IF(pesel3[[#This Row],[cyfra kontrolna]]=pesel3[[#This Row],[dobra cyfra kontrolna]],1,0)</f>
        <v>1</v>
      </c>
    </row>
    <row r="146" spans="1:9" x14ac:dyDescent="0.25">
      <c r="A146" s="1" t="s">
        <v>19</v>
      </c>
      <c r="B146" s="1">
        <f>IF(MOD(MID(pesel3[[#This Row],[pesel]],10,1)*1,2)=0,1,0)</f>
        <v>1</v>
      </c>
      <c r="C146" s="1" t="str">
        <f>MID(pesel3[[#This Row],[pesel]],1,2)</f>
        <v>92</v>
      </c>
      <c r="D146" s="1" t="str">
        <f>MID(pesel3[[#This Row],[pesel]],3,2)</f>
        <v>02</v>
      </c>
      <c r="E146" s="1" t="str">
        <f>MID(pesel3[[#This Row],[pesel]],5,2)</f>
        <v>27</v>
      </c>
      <c r="F146" s="1" t="str">
        <f>MID(pesel3[[#This Row],[pesel]],7,3)</f>
        <v>162</v>
      </c>
      <c r="G146" s="1">
        <f>RIGHT(pesel3[[#This Row],[pesel]],1)*1</f>
        <v>3</v>
      </c>
      <c r="H146" s="1" cm="1">
        <f t="array" ref="H146">IF(MOD(SUMPRODUCT({1;3;7;9;1;3;7;9;1;3},MID(pesel3[[#This Row],[pesel]],{1;2;3;4;5;6;7;8;9;10},1)*1),10)=0,0,10-MOD(SUMPRODUCT({1;3;7;9;1;3;7;9;1;3},MID(pesel3[[#This Row],[pesel]],{1;2;3;4;5;6;7;8;9;10},1)*1),10))</f>
        <v>9</v>
      </c>
      <c r="I146" s="1">
        <f>IF(pesel3[[#This Row],[cyfra kontrolna]]=pesel3[[#This Row],[dobra cyfra kontrolna]],1,0)</f>
        <v>0</v>
      </c>
    </row>
    <row r="147" spans="1:9" hidden="1" x14ac:dyDescent="0.25">
      <c r="A147" s="1" t="s">
        <v>145</v>
      </c>
      <c r="B147" s="1">
        <f>IF(MOD(MID(pesel3[[#This Row],[pesel]],10,1)*1,2)=0,1,0)</f>
        <v>1</v>
      </c>
      <c r="C147" s="1" t="str">
        <f>MID(pesel3[[#This Row],[pesel]],1,2)</f>
        <v>89</v>
      </c>
      <c r="D147" s="1" t="str">
        <f>MID(pesel3[[#This Row],[pesel]],3,2)</f>
        <v>01</v>
      </c>
      <c r="E147" s="1" t="str">
        <f>MID(pesel3[[#This Row],[pesel]],5,2)</f>
        <v>02</v>
      </c>
      <c r="F147" s="1" t="str">
        <f>MID(pesel3[[#This Row],[pesel]],7,3)</f>
        <v>936</v>
      </c>
      <c r="G147" s="1">
        <f>RIGHT(pesel3[[#This Row],[pesel]],1)*1</f>
        <v>4</v>
      </c>
      <c r="H147" s="1" cm="1">
        <f t="array" ref="H147">IF(MOD(SUMPRODUCT({1;3;7;9;1;3;7;9;1;3},MID(pesel3[[#This Row],[pesel]],{1;2;3;4;5;6;7;8;9;10},1)*1),10)=0,0,10-MOD(SUMPRODUCT({1;3;7;9;1;3;7;9;1;3},MID(pesel3[[#This Row],[pesel]],{1;2;3;4;5;6;7;8;9;10},1)*1),10))</f>
        <v>4</v>
      </c>
      <c r="I147" s="1">
        <f>IF(pesel3[[#This Row],[cyfra kontrolna]]=pesel3[[#This Row],[dobra cyfra kontrolna]],1,0)</f>
        <v>1</v>
      </c>
    </row>
    <row r="148" spans="1:9" hidden="1" x14ac:dyDescent="0.25">
      <c r="A148" s="1" t="s">
        <v>146</v>
      </c>
      <c r="B148" s="1">
        <f>IF(MOD(MID(pesel3[[#This Row],[pesel]],10,1)*1,2)=0,1,0)</f>
        <v>0</v>
      </c>
      <c r="C148" s="1" t="str">
        <f>MID(pesel3[[#This Row],[pesel]],1,2)</f>
        <v>89</v>
      </c>
      <c r="D148" s="1" t="str">
        <f>MID(pesel3[[#This Row],[pesel]],3,2)</f>
        <v>09</v>
      </c>
      <c r="E148" s="1" t="str">
        <f>MID(pesel3[[#This Row],[pesel]],5,2)</f>
        <v>14</v>
      </c>
      <c r="F148" s="1" t="str">
        <f>MID(pesel3[[#This Row],[pesel]],7,3)</f>
        <v>822</v>
      </c>
      <c r="G148" s="1">
        <f>RIGHT(pesel3[[#This Row],[pesel]],1)*1</f>
        <v>0</v>
      </c>
      <c r="H148" s="1" cm="1">
        <f t="array" ref="H148">IF(MOD(SUMPRODUCT({1;3;7;9;1;3;7;9;1;3},MID(pesel3[[#This Row],[pesel]],{1;2;3;4;5;6;7;8;9;10},1)*1),10)=0,0,10-MOD(SUMPRODUCT({1;3;7;9;1;3;7;9;1;3},MID(pesel3[[#This Row],[pesel]],{1;2;3;4;5;6;7;8;9;10},1)*1),10))</f>
        <v>0</v>
      </c>
      <c r="I148" s="1">
        <f>IF(pesel3[[#This Row],[cyfra kontrolna]]=pesel3[[#This Row],[dobra cyfra kontrolna]],1,0)</f>
        <v>1</v>
      </c>
    </row>
    <row r="149" spans="1:9" hidden="1" x14ac:dyDescent="0.25">
      <c r="A149" s="1" t="s">
        <v>147</v>
      </c>
      <c r="B149" s="1">
        <f>IF(MOD(MID(pesel3[[#This Row],[pesel]],10,1)*1,2)=0,1,0)</f>
        <v>1</v>
      </c>
      <c r="C149" s="1" t="str">
        <f>MID(pesel3[[#This Row],[pesel]],1,2)</f>
        <v>58</v>
      </c>
      <c r="D149" s="1" t="str">
        <f>MID(pesel3[[#This Row],[pesel]],3,2)</f>
        <v>12</v>
      </c>
      <c r="E149" s="1" t="str">
        <f>MID(pesel3[[#This Row],[pesel]],5,2)</f>
        <v>21</v>
      </c>
      <c r="F149" s="1" t="str">
        <f>MID(pesel3[[#This Row],[pesel]],7,3)</f>
        <v>880</v>
      </c>
      <c r="G149" s="1">
        <f>RIGHT(pesel3[[#This Row],[pesel]],1)*1</f>
        <v>7</v>
      </c>
      <c r="H149" s="1" cm="1">
        <f t="array" ref="H149">IF(MOD(SUMPRODUCT({1;3;7;9;1;3;7;9;1;3},MID(pesel3[[#This Row],[pesel]],{1;2;3;4;5;6;7;8;9;10},1)*1),10)=0,0,10-MOD(SUMPRODUCT({1;3;7;9;1;3;7;9;1;3},MID(pesel3[[#This Row],[pesel]],{1;2;3;4;5;6;7;8;9;10},1)*1),10))</f>
        <v>7</v>
      </c>
      <c r="I149" s="1">
        <f>IF(pesel3[[#This Row],[cyfra kontrolna]]=pesel3[[#This Row],[dobra cyfra kontrolna]],1,0)</f>
        <v>1</v>
      </c>
    </row>
    <row r="150" spans="1:9" hidden="1" x14ac:dyDescent="0.25">
      <c r="A150" s="1" t="s">
        <v>148</v>
      </c>
      <c r="B150" s="1">
        <f>IF(MOD(MID(pesel3[[#This Row],[pesel]],10,1)*1,2)=0,1,0)</f>
        <v>0</v>
      </c>
      <c r="C150" s="1" t="str">
        <f>MID(pesel3[[#This Row],[pesel]],1,2)</f>
        <v>89</v>
      </c>
      <c r="D150" s="1" t="str">
        <f>MID(pesel3[[#This Row],[pesel]],3,2)</f>
        <v>05</v>
      </c>
      <c r="E150" s="1" t="str">
        <f>MID(pesel3[[#This Row],[pesel]],5,2)</f>
        <v>22</v>
      </c>
      <c r="F150" s="1" t="str">
        <f>MID(pesel3[[#This Row],[pesel]],7,3)</f>
        <v>951</v>
      </c>
      <c r="G150" s="1">
        <f>RIGHT(pesel3[[#This Row],[pesel]],1)*1</f>
        <v>2</v>
      </c>
      <c r="H150" s="1" cm="1">
        <f t="array" ref="H150">IF(MOD(SUMPRODUCT({1;3;7;9;1;3;7;9;1;3},MID(pesel3[[#This Row],[pesel]],{1;2;3;4;5;6;7;8;9;10},1)*1),10)=0,0,10-MOD(SUMPRODUCT({1;3;7;9;1;3;7;9;1;3},MID(pesel3[[#This Row],[pesel]],{1;2;3;4;5;6;7;8;9;10},1)*1),10))</f>
        <v>2</v>
      </c>
      <c r="I150" s="1">
        <f>IF(pesel3[[#This Row],[cyfra kontrolna]]=pesel3[[#This Row],[dobra cyfra kontrolna]],1,0)</f>
        <v>1</v>
      </c>
    </row>
    <row r="151" spans="1:9" hidden="1" x14ac:dyDescent="0.25">
      <c r="A151" s="1" t="s">
        <v>149</v>
      </c>
      <c r="B151" s="1">
        <f>IF(MOD(MID(pesel3[[#This Row],[pesel]],10,1)*1,2)=0,1,0)</f>
        <v>0</v>
      </c>
      <c r="C151" s="1" t="str">
        <f>MID(pesel3[[#This Row],[pesel]],1,2)</f>
        <v>79</v>
      </c>
      <c r="D151" s="1" t="str">
        <f>MID(pesel3[[#This Row],[pesel]],3,2)</f>
        <v>07</v>
      </c>
      <c r="E151" s="1" t="str">
        <f>MID(pesel3[[#This Row],[pesel]],5,2)</f>
        <v>06</v>
      </c>
      <c r="F151" s="1" t="str">
        <f>MID(pesel3[[#This Row],[pesel]],7,3)</f>
        <v>278</v>
      </c>
      <c r="G151" s="1">
        <f>RIGHT(pesel3[[#This Row],[pesel]],1)*1</f>
        <v>1</v>
      </c>
      <c r="H151" s="1" cm="1">
        <f t="array" ref="H151">IF(MOD(SUMPRODUCT({1;3;7;9;1;3;7;9;1;3},MID(pesel3[[#This Row],[pesel]],{1;2;3;4;5;6;7;8;9;10},1)*1),10)=0,0,10-MOD(SUMPRODUCT({1;3;7;9;1;3;7;9;1;3},MID(pesel3[[#This Row],[pesel]],{1;2;3;4;5;6;7;8;9;10},1)*1),10))</f>
        <v>1</v>
      </c>
      <c r="I151" s="1">
        <f>IF(pesel3[[#This Row],[cyfra kontrolna]]=pesel3[[#This Row],[dobra cyfra kontrolna]],1,0)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282CB7-4E7B-4920-86D8-2B06A1F718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</vt:lpstr>
      <vt:lpstr>wykres 5e</vt:lpstr>
      <vt:lpstr>pesel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</dc:creator>
  <cp:lastModifiedBy>I9</cp:lastModifiedBy>
  <dcterms:created xsi:type="dcterms:W3CDTF">2015-06-05T18:19:34Z</dcterms:created>
  <dcterms:modified xsi:type="dcterms:W3CDTF">2023-04-01T14:14:45Z</dcterms:modified>
</cp:coreProperties>
</file>