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informator\excel\"/>
    </mc:Choice>
  </mc:AlternateContent>
  <xr:revisionPtr revIDLastSave="0" documentId="13_ncr:1_{639D6D0B-4A4A-4D0C-86F5-96D2E2B586C2}" xr6:coauthVersionLast="47" xr6:coauthVersionMax="47" xr10:uidLastSave="{00000000-0000-0000-0000-000000000000}"/>
  <bookViews>
    <workbookView xWindow="-120" yWindow="480" windowWidth="38640" windowHeight="21240" activeTab="3" xr2:uid="{00000000-000D-0000-FFFF-FFFF00000000}"/>
  </bookViews>
  <sheets>
    <sheet name="gaz" sheetId="2" r:id="rId1"/>
    <sheet name="11_1" sheetId="1" r:id="rId2"/>
    <sheet name="Arkusz5" sheetId="7" r:id="rId3"/>
    <sheet name="11_3" sheetId="3" r:id="rId4"/>
  </sheets>
  <definedNames>
    <definedName name="ExternalData_1" localSheetId="1" hidden="1">'11_1'!$A$1:$B$205</definedName>
    <definedName name="ExternalData_1" localSheetId="0" hidden="1">gaz!$A$1:$B$205</definedName>
    <definedName name="ExternalData_2" localSheetId="3" hidden="1">'11_3'!$A$1:$B$205</definedName>
  </definedNames>
  <calcPr calcId="191029"/>
  <pivotCaches>
    <pivotCache cacheId="4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G48" i="3"/>
  <c r="G62" i="3"/>
  <c r="G65" i="3"/>
  <c r="G78" i="3"/>
  <c r="G94" i="3"/>
  <c r="G126" i="3"/>
  <c r="G131" i="3"/>
  <c r="G142" i="3"/>
  <c r="G158" i="3"/>
  <c r="G174" i="3"/>
  <c r="G176" i="3"/>
  <c r="G179" i="3"/>
  <c r="G190" i="3"/>
  <c r="D205" i="3"/>
  <c r="C205" i="3"/>
  <c r="D204" i="3"/>
  <c r="G204" i="3" s="1"/>
  <c r="C204" i="3"/>
  <c r="D203" i="3"/>
  <c r="G203" i="3" s="1"/>
  <c r="C203" i="3"/>
  <c r="D202" i="3"/>
  <c r="C202" i="3"/>
  <c r="D201" i="3"/>
  <c r="G201" i="3" s="1"/>
  <c r="C201" i="3"/>
  <c r="D200" i="3"/>
  <c r="C200" i="3"/>
  <c r="D199" i="3"/>
  <c r="G199" i="3" s="1"/>
  <c r="C199" i="3"/>
  <c r="D198" i="3"/>
  <c r="G198" i="3" s="1"/>
  <c r="C198" i="3"/>
  <c r="D197" i="3"/>
  <c r="G197" i="3" s="1"/>
  <c r="C197" i="3"/>
  <c r="D196" i="3"/>
  <c r="G196" i="3" s="1"/>
  <c r="C196" i="3"/>
  <c r="D195" i="3"/>
  <c r="G195" i="3" s="1"/>
  <c r="C195" i="3"/>
  <c r="D194" i="3"/>
  <c r="G194" i="3" s="1"/>
  <c r="C194" i="3"/>
  <c r="D193" i="3"/>
  <c r="G193" i="3" s="1"/>
  <c r="C193" i="3"/>
  <c r="D192" i="3"/>
  <c r="G192" i="3" s="1"/>
  <c r="C192" i="3"/>
  <c r="D191" i="3"/>
  <c r="G191" i="3" s="1"/>
  <c r="C191" i="3"/>
  <c r="D190" i="3"/>
  <c r="C190" i="3"/>
  <c r="D189" i="3"/>
  <c r="G189" i="3" s="1"/>
  <c r="C189" i="3"/>
  <c r="D188" i="3"/>
  <c r="G188" i="3" s="1"/>
  <c r="C188" i="3"/>
  <c r="D187" i="3"/>
  <c r="G187" i="3" s="1"/>
  <c r="C187" i="3"/>
  <c r="D186" i="3"/>
  <c r="G186" i="3" s="1"/>
  <c r="C186" i="3"/>
  <c r="D185" i="3"/>
  <c r="G185" i="3" s="1"/>
  <c r="C185" i="3"/>
  <c r="D184" i="3"/>
  <c r="C184" i="3"/>
  <c r="D183" i="3"/>
  <c r="C183" i="3"/>
  <c r="D182" i="3"/>
  <c r="G182" i="3" s="1"/>
  <c r="C182" i="3"/>
  <c r="D181" i="3"/>
  <c r="G181" i="3" s="1"/>
  <c r="C181" i="3"/>
  <c r="D180" i="3"/>
  <c r="G180" i="3" s="1"/>
  <c r="C180" i="3"/>
  <c r="D179" i="3"/>
  <c r="C179" i="3"/>
  <c r="D178" i="3"/>
  <c r="G178" i="3" s="1"/>
  <c r="C178" i="3"/>
  <c r="D177" i="3"/>
  <c r="G177" i="3" s="1"/>
  <c r="C177" i="3"/>
  <c r="D176" i="3"/>
  <c r="C176" i="3"/>
  <c r="D175" i="3"/>
  <c r="G175" i="3" s="1"/>
  <c r="C175" i="3"/>
  <c r="D174" i="3"/>
  <c r="C174" i="3"/>
  <c r="D173" i="3"/>
  <c r="G173" i="3" s="1"/>
  <c r="C173" i="3"/>
  <c r="D172" i="3"/>
  <c r="G172" i="3" s="1"/>
  <c r="C172" i="3"/>
  <c r="D171" i="3"/>
  <c r="G171" i="3" s="1"/>
  <c r="C171" i="3"/>
  <c r="D170" i="3"/>
  <c r="G170" i="3" s="1"/>
  <c r="C170" i="3"/>
  <c r="D169" i="3"/>
  <c r="G169" i="3" s="1"/>
  <c r="C169" i="3"/>
  <c r="D168" i="3"/>
  <c r="C168" i="3"/>
  <c r="D167" i="3"/>
  <c r="C167" i="3"/>
  <c r="D166" i="3"/>
  <c r="G166" i="3" s="1"/>
  <c r="C166" i="3"/>
  <c r="D165" i="3"/>
  <c r="G165" i="3" s="1"/>
  <c r="C165" i="3"/>
  <c r="D164" i="3"/>
  <c r="G164" i="3" s="1"/>
  <c r="C164" i="3"/>
  <c r="D163" i="3"/>
  <c r="G163" i="3" s="1"/>
  <c r="C163" i="3"/>
  <c r="D162" i="3"/>
  <c r="G162" i="3" s="1"/>
  <c r="C162" i="3"/>
  <c r="D161" i="3"/>
  <c r="G161" i="3" s="1"/>
  <c r="C161" i="3"/>
  <c r="D160" i="3"/>
  <c r="G160" i="3" s="1"/>
  <c r="C160" i="3"/>
  <c r="D159" i="3"/>
  <c r="G159" i="3" s="1"/>
  <c r="C159" i="3"/>
  <c r="D158" i="3"/>
  <c r="C158" i="3"/>
  <c r="D157" i="3"/>
  <c r="C157" i="3"/>
  <c r="D156" i="3"/>
  <c r="G156" i="3" s="1"/>
  <c r="C156" i="3"/>
  <c r="D155" i="3"/>
  <c r="G155" i="3" s="1"/>
  <c r="C155" i="3"/>
  <c r="D154" i="3"/>
  <c r="G154" i="3" s="1"/>
  <c r="C154" i="3"/>
  <c r="D153" i="3"/>
  <c r="G153" i="3" s="1"/>
  <c r="C153" i="3"/>
  <c r="D152" i="3"/>
  <c r="C152" i="3"/>
  <c r="D151" i="3"/>
  <c r="C151" i="3"/>
  <c r="D150" i="3"/>
  <c r="G150" i="3" s="1"/>
  <c r="C150" i="3"/>
  <c r="D149" i="3"/>
  <c r="E149" i="3" s="1"/>
  <c r="F149" i="3" s="1"/>
  <c r="C149" i="3"/>
  <c r="D148" i="3"/>
  <c r="G148" i="3" s="1"/>
  <c r="C148" i="3"/>
  <c r="D147" i="3"/>
  <c r="G147" i="3" s="1"/>
  <c r="C147" i="3"/>
  <c r="D146" i="3"/>
  <c r="G146" i="3" s="1"/>
  <c r="C146" i="3"/>
  <c r="D145" i="3"/>
  <c r="G145" i="3" s="1"/>
  <c r="C145" i="3"/>
  <c r="D144" i="3"/>
  <c r="G144" i="3" s="1"/>
  <c r="C144" i="3"/>
  <c r="D143" i="3"/>
  <c r="G143" i="3" s="1"/>
  <c r="C143" i="3"/>
  <c r="D142" i="3"/>
  <c r="C142" i="3"/>
  <c r="D141" i="3"/>
  <c r="E141" i="3" s="1"/>
  <c r="F141" i="3" s="1"/>
  <c r="C141" i="3"/>
  <c r="D140" i="3"/>
  <c r="G140" i="3" s="1"/>
  <c r="C140" i="3"/>
  <c r="D139" i="3"/>
  <c r="G139" i="3" s="1"/>
  <c r="C139" i="3"/>
  <c r="D138" i="3"/>
  <c r="G138" i="3" s="1"/>
  <c r="C138" i="3"/>
  <c r="D137" i="3"/>
  <c r="G137" i="3" s="1"/>
  <c r="C137" i="3"/>
  <c r="D136" i="3"/>
  <c r="C136" i="3"/>
  <c r="D135" i="3"/>
  <c r="C135" i="3"/>
  <c r="D134" i="3"/>
  <c r="G134" i="3" s="1"/>
  <c r="C134" i="3"/>
  <c r="D133" i="3"/>
  <c r="E133" i="3" s="1"/>
  <c r="F133" i="3" s="1"/>
  <c r="C133" i="3"/>
  <c r="D132" i="3"/>
  <c r="G132" i="3" s="1"/>
  <c r="C132" i="3"/>
  <c r="D131" i="3"/>
  <c r="C131" i="3"/>
  <c r="D130" i="3"/>
  <c r="G130" i="3" s="1"/>
  <c r="C130" i="3"/>
  <c r="D129" i="3"/>
  <c r="G129" i="3" s="1"/>
  <c r="C129" i="3"/>
  <c r="D128" i="3"/>
  <c r="G128" i="3" s="1"/>
  <c r="C128" i="3"/>
  <c r="D127" i="3"/>
  <c r="G127" i="3" s="1"/>
  <c r="C127" i="3"/>
  <c r="D126" i="3"/>
  <c r="C126" i="3"/>
  <c r="D125" i="3"/>
  <c r="E125" i="3" s="1"/>
  <c r="F125" i="3" s="1"/>
  <c r="C125" i="3"/>
  <c r="D124" i="3"/>
  <c r="G124" i="3" s="1"/>
  <c r="C124" i="3"/>
  <c r="D123" i="3"/>
  <c r="G123" i="3" s="1"/>
  <c r="C123" i="3"/>
  <c r="D122" i="3"/>
  <c r="G122" i="3" s="1"/>
  <c r="C122" i="3"/>
  <c r="D121" i="3"/>
  <c r="G121" i="3" s="1"/>
  <c r="C121" i="3"/>
  <c r="D120" i="3"/>
  <c r="C120" i="3"/>
  <c r="D119" i="3"/>
  <c r="C119" i="3"/>
  <c r="D118" i="3"/>
  <c r="G118" i="3" s="1"/>
  <c r="C118" i="3"/>
  <c r="D117" i="3"/>
  <c r="E117" i="3" s="1"/>
  <c r="F117" i="3" s="1"/>
  <c r="C117" i="3"/>
  <c r="D116" i="3"/>
  <c r="G116" i="3" s="1"/>
  <c r="C116" i="3"/>
  <c r="D115" i="3"/>
  <c r="G115" i="3" s="1"/>
  <c r="C115" i="3"/>
  <c r="D114" i="3"/>
  <c r="E114" i="3" s="1"/>
  <c r="F114" i="3" s="1"/>
  <c r="C114" i="3"/>
  <c r="D113" i="3"/>
  <c r="G113" i="3" s="1"/>
  <c r="C113" i="3"/>
  <c r="D112" i="3"/>
  <c r="G112" i="3" s="1"/>
  <c r="C112" i="3"/>
  <c r="D111" i="3"/>
  <c r="G111" i="3" s="1"/>
  <c r="C111" i="3"/>
  <c r="D110" i="3"/>
  <c r="G110" i="3" s="1"/>
  <c r="C110" i="3"/>
  <c r="D109" i="3"/>
  <c r="E109" i="3" s="1"/>
  <c r="F109" i="3" s="1"/>
  <c r="C109" i="3"/>
  <c r="D108" i="3"/>
  <c r="G108" i="3" s="1"/>
  <c r="C108" i="3"/>
  <c r="D107" i="3"/>
  <c r="G107" i="3" s="1"/>
  <c r="C107" i="3"/>
  <c r="D106" i="3"/>
  <c r="E106" i="3" s="1"/>
  <c r="F106" i="3" s="1"/>
  <c r="C106" i="3"/>
  <c r="D105" i="3"/>
  <c r="G105" i="3" s="1"/>
  <c r="C105" i="3"/>
  <c r="D104" i="3"/>
  <c r="C104" i="3"/>
  <c r="D103" i="3"/>
  <c r="C103" i="3"/>
  <c r="D102" i="3"/>
  <c r="C102" i="3"/>
  <c r="D101" i="3"/>
  <c r="E101" i="3" s="1"/>
  <c r="F101" i="3" s="1"/>
  <c r="C101" i="3"/>
  <c r="D100" i="3"/>
  <c r="G100" i="3" s="1"/>
  <c r="C100" i="3"/>
  <c r="D99" i="3"/>
  <c r="G99" i="3" s="1"/>
  <c r="C99" i="3"/>
  <c r="D98" i="3"/>
  <c r="E98" i="3" s="1"/>
  <c r="F98" i="3" s="1"/>
  <c r="C98" i="3"/>
  <c r="D97" i="3"/>
  <c r="G97" i="3" s="1"/>
  <c r="C97" i="3"/>
  <c r="D96" i="3"/>
  <c r="G96" i="3" s="1"/>
  <c r="C96" i="3"/>
  <c r="D95" i="3"/>
  <c r="G95" i="3" s="1"/>
  <c r="C95" i="3"/>
  <c r="D94" i="3"/>
  <c r="C94" i="3"/>
  <c r="D93" i="3"/>
  <c r="E93" i="3" s="1"/>
  <c r="F93" i="3" s="1"/>
  <c r="C93" i="3"/>
  <c r="D92" i="3"/>
  <c r="G92" i="3" s="1"/>
  <c r="C92" i="3"/>
  <c r="D91" i="3"/>
  <c r="G91" i="3" s="1"/>
  <c r="C91" i="3"/>
  <c r="D90" i="3"/>
  <c r="E90" i="3" s="1"/>
  <c r="F90" i="3" s="1"/>
  <c r="C90" i="3"/>
  <c r="D89" i="3"/>
  <c r="G89" i="3" s="1"/>
  <c r="C89" i="3"/>
  <c r="D88" i="3"/>
  <c r="C88" i="3"/>
  <c r="D87" i="3"/>
  <c r="C87" i="3"/>
  <c r="D86" i="3"/>
  <c r="C86" i="3"/>
  <c r="D85" i="3"/>
  <c r="E85" i="3" s="1"/>
  <c r="F85" i="3" s="1"/>
  <c r="C85" i="3"/>
  <c r="D84" i="3"/>
  <c r="G84" i="3" s="1"/>
  <c r="C84" i="3"/>
  <c r="D83" i="3"/>
  <c r="G83" i="3" s="1"/>
  <c r="C83" i="3"/>
  <c r="D82" i="3"/>
  <c r="E82" i="3" s="1"/>
  <c r="F82" i="3" s="1"/>
  <c r="C82" i="3"/>
  <c r="D81" i="3"/>
  <c r="G81" i="3" s="1"/>
  <c r="C81" i="3"/>
  <c r="D80" i="3"/>
  <c r="G80" i="3" s="1"/>
  <c r="C80" i="3"/>
  <c r="D79" i="3"/>
  <c r="G79" i="3" s="1"/>
  <c r="C79" i="3"/>
  <c r="D78" i="3"/>
  <c r="C78" i="3"/>
  <c r="D77" i="3"/>
  <c r="E77" i="3" s="1"/>
  <c r="F77" i="3" s="1"/>
  <c r="C77" i="3"/>
  <c r="D76" i="3"/>
  <c r="G76" i="3" s="1"/>
  <c r="C76" i="3"/>
  <c r="D75" i="3"/>
  <c r="G75" i="3" s="1"/>
  <c r="C75" i="3"/>
  <c r="D74" i="3"/>
  <c r="E74" i="3" s="1"/>
  <c r="F74" i="3" s="1"/>
  <c r="C74" i="3"/>
  <c r="D73" i="3"/>
  <c r="G73" i="3" s="1"/>
  <c r="C73" i="3"/>
  <c r="D72" i="3"/>
  <c r="G72" i="3" s="1"/>
  <c r="C72" i="3"/>
  <c r="D71" i="3"/>
  <c r="C71" i="3"/>
  <c r="D70" i="3"/>
  <c r="C70" i="3"/>
  <c r="D69" i="3"/>
  <c r="C69" i="3"/>
  <c r="D68" i="3"/>
  <c r="G68" i="3" s="1"/>
  <c r="C68" i="3"/>
  <c r="D67" i="3"/>
  <c r="G67" i="3" s="1"/>
  <c r="C67" i="3"/>
  <c r="D66" i="3"/>
  <c r="E66" i="3" s="1"/>
  <c r="F66" i="3" s="1"/>
  <c r="C66" i="3"/>
  <c r="D65" i="3"/>
  <c r="C65" i="3"/>
  <c r="D64" i="3"/>
  <c r="G64" i="3" s="1"/>
  <c r="C64" i="3"/>
  <c r="D63" i="3"/>
  <c r="G63" i="3" s="1"/>
  <c r="C63" i="3"/>
  <c r="D62" i="3"/>
  <c r="C62" i="3"/>
  <c r="D61" i="3"/>
  <c r="G61" i="3" s="1"/>
  <c r="C61" i="3"/>
  <c r="D60" i="3"/>
  <c r="G60" i="3" s="1"/>
  <c r="C60" i="3"/>
  <c r="D59" i="3"/>
  <c r="G59" i="3" s="1"/>
  <c r="C59" i="3"/>
  <c r="D58" i="3"/>
  <c r="E58" i="3" s="1"/>
  <c r="F58" i="3" s="1"/>
  <c r="C58" i="3"/>
  <c r="D57" i="3"/>
  <c r="G57" i="3" s="1"/>
  <c r="C57" i="3"/>
  <c r="D56" i="3"/>
  <c r="G56" i="3" s="1"/>
  <c r="C56" i="3"/>
  <c r="D55" i="3"/>
  <c r="C55" i="3"/>
  <c r="D54" i="3"/>
  <c r="C54" i="3"/>
  <c r="D53" i="3"/>
  <c r="C53" i="3"/>
  <c r="D52" i="3"/>
  <c r="G52" i="3" s="1"/>
  <c r="C52" i="3"/>
  <c r="D51" i="3"/>
  <c r="G51" i="3" s="1"/>
  <c r="C51" i="3"/>
  <c r="D50" i="3"/>
  <c r="E50" i="3" s="1"/>
  <c r="F50" i="3" s="1"/>
  <c r="C50" i="3"/>
  <c r="D49" i="3"/>
  <c r="G49" i="3" s="1"/>
  <c r="C49" i="3"/>
  <c r="D48" i="3"/>
  <c r="C48" i="3"/>
  <c r="D47" i="3"/>
  <c r="G47" i="3" s="1"/>
  <c r="C47" i="3"/>
  <c r="D46" i="3"/>
  <c r="G46" i="3" s="1"/>
  <c r="C46" i="3"/>
  <c r="D45" i="3"/>
  <c r="G45" i="3" s="1"/>
  <c r="C45" i="3"/>
  <c r="D44" i="3"/>
  <c r="G44" i="3" s="1"/>
  <c r="C44" i="3"/>
  <c r="D43" i="3"/>
  <c r="G43" i="3" s="1"/>
  <c r="C43" i="3"/>
  <c r="D42" i="3"/>
  <c r="E42" i="3" s="1"/>
  <c r="F42" i="3" s="1"/>
  <c r="C42" i="3"/>
  <c r="D41" i="3"/>
  <c r="G41" i="3" s="1"/>
  <c r="C41" i="3"/>
  <c r="D40" i="3"/>
  <c r="G40" i="3" s="1"/>
  <c r="C40" i="3"/>
  <c r="D39" i="3"/>
  <c r="C39" i="3"/>
  <c r="D38" i="3"/>
  <c r="C38" i="3"/>
  <c r="D37" i="3"/>
  <c r="C37" i="3"/>
  <c r="D36" i="3"/>
  <c r="G36" i="3" s="1"/>
  <c r="C36" i="3"/>
  <c r="D35" i="3"/>
  <c r="G35" i="3" s="1"/>
  <c r="C35" i="3"/>
  <c r="D34" i="3"/>
  <c r="E34" i="3" s="1"/>
  <c r="F34" i="3" s="1"/>
  <c r="C34" i="3"/>
  <c r="D33" i="3"/>
  <c r="G33" i="3" s="1"/>
  <c r="C33" i="3"/>
  <c r="D32" i="3"/>
  <c r="G32" i="3" s="1"/>
  <c r="C32" i="3"/>
  <c r="D31" i="3"/>
  <c r="G31" i="3" s="1"/>
  <c r="C31" i="3"/>
  <c r="D30" i="3"/>
  <c r="G30" i="3" s="1"/>
  <c r="C30" i="3"/>
  <c r="D29" i="3"/>
  <c r="G29" i="3" s="1"/>
  <c r="C29" i="3"/>
  <c r="D28" i="3"/>
  <c r="G28" i="3" s="1"/>
  <c r="C28" i="3"/>
  <c r="D27" i="3"/>
  <c r="G27" i="3" s="1"/>
  <c r="C27" i="3"/>
  <c r="D26" i="3"/>
  <c r="E26" i="3" s="1"/>
  <c r="F26" i="3" s="1"/>
  <c r="C26" i="3"/>
  <c r="D25" i="3"/>
  <c r="G25" i="3" s="1"/>
  <c r="C25" i="3"/>
  <c r="D24" i="3"/>
  <c r="G24" i="3" s="1"/>
  <c r="C24" i="3"/>
  <c r="D23" i="3"/>
  <c r="C23" i="3"/>
  <c r="D22" i="3"/>
  <c r="G22" i="3" s="1"/>
  <c r="C22" i="3"/>
  <c r="D21" i="3"/>
  <c r="C21" i="3"/>
  <c r="D20" i="3"/>
  <c r="G20" i="3" s="1"/>
  <c r="C20" i="3"/>
  <c r="D19" i="3"/>
  <c r="G19" i="3" s="1"/>
  <c r="C19" i="3"/>
  <c r="D18" i="3"/>
  <c r="E18" i="3" s="1"/>
  <c r="F18" i="3" s="1"/>
  <c r="C18" i="3"/>
  <c r="D17" i="3"/>
  <c r="G17" i="3" s="1"/>
  <c r="C17" i="3"/>
  <c r="D16" i="3"/>
  <c r="G16" i="3" s="1"/>
  <c r="C16" i="3"/>
  <c r="D15" i="3"/>
  <c r="G15" i="3" s="1"/>
  <c r="C15" i="3"/>
  <c r="D14" i="3"/>
  <c r="G14" i="3" s="1"/>
  <c r="C14" i="3"/>
  <c r="D13" i="3"/>
  <c r="G13" i="3" s="1"/>
  <c r="C13" i="3"/>
  <c r="D12" i="3"/>
  <c r="G12" i="3" s="1"/>
  <c r="C12" i="3"/>
  <c r="D11" i="3"/>
  <c r="G11" i="3" s="1"/>
  <c r="C11" i="3"/>
  <c r="D10" i="3"/>
  <c r="E10" i="3" s="1"/>
  <c r="F10" i="3" s="1"/>
  <c r="C10" i="3"/>
  <c r="D9" i="3"/>
  <c r="G9" i="3" s="1"/>
  <c r="C9" i="3"/>
  <c r="D8" i="3"/>
  <c r="G8" i="3" s="1"/>
  <c r="C8" i="3"/>
  <c r="D7" i="3"/>
  <c r="C7" i="3"/>
  <c r="D6" i="3"/>
  <c r="G6" i="3" s="1"/>
  <c r="C6" i="3"/>
  <c r="D5" i="3"/>
  <c r="C5" i="3"/>
  <c r="D4" i="3"/>
  <c r="G4" i="3" s="1"/>
  <c r="C4" i="3"/>
  <c r="D3" i="3"/>
  <c r="G3" i="3" s="1"/>
  <c r="C3" i="3"/>
  <c r="D2" i="3"/>
  <c r="E2" i="3" s="1"/>
  <c r="F2" i="3" s="1"/>
  <c r="C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2" i="1"/>
  <c r="C3" i="1"/>
  <c r="C4" i="1"/>
  <c r="C5" i="1"/>
  <c r="E5" i="1" s="1"/>
  <c r="F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E4" i="3" l="1"/>
  <c r="F4" i="3" s="1"/>
  <c r="E12" i="3"/>
  <c r="F12" i="3" s="1"/>
  <c r="E20" i="3"/>
  <c r="F20" i="3" s="1"/>
  <c r="E28" i="3"/>
  <c r="F28" i="3" s="1"/>
  <c r="E36" i="3"/>
  <c r="F36" i="3" s="1"/>
  <c r="E44" i="3"/>
  <c r="F44" i="3" s="1"/>
  <c r="E52" i="3"/>
  <c r="F52" i="3" s="1"/>
  <c r="E60" i="3"/>
  <c r="F60" i="3" s="1"/>
  <c r="E68" i="3"/>
  <c r="F68" i="3" s="1"/>
  <c r="E76" i="3"/>
  <c r="F76" i="3" s="1"/>
  <c r="E84" i="3"/>
  <c r="F84" i="3" s="1"/>
  <c r="E157" i="3"/>
  <c r="F157" i="3" s="1"/>
  <c r="E205" i="3"/>
  <c r="F205" i="3" s="1"/>
  <c r="E22" i="3"/>
  <c r="F22" i="3" s="1"/>
  <c r="E202" i="3"/>
  <c r="F202" i="3" s="1"/>
  <c r="E37" i="3"/>
  <c r="F37" i="3" s="1"/>
  <c r="E69" i="3"/>
  <c r="F69" i="3" s="1"/>
  <c r="G205" i="3"/>
  <c r="G157" i="3"/>
  <c r="G141" i="3"/>
  <c r="G125" i="3"/>
  <c r="G109" i="3"/>
  <c r="G93" i="3"/>
  <c r="G77" i="3"/>
  <c r="E21" i="3"/>
  <c r="F21" i="3" s="1"/>
  <c r="E30" i="3"/>
  <c r="F30" i="3" s="1"/>
  <c r="E38" i="3"/>
  <c r="F38" i="3" s="1"/>
  <c r="E46" i="3"/>
  <c r="F46" i="3" s="1"/>
  <c r="E54" i="3"/>
  <c r="F54" i="3" s="1"/>
  <c r="E62" i="3"/>
  <c r="F62" i="3" s="1"/>
  <c r="E70" i="3"/>
  <c r="F70" i="3" s="1"/>
  <c r="E78" i="3"/>
  <c r="F78" i="3" s="1"/>
  <c r="E86" i="3"/>
  <c r="F86" i="3" s="1"/>
  <c r="E94" i="3"/>
  <c r="F94" i="3" s="1"/>
  <c r="E102" i="3"/>
  <c r="F102" i="3" s="1"/>
  <c r="E110" i="3"/>
  <c r="F110" i="3" s="1"/>
  <c r="E61" i="3"/>
  <c r="F61" i="3" s="1"/>
  <c r="E7" i="3"/>
  <c r="F7" i="3" s="1"/>
  <c r="E15" i="3"/>
  <c r="F15" i="3" s="1"/>
  <c r="E23" i="3"/>
  <c r="F23" i="3" s="1"/>
  <c r="E31" i="3"/>
  <c r="F31" i="3" s="1"/>
  <c r="E39" i="3"/>
  <c r="F39" i="3" s="1"/>
  <c r="E47" i="3"/>
  <c r="F47" i="3" s="1"/>
  <c r="E55" i="3"/>
  <c r="F55" i="3" s="1"/>
  <c r="E63" i="3"/>
  <c r="F63" i="3" s="1"/>
  <c r="E71" i="3"/>
  <c r="F71" i="3" s="1"/>
  <c r="E79" i="3"/>
  <c r="F79" i="3" s="1"/>
  <c r="E87" i="3"/>
  <c r="F87" i="3" s="1"/>
  <c r="E95" i="3"/>
  <c r="F95" i="3" s="1"/>
  <c r="E103" i="3"/>
  <c r="F103" i="3" s="1"/>
  <c r="E111" i="3"/>
  <c r="F111" i="3" s="1"/>
  <c r="E119" i="3"/>
  <c r="F119" i="3" s="1"/>
  <c r="E127" i="3"/>
  <c r="F127" i="3" s="1"/>
  <c r="E135" i="3"/>
  <c r="F135" i="3" s="1"/>
  <c r="E143" i="3"/>
  <c r="F143" i="3" s="1"/>
  <c r="E151" i="3"/>
  <c r="F151" i="3" s="1"/>
  <c r="E159" i="3"/>
  <c r="F159" i="3" s="1"/>
  <c r="E167" i="3"/>
  <c r="F167" i="3" s="1"/>
  <c r="E175" i="3"/>
  <c r="F175" i="3" s="1"/>
  <c r="E183" i="3"/>
  <c r="F183" i="3" s="1"/>
  <c r="E191" i="3"/>
  <c r="F191" i="3" s="1"/>
  <c r="G202" i="3"/>
  <c r="G106" i="3"/>
  <c r="G90" i="3"/>
  <c r="G74" i="3"/>
  <c r="G58" i="3"/>
  <c r="G42" i="3"/>
  <c r="G26" i="3"/>
  <c r="G10" i="3"/>
  <c r="E45" i="3"/>
  <c r="F45" i="3" s="1"/>
  <c r="E29" i="3"/>
  <c r="F29" i="3" s="1"/>
  <c r="E88" i="3"/>
  <c r="F88" i="3" s="1"/>
  <c r="E96" i="3"/>
  <c r="F96" i="3" s="1"/>
  <c r="E104" i="3"/>
  <c r="F104" i="3" s="1"/>
  <c r="E112" i="3"/>
  <c r="F112" i="3" s="1"/>
  <c r="E120" i="3"/>
  <c r="F120" i="3" s="1"/>
  <c r="E128" i="3"/>
  <c r="F128" i="3" s="1"/>
  <c r="E136" i="3"/>
  <c r="F136" i="3" s="1"/>
  <c r="E144" i="3"/>
  <c r="F144" i="3" s="1"/>
  <c r="E152" i="3"/>
  <c r="F152" i="3" s="1"/>
  <c r="E160" i="3"/>
  <c r="F160" i="3" s="1"/>
  <c r="E168" i="3"/>
  <c r="F168" i="3" s="1"/>
  <c r="E176" i="3"/>
  <c r="F176" i="3" s="1"/>
  <c r="E184" i="3"/>
  <c r="F184" i="3" s="1"/>
  <c r="E192" i="3"/>
  <c r="F192" i="3" s="1"/>
  <c r="E200" i="3"/>
  <c r="F200" i="3" s="1"/>
  <c r="G200" i="3"/>
  <c r="G184" i="3"/>
  <c r="G168" i="3"/>
  <c r="G152" i="3"/>
  <c r="G136" i="3"/>
  <c r="G120" i="3"/>
  <c r="G104" i="3"/>
  <c r="G88" i="3"/>
  <c r="E13" i="3"/>
  <c r="F13" i="3" s="1"/>
  <c r="G183" i="3"/>
  <c r="G167" i="3"/>
  <c r="G151" i="3"/>
  <c r="G135" i="3"/>
  <c r="G119" i="3"/>
  <c r="G103" i="3"/>
  <c r="G87" i="3"/>
  <c r="G71" i="3"/>
  <c r="G55" i="3"/>
  <c r="G39" i="3"/>
  <c r="G23" i="3"/>
  <c r="G7" i="3"/>
  <c r="E5" i="3"/>
  <c r="F5" i="3" s="1"/>
  <c r="E9" i="3"/>
  <c r="F9" i="3" s="1"/>
  <c r="E17" i="3"/>
  <c r="F17" i="3" s="1"/>
  <c r="E25" i="3"/>
  <c r="F25" i="3" s="1"/>
  <c r="E33" i="3"/>
  <c r="F33" i="3" s="1"/>
  <c r="E41" i="3"/>
  <c r="F41" i="3" s="1"/>
  <c r="E49" i="3"/>
  <c r="F49" i="3" s="1"/>
  <c r="E57" i="3"/>
  <c r="F57" i="3" s="1"/>
  <c r="E65" i="3"/>
  <c r="F65" i="3" s="1"/>
  <c r="E73" i="3"/>
  <c r="F73" i="3" s="1"/>
  <c r="E81" i="3"/>
  <c r="F81" i="3" s="1"/>
  <c r="E89" i="3"/>
  <c r="F89" i="3" s="1"/>
  <c r="E97" i="3"/>
  <c r="F97" i="3" s="1"/>
  <c r="E105" i="3"/>
  <c r="F105" i="3" s="1"/>
  <c r="E113" i="3"/>
  <c r="F113" i="3" s="1"/>
  <c r="E121" i="3"/>
  <c r="F121" i="3" s="1"/>
  <c r="E129" i="3"/>
  <c r="F129" i="3" s="1"/>
  <c r="E137" i="3"/>
  <c r="F137" i="3" s="1"/>
  <c r="E145" i="3"/>
  <c r="F145" i="3" s="1"/>
  <c r="E153" i="3"/>
  <c r="F153" i="3" s="1"/>
  <c r="E161" i="3"/>
  <c r="F161" i="3" s="1"/>
  <c r="G102" i="3"/>
  <c r="G86" i="3"/>
  <c r="G70" i="3"/>
  <c r="G54" i="3"/>
  <c r="G38" i="3"/>
  <c r="E53" i="3"/>
  <c r="F53" i="3" s="1"/>
  <c r="G149" i="3"/>
  <c r="G133" i="3"/>
  <c r="G117" i="3"/>
  <c r="G101" i="3"/>
  <c r="G85" i="3"/>
  <c r="G69" i="3"/>
  <c r="G53" i="3"/>
  <c r="G37" i="3"/>
  <c r="G21" i="3"/>
  <c r="G5" i="3"/>
  <c r="E3" i="3"/>
  <c r="F3" i="3" s="1"/>
  <c r="E11" i="3"/>
  <c r="F11" i="3" s="1"/>
  <c r="E19" i="3"/>
  <c r="F19" i="3" s="1"/>
  <c r="E27" i="3"/>
  <c r="F27" i="3" s="1"/>
  <c r="E35" i="3"/>
  <c r="F35" i="3" s="1"/>
  <c r="E43" i="3"/>
  <c r="F43" i="3" s="1"/>
  <c r="E51" i="3"/>
  <c r="F51" i="3" s="1"/>
  <c r="E59" i="3"/>
  <c r="F59" i="3" s="1"/>
  <c r="E67" i="3"/>
  <c r="F67" i="3" s="1"/>
  <c r="E75" i="3"/>
  <c r="F75" i="3" s="1"/>
  <c r="E83" i="3"/>
  <c r="F83" i="3" s="1"/>
  <c r="E91" i="3"/>
  <c r="F91" i="3" s="1"/>
  <c r="E99" i="3"/>
  <c r="F99" i="3" s="1"/>
  <c r="E107" i="3"/>
  <c r="F107" i="3" s="1"/>
  <c r="E115" i="3"/>
  <c r="F115" i="3" s="1"/>
  <c r="E123" i="3"/>
  <c r="F123" i="3" s="1"/>
  <c r="E131" i="3"/>
  <c r="F131" i="3" s="1"/>
  <c r="E139" i="3"/>
  <c r="F139" i="3" s="1"/>
  <c r="E147" i="3"/>
  <c r="F147" i="3" s="1"/>
  <c r="E155" i="3"/>
  <c r="F155" i="3" s="1"/>
  <c r="E163" i="3"/>
  <c r="F163" i="3" s="1"/>
  <c r="E171" i="3"/>
  <c r="F171" i="3" s="1"/>
  <c r="E179" i="3"/>
  <c r="F179" i="3" s="1"/>
  <c r="E187" i="3"/>
  <c r="F187" i="3" s="1"/>
  <c r="E195" i="3"/>
  <c r="F195" i="3" s="1"/>
  <c r="G114" i="3"/>
  <c r="G98" i="3"/>
  <c r="G82" i="3"/>
  <c r="G66" i="3"/>
  <c r="G50" i="3"/>
  <c r="G34" i="3"/>
  <c r="G18" i="3"/>
  <c r="G2" i="3"/>
  <c r="E118" i="3"/>
  <c r="F118" i="3" s="1"/>
  <c r="E126" i="3"/>
  <c r="F126" i="3" s="1"/>
  <c r="E134" i="3"/>
  <c r="F134" i="3" s="1"/>
  <c r="E142" i="3"/>
  <c r="F142" i="3" s="1"/>
  <c r="E150" i="3"/>
  <c r="F150" i="3" s="1"/>
  <c r="E158" i="3"/>
  <c r="F158" i="3" s="1"/>
  <c r="E166" i="3"/>
  <c r="F166" i="3" s="1"/>
  <c r="E174" i="3"/>
  <c r="F174" i="3" s="1"/>
  <c r="E182" i="3"/>
  <c r="F182" i="3" s="1"/>
  <c r="E190" i="3"/>
  <c r="F190" i="3" s="1"/>
  <c r="E198" i="3"/>
  <c r="F198" i="3" s="1"/>
  <c r="E6" i="3"/>
  <c r="F6" i="3" s="1"/>
  <c r="E199" i="3"/>
  <c r="F199" i="3" s="1"/>
  <c r="E8" i="3"/>
  <c r="F8" i="3" s="1"/>
  <c r="E16" i="3"/>
  <c r="F16" i="3" s="1"/>
  <c r="E24" i="3"/>
  <c r="F24" i="3" s="1"/>
  <c r="E32" i="3"/>
  <c r="F32" i="3" s="1"/>
  <c r="E40" i="3"/>
  <c r="F40" i="3" s="1"/>
  <c r="E48" i="3"/>
  <c r="F48" i="3" s="1"/>
  <c r="E56" i="3"/>
  <c r="F56" i="3" s="1"/>
  <c r="E64" i="3"/>
  <c r="F64" i="3" s="1"/>
  <c r="E72" i="3"/>
  <c r="F72" i="3" s="1"/>
  <c r="E80" i="3"/>
  <c r="F80" i="3" s="1"/>
  <c r="E14" i="3"/>
  <c r="F14" i="3" s="1"/>
  <c r="E169" i="3"/>
  <c r="F169" i="3" s="1"/>
  <c r="E177" i="3"/>
  <c r="F177" i="3" s="1"/>
  <c r="E185" i="3"/>
  <c r="F185" i="3" s="1"/>
  <c r="E193" i="3"/>
  <c r="F193" i="3" s="1"/>
  <c r="E201" i="3"/>
  <c r="F201" i="3" s="1"/>
  <c r="E122" i="3"/>
  <c r="F122" i="3" s="1"/>
  <c r="E130" i="3"/>
  <c r="F130" i="3" s="1"/>
  <c r="E138" i="3"/>
  <c r="F138" i="3" s="1"/>
  <c r="E146" i="3"/>
  <c r="F146" i="3" s="1"/>
  <c r="E154" i="3"/>
  <c r="F154" i="3" s="1"/>
  <c r="E162" i="3"/>
  <c r="F162" i="3" s="1"/>
  <c r="E170" i="3"/>
  <c r="F170" i="3" s="1"/>
  <c r="E178" i="3"/>
  <c r="F178" i="3" s="1"/>
  <c r="E186" i="3"/>
  <c r="F186" i="3" s="1"/>
  <c r="E194" i="3"/>
  <c r="F194" i="3" s="1"/>
  <c r="E203" i="3"/>
  <c r="F203" i="3" s="1"/>
  <c r="E92" i="3"/>
  <c r="F92" i="3" s="1"/>
  <c r="E100" i="3"/>
  <c r="F100" i="3" s="1"/>
  <c r="E108" i="3"/>
  <c r="F108" i="3" s="1"/>
  <c r="E116" i="3"/>
  <c r="F116" i="3" s="1"/>
  <c r="E124" i="3"/>
  <c r="F124" i="3" s="1"/>
  <c r="E132" i="3"/>
  <c r="F132" i="3" s="1"/>
  <c r="E140" i="3"/>
  <c r="F140" i="3" s="1"/>
  <c r="E148" i="3"/>
  <c r="F148" i="3" s="1"/>
  <c r="E156" i="3"/>
  <c r="F156" i="3" s="1"/>
  <c r="E164" i="3"/>
  <c r="F164" i="3" s="1"/>
  <c r="E172" i="3"/>
  <c r="F172" i="3" s="1"/>
  <c r="E180" i="3"/>
  <c r="F180" i="3" s="1"/>
  <c r="E188" i="3"/>
  <c r="F188" i="3" s="1"/>
  <c r="E196" i="3"/>
  <c r="F196" i="3" s="1"/>
  <c r="E204" i="3"/>
  <c r="F204" i="3" s="1"/>
  <c r="E165" i="3"/>
  <c r="F165" i="3" s="1"/>
  <c r="E173" i="3"/>
  <c r="F173" i="3" s="1"/>
  <c r="E181" i="3"/>
  <c r="F181" i="3" s="1"/>
  <c r="E189" i="3"/>
  <c r="F189" i="3" s="1"/>
  <c r="E197" i="3"/>
  <c r="F197" i="3" s="1"/>
  <c r="E202" i="1"/>
  <c r="F202" i="1" s="1"/>
  <c r="E186" i="1"/>
  <c r="F186" i="1" s="1"/>
  <c r="E170" i="1"/>
  <c r="F170" i="1" s="1"/>
  <c r="E154" i="1"/>
  <c r="F154" i="1" s="1"/>
  <c r="E138" i="1"/>
  <c r="F138" i="1" s="1"/>
  <c r="E122" i="1"/>
  <c r="F122" i="1" s="1"/>
  <c r="E106" i="1"/>
  <c r="F106" i="1" s="1"/>
  <c r="E90" i="1"/>
  <c r="F90" i="1" s="1"/>
  <c r="E74" i="1"/>
  <c r="F74" i="1" s="1"/>
  <c r="E58" i="1"/>
  <c r="F58" i="1" s="1"/>
  <c r="E42" i="1"/>
  <c r="F42" i="1" s="1"/>
  <c r="E26" i="1"/>
  <c r="F26" i="1" s="1"/>
  <c r="E10" i="1"/>
  <c r="F10" i="1" s="1"/>
  <c r="E197" i="1"/>
  <c r="F197" i="1" s="1"/>
  <c r="E165" i="1"/>
  <c r="F165" i="1" s="1"/>
  <c r="E133" i="1"/>
  <c r="F133" i="1" s="1"/>
  <c r="E117" i="1"/>
  <c r="F117" i="1" s="1"/>
  <c r="E101" i="1"/>
  <c r="F101" i="1" s="1"/>
  <c r="E69" i="1"/>
  <c r="F69" i="1" s="1"/>
  <c r="E21" i="1"/>
  <c r="F21" i="1" s="1"/>
  <c r="E193" i="1"/>
  <c r="F193" i="1" s="1"/>
  <c r="E177" i="1"/>
  <c r="F177" i="1" s="1"/>
  <c r="E161" i="1"/>
  <c r="F161" i="1" s="1"/>
  <c r="E145" i="1"/>
  <c r="F145" i="1" s="1"/>
  <c r="E129" i="1"/>
  <c r="F129" i="1" s="1"/>
  <c r="E113" i="1"/>
  <c r="F113" i="1" s="1"/>
  <c r="E97" i="1"/>
  <c r="F97" i="1" s="1"/>
  <c r="E81" i="1"/>
  <c r="F81" i="1" s="1"/>
  <c r="E65" i="1"/>
  <c r="F65" i="1" s="1"/>
  <c r="E49" i="1"/>
  <c r="F49" i="1" s="1"/>
  <c r="E33" i="1"/>
  <c r="F33" i="1" s="1"/>
  <c r="E17" i="1"/>
  <c r="F17" i="1" s="1"/>
  <c r="E2" i="1"/>
  <c r="F2" i="1" s="1"/>
  <c r="E201" i="1"/>
  <c r="F201" i="1" s="1"/>
  <c r="E185" i="1"/>
  <c r="F185" i="1" s="1"/>
  <c r="E169" i="1"/>
  <c r="F169" i="1" s="1"/>
  <c r="E153" i="1"/>
  <c r="F153" i="1" s="1"/>
  <c r="E137" i="1"/>
  <c r="F137" i="1" s="1"/>
  <c r="E121" i="1"/>
  <c r="F121" i="1" s="1"/>
  <c r="E105" i="1"/>
  <c r="F105" i="1" s="1"/>
  <c r="E89" i="1"/>
  <c r="F89" i="1" s="1"/>
  <c r="E73" i="1"/>
  <c r="F73" i="1" s="1"/>
  <c r="E57" i="1"/>
  <c r="F57" i="1" s="1"/>
  <c r="E41" i="1"/>
  <c r="F41" i="1" s="1"/>
  <c r="E25" i="1"/>
  <c r="F25" i="1" s="1"/>
  <c r="E9" i="1"/>
  <c r="F9" i="1" s="1"/>
  <c r="E200" i="1"/>
  <c r="F200" i="1" s="1"/>
  <c r="E184" i="1"/>
  <c r="F184" i="1" s="1"/>
  <c r="E168" i="1"/>
  <c r="F168" i="1" s="1"/>
  <c r="E152" i="1"/>
  <c r="F152" i="1" s="1"/>
  <c r="E136" i="1"/>
  <c r="F136" i="1" s="1"/>
  <c r="E120" i="1"/>
  <c r="F120" i="1" s="1"/>
  <c r="E104" i="1"/>
  <c r="F104" i="1" s="1"/>
  <c r="E88" i="1"/>
  <c r="F88" i="1" s="1"/>
  <c r="E72" i="1"/>
  <c r="F72" i="1" s="1"/>
  <c r="E56" i="1"/>
  <c r="F56" i="1" s="1"/>
  <c r="E40" i="1"/>
  <c r="F40" i="1" s="1"/>
  <c r="E24" i="1"/>
  <c r="F24" i="1" s="1"/>
  <c r="E8" i="1"/>
  <c r="F8" i="1" s="1"/>
  <c r="E198" i="1"/>
  <c r="F198" i="1" s="1"/>
  <c r="E182" i="1"/>
  <c r="F182" i="1" s="1"/>
  <c r="E166" i="1"/>
  <c r="F166" i="1" s="1"/>
  <c r="E150" i="1"/>
  <c r="F150" i="1" s="1"/>
  <c r="E134" i="1"/>
  <c r="F134" i="1" s="1"/>
  <c r="E118" i="1"/>
  <c r="F118" i="1" s="1"/>
  <c r="E102" i="1"/>
  <c r="F102" i="1" s="1"/>
  <c r="E86" i="1"/>
  <c r="F86" i="1" s="1"/>
  <c r="E70" i="1"/>
  <c r="F70" i="1" s="1"/>
  <c r="E54" i="1"/>
  <c r="F54" i="1" s="1"/>
  <c r="E38" i="1"/>
  <c r="F38" i="1" s="1"/>
  <c r="E22" i="1"/>
  <c r="F22" i="1" s="1"/>
  <c r="E6" i="1"/>
  <c r="F6" i="1" s="1"/>
  <c r="E181" i="1"/>
  <c r="F181" i="1" s="1"/>
  <c r="E149" i="1"/>
  <c r="F149" i="1" s="1"/>
  <c r="E85" i="1"/>
  <c r="F85" i="1" s="1"/>
  <c r="E53" i="1"/>
  <c r="F53" i="1" s="1"/>
  <c r="E37" i="1"/>
  <c r="F37" i="1" s="1"/>
  <c r="E195" i="1"/>
  <c r="F195" i="1" s="1"/>
  <c r="E179" i="1"/>
  <c r="F179" i="1" s="1"/>
  <c r="E163" i="1"/>
  <c r="F163" i="1" s="1"/>
  <c r="E147" i="1"/>
  <c r="F147" i="1" s="1"/>
  <c r="E131" i="1"/>
  <c r="F131" i="1" s="1"/>
  <c r="E115" i="1"/>
  <c r="F115" i="1" s="1"/>
  <c r="E99" i="1"/>
  <c r="F99" i="1" s="1"/>
  <c r="E83" i="1"/>
  <c r="F83" i="1" s="1"/>
  <c r="E67" i="1"/>
  <c r="F67" i="1" s="1"/>
  <c r="E51" i="1"/>
  <c r="F51" i="1" s="1"/>
  <c r="E35" i="1"/>
  <c r="F35" i="1" s="1"/>
  <c r="E19" i="1"/>
  <c r="F19" i="1" s="1"/>
  <c r="E3" i="1"/>
  <c r="F3" i="1" s="1"/>
  <c r="E194" i="1"/>
  <c r="F194" i="1" s="1"/>
  <c r="E178" i="1"/>
  <c r="F178" i="1" s="1"/>
  <c r="E162" i="1"/>
  <c r="F162" i="1" s="1"/>
  <c r="E146" i="1"/>
  <c r="F146" i="1" s="1"/>
  <c r="E130" i="1"/>
  <c r="F130" i="1" s="1"/>
  <c r="E114" i="1"/>
  <c r="F114" i="1" s="1"/>
  <c r="E98" i="1"/>
  <c r="F98" i="1" s="1"/>
  <c r="E82" i="1"/>
  <c r="F82" i="1" s="1"/>
  <c r="E66" i="1"/>
  <c r="F66" i="1" s="1"/>
  <c r="E50" i="1"/>
  <c r="F50" i="1" s="1"/>
  <c r="E34" i="1"/>
  <c r="F34" i="1" s="1"/>
  <c r="E18" i="1"/>
  <c r="F18" i="1" s="1"/>
  <c r="E192" i="1"/>
  <c r="F192" i="1" s="1"/>
  <c r="E176" i="1"/>
  <c r="F176" i="1" s="1"/>
  <c r="E160" i="1"/>
  <c r="F160" i="1" s="1"/>
  <c r="E144" i="1"/>
  <c r="F144" i="1" s="1"/>
  <c r="E128" i="1"/>
  <c r="F128" i="1" s="1"/>
  <c r="E112" i="1"/>
  <c r="F112" i="1" s="1"/>
  <c r="E96" i="1"/>
  <c r="F96" i="1" s="1"/>
  <c r="E80" i="1"/>
  <c r="F80" i="1" s="1"/>
  <c r="E64" i="1"/>
  <c r="F64" i="1" s="1"/>
  <c r="E48" i="1"/>
  <c r="F48" i="1" s="1"/>
  <c r="E32" i="1"/>
  <c r="F32" i="1" s="1"/>
  <c r="E16" i="1"/>
  <c r="F16" i="1" s="1"/>
  <c r="E190" i="1"/>
  <c r="F190" i="1" s="1"/>
  <c r="E174" i="1"/>
  <c r="F174" i="1" s="1"/>
  <c r="E158" i="1"/>
  <c r="F158" i="1" s="1"/>
  <c r="E142" i="1"/>
  <c r="F142" i="1" s="1"/>
  <c r="E126" i="1"/>
  <c r="F126" i="1" s="1"/>
  <c r="E110" i="1"/>
  <c r="F110" i="1" s="1"/>
  <c r="E94" i="1"/>
  <c r="F94" i="1" s="1"/>
  <c r="E78" i="1"/>
  <c r="F78" i="1" s="1"/>
  <c r="E62" i="1"/>
  <c r="F62" i="1" s="1"/>
  <c r="E46" i="1"/>
  <c r="F46" i="1" s="1"/>
  <c r="E30" i="1"/>
  <c r="F30" i="1" s="1"/>
  <c r="E14" i="1"/>
  <c r="F14" i="1" s="1"/>
  <c r="E205" i="1"/>
  <c r="F205" i="1" s="1"/>
  <c r="E189" i="1"/>
  <c r="F189" i="1" s="1"/>
  <c r="E173" i="1"/>
  <c r="F173" i="1" s="1"/>
  <c r="E157" i="1"/>
  <c r="F157" i="1" s="1"/>
  <c r="E141" i="1"/>
  <c r="F141" i="1" s="1"/>
  <c r="E125" i="1"/>
  <c r="F125" i="1" s="1"/>
  <c r="E109" i="1"/>
  <c r="F109" i="1" s="1"/>
  <c r="E93" i="1"/>
  <c r="F93" i="1" s="1"/>
  <c r="E77" i="1"/>
  <c r="F77" i="1" s="1"/>
  <c r="E61" i="1"/>
  <c r="F61" i="1" s="1"/>
  <c r="E45" i="1"/>
  <c r="F45" i="1" s="1"/>
  <c r="E29" i="1"/>
  <c r="F29" i="1" s="1"/>
  <c r="E13" i="1"/>
  <c r="F13" i="1" s="1"/>
  <c r="E204" i="1"/>
  <c r="F204" i="1" s="1"/>
  <c r="E188" i="1"/>
  <c r="F188" i="1" s="1"/>
  <c r="E172" i="1"/>
  <c r="F172" i="1" s="1"/>
  <c r="E156" i="1"/>
  <c r="F156" i="1" s="1"/>
  <c r="E140" i="1"/>
  <c r="F140" i="1" s="1"/>
  <c r="E124" i="1"/>
  <c r="F124" i="1" s="1"/>
  <c r="E108" i="1"/>
  <c r="F108" i="1" s="1"/>
  <c r="E92" i="1"/>
  <c r="F92" i="1" s="1"/>
  <c r="E76" i="1"/>
  <c r="F76" i="1" s="1"/>
  <c r="E60" i="1"/>
  <c r="F60" i="1" s="1"/>
  <c r="E44" i="1"/>
  <c r="F44" i="1" s="1"/>
  <c r="E28" i="1"/>
  <c r="F28" i="1" s="1"/>
  <c r="E12" i="1"/>
  <c r="F12" i="1" s="1"/>
  <c r="E203" i="1"/>
  <c r="F203" i="1" s="1"/>
  <c r="E187" i="1"/>
  <c r="F187" i="1" s="1"/>
  <c r="E171" i="1"/>
  <c r="F171" i="1" s="1"/>
  <c r="E155" i="1"/>
  <c r="F155" i="1" s="1"/>
  <c r="E139" i="1"/>
  <c r="F139" i="1" s="1"/>
  <c r="E123" i="1"/>
  <c r="F123" i="1" s="1"/>
  <c r="E107" i="1"/>
  <c r="F107" i="1" s="1"/>
  <c r="E91" i="1"/>
  <c r="F91" i="1" s="1"/>
  <c r="E75" i="1"/>
  <c r="F75" i="1" s="1"/>
  <c r="E59" i="1"/>
  <c r="F59" i="1" s="1"/>
  <c r="E43" i="1"/>
  <c r="F43" i="1" s="1"/>
  <c r="E27" i="1"/>
  <c r="F27" i="1" s="1"/>
  <c r="E11" i="1"/>
  <c r="F11" i="1" s="1"/>
  <c r="E199" i="1"/>
  <c r="F199" i="1" s="1"/>
  <c r="E183" i="1"/>
  <c r="F183" i="1" s="1"/>
  <c r="E167" i="1"/>
  <c r="F167" i="1" s="1"/>
  <c r="E151" i="1"/>
  <c r="F151" i="1" s="1"/>
  <c r="E135" i="1"/>
  <c r="F135" i="1" s="1"/>
  <c r="E119" i="1"/>
  <c r="F119" i="1" s="1"/>
  <c r="E103" i="1"/>
  <c r="F103" i="1" s="1"/>
  <c r="E87" i="1"/>
  <c r="F87" i="1" s="1"/>
  <c r="E71" i="1"/>
  <c r="F71" i="1" s="1"/>
  <c r="E55" i="1"/>
  <c r="F55" i="1" s="1"/>
  <c r="E39" i="1"/>
  <c r="F39" i="1" s="1"/>
  <c r="E23" i="1"/>
  <c r="F23" i="1" s="1"/>
  <c r="E7" i="1"/>
  <c r="F7" i="1" s="1"/>
  <c r="E196" i="1"/>
  <c r="F196" i="1" s="1"/>
  <c r="E180" i="1"/>
  <c r="F180" i="1" s="1"/>
  <c r="E164" i="1"/>
  <c r="F164" i="1" s="1"/>
  <c r="E148" i="1"/>
  <c r="F148" i="1" s="1"/>
  <c r="E132" i="1"/>
  <c r="F132" i="1" s="1"/>
  <c r="E116" i="1"/>
  <c r="F116" i="1" s="1"/>
  <c r="E100" i="1"/>
  <c r="F100" i="1" s="1"/>
  <c r="E84" i="1"/>
  <c r="F84" i="1" s="1"/>
  <c r="E68" i="1"/>
  <c r="F68" i="1" s="1"/>
  <c r="E52" i="1"/>
  <c r="F52" i="1" s="1"/>
  <c r="E36" i="1"/>
  <c r="F36" i="1" s="1"/>
  <c r="E20" i="1"/>
  <c r="F20" i="1" s="1"/>
  <c r="E4" i="1"/>
  <c r="F4" i="1" s="1"/>
  <c r="E191" i="1"/>
  <c r="F191" i="1" s="1"/>
  <c r="E175" i="1"/>
  <c r="F175" i="1" s="1"/>
  <c r="E159" i="1"/>
  <c r="F159" i="1" s="1"/>
  <c r="E143" i="1"/>
  <c r="F143" i="1" s="1"/>
  <c r="E127" i="1"/>
  <c r="F127" i="1" s="1"/>
  <c r="E111" i="1"/>
  <c r="F111" i="1" s="1"/>
  <c r="E95" i="1"/>
  <c r="F95" i="1" s="1"/>
  <c r="E79" i="1"/>
  <c r="F79" i="1" s="1"/>
  <c r="E63" i="1"/>
  <c r="F63" i="1" s="1"/>
  <c r="E47" i="1"/>
  <c r="F47" i="1" s="1"/>
  <c r="E31" i="1"/>
  <c r="F31" i="1" s="1"/>
  <c r="E15" i="1"/>
  <c r="F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F3488-B851-4CC9-B6DE-F74DF4935FDF}" keepAlive="1" name="Zapytanie — gaz" description="Połączenie z zapytaniem „gaz” w skoroszycie." type="5" refreshedVersion="8" background="1" saveData="1">
    <dbPr connection="Provider=Microsoft.Mashup.OleDb.1;Data Source=$Workbook$;Location=gaz;Extended Properties=&quot;&quot;" command="SELECT * FROM [gaz]"/>
  </connection>
  <connection id="2" xr16:uid="{5588CD08-3F8F-4C84-A786-CF3971D8C0B5}" keepAlive="1" name="Zapytanie — gaz (2)" description="Połączenie z zapytaniem „gaz (2)” w skoroszycie." type="5" refreshedVersion="8" background="1" saveData="1">
    <dbPr connection="Provider=Microsoft.Mashup.OleDb.1;Data Source=$Workbook$;Location=&quot;gaz (2)&quot;;Extended Properties=&quot;&quot;" command="SELECT * FROM [gaz (2)]"/>
  </connection>
  <connection id="3" xr16:uid="{DA520F0C-75CC-4703-88D5-3E7CCDB9FE09}" keepAlive="1" name="Zapytanie — gaz (3)" description="Połączenie z zapytaniem „gaz (3)” w skoroszycie." type="5" refreshedVersion="8" background="1" saveData="1">
    <dbPr connection="Provider=Microsoft.Mashup.OleDb.1;Data Source=$Workbook$;Location=&quot;gaz (3)&quot;;Extended Properties=&quot;&quot;" command="SELECT * FROM [gaz (3)]"/>
  </connection>
  <connection id="4" xr16:uid="{A2950696-4FBE-4F28-81EC-8A0B5950A4B1}" keepAlive="1" name="Zapytanie — gaz (4)" description="Połączenie z zapytaniem „gaz (4)” w skoroszycie." type="5" refreshedVersion="8" background="1" saveData="1">
    <dbPr connection="Provider=Microsoft.Mashup.OleDb.1;Data Source=$Workbook$;Location=&quot;gaz (4)&quot;;Extended Properties=&quot;&quot;" command="SELECT * FROM [gaz (4)]"/>
  </connection>
</connections>
</file>

<file path=xl/sharedStrings.xml><?xml version="1.0" encoding="utf-8"?>
<sst xmlns="http://schemas.openxmlformats.org/spreadsheetml/2006/main" count="57" uniqueCount="46">
  <si>
    <t>Data odczytu</t>
  </si>
  <si>
    <t>Odczyt licznika</t>
  </si>
  <si>
    <t>dni</t>
  </si>
  <si>
    <t>srednio na dobe</t>
  </si>
  <si>
    <t>zuzycie tego miesiaca</t>
  </si>
  <si>
    <t>czy wieksze od 12</t>
  </si>
  <si>
    <t>Etykiety wierszy</t>
  </si>
  <si>
    <t>Suma końcowa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</si>
  <si>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</si>
  <si>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</si>
  <si>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</si>
  <si>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</si>
  <si>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</si>
  <si>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</si>
  <si>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</si>
  <si>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</si>
  <si>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</si>
  <si>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</si>
  <si>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</si>
  <si>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</si>
  <si>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Średnia z zuzycie tego miesiaca</t>
  </si>
  <si>
    <t>&lt;31/01/2002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</si>
  <si>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</si>
  <si>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</si>
  <si>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</si>
  <si>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</si>
  <si>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</si>
  <si>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</si>
  <si>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</si>
  <si>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</si>
  <si>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</si>
  <si>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</si>
  <si>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</si>
  <si>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</si>
  <si>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</si>
  <si>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</si>
  <si>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</si>
  <si>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</si>
  <si>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</si>
  <si>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ROK</t>
  </si>
  <si>
    <t>cena</t>
  </si>
  <si>
    <t>oplata taryfowa</t>
  </si>
  <si>
    <t>oplata za gas</t>
  </si>
  <si>
    <t>Suma z oplata za gas</t>
  </si>
  <si>
    <t>Suma z oplata taryfowa</t>
  </si>
  <si>
    <t>Suma z suma za wszystko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</si>
</sst>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[zad11.xlsx]Arkusz5!Tabela przestawna4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Arkusz5!$B$4:$B$16</c:f>
              <c:numCache>
                <c:formatCode>General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0-40D7-8BD0-F7DAF752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3088"/>
        <c:axId val="1827143568"/>
      </c:barChart>
      <c:catAx>
        <c:axId val="18271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143568"/>
        <c:crosses val="autoZero"/>
        <c:auto val="1"/>
        <c:lblAlgn val="ctr"/>
        <c:lblOffset val="100"/>
        <c:noMultiLvlLbl val="0"/>
      </c:catAx>
      <c:valAx>
        <c:axId val="18271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1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3</xdr:row>
      <xdr:rowOff>114300</xdr:rowOff>
    </xdr:from>
    <xdr:to>
      <xdr:col>26</xdr:col>
      <xdr:colOff>314324</xdr:colOff>
      <xdr:row>51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5FD0A7-92B7-524E-1363-122EBB53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5066.829410648148" createdVersion="8" refreshedVersion="8" minRefreshableVersion="3" recordCount="204" xr:uid="{44B48691-6FFC-4AD5-AFB3-69956C36702C}">
  <cacheSource type="worksheet">
    <worksheetSource name="Tabela_gaz35"/>
  </cacheSource>
  <cacheFields count="6">
    <cacheField name="Data odczytu" numFmtId="14">
      <sharedItems containsSemiMixedTypes="0" containsNonDate="0" containsDate="1" containsString="0" minDate="2002-01-31T00:00:00" maxDate="2019-01-01T00:00:00" count="204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base="0">
        <rangePr groupBy="months" startDate="2002-01-31T00:00:00" endDate="2019-01-01T00:00:00"/>
        <groupItems count="14">
          <s v="&lt;31/01/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  <cacheField name="Odczyt licznika" numFmtId="0">
      <sharedItems containsSemiMixedTypes="0" containsString="0" containsNumber="1" containsInteger="1" minValue="2283" maxValue="33734"/>
    </cacheField>
    <cacheField name="dni" numFmtId="0">
      <sharedItems containsSemiMixedTypes="0" containsString="0" containsNumber="1" containsInteger="1" minValue="28" maxValue="31"/>
    </cacheField>
    <cacheField name="zuzycie tego miesiaca" numFmtId="0">
      <sharedItems containsSemiMixedTypes="0" containsString="0" containsNumber="1" containsInteger="1" minValue="10" maxValue="377"/>
    </cacheField>
    <cacheField name="srednio na dobe" numFmtId="0">
      <sharedItems containsSemiMixedTypes="0" containsString="0" containsNumber="1" minValue="0.32258064516129031" maxValue="13.464285714285714"/>
    </cacheField>
    <cacheField name="czy wieksze od 1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5066.857551273148" createdVersion="8" refreshedVersion="8" minRefreshableVersion="3" recordCount="205" xr:uid="{95C7D720-38E6-4772-A2C2-9DDD97B7FAB6}">
  <cacheSource type="worksheet">
    <worksheetSource ref="A1:I1048576" sheet="11_3"/>
  </cacheSource>
  <cacheFields count="12">
    <cacheField name="Data odczytu" numFmtId="0">
      <sharedItems containsNonDate="0" containsDate="1" containsString="0" containsBlank="1" minDate="2002-01-31T00:00:00" maxDate="2019-01-01T00:00:00" count="205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m/>
      </sharedItems>
      <fieldGroup par="10" base="0">
        <rangePr groupBy="months" startDate="2002-01-31T00:00:00" endDate="2019-01-01T00:00:00"/>
        <groupItems count="14">
          <s v="(puste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  <cacheField name="Odczyt licznika" numFmtId="0">
      <sharedItems containsString="0" containsBlank="1" containsNumber="1" containsInteger="1" minValue="2283" maxValue="33734"/>
    </cacheField>
    <cacheField name="dni" numFmtId="0">
      <sharedItems containsString="0" containsBlank="1" containsNumber="1" containsInteger="1" minValue="28" maxValue="31"/>
    </cacheField>
    <cacheField name="zuzycie tego miesiaca" numFmtId="0">
      <sharedItems containsString="0" containsBlank="1" containsNumber="1" containsInteger="1" minValue="10" maxValue="377"/>
    </cacheField>
    <cacheField name="srednio na dobe" numFmtId="0">
      <sharedItems containsString="0" containsBlank="1" containsNumber="1" minValue="0.32258064516129031" maxValue="13.464285714285714"/>
    </cacheField>
    <cacheField name="czy wieksze od 12" numFmtId="0">
      <sharedItems containsString="0" containsBlank="1" containsNumber="1" containsInteger="1" minValue="0" maxValue="1"/>
    </cacheField>
    <cacheField name="oplata taryfowa" numFmtId="0">
      <sharedItems containsString="0" containsBlank="1" containsNumber="1" containsInteger="1" minValue="70" maxValue="120"/>
    </cacheField>
    <cacheField name="cena" numFmtId="0">
      <sharedItems containsString="0" containsBlank="1" containsNumber="1" minValue="0.98" maxValue="1.23"/>
    </cacheField>
    <cacheField name="oplata za gas" numFmtId="0">
      <sharedItems containsString="0" containsBlank="1" containsNumber="1" minValue="9.8000000000000007" maxValue="445.26"/>
    </cacheField>
    <cacheField name="Kwartały" numFmtId="0" databaseField="0">
      <fieldGroup base="0">
        <rangePr groupBy="quarters" startDate="2002-01-31T00:00:00" endDate="2019-01-01T00:00:00"/>
        <groupItems count="6">
          <s v="&lt;31/01/2002"/>
          <s v="Kwartał1"/>
          <s v="Kwartał2"/>
          <s v="Kwartał3"/>
          <s v="Kwartał4"/>
          <s v="&gt;01/01/2019"/>
        </groupItems>
      </fieldGroup>
    </cacheField>
    <cacheField name="Lata" numFmtId="0" databaseField="0">
      <fieldGroup base="0">
        <rangePr groupBy="years" startDate="2002-01-31T00:00:00" endDate="2019-01-01T00:00:00"/>
        <groupItems count="20">
          <s v="&lt;31/01/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1/01/2019"/>
        </groupItems>
      </fieldGroup>
    </cacheField>
    <cacheField name="suma za wszystko" numFmtId="0" formula="'oplata taryfowa' +'oplata za ga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2283"/>
    <n v="31"/>
    <n v="200"/>
    <n v="6.4516129032258061"/>
    <n v="0"/>
  </r>
  <r>
    <x v="1"/>
    <n v="2518"/>
    <n v="28"/>
    <n v="235"/>
    <n v="8.3928571428571423"/>
    <n v="0"/>
  </r>
  <r>
    <x v="2"/>
    <n v="2696"/>
    <n v="31"/>
    <n v="178"/>
    <n v="5.741935483870968"/>
    <n v="0"/>
  </r>
  <r>
    <x v="3"/>
    <n v="2857"/>
    <n v="30"/>
    <n v="161"/>
    <n v="5.3666666666666663"/>
    <n v="0"/>
  </r>
  <r>
    <x v="4"/>
    <n v="2917"/>
    <n v="31"/>
    <n v="60"/>
    <n v="1.935483870967742"/>
    <n v="0"/>
  </r>
  <r>
    <x v="5"/>
    <n v="2952"/>
    <n v="30"/>
    <n v="35"/>
    <n v="1.1666666666666667"/>
    <n v="0"/>
  </r>
  <r>
    <x v="6"/>
    <n v="2979"/>
    <n v="31"/>
    <n v="27"/>
    <n v="0.87096774193548387"/>
    <n v="0"/>
  </r>
  <r>
    <x v="7"/>
    <n v="3009"/>
    <n v="31"/>
    <n v="30"/>
    <n v="0.967741935483871"/>
    <n v="0"/>
  </r>
  <r>
    <x v="8"/>
    <n v="3040"/>
    <n v="30"/>
    <n v="31"/>
    <n v="1.0333333333333334"/>
    <n v="0"/>
  </r>
  <r>
    <x v="9"/>
    <n v="3116"/>
    <n v="31"/>
    <n v="76"/>
    <n v="2.4516129032258065"/>
    <n v="0"/>
  </r>
  <r>
    <x v="10"/>
    <n v="3222"/>
    <n v="30"/>
    <n v="106"/>
    <n v="3.5333333333333332"/>
    <n v="0"/>
  </r>
  <r>
    <x v="11"/>
    <n v="3393"/>
    <n v="31"/>
    <n v="171"/>
    <n v="5.5161290322580649"/>
    <n v="0"/>
  </r>
  <r>
    <x v="12"/>
    <n v="3613"/>
    <n v="31"/>
    <n v="220"/>
    <n v="7.096774193548387"/>
    <n v="0"/>
  </r>
  <r>
    <x v="13"/>
    <n v="3891"/>
    <n v="28"/>
    <n v="278"/>
    <n v="9.9285714285714288"/>
    <n v="0"/>
  </r>
  <r>
    <x v="14"/>
    <n v="4151"/>
    <n v="31"/>
    <n v="260"/>
    <n v="8.387096774193548"/>
    <n v="0"/>
  </r>
  <r>
    <x v="15"/>
    <n v="4401"/>
    <n v="30"/>
    <n v="250"/>
    <n v="8.3333333333333339"/>
    <n v="0"/>
  </r>
  <r>
    <x v="16"/>
    <n v="4553"/>
    <n v="31"/>
    <n v="152"/>
    <n v="4.903225806451613"/>
    <n v="0"/>
  </r>
  <r>
    <x v="17"/>
    <n v="4639"/>
    <n v="30"/>
    <n v="86"/>
    <n v="2.8666666666666667"/>
    <n v="0"/>
  </r>
  <r>
    <x v="18"/>
    <n v="4654"/>
    <n v="31"/>
    <n v="15"/>
    <n v="0.4838709677419355"/>
    <n v="0"/>
  </r>
  <r>
    <x v="19"/>
    <n v="4669"/>
    <n v="31"/>
    <n v="15"/>
    <n v="0.4838709677419355"/>
    <n v="0"/>
  </r>
  <r>
    <x v="20"/>
    <n v="4819"/>
    <n v="30"/>
    <n v="150"/>
    <n v="5"/>
    <n v="0"/>
  </r>
  <r>
    <x v="21"/>
    <n v="4976"/>
    <n v="31"/>
    <n v="157"/>
    <n v="5.064516129032258"/>
    <n v="0"/>
  </r>
  <r>
    <x v="22"/>
    <n v="5078"/>
    <n v="30"/>
    <n v="102"/>
    <n v="3.4"/>
    <n v="0"/>
  </r>
  <r>
    <x v="23"/>
    <n v="5260"/>
    <n v="31"/>
    <n v="182"/>
    <n v="5.870967741935484"/>
    <n v="0"/>
  </r>
  <r>
    <x v="24"/>
    <n v="5508"/>
    <n v="31"/>
    <n v="248"/>
    <n v="8"/>
    <n v="0"/>
  </r>
  <r>
    <x v="25"/>
    <n v="5754"/>
    <n v="28"/>
    <n v="246"/>
    <n v="8.7857142857142865"/>
    <n v="0"/>
  </r>
  <r>
    <x v="26"/>
    <n v="5945"/>
    <n v="31"/>
    <n v="191"/>
    <n v="6.161290322580645"/>
    <n v="0"/>
  </r>
  <r>
    <x v="27"/>
    <n v="6050"/>
    <n v="30"/>
    <n v="105"/>
    <n v="3.5"/>
    <n v="0"/>
  </r>
  <r>
    <x v="28"/>
    <n v="6146"/>
    <n v="31"/>
    <n v="96"/>
    <n v="3.096774193548387"/>
    <n v="0"/>
  </r>
  <r>
    <x v="29"/>
    <n v="6173"/>
    <n v="30"/>
    <n v="27"/>
    <n v="0.9"/>
    <n v="0"/>
  </r>
  <r>
    <x v="30"/>
    <n v="6183"/>
    <n v="31"/>
    <n v="10"/>
    <n v="0.32258064516129031"/>
    <n v="0"/>
  </r>
  <r>
    <x v="31"/>
    <n v="6195"/>
    <n v="31"/>
    <n v="12"/>
    <n v="0.38709677419354838"/>
    <n v="0"/>
  </r>
  <r>
    <x v="32"/>
    <n v="6304"/>
    <n v="30"/>
    <n v="109"/>
    <n v="3.6333333333333333"/>
    <n v="0"/>
  </r>
  <r>
    <x v="33"/>
    <n v="6459"/>
    <n v="31"/>
    <n v="155"/>
    <n v="5"/>
    <n v="0"/>
  </r>
  <r>
    <x v="34"/>
    <n v="6737"/>
    <n v="30"/>
    <n v="278"/>
    <n v="9.2666666666666675"/>
    <n v="0"/>
  </r>
  <r>
    <x v="35"/>
    <n v="6997"/>
    <n v="31"/>
    <n v="260"/>
    <n v="8.387096774193548"/>
    <n v="0"/>
  </r>
  <r>
    <x v="36"/>
    <n v="7247"/>
    <n v="31"/>
    <n v="250"/>
    <n v="8.064516129032258"/>
    <n v="0"/>
  </r>
  <r>
    <x v="37"/>
    <n v="7399"/>
    <n v="28"/>
    <n v="152"/>
    <n v="5.4285714285714288"/>
    <n v="0"/>
  </r>
  <r>
    <x v="38"/>
    <n v="7584"/>
    <n v="31"/>
    <n v="185"/>
    <n v="5.967741935483871"/>
    <n v="0"/>
  </r>
  <r>
    <x v="39"/>
    <n v="7745"/>
    <n v="30"/>
    <n v="161"/>
    <n v="5.3666666666666663"/>
    <n v="0"/>
  </r>
  <r>
    <x v="40"/>
    <n v="7935"/>
    <n v="31"/>
    <n v="190"/>
    <n v="6.129032258064516"/>
    <n v="0"/>
  </r>
  <r>
    <x v="41"/>
    <n v="8043"/>
    <n v="30"/>
    <n v="108"/>
    <n v="3.6"/>
    <n v="0"/>
  </r>
  <r>
    <x v="42"/>
    <n v="8062"/>
    <n v="31"/>
    <n v="19"/>
    <n v="0.61290322580645162"/>
    <n v="0"/>
  </r>
  <r>
    <x v="43"/>
    <n v="8081"/>
    <n v="31"/>
    <n v="19"/>
    <n v="0.61290322580645162"/>
    <n v="0"/>
  </r>
  <r>
    <x v="44"/>
    <n v="8269"/>
    <n v="30"/>
    <n v="188"/>
    <n v="6.2666666666666666"/>
    <n v="0"/>
  </r>
  <r>
    <x v="45"/>
    <n v="8465"/>
    <n v="31"/>
    <n v="196"/>
    <n v="6.32258064516129"/>
    <n v="0"/>
  </r>
  <r>
    <x v="46"/>
    <n v="8592"/>
    <n v="30"/>
    <n v="127"/>
    <n v="4.2333333333333334"/>
    <n v="0"/>
  </r>
  <r>
    <x v="47"/>
    <n v="8819"/>
    <n v="31"/>
    <n v="227"/>
    <n v="7.32258064516129"/>
    <n v="0"/>
  </r>
  <r>
    <x v="48"/>
    <n v="9129"/>
    <n v="31"/>
    <n v="310"/>
    <n v="10"/>
    <n v="0"/>
  </r>
  <r>
    <x v="49"/>
    <n v="9424"/>
    <n v="28"/>
    <n v="295"/>
    <n v="10.535714285714286"/>
    <n v="0"/>
  </r>
  <r>
    <x v="50"/>
    <n v="9662"/>
    <n v="31"/>
    <n v="238"/>
    <n v="7.67741935483871"/>
    <n v="0"/>
  </r>
  <r>
    <x v="51"/>
    <n v="9778"/>
    <n v="30"/>
    <n v="116"/>
    <n v="3.8666666666666667"/>
    <n v="0"/>
  </r>
  <r>
    <x v="52"/>
    <n v="9884"/>
    <n v="31"/>
    <n v="106"/>
    <n v="3.4193548387096775"/>
    <n v="0"/>
  </r>
  <r>
    <x v="53"/>
    <n v="9914"/>
    <n v="30"/>
    <n v="30"/>
    <n v="1"/>
    <n v="0"/>
  </r>
  <r>
    <x v="54"/>
    <n v="9925"/>
    <n v="31"/>
    <n v="11"/>
    <n v="0.35483870967741937"/>
    <n v="0"/>
  </r>
  <r>
    <x v="55"/>
    <n v="9938"/>
    <n v="31"/>
    <n v="13"/>
    <n v="0.41935483870967744"/>
    <n v="0"/>
  </r>
  <r>
    <x v="56"/>
    <n v="10059"/>
    <n v="30"/>
    <n v="121"/>
    <n v="4.0333333333333332"/>
    <n v="0"/>
  </r>
  <r>
    <x v="57"/>
    <n v="10211"/>
    <n v="31"/>
    <n v="152"/>
    <n v="4.903225806451613"/>
    <n v="0"/>
  </r>
  <r>
    <x v="58"/>
    <n v="10486"/>
    <n v="30"/>
    <n v="275"/>
    <n v="9.1666666666666661"/>
    <n v="0"/>
  </r>
  <r>
    <x v="59"/>
    <n v="10742"/>
    <n v="31"/>
    <n v="256"/>
    <n v="8.258064516129032"/>
    <n v="0"/>
  </r>
  <r>
    <x v="60"/>
    <n v="10988"/>
    <n v="31"/>
    <n v="246"/>
    <n v="7.935483870967742"/>
    <n v="0"/>
  </r>
  <r>
    <x v="61"/>
    <n v="11138"/>
    <n v="28"/>
    <n v="150"/>
    <n v="5.3571428571428568"/>
    <n v="0"/>
  </r>
  <r>
    <x v="62"/>
    <n v="11321"/>
    <n v="31"/>
    <n v="183"/>
    <n v="5.903225806451613"/>
    <n v="0"/>
  </r>
  <r>
    <x v="63"/>
    <n v="11481"/>
    <n v="30"/>
    <n v="160"/>
    <n v="5.333333333333333"/>
    <n v="0"/>
  </r>
  <r>
    <x v="64"/>
    <n v="11669"/>
    <n v="31"/>
    <n v="188"/>
    <n v="6.064516129032258"/>
    <n v="0"/>
  </r>
  <r>
    <x v="65"/>
    <n v="11776"/>
    <n v="30"/>
    <n v="107"/>
    <n v="3.5666666666666669"/>
    <n v="0"/>
  </r>
  <r>
    <x v="66"/>
    <n v="11795"/>
    <n v="31"/>
    <n v="19"/>
    <n v="0.61290322580645162"/>
    <n v="0"/>
  </r>
  <r>
    <x v="67"/>
    <n v="11814"/>
    <n v="31"/>
    <n v="19"/>
    <n v="0.61290322580645162"/>
    <n v="0"/>
  </r>
  <r>
    <x v="68"/>
    <n v="11901"/>
    <n v="30"/>
    <n v="87"/>
    <n v="2.9"/>
    <n v="0"/>
  </r>
  <r>
    <x v="69"/>
    <n v="12044"/>
    <n v="31"/>
    <n v="143"/>
    <n v="4.612903225806452"/>
    <n v="0"/>
  </r>
  <r>
    <x v="70"/>
    <n v="12170"/>
    <n v="30"/>
    <n v="126"/>
    <n v="4.2"/>
    <n v="0"/>
  </r>
  <r>
    <x v="71"/>
    <n v="12395"/>
    <n v="31"/>
    <n v="225"/>
    <n v="7.258064516129032"/>
    <n v="0"/>
  </r>
  <r>
    <x v="72"/>
    <n v="12702"/>
    <n v="31"/>
    <n v="307"/>
    <n v="9.9032258064516121"/>
    <n v="0"/>
  </r>
  <r>
    <x v="73"/>
    <n v="13025"/>
    <n v="28"/>
    <n v="323"/>
    <n v="11.535714285714286"/>
    <n v="0"/>
  </r>
  <r>
    <x v="74"/>
    <n v="13261"/>
    <n v="31"/>
    <n v="236"/>
    <n v="7.612903225806452"/>
    <n v="0"/>
  </r>
  <r>
    <x v="75"/>
    <n v="13376"/>
    <n v="30"/>
    <n v="115"/>
    <n v="3.8333333333333335"/>
    <n v="0"/>
  </r>
  <r>
    <x v="76"/>
    <n v="13478"/>
    <n v="31"/>
    <n v="102"/>
    <n v="3.2903225806451615"/>
    <n v="0"/>
  </r>
  <r>
    <x v="77"/>
    <n v="13506"/>
    <n v="30"/>
    <n v="28"/>
    <n v="0.93333333333333335"/>
    <n v="0"/>
  </r>
  <r>
    <x v="78"/>
    <n v="13516"/>
    <n v="31"/>
    <n v="10"/>
    <n v="0.32258064516129031"/>
    <n v="0"/>
  </r>
  <r>
    <x v="79"/>
    <n v="13529"/>
    <n v="31"/>
    <n v="13"/>
    <n v="0.41935483870967744"/>
    <n v="0"/>
  </r>
  <r>
    <x v="80"/>
    <n v="13645"/>
    <n v="30"/>
    <n v="116"/>
    <n v="3.8666666666666667"/>
    <n v="0"/>
  </r>
  <r>
    <x v="81"/>
    <n v="13791"/>
    <n v="31"/>
    <n v="146"/>
    <n v="4.709677419354839"/>
    <n v="0"/>
  </r>
  <r>
    <x v="82"/>
    <n v="14055"/>
    <n v="30"/>
    <n v="264"/>
    <n v="8.8000000000000007"/>
    <n v="0"/>
  </r>
  <r>
    <x v="83"/>
    <n v="14301"/>
    <n v="31"/>
    <n v="246"/>
    <n v="7.935483870967742"/>
    <n v="0"/>
  </r>
  <r>
    <x v="84"/>
    <n v="14537"/>
    <n v="31"/>
    <n v="236"/>
    <n v="7.612903225806452"/>
    <n v="0"/>
  </r>
  <r>
    <x v="85"/>
    <n v="14827"/>
    <n v="28"/>
    <n v="290"/>
    <n v="10.357142857142858"/>
    <n v="0"/>
  </r>
  <r>
    <x v="86"/>
    <n v="15002"/>
    <n v="31"/>
    <n v="175"/>
    <n v="5.645161290322581"/>
    <n v="0"/>
  </r>
  <r>
    <x v="87"/>
    <n v="15155"/>
    <n v="30"/>
    <n v="153"/>
    <n v="5.0999999999999996"/>
    <n v="0"/>
  </r>
  <r>
    <x v="88"/>
    <n v="15335"/>
    <n v="31"/>
    <n v="180"/>
    <n v="5.806451612903226"/>
    <n v="0"/>
  </r>
  <r>
    <x v="89"/>
    <n v="15437"/>
    <n v="30"/>
    <n v="102"/>
    <n v="3.4"/>
    <n v="0"/>
  </r>
  <r>
    <x v="90"/>
    <n v="15455"/>
    <n v="31"/>
    <n v="18"/>
    <n v="0.58064516129032262"/>
    <n v="0"/>
  </r>
  <r>
    <x v="91"/>
    <n v="15474"/>
    <n v="31"/>
    <n v="19"/>
    <n v="0.61290322580645162"/>
    <n v="0"/>
  </r>
  <r>
    <x v="92"/>
    <n v="15557"/>
    <n v="30"/>
    <n v="83"/>
    <n v="2.7666666666666666"/>
    <n v="0"/>
  </r>
  <r>
    <x v="93"/>
    <n v="15694"/>
    <n v="31"/>
    <n v="137"/>
    <n v="4.419354838709677"/>
    <n v="0"/>
  </r>
  <r>
    <x v="94"/>
    <n v="15835"/>
    <n v="30"/>
    <n v="141"/>
    <n v="4.7"/>
    <n v="0"/>
  </r>
  <r>
    <x v="95"/>
    <n v="16087"/>
    <n v="31"/>
    <n v="252"/>
    <n v="8.129032258064516"/>
    <n v="0"/>
  </r>
  <r>
    <x v="96"/>
    <n v="16431"/>
    <n v="31"/>
    <n v="344"/>
    <n v="11.096774193548388"/>
    <n v="0"/>
  </r>
  <r>
    <x v="97"/>
    <n v="16792"/>
    <n v="28"/>
    <n v="361"/>
    <n v="12.892857142857142"/>
    <n v="1"/>
  </r>
  <r>
    <x v="98"/>
    <n v="17057"/>
    <n v="31"/>
    <n v="265"/>
    <n v="8.5483870967741939"/>
    <n v="0"/>
  </r>
  <r>
    <x v="99"/>
    <n v="17186"/>
    <n v="30"/>
    <n v="129"/>
    <n v="4.3"/>
    <n v="0"/>
  </r>
  <r>
    <x v="100"/>
    <n v="17301"/>
    <n v="31"/>
    <n v="115"/>
    <n v="3.7096774193548385"/>
    <n v="0"/>
  </r>
  <r>
    <x v="101"/>
    <n v="17332"/>
    <n v="30"/>
    <n v="31"/>
    <n v="1.0333333333333334"/>
    <n v="0"/>
  </r>
  <r>
    <x v="102"/>
    <n v="17352"/>
    <n v="31"/>
    <n v="20"/>
    <n v="0.64516129032258063"/>
    <n v="0"/>
  </r>
  <r>
    <x v="103"/>
    <n v="17367"/>
    <n v="31"/>
    <n v="15"/>
    <n v="0.4838709677419355"/>
    <n v="0"/>
  </r>
  <r>
    <x v="104"/>
    <n v="17517"/>
    <n v="30"/>
    <n v="150"/>
    <n v="5"/>
    <n v="0"/>
  </r>
  <r>
    <x v="105"/>
    <n v="17708"/>
    <n v="31"/>
    <n v="191"/>
    <n v="6.161290322580645"/>
    <n v="0"/>
  </r>
  <r>
    <x v="106"/>
    <n v="18052"/>
    <n v="30"/>
    <n v="344"/>
    <n v="11.466666666666667"/>
    <n v="0"/>
  </r>
  <r>
    <x v="107"/>
    <n v="18372"/>
    <n v="31"/>
    <n v="320"/>
    <n v="10.32258064516129"/>
    <n v="0"/>
  </r>
  <r>
    <x v="108"/>
    <n v="18680"/>
    <n v="31"/>
    <n v="308"/>
    <n v="9.935483870967742"/>
    <n v="0"/>
  </r>
  <r>
    <x v="109"/>
    <n v="19057"/>
    <n v="28"/>
    <n v="377"/>
    <n v="13.464285714285714"/>
    <n v="1"/>
  </r>
  <r>
    <x v="110"/>
    <n v="19285"/>
    <n v="31"/>
    <n v="228"/>
    <n v="7.354838709677419"/>
    <n v="0"/>
  </r>
  <r>
    <x v="111"/>
    <n v="19431"/>
    <n v="30"/>
    <n v="146"/>
    <n v="4.8666666666666663"/>
    <n v="0"/>
  </r>
  <r>
    <x v="112"/>
    <n v="19604"/>
    <n v="31"/>
    <n v="173"/>
    <n v="5.580645161290323"/>
    <n v="0"/>
  </r>
  <r>
    <x v="113"/>
    <n v="19702"/>
    <n v="30"/>
    <n v="98"/>
    <n v="3.2666666666666666"/>
    <n v="0"/>
  </r>
  <r>
    <x v="114"/>
    <n v="19718"/>
    <n v="31"/>
    <n v="16"/>
    <n v="0.5161290322580645"/>
    <n v="0"/>
  </r>
  <r>
    <x v="115"/>
    <n v="19735"/>
    <n v="31"/>
    <n v="17"/>
    <n v="0.54838709677419351"/>
    <n v="0"/>
  </r>
  <r>
    <x v="116"/>
    <n v="19815"/>
    <n v="30"/>
    <n v="80"/>
    <n v="2.6666666666666665"/>
    <n v="0"/>
  </r>
  <r>
    <x v="117"/>
    <n v="19946"/>
    <n v="31"/>
    <n v="131"/>
    <n v="4.225806451612903"/>
    <n v="0"/>
  </r>
  <r>
    <x v="118"/>
    <n v="20081"/>
    <n v="30"/>
    <n v="135"/>
    <n v="4.5"/>
    <n v="0"/>
  </r>
  <r>
    <x v="119"/>
    <n v="20323"/>
    <n v="31"/>
    <n v="242"/>
    <n v="7.806451612903226"/>
    <n v="0"/>
  </r>
  <r>
    <x v="120"/>
    <n v="20653"/>
    <n v="31"/>
    <n v="330"/>
    <n v="10.64516129032258"/>
    <n v="0"/>
  </r>
  <r>
    <x v="121"/>
    <n v="21000"/>
    <n v="28"/>
    <n v="347"/>
    <n v="12.392857142857142"/>
    <n v="1"/>
  </r>
  <r>
    <x v="122"/>
    <n v="21254"/>
    <n v="31"/>
    <n v="254"/>
    <n v="8.193548387096774"/>
    <n v="0"/>
  </r>
  <r>
    <x v="123"/>
    <n v="21377"/>
    <n v="30"/>
    <n v="123"/>
    <n v="4.0999999999999996"/>
    <n v="0"/>
  </r>
  <r>
    <x v="124"/>
    <n v="21487"/>
    <n v="31"/>
    <n v="110"/>
    <n v="3.5483870967741935"/>
    <n v="0"/>
  </r>
  <r>
    <x v="125"/>
    <n v="21517"/>
    <n v="30"/>
    <n v="30"/>
    <n v="1"/>
    <n v="0"/>
  </r>
  <r>
    <x v="126"/>
    <n v="21536"/>
    <n v="31"/>
    <n v="19"/>
    <n v="0.61290322580645162"/>
    <n v="0"/>
  </r>
  <r>
    <x v="127"/>
    <n v="21550"/>
    <n v="31"/>
    <n v="14"/>
    <n v="0.45161290322580644"/>
    <n v="0"/>
  </r>
  <r>
    <x v="128"/>
    <n v="21695"/>
    <n v="30"/>
    <n v="145"/>
    <n v="4.833333333333333"/>
    <n v="0"/>
  </r>
  <r>
    <x v="129"/>
    <n v="21878"/>
    <n v="31"/>
    <n v="183"/>
    <n v="5.903225806451613"/>
    <n v="0"/>
  </r>
  <r>
    <x v="130"/>
    <n v="22208"/>
    <n v="30"/>
    <n v="330"/>
    <n v="11"/>
    <n v="0"/>
  </r>
  <r>
    <x v="131"/>
    <n v="22516"/>
    <n v="31"/>
    <n v="308"/>
    <n v="9.935483870967742"/>
    <n v="0"/>
  </r>
  <r>
    <x v="132"/>
    <n v="22811"/>
    <n v="31"/>
    <n v="295"/>
    <n v="9.5161290322580641"/>
    <n v="0"/>
  </r>
  <r>
    <x v="133"/>
    <n v="23173"/>
    <n v="28"/>
    <n v="362"/>
    <n v="12.928571428571429"/>
    <n v="1"/>
  </r>
  <r>
    <x v="134"/>
    <n v="23392"/>
    <n v="31"/>
    <n v="219"/>
    <n v="7.064516129032258"/>
    <n v="0"/>
  </r>
  <r>
    <x v="135"/>
    <n v="23533"/>
    <n v="30"/>
    <n v="141"/>
    <n v="4.7"/>
    <n v="0"/>
  </r>
  <r>
    <x v="136"/>
    <n v="23699"/>
    <n v="31"/>
    <n v="166"/>
    <n v="5.354838709677419"/>
    <n v="0"/>
  </r>
  <r>
    <x v="137"/>
    <n v="23793"/>
    <n v="30"/>
    <n v="94"/>
    <n v="3.1333333333333333"/>
    <n v="0"/>
  </r>
  <r>
    <x v="138"/>
    <n v="23809"/>
    <n v="31"/>
    <n v="16"/>
    <n v="0.5161290322580645"/>
    <n v="0"/>
  </r>
  <r>
    <x v="139"/>
    <n v="23825"/>
    <n v="31"/>
    <n v="16"/>
    <n v="0.5161290322580645"/>
    <n v="0"/>
  </r>
  <r>
    <x v="140"/>
    <n v="23902"/>
    <n v="30"/>
    <n v="77"/>
    <n v="2.5666666666666669"/>
    <n v="0"/>
  </r>
  <r>
    <x v="141"/>
    <n v="24028"/>
    <n v="31"/>
    <n v="126"/>
    <n v="4.064516129032258"/>
    <n v="0"/>
  </r>
  <r>
    <x v="142"/>
    <n v="24158"/>
    <n v="30"/>
    <n v="130"/>
    <n v="4.333333333333333"/>
    <n v="0"/>
  </r>
  <r>
    <x v="143"/>
    <n v="24390"/>
    <n v="31"/>
    <n v="232"/>
    <n v="7.4838709677419351"/>
    <n v="0"/>
  </r>
  <r>
    <x v="144"/>
    <n v="24707"/>
    <n v="31"/>
    <n v="317"/>
    <n v="10.225806451612904"/>
    <n v="0"/>
  </r>
  <r>
    <x v="145"/>
    <n v="25040"/>
    <n v="28"/>
    <n v="333"/>
    <n v="11.892857142857142"/>
    <n v="0"/>
  </r>
  <r>
    <x v="146"/>
    <n v="25284"/>
    <n v="31"/>
    <n v="244"/>
    <n v="7.870967741935484"/>
    <n v="0"/>
  </r>
  <r>
    <x v="147"/>
    <n v="25403"/>
    <n v="30"/>
    <n v="119"/>
    <n v="3.9666666666666668"/>
    <n v="0"/>
  </r>
  <r>
    <x v="148"/>
    <n v="25508"/>
    <n v="31"/>
    <n v="105"/>
    <n v="3.3870967741935485"/>
    <n v="0"/>
  </r>
  <r>
    <x v="149"/>
    <n v="25537"/>
    <n v="30"/>
    <n v="29"/>
    <n v="0.96666666666666667"/>
    <n v="0"/>
  </r>
  <r>
    <x v="150"/>
    <n v="25556"/>
    <n v="31"/>
    <n v="19"/>
    <n v="0.61290322580645162"/>
    <n v="0"/>
  </r>
  <r>
    <x v="151"/>
    <n v="25569"/>
    <n v="31"/>
    <n v="13"/>
    <n v="0.41935483870967744"/>
    <n v="0"/>
  </r>
  <r>
    <x v="152"/>
    <n v="25708"/>
    <n v="30"/>
    <n v="139"/>
    <n v="4.6333333333333337"/>
    <n v="0"/>
  </r>
  <r>
    <x v="153"/>
    <n v="25883"/>
    <n v="31"/>
    <n v="175"/>
    <n v="5.645161290322581"/>
    <n v="0"/>
  </r>
  <r>
    <x v="154"/>
    <n v="26183"/>
    <n v="30"/>
    <n v="300"/>
    <n v="10"/>
    <n v="0"/>
  </r>
  <r>
    <x v="155"/>
    <n v="26478"/>
    <n v="31"/>
    <n v="295"/>
    <n v="9.5161290322580641"/>
    <n v="0"/>
  </r>
  <r>
    <x v="156"/>
    <n v="26808"/>
    <n v="31"/>
    <n v="330"/>
    <n v="10.64516129032258"/>
    <n v="0"/>
  </r>
  <r>
    <x v="157"/>
    <n v="27156"/>
    <n v="28"/>
    <n v="348"/>
    <n v="12.428571428571429"/>
    <n v="1"/>
  </r>
  <r>
    <x v="158"/>
    <n v="27366"/>
    <n v="31"/>
    <n v="210"/>
    <n v="6.774193548387097"/>
    <n v="0"/>
  </r>
  <r>
    <x v="159"/>
    <n v="27501"/>
    <n v="30"/>
    <n v="135"/>
    <n v="4.5"/>
    <n v="0"/>
  </r>
  <r>
    <x v="160"/>
    <n v="27661"/>
    <n v="31"/>
    <n v="160"/>
    <n v="5.161290322580645"/>
    <n v="0"/>
  </r>
  <r>
    <x v="161"/>
    <n v="27752"/>
    <n v="30"/>
    <n v="91"/>
    <n v="3.0333333333333332"/>
    <n v="0"/>
  </r>
  <r>
    <x v="162"/>
    <n v="27767"/>
    <n v="31"/>
    <n v="15"/>
    <n v="0.4838709677419355"/>
    <n v="0"/>
  </r>
  <r>
    <x v="163"/>
    <n v="27783"/>
    <n v="31"/>
    <n v="16"/>
    <n v="0.5161290322580645"/>
    <n v="0"/>
  </r>
  <r>
    <x v="164"/>
    <n v="27857"/>
    <n v="30"/>
    <n v="74"/>
    <n v="2.4666666666666668"/>
    <n v="0"/>
  </r>
  <r>
    <x v="165"/>
    <n v="27978"/>
    <n v="31"/>
    <n v="121"/>
    <n v="3.903225806451613"/>
    <n v="0"/>
  </r>
  <r>
    <x v="166"/>
    <n v="28103"/>
    <n v="30"/>
    <n v="125"/>
    <n v="4.166666666666667"/>
    <n v="0"/>
  </r>
  <r>
    <x v="167"/>
    <n v="28326"/>
    <n v="31"/>
    <n v="223"/>
    <n v="7.193548387096774"/>
    <n v="0"/>
  </r>
  <r>
    <x v="168"/>
    <n v="28631"/>
    <n v="31"/>
    <n v="305"/>
    <n v="9.8387096774193541"/>
    <n v="0"/>
  </r>
  <r>
    <x v="169"/>
    <n v="28931"/>
    <n v="28"/>
    <n v="300"/>
    <n v="10.714285714285714"/>
    <n v="0"/>
  </r>
  <r>
    <x v="170"/>
    <n v="29165"/>
    <n v="31"/>
    <n v="234"/>
    <n v="7.5483870967741939"/>
    <n v="0"/>
  </r>
  <r>
    <x v="171"/>
    <n v="29279"/>
    <n v="30"/>
    <n v="114"/>
    <n v="3.8"/>
    <n v="0"/>
  </r>
  <r>
    <x v="172"/>
    <n v="29381"/>
    <n v="31"/>
    <n v="102"/>
    <n v="3.2903225806451615"/>
    <n v="0"/>
  </r>
  <r>
    <x v="173"/>
    <n v="29409"/>
    <n v="30"/>
    <n v="28"/>
    <n v="0.93333333333333335"/>
    <n v="0"/>
  </r>
  <r>
    <x v="174"/>
    <n v="29427"/>
    <n v="31"/>
    <n v="18"/>
    <n v="0.58064516129032262"/>
    <n v="0"/>
  </r>
  <r>
    <x v="175"/>
    <n v="29440"/>
    <n v="31"/>
    <n v="13"/>
    <n v="0.41935483870967744"/>
    <n v="0"/>
  </r>
  <r>
    <x v="176"/>
    <n v="29574"/>
    <n v="30"/>
    <n v="134"/>
    <n v="4.4666666666666668"/>
    <n v="0"/>
  </r>
  <r>
    <x v="177"/>
    <n v="29743"/>
    <n v="31"/>
    <n v="169"/>
    <n v="5.4516129032258061"/>
    <n v="0"/>
  </r>
  <r>
    <x v="178"/>
    <n v="30031"/>
    <n v="30"/>
    <n v="288"/>
    <n v="9.6"/>
    <n v="0"/>
  </r>
  <r>
    <x v="179"/>
    <n v="30314"/>
    <n v="31"/>
    <n v="283"/>
    <n v="9.129032258064516"/>
    <n v="0"/>
  </r>
  <r>
    <x v="180"/>
    <n v="30630"/>
    <n v="31"/>
    <n v="316"/>
    <n v="10.193548387096774"/>
    <n v="0"/>
  </r>
  <r>
    <x v="181"/>
    <n v="30964"/>
    <n v="28"/>
    <n v="334"/>
    <n v="11.928571428571429"/>
    <n v="0"/>
  </r>
  <r>
    <x v="182"/>
    <n v="31166"/>
    <n v="31"/>
    <n v="202"/>
    <n v="6.5161290322580649"/>
    <n v="0"/>
  </r>
  <r>
    <x v="183"/>
    <n v="31296"/>
    <n v="30"/>
    <n v="130"/>
    <n v="4.333333333333333"/>
    <n v="0"/>
  </r>
  <r>
    <x v="184"/>
    <n v="31449"/>
    <n v="31"/>
    <n v="153"/>
    <n v="4.935483870967742"/>
    <n v="0"/>
  </r>
  <r>
    <x v="185"/>
    <n v="31535"/>
    <n v="30"/>
    <n v="86"/>
    <n v="2.8666666666666667"/>
    <n v="0"/>
  </r>
  <r>
    <x v="186"/>
    <n v="31550"/>
    <n v="31"/>
    <n v="15"/>
    <n v="0.4838709677419355"/>
    <n v="0"/>
  </r>
  <r>
    <x v="187"/>
    <n v="31565"/>
    <n v="31"/>
    <n v="15"/>
    <n v="0.4838709677419355"/>
    <n v="0"/>
  </r>
  <r>
    <x v="188"/>
    <n v="31635"/>
    <n v="30"/>
    <n v="70"/>
    <n v="2.3333333333333335"/>
    <n v="0"/>
  </r>
  <r>
    <x v="189"/>
    <n v="31751"/>
    <n v="31"/>
    <n v="116"/>
    <n v="3.7419354838709675"/>
    <n v="0"/>
  </r>
  <r>
    <x v="190"/>
    <n v="31871"/>
    <n v="30"/>
    <n v="120"/>
    <n v="4"/>
    <n v="0"/>
  </r>
  <r>
    <x v="191"/>
    <n v="32085"/>
    <n v="31"/>
    <n v="214"/>
    <n v="6.903225806451613"/>
    <n v="0"/>
  </r>
  <r>
    <x v="192"/>
    <n v="32376"/>
    <n v="31"/>
    <n v="291"/>
    <n v="9.387096774193548"/>
    <n v="0"/>
  </r>
  <r>
    <x v="193"/>
    <n v="32621"/>
    <n v="28"/>
    <n v="245"/>
    <n v="8.75"/>
    <n v="0"/>
  </r>
  <r>
    <x v="194"/>
    <n v="32846"/>
    <n v="31"/>
    <n v="225"/>
    <n v="7.258064516129032"/>
    <n v="0"/>
  </r>
  <r>
    <x v="195"/>
    <n v="32955"/>
    <n v="30"/>
    <n v="109"/>
    <n v="3.6333333333333333"/>
    <n v="0"/>
  </r>
  <r>
    <x v="196"/>
    <n v="33003"/>
    <n v="31"/>
    <n v="48"/>
    <n v="1.5483870967741935"/>
    <n v="0"/>
  </r>
  <r>
    <x v="197"/>
    <n v="33030"/>
    <n v="30"/>
    <n v="27"/>
    <n v="0.9"/>
    <n v="0"/>
  </r>
  <r>
    <x v="198"/>
    <n v="33046"/>
    <n v="31"/>
    <n v="16"/>
    <n v="0.5161290322580645"/>
    <n v="0"/>
  </r>
  <r>
    <x v="199"/>
    <n v="33058"/>
    <n v="31"/>
    <n v="12"/>
    <n v="0.38709677419354838"/>
    <n v="0"/>
  </r>
  <r>
    <x v="200"/>
    <n v="33186"/>
    <n v="30"/>
    <n v="128"/>
    <n v="4.2666666666666666"/>
    <n v="0"/>
  </r>
  <r>
    <x v="201"/>
    <n v="33323"/>
    <n v="31"/>
    <n v="137"/>
    <n v="4.419354838709677"/>
    <n v="0"/>
  </r>
  <r>
    <x v="202"/>
    <n v="33483"/>
    <n v="30"/>
    <n v="160"/>
    <n v="5.333333333333333"/>
    <n v="0"/>
  </r>
  <r>
    <x v="203"/>
    <n v="33734"/>
    <n v="31"/>
    <n v="251"/>
    <n v="8.096774193548387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n v="2283"/>
    <n v="31"/>
    <n v="200"/>
    <n v="6.4516129032258061"/>
    <n v="0"/>
    <n v="90"/>
    <n v="0.99"/>
    <n v="198"/>
  </r>
  <r>
    <x v="1"/>
    <n v="2518"/>
    <n v="28"/>
    <n v="235"/>
    <n v="8.3928571428571423"/>
    <n v="0"/>
    <n v="120"/>
    <n v="0.99"/>
    <n v="232.65"/>
  </r>
  <r>
    <x v="2"/>
    <n v="2696"/>
    <n v="31"/>
    <n v="178"/>
    <n v="5.741935483870968"/>
    <n v="0"/>
    <n v="90"/>
    <n v="0.99"/>
    <n v="176.22"/>
  </r>
  <r>
    <x v="3"/>
    <n v="2857"/>
    <n v="30"/>
    <n v="161"/>
    <n v="5.3666666666666663"/>
    <n v="0"/>
    <n v="90"/>
    <n v="0.99"/>
    <n v="159.38999999999999"/>
  </r>
  <r>
    <x v="4"/>
    <n v="2917"/>
    <n v="31"/>
    <n v="60"/>
    <n v="1.935483870967742"/>
    <n v="0"/>
    <n v="70"/>
    <n v="0.99"/>
    <n v="59.4"/>
  </r>
  <r>
    <x v="5"/>
    <n v="2952"/>
    <n v="30"/>
    <n v="35"/>
    <n v="1.1666666666666667"/>
    <n v="0"/>
    <n v="70"/>
    <n v="0.99"/>
    <n v="34.65"/>
  </r>
  <r>
    <x v="6"/>
    <n v="2979"/>
    <n v="31"/>
    <n v="27"/>
    <n v="0.87096774193548387"/>
    <n v="0"/>
    <n v="70"/>
    <n v="0.99"/>
    <n v="26.73"/>
  </r>
  <r>
    <x v="7"/>
    <n v="3009"/>
    <n v="31"/>
    <n v="30"/>
    <n v="0.967741935483871"/>
    <n v="0"/>
    <n v="70"/>
    <n v="0.99"/>
    <n v="29.7"/>
  </r>
  <r>
    <x v="8"/>
    <n v="3040"/>
    <n v="30"/>
    <n v="31"/>
    <n v="1.0333333333333334"/>
    <n v="0"/>
    <n v="70"/>
    <n v="0.99"/>
    <n v="30.69"/>
  </r>
  <r>
    <x v="9"/>
    <n v="3116"/>
    <n v="31"/>
    <n v="76"/>
    <n v="2.4516129032258065"/>
    <n v="0"/>
    <n v="70"/>
    <n v="0.99"/>
    <n v="75.239999999999995"/>
  </r>
  <r>
    <x v="10"/>
    <n v="3222"/>
    <n v="30"/>
    <n v="106"/>
    <n v="3.5333333333333332"/>
    <n v="0"/>
    <n v="90"/>
    <n v="0.99"/>
    <n v="104.94"/>
  </r>
  <r>
    <x v="11"/>
    <n v="3393"/>
    <n v="31"/>
    <n v="171"/>
    <n v="5.5161290322580649"/>
    <n v="0"/>
    <n v="90"/>
    <n v="0.99"/>
    <n v="169.29"/>
  </r>
  <r>
    <x v="12"/>
    <n v="3613"/>
    <n v="31"/>
    <n v="220"/>
    <n v="7.096774193548387"/>
    <n v="0"/>
    <n v="120"/>
    <n v="0.99"/>
    <n v="217.8"/>
  </r>
  <r>
    <x v="13"/>
    <n v="3891"/>
    <n v="28"/>
    <n v="278"/>
    <n v="9.9285714285714288"/>
    <n v="0"/>
    <n v="120"/>
    <n v="0.99"/>
    <n v="275.21999999999997"/>
  </r>
  <r>
    <x v="14"/>
    <n v="4151"/>
    <n v="31"/>
    <n v="260"/>
    <n v="8.387096774193548"/>
    <n v="0"/>
    <n v="120"/>
    <n v="0.99"/>
    <n v="257.39999999999998"/>
  </r>
  <r>
    <x v="15"/>
    <n v="4401"/>
    <n v="30"/>
    <n v="250"/>
    <n v="8.3333333333333339"/>
    <n v="0"/>
    <n v="120"/>
    <n v="0.99"/>
    <n v="247.5"/>
  </r>
  <r>
    <x v="16"/>
    <n v="4553"/>
    <n v="31"/>
    <n v="152"/>
    <n v="4.903225806451613"/>
    <n v="0"/>
    <n v="90"/>
    <n v="0.99"/>
    <n v="150.47999999999999"/>
  </r>
  <r>
    <x v="17"/>
    <n v="4639"/>
    <n v="30"/>
    <n v="86"/>
    <n v="2.8666666666666667"/>
    <n v="0"/>
    <n v="70"/>
    <n v="0.99"/>
    <n v="85.14"/>
  </r>
  <r>
    <x v="18"/>
    <n v="4654"/>
    <n v="31"/>
    <n v="15"/>
    <n v="0.4838709677419355"/>
    <n v="0"/>
    <n v="70"/>
    <n v="0.99"/>
    <n v="14.85"/>
  </r>
  <r>
    <x v="19"/>
    <n v="4669"/>
    <n v="31"/>
    <n v="15"/>
    <n v="0.4838709677419355"/>
    <n v="0"/>
    <n v="70"/>
    <n v="0.99"/>
    <n v="14.85"/>
  </r>
  <r>
    <x v="20"/>
    <n v="4819"/>
    <n v="30"/>
    <n v="150"/>
    <n v="5"/>
    <n v="0"/>
    <n v="90"/>
    <n v="0.99"/>
    <n v="148.5"/>
  </r>
  <r>
    <x v="21"/>
    <n v="4976"/>
    <n v="31"/>
    <n v="157"/>
    <n v="5.064516129032258"/>
    <n v="0"/>
    <n v="90"/>
    <n v="0.99"/>
    <n v="155.43"/>
  </r>
  <r>
    <x v="22"/>
    <n v="5078"/>
    <n v="30"/>
    <n v="102"/>
    <n v="3.4"/>
    <n v="0"/>
    <n v="90"/>
    <n v="0.99"/>
    <n v="100.98"/>
  </r>
  <r>
    <x v="23"/>
    <n v="5260"/>
    <n v="31"/>
    <n v="182"/>
    <n v="5.870967741935484"/>
    <n v="0"/>
    <n v="90"/>
    <n v="0.99"/>
    <n v="180.18"/>
  </r>
  <r>
    <x v="24"/>
    <n v="5508"/>
    <n v="31"/>
    <n v="248"/>
    <n v="8"/>
    <n v="0"/>
    <n v="120"/>
    <n v="0.98"/>
    <n v="243.04"/>
  </r>
  <r>
    <x v="25"/>
    <n v="5754"/>
    <n v="28"/>
    <n v="246"/>
    <n v="8.7857142857142865"/>
    <n v="0"/>
    <n v="120"/>
    <n v="0.98"/>
    <n v="241.07999999999998"/>
  </r>
  <r>
    <x v="26"/>
    <n v="5945"/>
    <n v="31"/>
    <n v="191"/>
    <n v="6.161290322580645"/>
    <n v="0"/>
    <n v="90"/>
    <n v="0.98"/>
    <n v="187.18"/>
  </r>
  <r>
    <x v="27"/>
    <n v="6050"/>
    <n v="30"/>
    <n v="105"/>
    <n v="3.5"/>
    <n v="0"/>
    <n v="90"/>
    <n v="0.98"/>
    <n v="102.89999999999999"/>
  </r>
  <r>
    <x v="28"/>
    <n v="6146"/>
    <n v="31"/>
    <n v="96"/>
    <n v="3.096774193548387"/>
    <n v="0"/>
    <n v="70"/>
    <n v="0.98"/>
    <n v="94.08"/>
  </r>
  <r>
    <x v="29"/>
    <n v="6173"/>
    <n v="30"/>
    <n v="27"/>
    <n v="0.9"/>
    <n v="0"/>
    <n v="70"/>
    <n v="0.98"/>
    <n v="26.46"/>
  </r>
  <r>
    <x v="30"/>
    <n v="6183"/>
    <n v="31"/>
    <n v="10"/>
    <n v="0.32258064516129031"/>
    <n v="0"/>
    <n v="70"/>
    <n v="0.98"/>
    <n v="9.8000000000000007"/>
  </r>
  <r>
    <x v="31"/>
    <n v="6195"/>
    <n v="31"/>
    <n v="12"/>
    <n v="0.38709677419354838"/>
    <n v="0"/>
    <n v="70"/>
    <n v="0.98"/>
    <n v="11.76"/>
  </r>
  <r>
    <x v="32"/>
    <n v="6304"/>
    <n v="30"/>
    <n v="109"/>
    <n v="3.6333333333333333"/>
    <n v="0"/>
    <n v="90"/>
    <n v="0.98"/>
    <n v="106.82"/>
  </r>
  <r>
    <x v="33"/>
    <n v="6459"/>
    <n v="31"/>
    <n v="155"/>
    <n v="5"/>
    <n v="0"/>
    <n v="90"/>
    <n v="0.98"/>
    <n v="151.9"/>
  </r>
  <r>
    <x v="34"/>
    <n v="6737"/>
    <n v="30"/>
    <n v="278"/>
    <n v="9.2666666666666675"/>
    <n v="0"/>
    <n v="120"/>
    <n v="0.98"/>
    <n v="272.44"/>
  </r>
  <r>
    <x v="35"/>
    <n v="6997"/>
    <n v="31"/>
    <n v="260"/>
    <n v="8.387096774193548"/>
    <n v="0"/>
    <n v="120"/>
    <n v="0.98"/>
    <n v="254.79999999999998"/>
  </r>
  <r>
    <x v="36"/>
    <n v="7247"/>
    <n v="31"/>
    <n v="250"/>
    <n v="8.064516129032258"/>
    <n v="0"/>
    <n v="120"/>
    <n v="1.02"/>
    <n v="255"/>
  </r>
  <r>
    <x v="37"/>
    <n v="7399"/>
    <n v="28"/>
    <n v="152"/>
    <n v="5.4285714285714288"/>
    <n v="0"/>
    <n v="90"/>
    <n v="1.02"/>
    <n v="155.04"/>
  </r>
  <r>
    <x v="38"/>
    <n v="7584"/>
    <n v="31"/>
    <n v="185"/>
    <n v="5.967741935483871"/>
    <n v="0"/>
    <n v="90"/>
    <n v="1.02"/>
    <n v="188.70000000000002"/>
  </r>
  <r>
    <x v="39"/>
    <n v="7745"/>
    <n v="30"/>
    <n v="161"/>
    <n v="5.3666666666666663"/>
    <n v="0"/>
    <n v="90"/>
    <n v="1.02"/>
    <n v="164.22"/>
  </r>
  <r>
    <x v="40"/>
    <n v="7935"/>
    <n v="31"/>
    <n v="190"/>
    <n v="6.129032258064516"/>
    <n v="0"/>
    <n v="90"/>
    <n v="1.02"/>
    <n v="193.8"/>
  </r>
  <r>
    <x v="41"/>
    <n v="8043"/>
    <n v="30"/>
    <n v="108"/>
    <n v="3.6"/>
    <n v="0"/>
    <n v="90"/>
    <n v="1.02"/>
    <n v="110.16"/>
  </r>
  <r>
    <x v="42"/>
    <n v="8062"/>
    <n v="31"/>
    <n v="19"/>
    <n v="0.61290322580645162"/>
    <n v="0"/>
    <n v="70"/>
    <n v="1.02"/>
    <n v="19.38"/>
  </r>
  <r>
    <x v="43"/>
    <n v="8081"/>
    <n v="31"/>
    <n v="19"/>
    <n v="0.61290322580645162"/>
    <n v="0"/>
    <n v="70"/>
    <n v="1.02"/>
    <n v="19.38"/>
  </r>
  <r>
    <x v="44"/>
    <n v="8269"/>
    <n v="30"/>
    <n v="188"/>
    <n v="6.2666666666666666"/>
    <n v="0"/>
    <n v="90"/>
    <n v="1.02"/>
    <n v="191.76"/>
  </r>
  <r>
    <x v="45"/>
    <n v="8465"/>
    <n v="31"/>
    <n v="196"/>
    <n v="6.32258064516129"/>
    <n v="0"/>
    <n v="90"/>
    <n v="1.02"/>
    <n v="199.92000000000002"/>
  </r>
  <r>
    <x v="46"/>
    <n v="8592"/>
    <n v="30"/>
    <n v="127"/>
    <n v="4.2333333333333334"/>
    <n v="0"/>
    <n v="90"/>
    <n v="1.02"/>
    <n v="129.54"/>
  </r>
  <r>
    <x v="47"/>
    <n v="8819"/>
    <n v="31"/>
    <n v="227"/>
    <n v="7.32258064516129"/>
    <n v="0"/>
    <n v="120"/>
    <n v="1.02"/>
    <n v="231.54"/>
  </r>
  <r>
    <x v="48"/>
    <n v="9129"/>
    <n v="31"/>
    <n v="310"/>
    <n v="10"/>
    <n v="0"/>
    <n v="120"/>
    <n v="1.02"/>
    <n v="316.2"/>
  </r>
  <r>
    <x v="49"/>
    <n v="9424"/>
    <n v="28"/>
    <n v="295"/>
    <n v="10.535714285714286"/>
    <n v="0"/>
    <n v="120"/>
    <n v="1.02"/>
    <n v="300.89999999999998"/>
  </r>
  <r>
    <x v="50"/>
    <n v="9662"/>
    <n v="31"/>
    <n v="238"/>
    <n v="7.67741935483871"/>
    <n v="0"/>
    <n v="120"/>
    <n v="1.02"/>
    <n v="242.76"/>
  </r>
  <r>
    <x v="51"/>
    <n v="9778"/>
    <n v="30"/>
    <n v="116"/>
    <n v="3.8666666666666667"/>
    <n v="0"/>
    <n v="90"/>
    <n v="1.02"/>
    <n v="118.32000000000001"/>
  </r>
  <r>
    <x v="52"/>
    <n v="9884"/>
    <n v="31"/>
    <n v="106"/>
    <n v="3.4193548387096775"/>
    <n v="0"/>
    <n v="90"/>
    <n v="1.02"/>
    <n v="108.12"/>
  </r>
  <r>
    <x v="53"/>
    <n v="9914"/>
    <n v="30"/>
    <n v="30"/>
    <n v="1"/>
    <n v="0"/>
    <n v="70"/>
    <n v="1.02"/>
    <n v="30.6"/>
  </r>
  <r>
    <x v="54"/>
    <n v="9925"/>
    <n v="31"/>
    <n v="11"/>
    <n v="0.35483870967741937"/>
    <n v="0"/>
    <n v="70"/>
    <n v="1.02"/>
    <n v="11.22"/>
  </r>
  <r>
    <x v="55"/>
    <n v="9938"/>
    <n v="31"/>
    <n v="13"/>
    <n v="0.41935483870967744"/>
    <n v="0"/>
    <n v="70"/>
    <n v="1.02"/>
    <n v="13.26"/>
  </r>
  <r>
    <x v="56"/>
    <n v="10059"/>
    <n v="30"/>
    <n v="121"/>
    <n v="4.0333333333333332"/>
    <n v="0"/>
    <n v="90"/>
    <n v="1.02"/>
    <n v="123.42"/>
  </r>
  <r>
    <x v="57"/>
    <n v="10211"/>
    <n v="31"/>
    <n v="152"/>
    <n v="4.903225806451613"/>
    <n v="0"/>
    <n v="90"/>
    <n v="1.02"/>
    <n v="155.04"/>
  </r>
  <r>
    <x v="58"/>
    <n v="10486"/>
    <n v="30"/>
    <n v="275"/>
    <n v="9.1666666666666661"/>
    <n v="0"/>
    <n v="120"/>
    <n v="1.02"/>
    <n v="280.5"/>
  </r>
  <r>
    <x v="59"/>
    <n v="10742"/>
    <n v="31"/>
    <n v="256"/>
    <n v="8.258064516129032"/>
    <n v="0"/>
    <n v="120"/>
    <n v="1.02"/>
    <n v="261.12"/>
  </r>
  <r>
    <x v="60"/>
    <n v="10988"/>
    <n v="31"/>
    <n v="246"/>
    <n v="7.935483870967742"/>
    <n v="0"/>
    <n v="120"/>
    <n v="1.04"/>
    <n v="255.84"/>
  </r>
  <r>
    <x v="61"/>
    <n v="11138"/>
    <n v="28"/>
    <n v="150"/>
    <n v="5.3571428571428568"/>
    <n v="0"/>
    <n v="90"/>
    <n v="1.04"/>
    <n v="156"/>
  </r>
  <r>
    <x v="62"/>
    <n v="11321"/>
    <n v="31"/>
    <n v="183"/>
    <n v="5.903225806451613"/>
    <n v="0"/>
    <n v="90"/>
    <n v="1.04"/>
    <n v="190.32"/>
  </r>
  <r>
    <x v="63"/>
    <n v="11481"/>
    <n v="30"/>
    <n v="160"/>
    <n v="5.333333333333333"/>
    <n v="0"/>
    <n v="90"/>
    <n v="1.04"/>
    <n v="166.4"/>
  </r>
  <r>
    <x v="64"/>
    <n v="11669"/>
    <n v="31"/>
    <n v="188"/>
    <n v="6.064516129032258"/>
    <n v="0"/>
    <n v="90"/>
    <n v="1.04"/>
    <n v="195.52"/>
  </r>
  <r>
    <x v="65"/>
    <n v="11776"/>
    <n v="30"/>
    <n v="107"/>
    <n v="3.5666666666666669"/>
    <n v="0"/>
    <n v="90"/>
    <n v="1.04"/>
    <n v="111.28"/>
  </r>
  <r>
    <x v="66"/>
    <n v="11795"/>
    <n v="31"/>
    <n v="19"/>
    <n v="0.61290322580645162"/>
    <n v="0"/>
    <n v="70"/>
    <n v="1.04"/>
    <n v="19.760000000000002"/>
  </r>
  <r>
    <x v="67"/>
    <n v="11814"/>
    <n v="31"/>
    <n v="19"/>
    <n v="0.61290322580645162"/>
    <n v="0"/>
    <n v="70"/>
    <n v="1.04"/>
    <n v="19.760000000000002"/>
  </r>
  <r>
    <x v="68"/>
    <n v="11901"/>
    <n v="30"/>
    <n v="87"/>
    <n v="2.9"/>
    <n v="0"/>
    <n v="70"/>
    <n v="1.04"/>
    <n v="90.48"/>
  </r>
  <r>
    <x v="69"/>
    <n v="12044"/>
    <n v="31"/>
    <n v="143"/>
    <n v="4.612903225806452"/>
    <n v="0"/>
    <n v="90"/>
    <n v="1.04"/>
    <n v="148.72"/>
  </r>
  <r>
    <x v="70"/>
    <n v="12170"/>
    <n v="30"/>
    <n v="126"/>
    <n v="4.2"/>
    <n v="0"/>
    <n v="90"/>
    <n v="1.04"/>
    <n v="131.04"/>
  </r>
  <r>
    <x v="71"/>
    <n v="12395"/>
    <n v="31"/>
    <n v="225"/>
    <n v="7.258064516129032"/>
    <n v="0"/>
    <n v="120"/>
    <n v="1.04"/>
    <n v="234"/>
  </r>
  <r>
    <x v="72"/>
    <n v="12702"/>
    <n v="31"/>
    <n v="307"/>
    <n v="9.9032258064516121"/>
    <n v="0"/>
    <n v="120"/>
    <n v="1.05"/>
    <n v="322.35000000000002"/>
  </r>
  <r>
    <x v="73"/>
    <n v="13025"/>
    <n v="28"/>
    <n v="323"/>
    <n v="11.535714285714286"/>
    <n v="0"/>
    <n v="120"/>
    <n v="1.05"/>
    <n v="339.15000000000003"/>
  </r>
  <r>
    <x v="74"/>
    <n v="13261"/>
    <n v="31"/>
    <n v="236"/>
    <n v="7.612903225806452"/>
    <n v="0"/>
    <n v="120"/>
    <n v="1.05"/>
    <n v="247.8"/>
  </r>
  <r>
    <x v="75"/>
    <n v="13376"/>
    <n v="30"/>
    <n v="115"/>
    <n v="3.8333333333333335"/>
    <n v="0"/>
    <n v="90"/>
    <n v="1.05"/>
    <n v="120.75"/>
  </r>
  <r>
    <x v="76"/>
    <n v="13478"/>
    <n v="31"/>
    <n v="102"/>
    <n v="3.2903225806451615"/>
    <n v="0"/>
    <n v="90"/>
    <n v="1.05"/>
    <n v="107.10000000000001"/>
  </r>
  <r>
    <x v="77"/>
    <n v="13506"/>
    <n v="30"/>
    <n v="28"/>
    <n v="0.93333333333333335"/>
    <n v="0"/>
    <n v="70"/>
    <n v="1.05"/>
    <n v="29.400000000000002"/>
  </r>
  <r>
    <x v="78"/>
    <n v="13516"/>
    <n v="31"/>
    <n v="10"/>
    <n v="0.32258064516129031"/>
    <n v="0"/>
    <n v="70"/>
    <n v="1.05"/>
    <n v="10.5"/>
  </r>
  <r>
    <x v="79"/>
    <n v="13529"/>
    <n v="31"/>
    <n v="13"/>
    <n v="0.41935483870967744"/>
    <n v="0"/>
    <n v="70"/>
    <n v="1.05"/>
    <n v="13.65"/>
  </r>
  <r>
    <x v="80"/>
    <n v="13645"/>
    <n v="30"/>
    <n v="116"/>
    <n v="3.8666666666666667"/>
    <n v="0"/>
    <n v="90"/>
    <n v="1.05"/>
    <n v="121.80000000000001"/>
  </r>
  <r>
    <x v="81"/>
    <n v="13791"/>
    <n v="31"/>
    <n v="146"/>
    <n v="4.709677419354839"/>
    <n v="0"/>
    <n v="90"/>
    <n v="1.05"/>
    <n v="153.30000000000001"/>
  </r>
  <r>
    <x v="82"/>
    <n v="14055"/>
    <n v="30"/>
    <n v="264"/>
    <n v="8.8000000000000007"/>
    <n v="0"/>
    <n v="120"/>
    <n v="1.05"/>
    <n v="277.2"/>
  </r>
  <r>
    <x v="83"/>
    <n v="14301"/>
    <n v="31"/>
    <n v="246"/>
    <n v="7.935483870967742"/>
    <n v="0"/>
    <n v="120"/>
    <n v="1.05"/>
    <n v="258.3"/>
  </r>
  <r>
    <x v="84"/>
    <n v="14537"/>
    <n v="31"/>
    <n v="236"/>
    <n v="7.612903225806452"/>
    <n v="0"/>
    <n v="120"/>
    <n v="1.07"/>
    <n v="252.52"/>
  </r>
  <r>
    <x v="85"/>
    <n v="14827"/>
    <n v="28"/>
    <n v="290"/>
    <n v="10.357142857142858"/>
    <n v="0"/>
    <n v="120"/>
    <n v="1.07"/>
    <n v="310.3"/>
  </r>
  <r>
    <x v="86"/>
    <n v="15002"/>
    <n v="31"/>
    <n v="175"/>
    <n v="5.645161290322581"/>
    <n v="0"/>
    <n v="90"/>
    <n v="1.07"/>
    <n v="187.25"/>
  </r>
  <r>
    <x v="87"/>
    <n v="15155"/>
    <n v="30"/>
    <n v="153"/>
    <n v="5.0999999999999996"/>
    <n v="0"/>
    <n v="90"/>
    <n v="1.07"/>
    <n v="163.71"/>
  </r>
  <r>
    <x v="88"/>
    <n v="15335"/>
    <n v="31"/>
    <n v="180"/>
    <n v="5.806451612903226"/>
    <n v="0"/>
    <n v="90"/>
    <n v="1.07"/>
    <n v="192.60000000000002"/>
  </r>
  <r>
    <x v="89"/>
    <n v="15437"/>
    <n v="30"/>
    <n v="102"/>
    <n v="3.4"/>
    <n v="0"/>
    <n v="90"/>
    <n v="1.07"/>
    <n v="109.14"/>
  </r>
  <r>
    <x v="90"/>
    <n v="15455"/>
    <n v="31"/>
    <n v="18"/>
    <n v="0.58064516129032262"/>
    <n v="0"/>
    <n v="70"/>
    <n v="1.07"/>
    <n v="19.260000000000002"/>
  </r>
  <r>
    <x v="91"/>
    <n v="15474"/>
    <n v="31"/>
    <n v="19"/>
    <n v="0.61290322580645162"/>
    <n v="0"/>
    <n v="70"/>
    <n v="1.07"/>
    <n v="20.330000000000002"/>
  </r>
  <r>
    <x v="92"/>
    <n v="15557"/>
    <n v="30"/>
    <n v="83"/>
    <n v="2.7666666666666666"/>
    <n v="0"/>
    <n v="70"/>
    <n v="1.07"/>
    <n v="88.81"/>
  </r>
  <r>
    <x v="93"/>
    <n v="15694"/>
    <n v="31"/>
    <n v="137"/>
    <n v="4.419354838709677"/>
    <n v="0"/>
    <n v="90"/>
    <n v="1.07"/>
    <n v="146.59"/>
  </r>
  <r>
    <x v="94"/>
    <n v="15835"/>
    <n v="30"/>
    <n v="141"/>
    <n v="4.7"/>
    <n v="0"/>
    <n v="90"/>
    <n v="1.07"/>
    <n v="150.87"/>
  </r>
  <r>
    <x v="95"/>
    <n v="16087"/>
    <n v="31"/>
    <n v="252"/>
    <n v="8.129032258064516"/>
    <n v="0"/>
    <n v="120"/>
    <n v="1.07"/>
    <n v="269.64000000000004"/>
  </r>
  <r>
    <x v="96"/>
    <n v="16431"/>
    <n v="31"/>
    <n v="344"/>
    <n v="11.096774193548388"/>
    <n v="0"/>
    <n v="120"/>
    <n v="1.1100000000000001"/>
    <n v="381.84000000000003"/>
  </r>
  <r>
    <x v="97"/>
    <n v="16792"/>
    <n v="28"/>
    <n v="361"/>
    <n v="12.892857142857142"/>
    <n v="1"/>
    <n v="120"/>
    <n v="1.1100000000000001"/>
    <n v="400.71000000000004"/>
  </r>
  <r>
    <x v="98"/>
    <n v="17057"/>
    <n v="31"/>
    <n v="265"/>
    <n v="8.5483870967741939"/>
    <n v="0"/>
    <n v="120"/>
    <n v="1.1100000000000001"/>
    <n v="294.15000000000003"/>
  </r>
  <r>
    <x v="99"/>
    <n v="17186"/>
    <n v="30"/>
    <n v="129"/>
    <n v="4.3"/>
    <n v="0"/>
    <n v="90"/>
    <n v="1.1100000000000001"/>
    <n v="143.19000000000003"/>
  </r>
  <r>
    <x v="100"/>
    <n v="17301"/>
    <n v="31"/>
    <n v="115"/>
    <n v="3.7096774193548385"/>
    <n v="0"/>
    <n v="90"/>
    <n v="1.1100000000000001"/>
    <n v="127.65"/>
  </r>
  <r>
    <x v="101"/>
    <n v="17332"/>
    <n v="30"/>
    <n v="31"/>
    <n v="1.0333333333333334"/>
    <n v="0"/>
    <n v="70"/>
    <n v="1.1100000000000001"/>
    <n v="34.410000000000004"/>
  </r>
  <r>
    <x v="102"/>
    <n v="17352"/>
    <n v="31"/>
    <n v="20"/>
    <n v="0.64516129032258063"/>
    <n v="0"/>
    <n v="70"/>
    <n v="1.1100000000000001"/>
    <n v="22.200000000000003"/>
  </r>
  <r>
    <x v="103"/>
    <n v="17367"/>
    <n v="31"/>
    <n v="15"/>
    <n v="0.4838709677419355"/>
    <n v="0"/>
    <n v="70"/>
    <n v="1.1100000000000001"/>
    <n v="16.650000000000002"/>
  </r>
  <r>
    <x v="104"/>
    <n v="17517"/>
    <n v="30"/>
    <n v="150"/>
    <n v="5"/>
    <n v="0"/>
    <n v="90"/>
    <n v="1.1100000000000001"/>
    <n v="166.50000000000003"/>
  </r>
  <r>
    <x v="105"/>
    <n v="17708"/>
    <n v="31"/>
    <n v="191"/>
    <n v="6.161290322580645"/>
    <n v="0"/>
    <n v="90"/>
    <n v="1.1100000000000001"/>
    <n v="212.01000000000002"/>
  </r>
  <r>
    <x v="106"/>
    <n v="18052"/>
    <n v="30"/>
    <n v="344"/>
    <n v="11.466666666666667"/>
    <n v="0"/>
    <n v="120"/>
    <n v="1.1100000000000001"/>
    <n v="381.84000000000003"/>
  </r>
  <r>
    <x v="107"/>
    <n v="18372"/>
    <n v="31"/>
    <n v="320"/>
    <n v="10.32258064516129"/>
    <n v="0"/>
    <n v="120"/>
    <n v="1.1100000000000001"/>
    <n v="355.20000000000005"/>
  </r>
  <r>
    <x v="108"/>
    <n v="18680"/>
    <n v="31"/>
    <n v="308"/>
    <n v="9.935483870967742"/>
    <n v="0"/>
    <n v="120"/>
    <n v="1.18"/>
    <n v="363.44"/>
  </r>
  <r>
    <x v="109"/>
    <n v="19057"/>
    <n v="28"/>
    <n v="377"/>
    <n v="13.464285714285714"/>
    <n v="1"/>
    <n v="120"/>
    <n v="1.18"/>
    <n v="444.85999999999996"/>
  </r>
  <r>
    <x v="110"/>
    <n v="19285"/>
    <n v="31"/>
    <n v="228"/>
    <n v="7.354838709677419"/>
    <n v="0"/>
    <n v="120"/>
    <n v="1.18"/>
    <n v="269.03999999999996"/>
  </r>
  <r>
    <x v="111"/>
    <n v="19431"/>
    <n v="30"/>
    <n v="146"/>
    <n v="4.8666666666666663"/>
    <n v="0"/>
    <n v="90"/>
    <n v="1.18"/>
    <n v="172.28"/>
  </r>
  <r>
    <x v="112"/>
    <n v="19604"/>
    <n v="31"/>
    <n v="173"/>
    <n v="5.580645161290323"/>
    <n v="0"/>
    <n v="90"/>
    <n v="1.18"/>
    <n v="204.14"/>
  </r>
  <r>
    <x v="113"/>
    <n v="19702"/>
    <n v="30"/>
    <n v="98"/>
    <n v="3.2666666666666666"/>
    <n v="0"/>
    <n v="70"/>
    <n v="1.18"/>
    <n v="115.64"/>
  </r>
  <r>
    <x v="114"/>
    <n v="19718"/>
    <n v="31"/>
    <n v="16"/>
    <n v="0.5161290322580645"/>
    <n v="0"/>
    <n v="70"/>
    <n v="1.18"/>
    <n v="18.88"/>
  </r>
  <r>
    <x v="115"/>
    <n v="19735"/>
    <n v="31"/>
    <n v="17"/>
    <n v="0.54838709677419351"/>
    <n v="0"/>
    <n v="70"/>
    <n v="1.18"/>
    <n v="20.059999999999999"/>
  </r>
  <r>
    <x v="116"/>
    <n v="19815"/>
    <n v="30"/>
    <n v="80"/>
    <n v="2.6666666666666665"/>
    <n v="0"/>
    <n v="70"/>
    <n v="1.18"/>
    <n v="94.399999999999991"/>
  </r>
  <r>
    <x v="117"/>
    <n v="19946"/>
    <n v="31"/>
    <n v="131"/>
    <n v="4.225806451612903"/>
    <n v="0"/>
    <n v="90"/>
    <n v="1.18"/>
    <n v="154.57999999999998"/>
  </r>
  <r>
    <x v="118"/>
    <n v="20081"/>
    <n v="30"/>
    <n v="135"/>
    <n v="4.5"/>
    <n v="0"/>
    <n v="90"/>
    <n v="1.18"/>
    <n v="159.29999999999998"/>
  </r>
  <r>
    <x v="119"/>
    <n v="20323"/>
    <n v="31"/>
    <n v="242"/>
    <n v="7.806451612903226"/>
    <n v="0"/>
    <n v="120"/>
    <n v="1.18"/>
    <n v="285.56"/>
  </r>
  <r>
    <x v="120"/>
    <n v="20653"/>
    <n v="31"/>
    <n v="330"/>
    <n v="10.64516129032258"/>
    <n v="0"/>
    <n v="120"/>
    <n v="1.23"/>
    <n v="405.9"/>
  </r>
  <r>
    <x v="121"/>
    <n v="21000"/>
    <n v="28"/>
    <n v="347"/>
    <n v="12.392857142857142"/>
    <n v="1"/>
    <n v="120"/>
    <n v="1.23"/>
    <n v="426.81"/>
  </r>
  <r>
    <x v="122"/>
    <n v="21254"/>
    <n v="31"/>
    <n v="254"/>
    <n v="8.193548387096774"/>
    <n v="0"/>
    <n v="120"/>
    <n v="1.23"/>
    <n v="312.42"/>
  </r>
  <r>
    <x v="123"/>
    <n v="21377"/>
    <n v="30"/>
    <n v="123"/>
    <n v="4.0999999999999996"/>
    <n v="0"/>
    <n v="90"/>
    <n v="1.23"/>
    <n v="151.29"/>
  </r>
  <r>
    <x v="124"/>
    <n v="21487"/>
    <n v="31"/>
    <n v="110"/>
    <n v="3.5483870967741935"/>
    <n v="0"/>
    <n v="90"/>
    <n v="1.23"/>
    <n v="135.30000000000001"/>
  </r>
  <r>
    <x v="125"/>
    <n v="21517"/>
    <n v="30"/>
    <n v="30"/>
    <n v="1"/>
    <n v="0"/>
    <n v="70"/>
    <n v="1.23"/>
    <n v="36.9"/>
  </r>
  <r>
    <x v="126"/>
    <n v="21536"/>
    <n v="31"/>
    <n v="19"/>
    <n v="0.61290322580645162"/>
    <n v="0"/>
    <n v="70"/>
    <n v="1.23"/>
    <n v="23.37"/>
  </r>
  <r>
    <x v="127"/>
    <n v="21550"/>
    <n v="31"/>
    <n v="14"/>
    <n v="0.45161290322580644"/>
    <n v="0"/>
    <n v="70"/>
    <n v="1.23"/>
    <n v="17.22"/>
  </r>
  <r>
    <x v="128"/>
    <n v="21695"/>
    <n v="30"/>
    <n v="145"/>
    <n v="4.833333333333333"/>
    <n v="0"/>
    <n v="90"/>
    <n v="1.23"/>
    <n v="178.35"/>
  </r>
  <r>
    <x v="129"/>
    <n v="21878"/>
    <n v="31"/>
    <n v="183"/>
    <n v="5.903225806451613"/>
    <n v="0"/>
    <n v="90"/>
    <n v="1.23"/>
    <n v="225.09"/>
  </r>
  <r>
    <x v="130"/>
    <n v="22208"/>
    <n v="30"/>
    <n v="330"/>
    <n v="11"/>
    <n v="0"/>
    <n v="120"/>
    <n v="1.23"/>
    <n v="405.9"/>
  </r>
  <r>
    <x v="131"/>
    <n v="22516"/>
    <n v="31"/>
    <n v="308"/>
    <n v="9.935483870967742"/>
    <n v="0"/>
    <n v="120"/>
    <n v="1.23"/>
    <n v="378.84"/>
  </r>
  <r>
    <x v="132"/>
    <n v="22811"/>
    <n v="31"/>
    <n v="295"/>
    <n v="9.5161290322580641"/>
    <n v="0"/>
    <n v="120"/>
    <n v="1.23"/>
    <n v="362.85"/>
  </r>
  <r>
    <x v="133"/>
    <n v="23173"/>
    <n v="28"/>
    <n v="362"/>
    <n v="12.928571428571429"/>
    <n v="1"/>
    <n v="120"/>
    <n v="1.23"/>
    <n v="445.26"/>
  </r>
  <r>
    <x v="134"/>
    <n v="23392"/>
    <n v="31"/>
    <n v="219"/>
    <n v="7.064516129032258"/>
    <n v="0"/>
    <n v="120"/>
    <n v="1.23"/>
    <n v="269.37"/>
  </r>
  <r>
    <x v="135"/>
    <n v="23533"/>
    <n v="30"/>
    <n v="141"/>
    <n v="4.7"/>
    <n v="0"/>
    <n v="90"/>
    <n v="1.23"/>
    <n v="173.43"/>
  </r>
  <r>
    <x v="136"/>
    <n v="23699"/>
    <n v="31"/>
    <n v="166"/>
    <n v="5.354838709677419"/>
    <n v="0"/>
    <n v="90"/>
    <n v="1.23"/>
    <n v="204.18"/>
  </r>
  <r>
    <x v="137"/>
    <n v="23793"/>
    <n v="30"/>
    <n v="94"/>
    <n v="3.1333333333333333"/>
    <n v="0"/>
    <n v="70"/>
    <n v="1.23"/>
    <n v="115.62"/>
  </r>
  <r>
    <x v="138"/>
    <n v="23809"/>
    <n v="31"/>
    <n v="16"/>
    <n v="0.5161290322580645"/>
    <n v="0"/>
    <n v="70"/>
    <n v="1.23"/>
    <n v="19.68"/>
  </r>
  <r>
    <x v="139"/>
    <n v="23825"/>
    <n v="31"/>
    <n v="16"/>
    <n v="0.5161290322580645"/>
    <n v="0"/>
    <n v="70"/>
    <n v="1.23"/>
    <n v="19.68"/>
  </r>
  <r>
    <x v="140"/>
    <n v="23902"/>
    <n v="30"/>
    <n v="77"/>
    <n v="2.5666666666666669"/>
    <n v="0"/>
    <n v="70"/>
    <n v="1.23"/>
    <n v="94.71"/>
  </r>
  <r>
    <x v="141"/>
    <n v="24028"/>
    <n v="31"/>
    <n v="126"/>
    <n v="4.064516129032258"/>
    <n v="0"/>
    <n v="90"/>
    <n v="1.23"/>
    <n v="154.97999999999999"/>
  </r>
  <r>
    <x v="142"/>
    <n v="24158"/>
    <n v="30"/>
    <n v="130"/>
    <n v="4.333333333333333"/>
    <n v="0"/>
    <n v="90"/>
    <n v="1.23"/>
    <n v="159.9"/>
  </r>
  <r>
    <x v="143"/>
    <n v="24390"/>
    <n v="31"/>
    <n v="232"/>
    <n v="7.4838709677419351"/>
    <n v="0"/>
    <n v="120"/>
    <n v="1.23"/>
    <n v="285.36"/>
  </r>
  <r>
    <x v="144"/>
    <n v="24707"/>
    <n v="31"/>
    <n v="317"/>
    <n v="10.225806451612904"/>
    <n v="0"/>
    <n v="120"/>
    <n v="1.23"/>
    <n v="389.90999999999997"/>
  </r>
  <r>
    <x v="145"/>
    <n v="25040"/>
    <n v="28"/>
    <n v="333"/>
    <n v="11.892857142857142"/>
    <n v="0"/>
    <n v="120"/>
    <n v="1.23"/>
    <n v="409.59"/>
  </r>
  <r>
    <x v="146"/>
    <n v="25284"/>
    <n v="31"/>
    <n v="244"/>
    <n v="7.870967741935484"/>
    <n v="0"/>
    <n v="120"/>
    <n v="1.23"/>
    <n v="300.12"/>
  </r>
  <r>
    <x v="147"/>
    <n v="25403"/>
    <n v="30"/>
    <n v="119"/>
    <n v="3.9666666666666668"/>
    <n v="0"/>
    <n v="90"/>
    <n v="1.23"/>
    <n v="146.37"/>
  </r>
  <r>
    <x v="148"/>
    <n v="25508"/>
    <n v="31"/>
    <n v="105"/>
    <n v="3.3870967741935485"/>
    <n v="0"/>
    <n v="90"/>
    <n v="1.23"/>
    <n v="129.15"/>
  </r>
  <r>
    <x v="149"/>
    <n v="25537"/>
    <n v="30"/>
    <n v="29"/>
    <n v="0.96666666666666667"/>
    <n v="0"/>
    <n v="70"/>
    <n v="1.23"/>
    <n v="35.67"/>
  </r>
  <r>
    <x v="150"/>
    <n v="25556"/>
    <n v="31"/>
    <n v="19"/>
    <n v="0.61290322580645162"/>
    <n v="0"/>
    <n v="70"/>
    <n v="1.23"/>
    <n v="23.37"/>
  </r>
  <r>
    <x v="151"/>
    <n v="25569"/>
    <n v="31"/>
    <n v="13"/>
    <n v="0.41935483870967744"/>
    <n v="0"/>
    <n v="70"/>
    <n v="1.23"/>
    <n v="15.99"/>
  </r>
  <r>
    <x v="152"/>
    <n v="25708"/>
    <n v="30"/>
    <n v="139"/>
    <n v="4.6333333333333337"/>
    <n v="0"/>
    <n v="90"/>
    <n v="1.23"/>
    <n v="170.97"/>
  </r>
  <r>
    <x v="153"/>
    <n v="25883"/>
    <n v="31"/>
    <n v="175"/>
    <n v="5.645161290322581"/>
    <n v="0"/>
    <n v="90"/>
    <n v="1.23"/>
    <n v="215.25"/>
  </r>
  <r>
    <x v="154"/>
    <n v="26183"/>
    <n v="30"/>
    <n v="300"/>
    <n v="10"/>
    <n v="0"/>
    <n v="120"/>
    <n v="1.23"/>
    <n v="369"/>
  </r>
  <r>
    <x v="155"/>
    <n v="26478"/>
    <n v="31"/>
    <n v="295"/>
    <n v="9.5161290322580641"/>
    <n v="0"/>
    <n v="120"/>
    <n v="1.23"/>
    <n v="362.85"/>
  </r>
  <r>
    <x v="156"/>
    <n v="26808"/>
    <n v="31"/>
    <n v="330"/>
    <n v="10.64516129032258"/>
    <n v="0"/>
    <n v="120"/>
    <n v="1.2"/>
    <n v="396"/>
  </r>
  <r>
    <x v="157"/>
    <n v="27156"/>
    <n v="28"/>
    <n v="348"/>
    <n v="12.428571428571429"/>
    <n v="1"/>
    <n v="120"/>
    <n v="1.2"/>
    <n v="417.59999999999997"/>
  </r>
  <r>
    <x v="158"/>
    <n v="27366"/>
    <n v="31"/>
    <n v="210"/>
    <n v="6.774193548387097"/>
    <n v="0"/>
    <n v="120"/>
    <n v="1.2"/>
    <n v="252"/>
  </r>
  <r>
    <x v="159"/>
    <n v="27501"/>
    <n v="30"/>
    <n v="135"/>
    <n v="4.5"/>
    <n v="0"/>
    <n v="90"/>
    <n v="1.2"/>
    <n v="162"/>
  </r>
  <r>
    <x v="160"/>
    <n v="27661"/>
    <n v="31"/>
    <n v="160"/>
    <n v="5.161290322580645"/>
    <n v="0"/>
    <n v="90"/>
    <n v="1.2"/>
    <n v="192"/>
  </r>
  <r>
    <x v="161"/>
    <n v="27752"/>
    <n v="30"/>
    <n v="91"/>
    <n v="3.0333333333333332"/>
    <n v="0"/>
    <n v="70"/>
    <n v="1.2"/>
    <n v="109.2"/>
  </r>
  <r>
    <x v="162"/>
    <n v="27767"/>
    <n v="31"/>
    <n v="15"/>
    <n v="0.4838709677419355"/>
    <n v="0"/>
    <n v="70"/>
    <n v="1.2"/>
    <n v="18"/>
  </r>
  <r>
    <x v="163"/>
    <n v="27783"/>
    <n v="31"/>
    <n v="16"/>
    <n v="0.5161290322580645"/>
    <n v="0"/>
    <n v="70"/>
    <n v="1.2"/>
    <n v="19.2"/>
  </r>
  <r>
    <x v="164"/>
    <n v="27857"/>
    <n v="30"/>
    <n v="74"/>
    <n v="2.4666666666666668"/>
    <n v="0"/>
    <n v="70"/>
    <n v="1.2"/>
    <n v="88.8"/>
  </r>
  <r>
    <x v="165"/>
    <n v="27978"/>
    <n v="31"/>
    <n v="121"/>
    <n v="3.903225806451613"/>
    <n v="0"/>
    <n v="90"/>
    <n v="1.2"/>
    <n v="145.19999999999999"/>
  </r>
  <r>
    <x v="166"/>
    <n v="28103"/>
    <n v="30"/>
    <n v="125"/>
    <n v="4.166666666666667"/>
    <n v="0"/>
    <n v="90"/>
    <n v="1.2"/>
    <n v="150"/>
  </r>
  <r>
    <x v="167"/>
    <n v="28326"/>
    <n v="31"/>
    <n v="223"/>
    <n v="7.193548387096774"/>
    <n v="0"/>
    <n v="120"/>
    <n v="1.2"/>
    <n v="267.59999999999997"/>
  </r>
  <r>
    <x v="168"/>
    <n v="28631"/>
    <n v="31"/>
    <n v="305"/>
    <n v="9.8387096774193541"/>
    <n v="0"/>
    <n v="120"/>
    <n v="1.21"/>
    <n v="369.05"/>
  </r>
  <r>
    <x v="169"/>
    <n v="28931"/>
    <n v="28"/>
    <n v="300"/>
    <n v="10.714285714285714"/>
    <n v="0"/>
    <n v="120"/>
    <n v="1.21"/>
    <n v="363"/>
  </r>
  <r>
    <x v="170"/>
    <n v="29165"/>
    <n v="31"/>
    <n v="234"/>
    <n v="7.5483870967741939"/>
    <n v="0"/>
    <n v="120"/>
    <n v="1.21"/>
    <n v="283.14"/>
  </r>
  <r>
    <x v="171"/>
    <n v="29279"/>
    <n v="30"/>
    <n v="114"/>
    <n v="3.8"/>
    <n v="0"/>
    <n v="90"/>
    <n v="1.21"/>
    <n v="137.94"/>
  </r>
  <r>
    <x v="172"/>
    <n v="29381"/>
    <n v="31"/>
    <n v="102"/>
    <n v="3.2903225806451615"/>
    <n v="0"/>
    <n v="90"/>
    <n v="1.21"/>
    <n v="123.42"/>
  </r>
  <r>
    <x v="173"/>
    <n v="29409"/>
    <n v="30"/>
    <n v="28"/>
    <n v="0.93333333333333335"/>
    <n v="0"/>
    <n v="70"/>
    <n v="1.21"/>
    <n v="33.879999999999995"/>
  </r>
  <r>
    <x v="174"/>
    <n v="29427"/>
    <n v="31"/>
    <n v="18"/>
    <n v="0.58064516129032262"/>
    <n v="0"/>
    <n v="70"/>
    <n v="1.21"/>
    <n v="21.78"/>
  </r>
  <r>
    <x v="175"/>
    <n v="29440"/>
    <n v="31"/>
    <n v="13"/>
    <n v="0.41935483870967744"/>
    <n v="0"/>
    <n v="70"/>
    <n v="1.21"/>
    <n v="15.73"/>
  </r>
  <r>
    <x v="176"/>
    <n v="29574"/>
    <n v="30"/>
    <n v="134"/>
    <n v="4.4666666666666668"/>
    <n v="0"/>
    <n v="90"/>
    <n v="1.21"/>
    <n v="162.13999999999999"/>
  </r>
  <r>
    <x v="177"/>
    <n v="29743"/>
    <n v="31"/>
    <n v="169"/>
    <n v="5.4516129032258061"/>
    <n v="0"/>
    <n v="90"/>
    <n v="1.21"/>
    <n v="204.48999999999998"/>
  </r>
  <r>
    <x v="178"/>
    <n v="30031"/>
    <n v="30"/>
    <n v="288"/>
    <n v="9.6"/>
    <n v="0"/>
    <n v="120"/>
    <n v="1.21"/>
    <n v="348.48"/>
  </r>
  <r>
    <x v="179"/>
    <n v="30314"/>
    <n v="31"/>
    <n v="283"/>
    <n v="9.129032258064516"/>
    <n v="0"/>
    <n v="120"/>
    <n v="1.21"/>
    <n v="342.43"/>
  </r>
  <r>
    <x v="180"/>
    <n v="30630"/>
    <n v="31"/>
    <n v="316"/>
    <n v="10.193548387096774"/>
    <n v="0"/>
    <n v="120"/>
    <n v="1.21"/>
    <n v="382.36"/>
  </r>
  <r>
    <x v="181"/>
    <n v="30964"/>
    <n v="28"/>
    <n v="334"/>
    <n v="11.928571428571429"/>
    <n v="0"/>
    <n v="120"/>
    <n v="1.21"/>
    <n v="404.14"/>
  </r>
  <r>
    <x v="182"/>
    <n v="31166"/>
    <n v="31"/>
    <n v="202"/>
    <n v="6.5161290322580649"/>
    <n v="0"/>
    <n v="120"/>
    <n v="1.21"/>
    <n v="244.42"/>
  </r>
  <r>
    <x v="183"/>
    <n v="31296"/>
    <n v="30"/>
    <n v="130"/>
    <n v="4.333333333333333"/>
    <n v="0"/>
    <n v="90"/>
    <n v="1.21"/>
    <n v="157.29999999999998"/>
  </r>
  <r>
    <x v="184"/>
    <n v="31449"/>
    <n v="31"/>
    <n v="153"/>
    <n v="4.935483870967742"/>
    <n v="0"/>
    <n v="90"/>
    <n v="1.21"/>
    <n v="185.13"/>
  </r>
  <r>
    <x v="185"/>
    <n v="31535"/>
    <n v="30"/>
    <n v="86"/>
    <n v="2.8666666666666667"/>
    <n v="0"/>
    <n v="70"/>
    <n v="1.21"/>
    <n v="104.06"/>
  </r>
  <r>
    <x v="186"/>
    <n v="31550"/>
    <n v="31"/>
    <n v="15"/>
    <n v="0.4838709677419355"/>
    <n v="0"/>
    <n v="70"/>
    <n v="1.21"/>
    <n v="18.149999999999999"/>
  </r>
  <r>
    <x v="187"/>
    <n v="31565"/>
    <n v="31"/>
    <n v="15"/>
    <n v="0.4838709677419355"/>
    <n v="0"/>
    <n v="70"/>
    <n v="1.21"/>
    <n v="18.149999999999999"/>
  </r>
  <r>
    <x v="188"/>
    <n v="31635"/>
    <n v="30"/>
    <n v="70"/>
    <n v="2.3333333333333335"/>
    <n v="0"/>
    <n v="70"/>
    <n v="1.21"/>
    <n v="84.7"/>
  </r>
  <r>
    <x v="189"/>
    <n v="31751"/>
    <n v="31"/>
    <n v="116"/>
    <n v="3.7419354838709675"/>
    <n v="0"/>
    <n v="90"/>
    <n v="1.21"/>
    <n v="140.35999999999999"/>
  </r>
  <r>
    <x v="190"/>
    <n v="31871"/>
    <n v="30"/>
    <n v="120"/>
    <n v="4"/>
    <n v="0"/>
    <n v="90"/>
    <n v="1.21"/>
    <n v="145.19999999999999"/>
  </r>
  <r>
    <x v="191"/>
    <n v="32085"/>
    <n v="31"/>
    <n v="214"/>
    <n v="6.903225806451613"/>
    <n v="0"/>
    <n v="120"/>
    <n v="1.21"/>
    <n v="258.94"/>
  </r>
  <r>
    <x v="192"/>
    <n v="32376"/>
    <n v="31"/>
    <n v="291"/>
    <n v="9.387096774193548"/>
    <n v="0"/>
    <n v="120"/>
    <n v="1.22"/>
    <n v="355.02"/>
  </r>
  <r>
    <x v="193"/>
    <n v="32621"/>
    <n v="28"/>
    <n v="245"/>
    <n v="8.75"/>
    <n v="0"/>
    <n v="120"/>
    <n v="1.22"/>
    <n v="298.89999999999998"/>
  </r>
  <r>
    <x v="194"/>
    <n v="32846"/>
    <n v="31"/>
    <n v="225"/>
    <n v="7.258064516129032"/>
    <n v="0"/>
    <n v="120"/>
    <n v="1.22"/>
    <n v="274.5"/>
  </r>
  <r>
    <x v="195"/>
    <n v="32955"/>
    <n v="30"/>
    <n v="109"/>
    <n v="3.6333333333333333"/>
    <n v="0"/>
    <n v="90"/>
    <n v="1.22"/>
    <n v="132.97999999999999"/>
  </r>
  <r>
    <x v="196"/>
    <n v="33003"/>
    <n v="31"/>
    <n v="48"/>
    <n v="1.5483870967741935"/>
    <n v="0"/>
    <n v="70"/>
    <n v="1.22"/>
    <n v="58.56"/>
  </r>
  <r>
    <x v="197"/>
    <n v="33030"/>
    <n v="30"/>
    <n v="27"/>
    <n v="0.9"/>
    <n v="0"/>
    <n v="70"/>
    <n v="1.22"/>
    <n v="32.94"/>
  </r>
  <r>
    <x v="198"/>
    <n v="33046"/>
    <n v="31"/>
    <n v="16"/>
    <n v="0.5161290322580645"/>
    <n v="0"/>
    <n v="70"/>
    <n v="1.22"/>
    <n v="19.52"/>
  </r>
  <r>
    <x v="199"/>
    <n v="33058"/>
    <n v="31"/>
    <n v="12"/>
    <n v="0.38709677419354838"/>
    <n v="0"/>
    <n v="70"/>
    <n v="1.22"/>
    <n v="14.64"/>
  </r>
  <r>
    <x v="200"/>
    <n v="33186"/>
    <n v="30"/>
    <n v="128"/>
    <n v="4.2666666666666666"/>
    <n v="0"/>
    <n v="90"/>
    <n v="1.22"/>
    <n v="156.16"/>
  </r>
  <r>
    <x v="201"/>
    <n v="33323"/>
    <n v="31"/>
    <n v="137"/>
    <n v="4.419354838709677"/>
    <n v="0"/>
    <n v="90"/>
    <n v="1.22"/>
    <n v="167.14"/>
  </r>
  <r>
    <x v="202"/>
    <n v="33483"/>
    <n v="30"/>
    <n v="160"/>
    <n v="5.333333333333333"/>
    <n v="0"/>
    <n v="90"/>
    <n v="1.22"/>
    <n v="195.2"/>
  </r>
  <r>
    <x v="203"/>
    <n v="33734"/>
    <n v="31"/>
    <n v="251"/>
    <n v="8.0967741935483879"/>
    <n v="0"/>
    <n v="120"/>
    <n v="1.22"/>
    <n v="306.21999999999997"/>
  </r>
  <r>
    <x v="2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8866C-0E7E-40D1-BFF6-409A4355C5BF}" name="Tabela przestawna4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zuzycie tego miesiaca" fld="3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BEE04-16FA-4DC3-9D2F-A46F734BD9EB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24:P43" firstHeaderRow="0" firstDataRow="1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  <pivotField dataField="1" dragToRow="0" dragToCol="0" dragToPage="0" showAll="0" defaultSubtotal="0"/>
  </pivotFields>
  <rowFields count="2">
    <field x="10"/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oplata za gas" fld="8" baseField="0" baseItem="0"/>
    <dataField name="Suma z oplata taryfowa" fld="6" baseField="0" baseItem="0"/>
    <dataField name="Suma z suma za wszystko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FEBBD4-037D-4BA7-B6C5-658C098CFF02}" autoFormatId="16" applyNumberFormats="0" applyBorderFormats="0" applyFontFormats="0" applyPatternFormats="0" applyAlignmentFormats="0" applyWidthHeightFormats="0">
  <queryTableRefresh nextId="3">
    <queryTableFields count="2">
      <queryTableField id="1" name="Data odczytu" tableColumnId="1"/>
      <queryTableField id="2" name="Odczyt liczn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7383B1-A068-450C-9CDF-FBA277C4B044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a odczytu" tableColumnId="1"/>
      <queryTableField id="2" name="Odczyt licznik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3914E2B-72A8-4232-B26A-7AE93020265E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 odczytu" tableColumnId="1"/>
      <queryTableField id="2" name="Odczyt licznik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38C5D-638C-454A-B121-582846F619D9}" name="Tabela_gaz" displayName="Tabela_gaz" ref="A1:B205" tableType="queryTable" totalsRowShown="0">
  <autoFilter ref="A1:B205" xr:uid="{93338C5D-638C-454A-B121-582846F619D9}"/>
  <tableColumns count="2">
    <tableColumn id="1" xr3:uid="{C1F745C2-6348-4CCC-8916-B1C994865503}" uniqueName="1" name="Data odczytu" queryTableFieldId="1" dataDxfId="13"/>
    <tableColumn id="2" xr3:uid="{763DB2F8-8FD0-4B3B-9ACF-74EBCF52E7DA}" uniqueName="2" name="Odczyt liczn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E9F87-D980-41AF-A24F-C1AE5EB9D0AC}" name="Tabela_gaz3" displayName="Tabela_gaz3" ref="A1:F205" tableType="queryTable" totalsRowShown="0">
  <autoFilter ref="A1:F205" xr:uid="{D77E9F87-D980-41AF-A24F-C1AE5EB9D0AC}">
    <filterColumn colId="5">
      <filters>
        <filter val="1"/>
      </filters>
    </filterColumn>
  </autoFilter>
  <tableColumns count="6">
    <tableColumn id="1" xr3:uid="{A79868D7-C1B4-4576-BBF8-5D10A623EF83}" uniqueName="1" name="Data odczytu" queryTableFieldId="1" dataDxfId="12"/>
    <tableColumn id="2" xr3:uid="{E5D46E7E-638E-4A10-9808-ABECF6587CB6}" uniqueName="2" name="Odczyt licznika" queryTableFieldId="2"/>
    <tableColumn id="3" xr3:uid="{8AA7A359-E0D7-4E59-82C4-ECD2060F1341}" uniqueName="3" name="dni" queryTableFieldId="3" dataDxfId="11">
      <calculatedColumnFormula>DAY(Tabela_gaz3[[#This Row],[Data odczytu]])</calculatedColumnFormula>
    </tableColumn>
    <tableColumn id="4" xr3:uid="{D3AD15E6-524C-41D2-9966-6AA35AE79AA0}" uniqueName="4" name="zuzycie tego miesiaca" queryTableFieldId="4" dataDxfId="10">
      <calculatedColumnFormula>Tabela_gaz3[[#This Row],[Odczyt licznika]]-2083</calculatedColumnFormula>
    </tableColumn>
    <tableColumn id="5" xr3:uid="{AC8D8E9C-DF8C-43AE-BE7E-00E257C34EB4}" uniqueName="5" name="srednio na dobe" queryTableFieldId="5" dataDxfId="9">
      <calculatedColumnFormula>Tabela_gaz3[[#This Row],[zuzycie tego miesiaca]]/Tabela_gaz3[[#This Row],[dni]]</calculatedColumnFormula>
    </tableColumn>
    <tableColumn id="6" xr3:uid="{46D770FC-C754-4623-A064-99C6F8714C9E}" uniqueName="6" name="czy wieksze od 12" queryTableFieldId="6" dataDxfId="8">
      <calculatedColumnFormula>IF(Tabela_gaz3[[#This Row],[srednio na dobe]]&gt;12,1,0)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F5FF3C-6AB6-4283-BCF4-6D77F3800696}" name="Tabela_gaz35" displayName="Tabela_gaz35" ref="A1:I205" tableType="queryTable" totalsRowShown="0">
  <autoFilter ref="A1:I205" xr:uid="{7EF5FF3C-6AB6-4283-BCF4-6D77F3800696}"/>
  <tableColumns count="9">
    <tableColumn id="1" xr3:uid="{20CE38E6-FC1E-4EC0-83F7-8BB27EF16557}" uniqueName="1" name="Data odczytu" queryTableFieldId="1" dataDxfId="7"/>
    <tableColumn id="2" xr3:uid="{6A10EE10-45FE-46CA-B7F8-789FC79B60C4}" uniqueName="2" name="Odczyt licznika" queryTableFieldId="2"/>
    <tableColumn id="3" xr3:uid="{99B72841-814F-441A-BB06-5037C76659F3}" uniqueName="3" name="dni" queryTableFieldId="3" dataDxfId="6">
      <calculatedColumnFormula>DAY(Tabela_gaz35[[#This Row],[Data odczytu]])</calculatedColumnFormula>
    </tableColumn>
    <tableColumn id="4" xr3:uid="{D15B3CB9-05B3-40F4-929C-52D1A99A97F6}" uniqueName="4" name="zuzycie tego miesiaca" queryTableFieldId="4" dataDxfId="5">
      <calculatedColumnFormula>Tabela_gaz35[[#This Row],[Odczyt licznika]]-2083</calculatedColumnFormula>
    </tableColumn>
    <tableColumn id="5" xr3:uid="{F1F963C4-AE3B-4869-AB62-289A1442907E}" uniqueName="5" name="srednio na dobe" queryTableFieldId="5" dataDxfId="4">
      <calculatedColumnFormula>Tabela_gaz35[[#This Row],[zuzycie tego miesiaca]]/Tabela_gaz35[[#This Row],[dni]]</calculatedColumnFormula>
    </tableColumn>
    <tableColumn id="6" xr3:uid="{FAC693B8-40C6-4989-B9E2-00B79E48EE8B}" uniqueName="6" name="czy wieksze od 12" queryTableFieldId="6" dataDxfId="3">
      <calculatedColumnFormula>IF(Tabela_gaz35[[#This Row],[srednio na dobe]]&gt;12,1,0)</calculatedColumnFormula>
    </tableColumn>
    <tableColumn id="7" xr3:uid="{3E3EA2D7-CD68-46D8-8C74-A10BAF0A14E1}" uniqueName="7" name="oplata taryfowa" queryTableFieldId="7" dataDxfId="2">
      <calculatedColumnFormula>IF(Tabela_gaz35[[#This Row],[zuzycie tego miesiaca]]&lt;100,70,IF(AND(Tabela_gaz35[[#This Row],[zuzycie tego miesiaca]]&gt;=100,Tabela_gaz35[[#This Row],[zuzycie tego miesiaca]]&lt;=200),90,120))</calculatedColumnFormula>
    </tableColumn>
    <tableColumn id="8" xr3:uid="{4C1DC7B2-9C0C-46A8-8107-74125B4D23C8}" uniqueName="8" name="cena" queryTableFieldId="8" dataDxfId="1">
      <calculatedColumnFormula>Tabela_gaz35[[#This Row],[zuzycie tego miesiaca]]*M2</calculatedColumnFormula>
    </tableColumn>
    <tableColumn id="9" xr3:uid="{65DD5BD4-2A7E-4C59-A815-D11AF1F56BD3}" uniqueName="9" name="oplata za gas" queryTableFieldId="9" dataDxfId="0">
      <calculatedColumnFormula>Tabela_gaz35[[#This Row],[zuzycie tego miesiaca]]*Tabela_gaz35[[#This Row],[cena]]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57D0-7CBF-407F-AAE1-95A34CA9442E}">
  <dimension ref="A1:B205"/>
  <sheetViews>
    <sheetView zoomScale="175" zoomScaleNormal="175" workbookViewId="0">
      <selection activeCell="D25" sqref="D25"/>
    </sheetView>
  </sheetViews>
  <sheetFormatPr defaultRowHeight="15" x14ac:dyDescent="0.25"/>
  <cols>
    <col min="1" max="1" width="14.5703125" bestFit="1" customWidth="1"/>
    <col min="2" max="2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37287</v>
      </c>
      <c r="B2">
        <v>2283</v>
      </c>
    </row>
    <row r="3" spans="1:2" x14ac:dyDescent="0.25">
      <c r="A3" s="1">
        <v>37315</v>
      </c>
      <c r="B3">
        <v>2518</v>
      </c>
    </row>
    <row r="4" spans="1:2" x14ac:dyDescent="0.25">
      <c r="A4" s="1">
        <v>37346</v>
      </c>
      <c r="B4">
        <v>2696</v>
      </c>
    </row>
    <row r="5" spans="1:2" x14ac:dyDescent="0.25">
      <c r="A5" s="1">
        <v>37376</v>
      </c>
      <c r="B5">
        <v>2857</v>
      </c>
    </row>
    <row r="6" spans="1:2" x14ac:dyDescent="0.25">
      <c r="A6" s="1">
        <v>37407</v>
      </c>
      <c r="B6">
        <v>2917</v>
      </c>
    </row>
    <row r="7" spans="1:2" x14ac:dyDescent="0.25">
      <c r="A7" s="1">
        <v>37437</v>
      </c>
      <c r="B7">
        <v>2952</v>
      </c>
    </row>
    <row r="8" spans="1:2" x14ac:dyDescent="0.25">
      <c r="A8" s="1">
        <v>37468</v>
      </c>
      <c r="B8">
        <v>2979</v>
      </c>
    </row>
    <row r="9" spans="1:2" x14ac:dyDescent="0.25">
      <c r="A9" s="1">
        <v>37499</v>
      </c>
      <c r="B9">
        <v>3009</v>
      </c>
    </row>
    <row r="10" spans="1:2" x14ac:dyDescent="0.25">
      <c r="A10" s="1">
        <v>37529</v>
      </c>
      <c r="B10">
        <v>3040</v>
      </c>
    </row>
    <row r="11" spans="1:2" x14ac:dyDescent="0.25">
      <c r="A11" s="1">
        <v>37560</v>
      </c>
      <c r="B11">
        <v>3116</v>
      </c>
    </row>
    <row r="12" spans="1:2" x14ac:dyDescent="0.25">
      <c r="A12" s="1">
        <v>37590</v>
      </c>
      <c r="B12">
        <v>3222</v>
      </c>
    </row>
    <row r="13" spans="1:2" x14ac:dyDescent="0.25">
      <c r="A13" s="1">
        <v>37621</v>
      </c>
      <c r="B13">
        <v>3393</v>
      </c>
    </row>
    <row r="14" spans="1:2" x14ac:dyDescent="0.25">
      <c r="A14" s="1">
        <v>37652</v>
      </c>
      <c r="B14">
        <v>3613</v>
      </c>
    </row>
    <row r="15" spans="1:2" x14ac:dyDescent="0.25">
      <c r="A15" s="1">
        <v>37680</v>
      </c>
      <c r="B15">
        <v>3891</v>
      </c>
    </row>
    <row r="16" spans="1:2" x14ac:dyDescent="0.25">
      <c r="A16" s="1">
        <v>37711</v>
      </c>
      <c r="B16">
        <v>4151</v>
      </c>
    </row>
    <row r="17" spans="1:2" x14ac:dyDescent="0.25">
      <c r="A17" s="1">
        <v>37741</v>
      </c>
      <c r="B17">
        <v>4401</v>
      </c>
    </row>
    <row r="18" spans="1:2" x14ac:dyDescent="0.25">
      <c r="A18" s="1">
        <v>37772</v>
      </c>
      <c r="B18">
        <v>4553</v>
      </c>
    </row>
    <row r="19" spans="1:2" x14ac:dyDescent="0.25">
      <c r="A19" s="1">
        <v>37802</v>
      </c>
      <c r="B19">
        <v>4639</v>
      </c>
    </row>
    <row r="20" spans="1:2" x14ac:dyDescent="0.25">
      <c r="A20" s="1">
        <v>37833</v>
      </c>
      <c r="B20">
        <v>4654</v>
      </c>
    </row>
    <row r="21" spans="1:2" x14ac:dyDescent="0.25">
      <c r="A21" s="1">
        <v>37864</v>
      </c>
      <c r="B21">
        <v>4669</v>
      </c>
    </row>
    <row r="22" spans="1:2" x14ac:dyDescent="0.25">
      <c r="A22" s="1">
        <v>37894</v>
      </c>
      <c r="B22">
        <v>4819</v>
      </c>
    </row>
    <row r="23" spans="1:2" x14ac:dyDescent="0.25">
      <c r="A23" s="1">
        <v>37925</v>
      </c>
      <c r="B23">
        <v>4976</v>
      </c>
    </row>
    <row r="24" spans="1:2" x14ac:dyDescent="0.25">
      <c r="A24" s="1">
        <v>37955</v>
      </c>
      <c r="B24">
        <v>5078</v>
      </c>
    </row>
    <row r="25" spans="1:2" x14ac:dyDescent="0.25">
      <c r="A25" s="1">
        <v>37986</v>
      </c>
      <c r="B25">
        <v>5260</v>
      </c>
    </row>
    <row r="26" spans="1:2" x14ac:dyDescent="0.25">
      <c r="A26" s="1">
        <v>38017</v>
      </c>
      <c r="B26">
        <v>5508</v>
      </c>
    </row>
    <row r="27" spans="1:2" x14ac:dyDescent="0.25">
      <c r="A27" s="1">
        <v>38045</v>
      </c>
      <c r="B27">
        <v>5754</v>
      </c>
    </row>
    <row r="28" spans="1:2" x14ac:dyDescent="0.25">
      <c r="A28" s="1">
        <v>38077</v>
      </c>
      <c r="B28">
        <v>5945</v>
      </c>
    </row>
    <row r="29" spans="1:2" x14ac:dyDescent="0.25">
      <c r="A29" s="1">
        <v>38107</v>
      </c>
      <c r="B29">
        <v>6050</v>
      </c>
    </row>
    <row r="30" spans="1:2" x14ac:dyDescent="0.25">
      <c r="A30" s="1">
        <v>38138</v>
      </c>
      <c r="B30">
        <v>6146</v>
      </c>
    </row>
    <row r="31" spans="1:2" x14ac:dyDescent="0.25">
      <c r="A31" s="1">
        <v>38168</v>
      </c>
      <c r="B31">
        <v>6173</v>
      </c>
    </row>
    <row r="32" spans="1:2" x14ac:dyDescent="0.25">
      <c r="A32" s="1">
        <v>38199</v>
      </c>
      <c r="B32">
        <v>6183</v>
      </c>
    </row>
    <row r="33" spans="1:2" x14ac:dyDescent="0.25">
      <c r="A33" s="1">
        <v>38230</v>
      </c>
      <c r="B33">
        <v>6195</v>
      </c>
    </row>
    <row r="34" spans="1:2" x14ac:dyDescent="0.25">
      <c r="A34" s="1">
        <v>38260</v>
      </c>
      <c r="B34">
        <v>6304</v>
      </c>
    </row>
    <row r="35" spans="1:2" x14ac:dyDescent="0.25">
      <c r="A35" s="1">
        <v>38291</v>
      </c>
      <c r="B35">
        <v>6459</v>
      </c>
    </row>
    <row r="36" spans="1:2" x14ac:dyDescent="0.25">
      <c r="A36" s="1">
        <v>38321</v>
      </c>
      <c r="B36">
        <v>6737</v>
      </c>
    </row>
    <row r="37" spans="1:2" x14ac:dyDescent="0.25">
      <c r="A37" s="1">
        <v>38352</v>
      </c>
      <c r="B37">
        <v>6997</v>
      </c>
    </row>
    <row r="38" spans="1:2" x14ac:dyDescent="0.25">
      <c r="A38" s="1">
        <v>38383</v>
      </c>
      <c r="B38">
        <v>7247</v>
      </c>
    </row>
    <row r="39" spans="1:2" x14ac:dyDescent="0.25">
      <c r="A39" s="1">
        <v>38411</v>
      </c>
      <c r="B39">
        <v>7399</v>
      </c>
    </row>
    <row r="40" spans="1:2" x14ac:dyDescent="0.25">
      <c r="A40" s="1">
        <v>38442</v>
      </c>
      <c r="B40">
        <v>7584</v>
      </c>
    </row>
    <row r="41" spans="1:2" x14ac:dyDescent="0.25">
      <c r="A41" s="1">
        <v>38472</v>
      </c>
      <c r="B41">
        <v>7745</v>
      </c>
    </row>
    <row r="42" spans="1:2" x14ac:dyDescent="0.25">
      <c r="A42" s="1">
        <v>38503</v>
      </c>
      <c r="B42">
        <v>7935</v>
      </c>
    </row>
    <row r="43" spans="1:2" x14ac:dyDescent="0.25">
      <c r="A43" s="1">
        <v>38533</v>
      </c>
      <c r="B43">
        <v>8043</v>
      </c>
    </row>
    <row r="44" spans="1:2" x14ac:dyDescent="0.25">
      <c r="A44" s="1">
        <v>38564</v>
      </c>
      <c r="B44">
        <v>8062</v>
      </c>
    </row>
    <row r="45" spans="1:2" x14ac:dyDescent="0.25">
      <c r="A45" s="1">
        <v>38595</v>
      </c>
      <c r="B45">
        <v>8081</v>
      </c>
    </row>
    <row r="46" spans="1:2" x14ac:dyDescent="0.25">
      <c r="A46" s="1">
        <v>38625</v>
      </c>
      <c r="B46">
        <v>8269</v>
      </c>
    </row>
    <row r="47" spans="1:2" x14ac:dyDescent="0.25">
      <c r="A47" s="1">
        <v>38656</v>
      </c>
      <c r="B47">
        <v>8465</v>
      </c>
    </row>
    <row r="48" spans="1:2" x14ac:dyDescent="0.25">
      <c r="A48" s="1">
        <v>38686</v>
      </c>
      <c r="B48">
        <v>8592</v>
      </c>
    </row>
    <row r="49" spans="1:2" x14ac:dyDescent="0.25">
      <c r="A49" s="1">
        <v>38717</v>
      </c>
      <c r="B49">
        <v>8819</v>
      </c>
    </row>
    <row r="50" spans="1:2" x14ac:dyDescent="0.25">
      <c r="A50" s="1">
        <v>38748</v>
      </c>
      <c r="B50">
        <v>9129</v>
      </c>
    </row>
    <row r="51" spans="1:2" x14ac:dyDescent="0.25">
      <c r="A51" s="1">
        <v>38776</v>
      </c>
      <c r="B51">
        <v>9424</v>
      </c>
    </row>
    <row r="52" spans="1:2" x14ac:dyDescent="0.25">
      <c r="A52" s="1">
        <v>38807</v>
      </c>
      <c r="B52">
        <v>9662</v>
      </c>
    </row>
    <row r="53" spans="1:2" x14ac:dyDescent="0.25">
      <c r="A53" s="1">
        <v>38837</v>
      </c>
      <c r="B53">
        <v>9778</v>
      </c>
    </row>
    <row r="54" spans="1:2" x14ac:dyDescent="0.25">
      <c r="A54" s="1">
        <v>38868</v>
      </c>
      <c r="B54">
        <v>9884</v>
      </c>
    </row>
    <row r="55" spans="1:2" x14ac:dyDescent="0.25">
      <c r="A55" s="1">
        <v>38898</v>
      </c>
      <c r="B55">
        <v>9914</v>
      </c>
    </row>
    <row r="56" spans="1:2" x14ac:dyDescent="0.25">
      <c r="A56" s="1">
        <v>38929</v>
      </c>
      <c r="B56">
        <v>9925</v>
      </c>
    </row>
    <row r="57" spans="1:2" x14ac:dyDescent="0.25">
      <c r="A57" s="1">
        <v>38960</v>
      </c>
      <c r="B57">
        <v>9938</v>
      </c>
    </row>
    <row r="58" spans="1:2" x14ac:dyDescent="0.25">
      <c r="A58" s="1">
        <v>38990</v>
      </c>
      <c r="B58">
        <v>10059</v>
      </c>
    </row>
    <row r="59" spans="1:2" x14ac:dyDescent="0.25">
      <c r="A59" s="1">
        <v>39021</v>
      </c>
      <c r="B59">
        <v>10211</v>
      </c>
    </row>
    <row r="60" spans="1:2" x14ac:dyDescent="0.25">
      <c r="A60" s="1">
        <v>39051</v>
      </c>
      <c r="B60">
        <v>10486</v>
      </c>
    </row>
    <row r="61" spans="1:2" x14ac:dyDescent="0.25">
      <c r="A61" s="1">
        <v>39082</v>
      </c>
      <c r="B61">
        <v>10742</v>
      </c>
    </row>
    <row r="62" spans="1:2" x14ac:dyDescent="0.25">
      <c r="A62" s="1">
        <v>39113</v>
      </c>
      <c r="B62">
        <v>10988</v>
      </c>
    </row>
    <row r="63" spans="1:2" x14ac:dyDescent="0.25">
      <c r="A63" s="1">
        <v>39141</v>
      </c>
      <c r="B63">
        <v>11138</v>
      </c>
    </row>
    <row r="64" spans="1:2" x14ac:dyDescent="0.25">
      <c r="A64" s="1">
        <v>39172</v>
      </c>
      <c r="B64">
        <v>11321</v>
      </c>
    </row>
    <row r="65" spans="1:2" x14ac:dyDescent="0.25">
      <c r="A65" s="1">
        <v>39202</v>
      </c>
      <c r="B65">
        <v>11481</v>
      </c>
    </row>
    <row r="66" spans="1:2" x14ac:dyDescent="0.25">
      <c r="A66" s="1">
        <v>39233</v>
      </c>
      <c r="B66">
        <v>11669</v>
      </c>
    </row>
    <row r="67" spans="1:2" x14ac:dyDescent="0.25">
      <c r="A67" s="1">
        <v>39263</v>
      </c>
      <c r="B67">
        <v>11776</v>
      </c>
    </row>
    <row r="68" spans="1:2" x14ac:dyDescent="0.25">
      <c r="A68" s="1">
        <v>39294</v>
      </c>
      <c r="B68">
        <v>11795</v>
      </c>
    </row>
    <row r="69" spans="1:2" x14ac:dyDescent="0.25">
      <c r="A69" s="1">
        <v>39325</v>
      </c>
      <c r="B69">
        <v>11814</v>
      </c>
    </row>
    <row r="70" spans="1:2" x14ac:dyDescent="0.25">
      <c r="A70" s="1">
        <v>39355</v>
      </c>
      <c r="B70">
        <v>11901</v>
      </c>
    </row>
    <row r="71" spans="1:2" x14ac:dyDescent="0.25">
      <c r="A71" s="1">
        <v>39386</v>
      </c>
      <c r="B71">
        <v>12044</v>
      </c>
    </row>
    <row r="72" spans="1:2" x14ac:dyDescent="0.25">
      <c r="A72" s="1">
        <v>39416</v>
      </c>
      <c r="B72">
        <v>12170</v>
      </c>
    </row>
    <row r="73" spans="1:2" x14ac:dyDescent="0.25">
      <c r="A73" s="1">
        <v>39447</v>
      </c>
      <c r="B73">
        <v>12395</v>
      </c>
    </row>
    <row r="74" spans="1:2" x14ac:dyDescent="0.25">
      <c r="A74" s="1">
        <v>39478</v>
      </c>
      <c r="B74">
        <v>12702</v>
      </c>
    </row>
    <row r="75" spans="1:2" x14ac:dyDescent="0.25">
      <c r="A75" s="1">
        <v>39506</v>
      </c>
      <c r="B75">
        <v>13025</v>
      </c>
    </row>
    <row r="76" spans="1:2" x14ac:dyDescent="0.25">
      <c r="A76" s="1">
        <v>39538</v>
      </c>
      <c r="B76">
        <v>13261</v>
      </c>
    </row>
    <row r="77" spans="1:2" x14ac:dyDescent="0.25">
      <c r="A77" s="1">
        <v>39568</v>
      </c>
      <c r="B77">
        <v>13376</v>
      </c>
    </row>
    <row r="78" spans="1:2" x14ac:dyDescent="0.25">
      <c r="A78" s="1">
        <v>39599</v>
      </c>
      <c r="B78">
        <v>13478</v>
      </c>
    </row>
    <row r="79" spans="1:2" x14ac:dyDescent="0.25">
      <c r="A79" s="1">
        <v>39629</v>
      </c>
      <c r="B79">
        <v>13506</v>
      </c>
    </row>
    <row r="80" spans="1:2" x14ac:dyDescent="0.25">
      <c r="A80" s="1">
        <v>39660</v>
      </c>
      <c r="B80">
        <v>13516</v>
      </c>
    </row>
    <row r="81" spans="1:2" x14ac:dyDescent="0.25">
      <c r="A81" s="1">
        <v>39691</v>
      </c>
      <c r="B81">
        <v>13529</v>
      </c>
    </row>
    <row r="82" spans="1:2" x14ac:dyDescent="0.25">
      <c r="A82" s="1">
        <v>39721</v>
      </c>
      <c r="B82">
        <v>13645</v>
      </c>
    </row>
    <row r="83" spans="1:2" x14ac:dyDescent="0.25">
      <c r="A83" s="1">
        <v>39752</v>
      </c>
      <c r="B83">
        <v>13791</v>
      </c>
    </row>
    <row r="84" spans="1:2" x14ac:dyDescent="0.25">
      <c r="A84" s="1">
        <v>39782</v>
      </c>
      <c r="B84">
        <v>14055</v>
      </c>
    </row>
    <row r="85" spans="1:2" x14ac:dyDescent="0.25">
      <c r="A85" s="1">
        <v>39813</v>
      </c>
      <c r="B85">
        <v>14301</v>
      </c>
    </row>
    <row r="86" spans="1:2" x14ac:dyDescent="0.25">
      <c r="A86" s="1">
        <v>39844</v>
      </c>
      <c r="B86">
        <v>14537</v>
      </c>
    </row>
    <row r="87" spans="1:2" x14ac:dyDescent="0.25">
      <c r="A87" s="1">
        <v>39872</v>
      </c>
      <c r="B87">
        <v>14827</v>
      </c>
    </row>
    <row r="88" spans="1:2" x14ac:dyDescent="0.25">
      <c r="A88" s="1">
        <v>39903</v>
      </c>
      <c r="B88">
        <v>15002</v>
      </c>
    </row>
    <row r="89" spans="1:2" x14ac:dyDescent="0.25">
      <c r="A89" s="1">
        <v>39933</v>
      </c>
      <c r="B89">
        <v>15155</v>
      </c>
    </row>
    <row r="90" spans="1:2" x14ac:dyDescent="0.25">
      <c r="A90" s="1">
        <v>39964</v>
      </c>
      <c r="B90">
        <v>15335</v>
      </c>
    </row>
    <row r="91" spans="1:2" x14ac:dyDescent="0.25">
      <c r="A91" s="1">
        <v>39994</v>
      </c>
      <c r="B91">
        <v>15437</v>
      </c>
    </row>
    <row r="92" spans="1:2" x14ac:dyDescent="0.25">
      <c r="A92" s="1">
        <v>40025</v>
      </c>
      <c r="B92">
        <v>15455</v>
      </c>
    </row>
    <row r="93" spans="1:2" x14ac:dyDescent="0.25">
      <c r="A93" s="1">
        <v>40056</v>
      </c>
      <c r="B93">
        <v>15474</v>
      </c>
    </row>
    <row r="94" spans="1:2" x14ac:dyDescent="0.25">
      <c r="A94" s="1">
        <v>40086</v>
      </c>
      <c r="B94">
        <v>15557</v>
      </c>
    </row>
    <row r="95" spans="1:2" x14ac:dyDescent="0.25">
      <c r="A95" s="1">
        <v>40117</v>
      </c>
      <c r="B95">
        <v>15694</v>
      </c>
    </row>
    <row r="96" spans="1:2" x14ac:dyDescent="0.25">
      <c r="A96" s="1">
        <v>40147</v>
      </c>
      <c r="B96">
        <v>15835</v>
      </c>
    </row>
    <row r="97" spans="1:2" x14ac:dyDescent="0.25">
      <c r="A97" s="1">
        <v>40178</v>
      </c>
      <c r="B97">
        <v>16087</v>
      </c>
    </row>
    <row r="98" spans="1:2" x14ac:dyDescent="0.25">
      <c r="A98" s="1">
        <v>40209</v>
      </c>
      <c r="B98">
        <v>16431</v>
      </c>
    </row>
    <row r="99" spans="1:2" x14ac:dyDescent="0.25">
      <c r="A99" s="1">
        <v>40237</v>
      </c>
      <c r="B99">
        <v>16792</v>
      </c>
    </row>
    <row r="100" spans="1:2" x14ac:dyDescent="0.25">
      <c r="A100" s="1">
        <v>40268</v>
      </c>
      <c r="B100">
        <v>17057</v>
      </c>
    </row>
    <row r="101" spans="1:2" x14ac:dyDescent="0.25">
      <c r="A101" s="1">
        <v>40298</v>
      </c>
      <c r="B101">
        <v>17186</v>
      </c>
    </row>
    <row r="102" spans="1:2" x14ac:dyDescent="0.25">
      <c r="A102" s="1">
        <v>40329</v>
      </c>
      <c r="B102">
        <v>17301</v>
      </c>
    </row>
    <row r="103" spans="1:2" x14ac:dyDescent="0.25">
      <c r="A103" s="1">
        <v>40359</v>
      </c>
      <c r="B103">
        <v>17332</v>
      </c>
    </row>
    <row r="104" spans="1:2" x14ac:dyDescent="0.25">
      <c r="A104" s="1">
        <v>40390</v>
      </c>
      <c r="B104">
        <v>17352</v>
      </c>
    </row>
    <row r="105" spans="1:2" x14ac:dyDescent="0.25">
      <c r="A105" s="1">
        <v>40421</v>
      </c>
      <c r="B105">
        <v>17367</v>
      </c>
    </row>
    <row r="106" spans="1:2" x14ac:dyDescent="0.25">
      <c r="A106" s="1">
        <v>40451</v>
      </c>
      <c r="B106">
        <v>17517</v>
      </c>
    </row>
    <row r="107" spans="1:2" x14ac:dyDescent="0.25">
      <c r="A107" s="1">
        <v>40482</v>
      </c>
      <c r="B107">
        <v>17708</v>
      </c>
    </row>
    <row r="108" spans="1:2" x14ac:dyDescent="0.25">
      <c r="A108" s="1">
        <v>40512</v>
      </c>
      <c r="B108">
        <v>18052</v>
      </c>
    </row>
    <row r="109" spans="1:2" x14ac:dyDescent="0.25">
      <c r="A109" s="1">
        <v>40543</v>
      </c>
      <c r="B109">
        <v>18372</v>
      </c>
    </row>
    <row r="110" spans="1:2" x14ac:dyDescent="0.25">
      <c r="A110" s="1">
        <v>40574</v>
      </c>
      <c r="B110">
        <v>18680</v>
      </c>
    </row>
    <row r="111" spans="1:2" x14ac:dyDescent="0.25">
      <c r="A111" s="1">
        <v>40602</v>
      </c>
      <c r="B111">
        <v>19057</v>
      </c>
    </row>
    <row r="112" spans="1:2" x14ac:dyDescent="0.25">
      <c r="A112" s="1">
        <v>40633</v>
      </c>
      <c r="B112">
        <v>19285</v>
      </c>
    </row>
    <row r="113" spans="1:2" x14ac:dyDescent="0.25">
      <c r="A113" s="1">
        <v>40663</v>
      </c>
      <c r="B113">
        <v>19431</v>
      </c>
    </row>
    <row r="114" spans="1:2" x14ac:dyDescent="0.25">
      <c r="A114" s="1">
        <v>40694</v>
      </c>
      <c r="B114">
        <v>19604</v>
      </c>
    </row>
    <row r="115" spans="1:2" x14ac:dyDescent="0.25">
      <c r="A115" s="1">
        <v>40724</v>
      </c>
      <c r="B115">
        <v>19702</v>
      </c>
    </row>
    <row r="116" spans="1:2" x14ac:dyDescent="0.25">
      <c r="A116" s="1">
        <v>40755</v>
      </c>
      <c r="B116">
        <v>19718</v>
      </c>
    </row>
    <row r="117" spans="1:2" x14ac:dyDescent="0.25">
      <c r="A117" s="1">
        <v>40786</v>
      </c>
      <c r="B117">
        <v>19735</v>
      </c>
    </row>
    <row r="118" spans="1:2" x14ac:dyDescent="0.25">
      <c r="A118" s="1">
        <v>40816</v>
      </c>
      <c r="B118">
        <v>19815</v>
      </c>
    </row>
    <row r="119" spans="1:2" x14ac:dyDescent="0.25">
      <c r="A119" s="1">
        <v>40847</v>
      </c>
      <c r="B119">
        <v>19946</v>
      </c>
    </row>
    <row r="120" spans="1:2" x14ac:dyDescent="0.25">
      <c r="A120" s="1">
        <v>40877</v>
      </c>
      <c r="B120">
        <v>20081</v>
      </c>
    </row>
    <row r="121" spans="1:2" x14ac:dyDescent="0.25">
      <c r="A121" s="1">
        <v>40908</v>
      </c>
      <c r="B121">
        <v>20323</v>
      </c>
    </row>
    <row r="122" spans="1:2" x14ac:dyDescent="0.25">
      <c r="A122" s="1">
        <v>40939</v>
      </c>
      <c r="B122">
        <v>20653</v>
      </c>
    </row>
    <row r="123" spans="1:2" x14ac:dyDescent="0.25">
      <c r="A123" s="1">
        <v>40967</v>
      </c>
      <c r="B123">
        <v>21000</v>
      </c>
    </row>
    <row r="124" spans="1:2" x14ac:dyDescent="0.25">
      <c r="A124" s="1">
        <v>40999</v>
      </c>
      <c r="B124">
        <v>21254</v>
      </c>
    </row>
    <row r="125" spans="1:2" x14ac:dyDescent="0.25">
      <c r="A125" s="1">
        <v>41029</v>
      </c>
      <c r="B125">
        <v>21377</v>
      </c>
    </row>
    <row r="126" spans="1:2" x14ac:dyDescent="0.25">
      <c r="A126" s="1">
        <v>41060</v>
      </c>
      <c r="B126">
        <v>21487</v>
      </c>
    </row>
    <row r="127" spans="1:2" x14ac:dyDescent="0.25">
      <c r="A127" s="1">
        <v>41090</v>
      </c>
      <c r="B127">
        <v>21517</v>
      </c>
    </row>
    <row r="128" spans="1:2" x14ac:dyDescent="0.25">
      <c r="A128" s="1">
        <v>41121</v>
      </c>
      <c r="B128">
        <v>21536</v>
      </c>
    </row>
    <row r="129" spans="1:2" x14ac:dyDescent="0.25">
      <c r="A129" s="1">
        <v>41152</v>
      </c>
      <c r="B129">
        <v>21550</v>
      </c>
    </row>
    <row r="130" spans="1:2" x14ac:dyDescent="0.25">
      <c r="A130" s="1">
        <v>41182</v>
      </c>
      <c r="B130">
        <v>21695</v>
      </c>
    </row>
    <row r="131" spans="1:2" x14ac:dyDescent="0.25">
      <c r="A131" s="1">
        <v>41213</v>
      </c>
      <c r="B131">
        <v>21878</v>
      </c>
    </row>
    <row r="132" spans="1:2" x14ac:dyDescent="0.25">
      <c r="A132" s="1">
        <v>41243</v>
      </c>
      <c r="B132">
        <v>22208</v>
      </c>
    </row>
    <row r="133" spans="1:2" x14ac:dyDescent="0.25">
      <c r="A133" s="1">
        <v>41274</v>
      </c>
      <c r="B133">
        <v>22516</v>
      </c>
    </row>
    <row r="134" spans="1:2" x14ac:dyDescent="0.25">
      <c r="A134" s="1">
        <v>41305</v>
      </c>
      <c r="B134">
        <v>22811</v>
      </c>
    </row>
    <row r="135" spans="1:2" x14ac:dyDescent="0.25">
      <c r="A135" s="1">
        <v>41333</v>
      </c>
      <c r="B135">
        <v>23173</v>
      </c>
    </row>
    <row r="136" spans="1:2" x14ac:dyDescent="0.25">
      <c r="A136" s="1">
        <v>41364</v>
      </c>
      <c r="B136">
        <v>23392</v>
      </c>
    </row>
    <row r="137" spans="1:2" x14ac:dyDescent="0.25">
      <c r="A137" s="1">
        <v>41394</v>
      </c>
      <c r="B137">
        <v>23533</v>
      </c>
    </row>
    <row r="138" spans="1:2" x14ac:dyDescent="0.25">
      <c r="A138" s="1">
        <v>41425</v>
      </c>
      <c r="B138">
        <v>23699</v>
      </c>
    </row>
    <row r="139" spans="1:2" x14ac:dyDescent="0.25">
      <c r="A139" s="1">
        <v>41455</v>
      </c>
      <c r="B139">
        <v>23793</v>
      </c>
    </row>
    <row r="140" spans="1:2" x14ac:dyDescent="0.25">
      <c r="A140" s="1">
        <v>41486</v>
      </c>
      <c r="B140">
        <v>23809</v>
      </c>
    </row>
    <row r="141" spans="1:2" x14ac:dyDescent="0.25">
      <c r="A141" s="1">
        <v>41517</v>
      </c>
      <c r="B141">
        <v>23825</v>
      </c>
    </row>
    <row r="142" spans="1:2" x14ac:dyDescent="0.25">
      <c r="A142" s="1">
        <v>41547</v>
      </c>
      <c r="B142">
        <v>23902</v>
      </c>
    </row>
    <row r="143" spans="1:2" x14ac:dyDescent="0.25">
      <c r="A143" s="1">
        <v>41578</v>
      </c>
      <c r="B143">
        <v>24028</v>
      </c>
    </row>
    <row r="144" spans="1:2" x14ac:dyDescent="0.25">
      <c r="A144" s="1">
        <v>41608</v>
      </c>
      <c r="B144">
        <v>24158</v>
      </c>
    </row>
    <row r="145" spans="1:2" x14ac:dyDescent="0.25">
      <c r="A145" s="1">
        <v>41639</v>
      </c>
      <c r="B145">
        <v>24390</v>
      </c>
    </row>
    <row r="146" spans="1:2" x14ac:dyDescent="0.25">
      <c r="A146" s="1">
        <v>41670</v>
      </c>
      <c r="B146">
        <v>24707</v>
      </c>
    </row>
    <row r="147" spans="1:2" x14ac:dyDescent="0.25">
      <c r="A147" s="1">
        <v>41698</v>
      </c>
      <c r="B147">
        <v>25040</v>
      </c>
    </row>
    <row r="148" spans="1:2" x14ac:dyDescent="0.25">
      <c r="A148" s="1">
        <v>41729</v>
      </c>
      <c r="B148">
        <v>25284</v>
      </c>
    </row>
    <row r="149" spans="1:2" x14ac:dyDescent="0.25">
      <c r="A149" s="1">
        <v>41759</v>
      </c>
      <c r="B149">
        <v>25403</v>
      </c>
    </row>
    <row r="150" spans="1:2" x14ac:dyDescent="0.25">
      <c r="A150" s="1">
        <v>41790</v>
      </c>
      <c r="B150">
        <v>25508</v>
      </c>
    </row>
    <row r="151" spans="1:2" x14ac:dyDescent="0.25">
      <c r="A151" s="1">
        <v>41820</v>
      </c>
      <c r="B151">
        <v>25537</v>
      </c>
    </row>
    <row r="152" spans="1:2" x14ac:dyDescent="0.25">
      <c r="A152" s="1">
        <v>41851</v>
      </c>
      <c r="B152">
        <v>25556</v>
      </c>
    </row>
    <row r="153" spans="1:2" x14ac:dyDescent="0.25">
      <c r="A153" s="1">
        <v>41882</v>
      </c>
      <c r="B153">
        <v>25569</v>
      </c>
    </row>
    <row r="154" spans="1:2" x14ac:dyDescent="0.25">
      <c r="A154" s="1">
        <v>41912</v>
      </c>
      <c r="B154">
        <v>25708</v>
      </c>
    </row>
    <row r="155" spans="1:2" x14ac:dyDescent="0.25">
      <c r="A155" s="1">
        <v>41943</v>
      </c>
      <c r="B155">
        <v>25883</v>
      </c>
    </row>
    <row r="156" spans="1:2" x14ac:dyDescent="0.25">
      <c r="A156" s="1">
        <v>41973</v>
      </c>
      <c r="B156">
        <v>26183</v>
      </c>
    </row>
    <row r="157" spans="1:2" x14ac:dyDescent="0.25">
      <c r="A157" s="1">
        <v>42004</v>
      </c>
      <c r="B157">
        <v>26478</v>
      </c>
    </row>
    <row r="158" spans="1:2" x14ac:dyDescent="0.25">
      <c r="A158" s="1">
        <v>42035</v>
      </c>
      <c r="B158">
        <v>26808</v>
      </c>
    </row>
    <row r="159" spans="1:2" x14ac:dyDescent="0.25">
      <c r="A159" s="1">
        <v>42063</v>
      </c>
      <c r="B159">
        <v>27156</v>
      </c>
    </row>
    <row r="160" spans="1:2" x14ac:dyDescent="0.25">
      <c r="A160" s="1">
        <v>42094</v>
      </c>
      <c r="B160">
        <v>27366</v>
      </c>
    </row>
    <row r="161" spans="1:2" x14ac:dyDescent="0.25">
      <c r="A161" s="1">
        <v>42124</v>
      </c>
      <c r="B161">
        <v>27501</v>
      </c>
    </row>
    <row r="162" spans="1:2" x14ac:dyDescent="0.25">
      <c r="A162" s="1">
        <v>42155</v>
      </c>
      <c r="B162">
        <v>27661</v>
      </c>
    </row>
    <row r="163" spans="1:2" x14ac:dyDescent="0.25">
      <c r="A163" s="1">
        <v>42185</v>
      </c>
      <c r="B163">
        <v>27752</v>
      </c>
    </row>
    <row r="164" spans="1:2" x14ac:dyDescent="0.25">
      <c r="A164" s="1">
        <v>42216</v>
      </c>
      <c r="B164">
        <v>27767</v>
      </c>
    </row>
    <row r="165" spans="1:2" x14ac:dyDescent="0.25">
      <c r="A165" s="1">
        <v>42247</v>
      </c>
      <c r="B165">
        <v>27783</v>
      </c>
    </row>
    <row r="166" spans="1:2" x14ac:dyDescent="0.25">
      <c r="A166" s="1">
        <v>42277</v>
      </c>
      <c r="B166">
        <v>27857</v>
      </c>
    </row>
    <row r="167" spans="1:2" x14ac:dyDescent="0.25">
      <c r="A167" s="1">
        <v>42308</v>
      </c>
      <c r="B167">
        <v>27978</v>
      </c>
    </row>
    <row r="168" spans="1:2" x14ac:dyDescent="0.25">
      <c r="A168" s="1">
        <v>42338</v>
      </c>
      <c r="B168">
        <v>28103</v>
      </c>
    </row>
    <row r="169" spans="1:2" x14ac:dyDescent="0.25">
      <c r="A169" s="1">
        <v>42369</v>
      </c>
      <c r="B169">
        <v>28326</v>
      </c>
    </row>
    <row r="170" spans="1:2" x14ac:dyDescent="0.25">
      <c r="A170" s="1">
        <v>42400</v>
      </c>
      <c r="B170">
        <v>28631</v>
      </c>
    </row>
    <row r="171" spans="1:2" x14ac:dyDescent="0.25">
      <c r="A171" s="1">
        <v>42428</v>
      </c>
      <c r="B171">
        <v>28931</v>
      </c>
    </row>
    <row r="172" spans="1:2" x14ac:dyDescent="0.25">
      <c r="A172" s="1">
        <v>42460</v>
      </c>
      <c r="B172">
        <v>29165</v>
      </c>
    </row>
    <row r="173" spans="1:2" x14ac:dyDescent="0.25">
      <c r="A173" s="1">
        <v>42490</v>
      </c>
      <c r="B173">
        <v>29279</v>
      </c>
    </row>
    <row r="174" spans="1:2" x14ac:dyDescent="0.25">
      <c r="A174" s="1">
        <v>42521</v>
      </c>
      <c r="B174">
        <v>29381</v>
      </c>
    </row>
    <row r="175" spans="1:2" x14ac:dyDescent="0.25">
      <c r="A175" s="1">
        <v>42551</v>
      </c>
      <c r="B175">
        <v>29409</v>
      </c>
    </row>
    <row r="176" spans="1:2" x14ac:dyDescent="0.25">
      <c r="A176" s="1">
        <v>42582</v>
      </c>
      <c r="B176">
        <v>29427</v>
      </c>
    </row>
    <row r="177" spans="1:2" x14ac:dyDescent="0.25">
      <c r="A177" s="1">
        <v>42613</v>
      </c>
      <c r="B177">
        <v>29440</v>
      </c>
    </row>
    <row r="178" spans="1:2" x14ac:dyDescent="0.25">
      <c r="A178" s="1">
        <v>42643</v>
      </c>
      <c r="B178">
        <v>29574</v>
      </c>
    </row>
    <row r="179" spans="1:2" x14ac:dyDescent="0.25">
      <c r="A179" s="1">
        <v>42674</v>
      </c>
      <c r="B179">
        <v>29743</v>
      </c>
    </row>
    <row r="180" spans="1:2" x14ac:dyDescent="0.25">
      <c r="A180" s="1">
        <v>42704</v>
      </c>
      <c r="B180">
        <v>30031</v>
      </c>
    </row>
    <row r="181" spans="1:2" x14ac:dyDescent="0.25">
      <c r="A181" s="1">
        <v>42735</v>
      </c>
      <c r="B181">
        <v>30314</v>
      </c>
    </row>
    <row r="182" spans="1:2" x14ac:dyDescent="0.25">
      <c r="A182" s="1">
        <v>42766</v>
      </c>
      <c r="B182">
        <v>30630</v>
      </c>
    </row>
    <row r="183" spans="1:2" x14ac:dyDescent="0.25">
      <c r="A183" s="1">
        <v>42794</v>
      </c>
      <c r="B183">
        <v>30964</v>
      </c>
    </row>
    <row r="184" spans="1:2" x14ac:dyDescent="0.25">
      <c r="A184" s="1">
        <v>42825</v>
      </c>
      <c r="B184">
        <v>31166</v>
      </c>
    </row>
    <row r="185" spans="1:2" x14ac:dyDescent="0.25">
      <c r="A185" s="1">
        <v>42855</v>
      </c>
      <c r="B185">
        <v>31296</v>
      </c>
    </row>
    <row r="186" spans="1:2" x14ac:dyDescent="0.25">
      <c r="A186" s="1">
        <v>42886</v>
      </c>
      <c r="B186">
        <v>31449</v>
      </c>
    </row>
    <row r="187" spans="1:2" x14ac:dyDescent="0.25">
      <c r="A187" s="1">
        <v>42916</v>
      </c>
      <c r="B187">
        <v>31535</v>
      </c>
    </row>
    <row r="188" spans="1:2" x14ac:dyDescent="0.25">
      <c r="A188" s="1">
        <v>42947</v>
      </c>
      <c r="B188">
        <v>31550</v>
      </c>
    </row>
    <row r="189" spans="1:2" x14ac:dyDescent="0.25">
      <c r="A189" s="1">
        <v>42978</v>
      </c>
      <c r="B189">
        <v>31565</v>
      </c>
    </row>
    <row r="190" spans="1:2" x14ac:dyDescent="0.25">
      <c r="A190" s="1">
        <v>43008</v>
      </c>
      <c r="B190">
        <v>31635</v>
      </c>
    </row>
    <row r="191" spans="1:2" x14ac:dyDescent="0.25">
      <c r="A191" s="1">
        <v>43039</v>
      </c>
      <c r="B191">
        <v>31751</v>
      </c>
    </row>
    <row r="192" spans="1:2" x14ac:dyDescent="0.25">
      <c r="A192" s="1">
        <v>43069</v>
      </c>
      <c r="B192">
        <v>31871</v>
      </c>
    </row>
    <row r="193" spans="1:2" x14ac:dyDescent="0.25">
      <c r="A193" s="1">
        <v>43100</v>
      </c>
      <c r="B193">
        <v>32085</v>
      </c>
    </row>
    <row r="194" spans="1:2" x14ac:dyDescent="0.25">
      <c r="A194" s="1">
        <v>43131</v>
      </c>
      <c r="B194">
        <v>32376</v>
      </c>
    </row>
    <row r="195" spans="1:2" x14ac:dyDescent="0.25">
      <c r="A195" s="1">
        <v>43159</v>
      </c>
      <c r="B195">
        <v>32621</v>
      </c>
    </row>
    <row r="196" spans="1:2" x14ac:dyDescent="0.25">
      <c r="A196" s="1">
        <v>43190</v>
      </c>
      <c r="B196">
        <v>32846</v>
      </c>
    </row>
    <row r="197" spans="1:2" x14ac:dyDescent="0.25">
      <c r="A197" s="1">
        <v>43220</v>
      </c>
      <c r="B197">
        <v>32955</v>
      </c>
    </row>
    <row r="198" spans="1:2" x14ac:dyDescent="0.25">
      <c r="A198" s="1">
        <v>43251</v>
      </c>
      <c r="B198">
        <v>33003</v>
      </c>
    </row>
    <row r="199" spans="1:2" x14ac:dyDescent="0.25">
      <c r="A199" s="1">
        <v>43281</v>
      </c>
      <c r="B199">
        <v>33030</v>
      </c>
    </row>
    <row r="200" spans="1:2" x14ac:dyDescent="0.25">
      <c r="A200" s="1">
        <v>43312</v>
      </c>
      <c r="B200">
        <v>33046</v>
      </c>
    </row>
    <row r="201" spans="1:2" x14ac:dyDescent="0.25">
      <c r="A201" s="1">
        <v>43343</v>
      </c>
      <c r="B201">
        <v>33058</v>
      </c>
    </row>
    <row r="202" spans="1:2" x14ac:dyDescent="0.25">
      <c r="A202" s="1">
        <v>43373</v>
      </c>
      <c r="B202">
        <v>33186</v>
      </c>
    </row>
    <row r="203" spans="1:2" x14ac:dyDescent="0.25">
      <c r="A203" s="1">
        <v>43404</v>
      </c>
      <c r="B203">
        <v>33323</v>
      </c>
    </row>
    <row r="204" spans="1:2" x14ac:dyDescent="0.25">
      <c r="A204" s="1">
        <v>43434</v>
      </c>
      <c r="B204">
        <v>33483</v>
      </c>
    </row>
    <row r="205" spans="1:2" x14ac:dyDescent="0.25">
      <c r="A205" s="1">
        <v>43465</v>
      </c>
      <c r="B205">
        <v>33734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zoomScale="190" zoomScaleNormal="190" workbookViewId="0">
      <selection activeCell="F210" sqref="F210"/>
    </sheetView>
  </sheetViews>
  <sheetFormatPr defaultRowHeight="15" x14ac:dyDescent="0.25"/>
  <cols>
    <col min="1" max="1" width="14.5703125" bestFit="1" customWidth="1"/>
    <col min="2" max="2" width="16.42578125" bestFit="1" customWidth="1"/>
    <col min="3" max="3" width="8.140625" customWidth="1"/>
    <col min="4" max="4" width="22.5703125" bestFit="1" customWidth="1"/>
    <col min="5" max="5" width="17.7109375" bestFit="1" customWidth="1"/>
    <col min="6" max="6" width="1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hidden="1" x14ac:dyDescent="0.25">
      <c r="A2" s="1">
        <v>37287</v>
      </c>
      <c r="B2">
        <v>2283</v>
      </c>
      <c r="C2">
        <f>DAY(Tabela_gaz3[[#This Row],[Data odczytu]])</f>
        <v>31</v>
      </c>
      <c r="D2">
        <f>Tabela_gaz3[[#This Row],[Odczyt licznika]]-2083</f>
        <v>200</v>
      </c>
      <c r="E2">
        <f>Tabela_gaz3[[#This Row],[zuzycie tego miesiaca]]/Tabela_gaz3[[#This Row],[dni]]</f>
        <v>6.4516129032258061</v>
      </c>
      <c r="F2">
        <f>IF(Tabela_gaz3[[#This Row],[srednio na dobe]]&gt;12,1,0)</f>
        <v>0</v>
      </c>
    </row>
    <row r="3" spans="1:6" hidden="1" x14ac:dyDescent="0.25">
      <c r="A3" s="1">
        <v>37315</v>
      </c>
      <c r="B3">
        <v>2518</v>
      </c>
      <c r="C3">
        <f>DAY(Tabela_gaz3[[#This Row],[Data odczytu]])</f>
        <v>28</v>
      </c>
      <c r="D3">
        <f>Tabela_gaz3[[#This Row],[Odczyt licznika]]-B2</f>
        <v>235</v>
      </c>
      <c r="E3">
        <f>Tabela_gaz3[[#This Row],[zuzycie tego miesiaca]]/Tabela_gaz3[[#This Row],[dni]]</f>
        <v>8.3928571428571423</v>
      </c>
      <c r="F3">
        <f>IF(Tabela_gaz3[[#This Row],[srednio na dobe]]&gt;12,1,0)</f>
        <v>0</v>
      </c>
    </row>
    <row r="4" spans="1:6" hidden="1" x14ac:dyDescent="0.25">
      <c r="A4" s="1">
        <v>37346</v>
      </c>
      <c r="B4">
        <v>2696</v>
      </c>
      <c r="C4">
        <f>DAY(Tabela_gaz3[[#This Row],[Data odczytu]])</f>
        <v>31</v>
      </c>
      <c r="D4">
        <f>Tabela_gaz3[[#This Row],[Odczyt licznika]]-B3</f>
        <v>178</v>
      </c>
      <c r="E4">
        <f>Tabela_gaz3[[#This Row],[zuzycie tego miesiaca]]/Tabela_gaz3[[#This Row],[dni]]</f>
        <v>5.741935483870968</v>
      </c>
      <c r="F4">
        <f>IF(Tabela_gaz3[[#This Row],[srednio na dobe]]&gt;12,1,0)</f>
        <v>0</v>
      </c>
    </row>
    <row r="5" spans="1:6" hidden="1" x14ac:dyDescent="0.25">
      <c r="A5" s="1">
        <v>37376</v>
      </c>
      <c r="B5">
        <v>2857</v>
      </c>
      <c r="C5">
        <f>DAY(Tabela_gaz3[[#This Row],[Data odczytu]])</f>
        <v>30</v>
      </c>
      <c r="D5">
        <f>Tabela_gaz3[[#This Row],[Odczyt licznika]]-B4</f>
        <v>161</v>
      </c>
      <c r="E5">
        <f>Tabela_gaz3[[#This Row],[zuzycie tego miesiaca]]/Tabela_gaz3[[#This Row],[dni]]</f>
        <v>5.3666666666666663</v>
      </c>
      <c r="F5">
        <f>IF(Tabela_gaz3[[#This Row],[srednio na dobe]]&gt;12,1,0)</f>
        <v>0</v>
      </c>
    </row>
    <row r="6" spans="1:6" hidden="1" x14ac:dyDescent="0.25">
      <c r="A6" s="1">
        <v>37407</v>
      </c>
      <c r="B6">
        <v>2917</v>
      </c>
      <c r="C6">
        <f>DAY(Tabela_gaz3[[#This Row],[Data odczytu]])</f>
        <v>31</v>
      </c>
      <c r="D6">
        <f>Tabela_gaz3[[#This Row],[Odczyt licznika]]-B5</f>
        <v>60</v>
      </c>
      <c r="E6">
        <f>Tabela_gaz3[[#This Row],[zuzycie tego miesiaca]]/Tabela_gaz3[[#This Row],[dni]]</f>
        <v>1.935483870967742</v>
      </c>
      <c r="F6">
        <f>IF(Tabela_gaz3[[#This Row],[srednio na dobe]]&gt;12,1,0)</f>
        <v>0</v>
      </c>
    </row>
    <row r="7" spans="1:6" hidden="1" x14ac:dyDescent="0.25">
      <c r="A7" s="1">
        <v>37437</v>
      </c>
      <c r="B7">
        <v>2952</v>
      </c>
      <c r="C7">
        <f>DAY(Tabela_gaz3[[#This Row],[Data odczytu]])</f>
        <v>30</v>
      </c>
      <c r="D7">
        <f>Tabela_gaz3[[#This Row],[Odczyt licznika]]-B6</f>
        <v>35</v>
      </c>
      <c r="E7">
        <f>Tabela_gaz3[[#This Row],[zuzycie tego miesiaca]]/Tabela_gaz3[[#This Row],[dni]]</f>
        <v>1.1666666666666667</v>
      </c>
      <c r="F7">
        <f>IF(Tabela_gaz3[[#This Row],[srednio na dobe]]&gt;12,1,0)</f>
        <v>0</v>
      </c>
    </row>
    <row r="8" spans="1:6" hidden="1" x14ac:dyDescent="0.25">
      <c r="A8" s="1">
        <v>37468</v>
      </c>
      <c r="B8">
        <v>2979</v>
      </c>
      <c r="C8">
        <f>DAY(Tabela_gaz3[[#This Row],[Data odczytu]])</f>
        <v>31</v>
      </c>
      <c r="D8">
        <f>Tabela_gaz3[[#This Row],[Odczyt licznika]]-B7</f>
        <v>27</v>
      </c>
      <c r="E8">
        <f>Tabela_gaz3[[#This Row],[zuzycie tego miesiaca]]/Tabela_gaz3[[#This Row],[dni]]</f>
        <v>0.87096774193548387</v>
      </c>
      <c r="F8">
        <f>IF(Tabela_gaz3[[#This Row],[srednio na dobe]]&gt;12,1,0)</f>
        <v>0</v>
      </c>
    </row>
    <row r="9" spans="1:6" hidden="1" x14ac:dyDescent="0.25">
      <c r="A9" s="1">
        <v>37499</v>
      </c>
      <c r="B9">
        <v>3009</v>
      </c>
      <c r="C9">
        <f>DAY(Tabela_gaz3[[#This Row],[Data odczytu]])</f>
        <v>31</v>
      </c>
      <c r="D9">
        <f>Tabela_gaz3[[#This Row],[Odczyt licznika]]-B8</f>
        <v>30</v>
      </c>
      <c r="E9">
        <f>Tabela_gaz3[[#This Row],[zuzycie tego miesiaca]]/Tabela_gaz3[[#This Row],[dni]]</f>
        <v>0.967741935483871</v>
      </c>
      <c r="F9">
        <f>IF(Tabela_gaz3[[#This Row],[srednio na dobe]]&gt;12,1,0)</f>
        <v>0</v>
      </c>
    </row>
    <row r="10" spans="1:6" hidden="1" x14ac:dyDescent="0.25">
      <c r="A10" s="1">
        <v>37529</v>
      </c>
      <c r="B10">
        <v>3040</v>
      </c>
      <c r="C10">
        <f>DAY(Tabela_gaz3[[#This Row],[Data odczytu]])</f>
        <v>30</v>
      </c>
      <c r="D10">
        <f>Tabela_gaz3[[#This Row],[Odczyt licznika]]-B9</f>
        <v>31</v>
      </c>
      <c r="E10">
        <f>Tabela_gaz3[[#This Row],[zuzycie tego miesiaca]]/Tabela_gaz3[[#This Row],[dni]]</f>
        <v>1.0333333333333334</v>
      </c>
      <c r="F10">
        <f>IF(Tabela_gaz3[[#This Row],[srednio na dobe]]&gt;12,1,0)</f>
        <v>0</v>
      </c>
    </row>
    <row r="11" spans="1:6" hidden="1" x14ac:dyDescent="0.25">
      <c r="A11" s="1">
        <v>37560</v>
      </c>
      <c r="B11">
        <v>3116</v>
      </c>
      <c r="C11">
        <f>DAY(Tabela_gaz3[[#This Row],[Data odczytu]])</f>
        <v>31</v>
      </c>
      <c r="D11">
        <f>Tabela_gaz3[[#This Row],[Odczyt licznika]]-B10</f>
        <v>76</v>
      </c>
      <c r="E11">
        <f>Tabela_gaz3[[#This Row],[zuzycie tego miesiaca]]/Tabela_gaz3[[#This Row],[dni]]</f>
        <v>2.4516129032258065</v>
      </c>
      <c r="F11">
        <f>IF(Tabela_gaz3[[#This Row],[srednio na dobe]]&gt;12,1,0)</f>
        <v>0</v>
      </c>
    </row>
    <row r="12" spans="1:6" hidden="1" x14ac:dyDescent="0.25">
      <c r="A12" s="1">
        <v>37590</v>
      </c>
      <c r="B12">
        <v>3222</v>
      </c>
      <c r="C12">
        <f>DAY(Tabela_gaz3[[#This Row],[Data odczytu]])</f>
        <v>30</v>
      </c>
      <c r="D12">
        <f>Tabela_gaz3[[#This Row],[Odczyt licznika]]-B11</f>
        <v>106</v>
      </c>
      <c r="E12">
        <f>Tabela_gaz3[[#This Row],[zuzycie tego miesiaca]]/Tabela_gaz3[[#This Row],[dni]]</f>
        <v>3.5333333333333332</v>
      </c>
      <c r="F12">
        <f>IF(Tabela_gaz3[[#This Row],[srednio na dobe]]&gt;12,1,0)</f>
        <v>0</v>
      </c>
    </row>
    <row r="13" spans="1:6" hidden="1" x14ac:dyDescent="0.25">
      <c r="A13" s="1">
        <v>37621</v>
      </c>
      <c r="B13">
        <v>3393</v>
      </c>
      <c r="C13">
        <f>DAY(Tabela_gaz3[[#This Row],[Data odczytu]])</f>
        <v>31</v>
      </c>
      <c r="D13">
        <f>Tabela_gaz3[[#This Row],[Odczyt licznika]]-B12</f>
        <v>171</v>
      </c>
      <c r="E13">
        <f>Tabela_gaz3[[#This Row],[zuzycie tego miesiaca]]/Tabela_gaz3[[#This Row],[dni]]</f>
        <v>5.5161290322580649</v>
      </c>
      <c r="F13">
        <f>IF(Tabela_gaz3[[#This Row],[srednio na dobe]]&gt;12,1,0)</f>
        <v>0</v>
      </c>
    </row>
    <row r="14" spans="1:6" hidden="1" x14ac:dyDescent="0.25">
      <c r="A14" s="1">
        <v>37652</v>
      </c>
      <c r="B14">
        <v>3613</v>
      </c>
      <c r="C14">
        <f>DAY(Tabela_gaz3[[#This Row],[Data odczytu]])</f>
        <v>31</v>
      </c>
      <c r="D14">
        <f>Tabela_gaz3[[#This Row],[Odczyt licznika]]-B13</f>
        <v>220</v>
      </c>
      <c r="E14">
        <f>Tabela_gaz3[[#This Row],[zuzycie tego miesiaca]]/Tabela_gaz3[[#This Row],[dni]]</f>
        <v>7.096774193548387</v>
      </c>
      <c r="F14">
        <f>IF(Tabela_gaz3[[#This Row],[srednio na dobe]]&gt;12,1,0)</f>
        <v>0</v>
      </c>
    </row>
    <row r="15" spans="1:6" hidden="1" x14ac:dyDescent="0.25">
      <c r="A15" s="1">
        <v>37680</v>
      </c>
      <c r="B15">
        <v>3891</v>
      </c>
      <c r="C15">
        <f>DAY(Tabela_gaz3[[#This Row],[Data odczytu]])</f>
        <v>28</v>
      </c>
      <c r="D15">
        <f>Tabela_gaz3[[#This Row],[Odczyt licznika]]-B14</f>
        <v>278</v>
      </c>
      <c r="E15">
        <f>Tabela_gaz3[[#This Row],[zuzycie tego miesiaca]]/Tabela_gaz3[[#This Row],[dni]]</f>
        <v>9.9285714285714288</v>
      </c>
      <c r="F15">
        <f>IF(Tabela_gaz3[[#This Row],[srednio na dobe]]&gt;12,1,0)</f>
        <v>0</v>
      </c>
    </row>
    <row r="16" spans="1:6" hidden="1" x14ac:dyDescent="0.25">
      <c r="A16" s="1">
        <v>37711</v>
      </c>
      <c r="B16">
        <v>4151</v>
      </c>
      <c r="C16">
        <f>DAY(Tabela_gaz3[[#This Row],[Data odczytu]])</f>
        <v>31</v>
      </c>
      <c r="D16">
        <f>Tabela_gaz3[[#This Row],[Odczyt licznika]]-B15</f>
        <v>260</v>
      </c>
      <c r="E16">
        <f>Tabela_gaz3[[#This Row],[zuzycie tego miesiaca]]/Tabela_gaz3[[#This Row],[dni]]</f>
        <v>8.387096774193548</v>
      </c>
      <c r="F16">
        <f>IF(Tabela_gaz3[[#This Row],[srednio na dobe]]&gt;12,1,0)</f>
        <v>0</v>
      </c>
    </row>
    <row r="17" spans="1:6" hidden="1" x14ac:dyDescent="0.25">
      <c r="A17" s="1">
        <v>37741</v>
      </c>
      <c r="B17">
        <v>4401</v>
      </c>
      <c r="C17">
        <f>DAY(Tabela_gaz3[[#This Row],[Data odczytu]])</f>
        <v>30</v>
      </c>
      <c r="D17">
        <f>Tabela_gaz3[[#This Row],[Odczyt licznika]]-B16</f>
        <v>250</v>
      </c>
      <c r="E17">
        <f>Tabela_gaz3[[#This Row],[zuzycie tego miesiaca]]/Tabela_gaz3[[#This Row],[dni]]</f>
        <v>8.3333333333333339</v>
      </c>
      <c r="F17">
        <f>IF(Tabela_gaz3[[#This Row],[srednio na dobe]]&gt;12,1,0)</f>
        <v>0</v>
      </c>
    </row>
    <row r="18" spans="1:6" hidden="1" x14ac:dyDescent="0.25">
      <c r="A18" s="1">
        <v>37772</v>
      </c>
      <c r="B18">
        <v>4553</v>
      </c>
      <c r="C18">
        <f>DAY(Tabela_gaz3[[#This Row],[Data odczytu]])</f>
        <v>31</v>
      </c>
      <c r="D18">
        <f>Tabela_gaz3[[#This Row],[Odczyt licznika]]-B17</f>
        <v>152</v>
      </c>
      <c r="E18">
        <f>Tabela_gaz3[[#This Row],[zuzycie tego miesiaca]]/Tabela_gaz3[[#This Row],[dni]]</f>
        <v>4.903225806451613</v>
      </c>
      <c r="F18">
        <f>IF(Tabela_gaz3[[#This Row],[srednio na dobe]]&gt;12,1,0)</f>
        <v>0</v>
      </c>
    </row>
    <row r="19" spans="1:6" hidden="1" x14ac:dyDescent="0.25">
      <c r="A19" s="1">
        <v>37802</v>
      </c>
      <c r="B19">
        <v>4639</v>
      </c>
      <c r="C19">
        <f>DAY(Tabela_gaz3[[#This Row],[Data odczytu]])</f>
        <v>30</v>
      </c>
      <c r="D19">
        <f>Tabela_gaz3[[#This Row],[Odczyt licznika]]-B18</f>
        <v>86</v>
      </c>
      <c r="E19">
        <f>Tabela_gaz3[[#This Row],[zuzycie tego miesiaca]]/Tabela_gaz3[[#This Row],[dni]]</f>
        <v>2.8666666666666667</v>
      </c>
      <c r="F19">
        <f>IF(Tabela_gaz3[[#This Row],[srednio na dobe]]&gt;12,1,0)</f>
        <v>0</v>
      </c>
    </row>
    <row r="20" spans="1:6" hidden="1" x14ac:dyDescent="0.25">
      <c r="A20" s="1">
        <v>37833</v>
      </c>
      <c r="B20">
        <v>4654</v>
      </c>
      <c r="C20">
        <f>DAY(Tabela_gaz3[[#This Row],[Data odczytu]])</f>
        <v>31</v>
      </c>
      <c r="D20">
        <f>Tabela_gaz3[[#This Row],[Odczyt licznika]]-B19</f>
        <v>15</v>
      </c>
      <c r="E20">
        <f>Tabela_gaz3[[#This Row],[zuzycie tego miesiaca]]/Tabela_gaz3[[#This Row],[dni]]</f>
        <v>0.4838709677419355</v>
      </c>
      <c r="F20">
        <f>IF(Tabela_gaz3[[#This Row],[srednio na dobe]]&gt;12,1,0)</f>
        <v>0</v>
      </c>
    </row>
    <row r="21" spans="1:6" hidden="1" x14ac:dyDescent="0.25">
      <c r="A21" s="1">
        <v>37864</v>
      </c>
      <c r="B21">
        <v>4669</v>
      </c>
      <c r="C21">
        <f>DAY(Tabela_gaz3[[#This Row],[Data odczytu]])</f>
        <v>31</v>
      </c>
      <c r="D21">
        <f>Tabela_gaz3[[#This Row],[Odczyt licznika]]-B20</f>
        <v>15</v>
      </c>
      <c r="E21">
        <f>Tabela_gaz3[[#This Row],[zuzycie tego miesiaca]]/Tabela_gaz3[[#This Row],[dni]]</f>
        <v>0.4838709677419355</v>
      </c>
      <c r="F21">
        <f>IF(Tabela_gaz3[[#This Row],[srednio na dobe]]&gt;12,1,0)</f>
        <v>0</v>
      </c>
    </row>
    <row r="22" spans="1:6" hidden="1" x14ac:dyDescent="0.25">
      <c r="A22" s="1">
        <v>37894</v>
      </c>
      <c r="B22">
        <v>4819</v>
      </c>
      <c r="C22">
        <f>DAY(Tabela_gaz3[[#This Row],[Data odczytu]])</f>
        <v>30</v>
      </c>
      <c r="D22">
        <f>Tabela_gaz3[[#This Row],[Odczyt licznika]]-B21</f>
        <v>150</v>
      </c>
      <c r="E22">
        <f>Tabela_gaz3[[#This Row],[zuzycie tego miesiaca]]/Tabela_gaz3[[#This Row],[dni]]</f>
        <v>5</v>
      </c>
      <c r="F22">
        <f>IF(Tabela_gaz3[[#This Row],[srednio na dobe]]&gt;12,1,0)</f>
        <v>0</v>
      </c>
    </row>
    <row r="23" spans="1:6" hidden="1" x14ac:dyDescent="0.25">
      <c r="A23" s="1">
        <v>37925</v>
      </c>
      <c r="B23">
        <v>4976</v>
      </c>
      <c r="C23">
        <f>DAY(Tabela_gaz3[[#This Row],[Data odczytu]])</f>
        <v>31</v>
      </c>
      <c r="D23">
        <f>Tabela_gaz3[[#This Row],[Odczyt licznika]]-B22</f>
        <v>157</v>
      </c>
      <c r="E23">
        <f>Tabela_gaz3[[#This Row],[zuzycie tego miesiaca]]/Tabela_gaz3[[#This Row],[dni]]</f>
        <v>5.064516129032258</v>
      </c>
      <c r="F23">
        <f>IF(Tabela_gaz3[[#This Row],[srednio na dobe]]&gt;12,1,0)</f>
        <v>0</v>
      </c>
    </row>
    <row r="24" spans="1:6" hidden="1" x14ac:dyDescent="0.25">
      <c r="A24" s="1">
        <v>37955</v>
      </c>
      <c r="B24">
        <v>5078</v>
      </c>
      <c r="C24">
        <f>DAY(Tabela_gaz3[[#This Row],[Data odczytu]])</f>
        <v>30</v>
      </c>
      <c r="D24">
        <f>Tabela_gaz3[[#This Row],[Odczyt licznika]]-B23</f>
        <v>102</v>
      </c>
      <c r="E24">
        <f>Tabela_gaz3[[#This Row],[zuzycie tego miesiaca]]/Tabela_gaz3[[#This Row],[dni]]</f>
        <v>3.4</v>
      </c>
      <c r="F24">
        <f>IF(Tabela_gaz3[[#This Row],[srednio na dobe]]&gt;12,1,0)</f>
        <v>0</v>
      </c>
    </row>
    <row r="25" spans="1:6" hidden="1" x14ac:dyDescent="0.25">
      <c r="A25" s="1">
        <v>37986</v>
      </c>
      <c r="B25">
        <v>5260</v>
      </c>
      <c r="C25">
        <f>DAY(Tabela_gaz3[[#This Row],[Data odczytu]])</f>
        <v>31</v>
      </c>
      <c r="D25">
        <f>Tabela_gaz3[[#This Row],[Odczyt licznika]]-B24</f>
        <v>182</v>
      </c>
      <c r="E25">
        <f>Tabela_gaz3[[#This Row],[zuzycie tego miesiaca]]/Tabela_gaz3[[#This Row],[dni]]</f>
        <v>5.870967741935484</v>
      </c>
      <c r="F25">
        <f>IF(Tabela_gaz3[[#This Row],[srednio na dobe]]&gt;12,1,0)</f>
        <v>0</v>
      </c>
    </row>
    <row r="26" spans="1:6" hidden="1" x14ac:dyDescent="0.25">
      <c r="A26" s="1">
        <v>38017</v>
      </c>
      <c r="B26">
        <v>5508</v>
      </c>
      <c r="C26">
        <f>DAY(Tabela_gaz3[[#This Row],[Data odczytu]])</f>
        <v>31</v>
      </c>
      <c r="D26">
        <f>Tabela_gaz3[[#This Row],[Odczyt licznika]]-B25</f>
        <v>248</v>
      </c>
      <c r="E26">
        <f>Tabela_gaz3[[#This Row],[zuzycie tego miesiaca]]/Tabela_gaz3[[#This Row],[dni]]</f>
        <v>8</v>
      </c>
      <c r="F26">
        <f>IF(Tabela_gaz3[[#This Row],[srednio na dobe]]&gt;12,1,0)</f>
        <v>0</v>
      </c>
    </row>
    <row r="27" spans="1:6" hidden="1" x14ac:dyDescent="0.25">
      <c r="A27" s="1">
        <v>38045</v>
      </c>
      <c r="B27">
        <v>5754</v>
      </c>
      <c r="C27">
        <f>DAY(Tabela_gaz3[[#This Row],[Data odczytu]])</f>
        <v>28</v>
      </c>
      <c r="D27">
        <f>Tabela_gaz3[[#This Row],[Odczyt licznika]]-B26</f>
        <v>246</v>
      </c>
      <c r="E27">
        <f>Tabela_gaz3[[#This Row],[zuzycie tego miesiaca]]/Tabela_gaz3[[#This Row],[dni]]</f>
        <v>8.7857142857142865</v>
      </c>
      <c r="F27">
        <f>IF(Tabela_gaz3[[#This Row],[srednio na dobe]]&gt;12,1,0)</f>
        <v>0</v>
      </c>
    </row>
    <row r="28" spans="1:6" hidden="1" x14ac:dyDescent="0.25">
      <c r="A28" s="1">
        <v>38077</v>
      </c>
      <c r="B28">
        <v>5945</v>
      </c>
      <c r="C28">
        <f>DAY(Tabela_gaz3[[#This Row],[Data odczytu]])</f>
        <v>31</v>
      </c>
      <c r="D28">
        <f>Tabela_gaz3[[#This Row],[Odczyt licznika]]-B27</f>
        <v>191</v>
      </c>
      <c r="E28">
        <f>Tabela_gaz3[[#This Row],[zuzycie tego miesiaca]]/Tabela_gaz3[[#This Row],[dni]]</f>
        <v>6.161290322580645</v>
      </c>
      <c r="F28">
        <f>IF(Tabela_gaz3[[#This Row],[srednio na dobe]]&gt;12,1,0)</f>
        <v>0</v>
      </c>
    </row>
    <row r="29" spans="1:6" hidden="1" x14ac:dyDescent="0.25">
      <c r="A29" s="1">
        <v>38107</v>
      </c>
      <c r="B29">
        <v>6050</v>
      </c>
      <c r="C29">
        <f>DAY(Tabela_gaz3[[#This Row],[Data odczytu]])</f>
        <v>30</v>
      </c>
      <c r="D29">
        <f>Tabela_gaz3[[#This Row],[Odczyt licznika]]-B28</f>
        <v>105</v>
      </c>
      <c r="E29">
        <f>Tabela_gaz3[[#This Row],[zuzycie tego miesiaca]]/Tabela_gaz3[[#This Row],[dni]]</f>
        <v>3.5</v>
      </c>
      <c r="F29">
        <f>IF(Tabela_gaz3[[#This Row],[srednio na dobe]]&gt;12,1,0)</f>
        <v>0</v>
      </c>
    </row>
    <row r="30" spans="1:6" hidden="1" x14ac:dyDescent="0.25">
      <c r="A30" s="1">
        <v>38138</v>
      </c>
      <c r="B30">
        <v>6146</v>
      </c>
      <c r="C30">
        <f>DAY(Tabela_gaz3[[#This Row],[Data odczytu]])</f>
        <v>31</v>
      </c>
      <c r="D30">
        <f>Tabela_gaz3[[#This Row],[Odczyt licznika]]-B29</f>
        <v>96</v>
      </c>
      <c r="E30">
        <f>Tabela_gaz3[[#This Row],[zuzycie tego miesiaca]]/Tabela_gaz3[[#This Row],[dni]]</f>
        <v>3.096774193548387</v>
      </c>
      <c r="F30">
        <f>IF(Tabela_gaz3[[#This Row],[srednio na dobe]]&gt;12,1,0)</f>
        <v>0</v>
      </c>
    </row>
    <row r="31" spans="1:6" hidden="1" x14ac:dyDescent="0.25">
      <c r="A31" s="1">
        <v>38168</v>
      </c>
      <c r="B31">
        <v>6173</v>
      </c>
      <c r="C31">
        <f>DAY(Tabela_gaz3[[#This Row],[Data odczytu]])</f>
        <v>30</v>
      </c>
      <c r="D31">
        <f>Tabela_gaz3[[#This Row],[Odczyt licznika]]-B30</f>
        <v>27</v>
      </c>
      <c r="E31">
        <f>Tabela_gaz3[[#This Row],[zuzycie tego miesiaca]]/Tabela_gaz3[[#This Row],[dni]]</f>
        <v>0.9</v>
      </c>
      <c r="F31">
        <f>IF(Tabela_gaz3[[#This Row],[srednio na dobe]]&gt;12,1,0)</f>
        <v>0</v>
      </c>
    </row>
    <row r="32" spans="1:6" hidden="1" x14ac:dyDescent="0.25">
      <c r="A32" s="1">
        <v>38199</v>
      </c>
      <c r="B32">
        <v>6183</v>
      </c>
      <c r="C32">
        <f>DAY(Tabela_gaz3[[#This Row],[Data odczytu]])</f>
        <v>31</v>
      </c>
      <c r="D32">
        <f>Tabela_gaz3[[#This Row],[Odczyt licznika]]-B31</f>
        <v>10</v>
      </c>
      <c r="E32">
        <f>Tabela_gaz3[[#This Row],[zuzycie tego miesiaca]]/Tabela_gaz3[[#This Row],[dni]]</f>
        <v>0.32258064516129031</v>
      </c>
      <c r="F32">
        <f>IF(Tabela_gaz3[[#This Row],[srednio na dobe]]&gt;12,1,0)</f>
        <v>0</v>
      </c>
    </row>
    <row r="33" spans="1:6" hidden="1" x14ac:dyDescent="0.25">
      <c r="A33" s="1">
        <v>38230</v>
      </c>
      <c r="B33">
        <v>6195</v>
      </c>
      <c r="C33">
        <f>DAY(Tabela_gaz3[[#This Row],[Data odczytu]])</f>
        <v>31</v>
      </c>
      <c r="D33">
        <f>Tabela_gaz3[[#This Row],[Odczyt licznika]]-B32</f>
        <v>12</v>
      </c>
      <c r="E33">
        <f>Tabela_gaz3[[#This Row],[zuzycie tego miesiaca]]/Tabela_gaz3[[#This Row],[dni]]</f>
        <v>0.38709677419354838</v>
      </c>
      <c r="F33">
        <f>IF(Tabela_gaz3[[#This Row],[srednio na dobe]]&gt;12,1,0)</f>
        <v>0</v>
      </c>
    </row>
    <row r="34" spans="1:6" hidden="1" x14ac:dyDescent="0.25">
      <c r="A34" s="1">
        <v>38260</v>
      </c>
      <c r="B34">
        <v>6304</v>
      </c>
      <c r="C34">
        <f>DAY(Tabela_gaz3[[#This Row],[Data odczytu]])</f>
        <v>30</v>
      </c>
      <c r="D34">
        <f>Tabela_gaz3[[#This Row],[Odczyt licznika]]-B33</f>
        <v>109</v>
      </c>
      <c r="E34">
        <f>Tabela_gaz3[[#This Row],[zuzycie tego miesiaca]]/Tabela_gaz3[[#This Row],[dni]]</f>
        <v>3.6333333333333333</v>
      </c>
      <c r="F34">
        <f>IF(Tabela_gaz3[[#This Row],[srednio na dobe]]&gt;12,1,0)</f>
        <v>0</v>
      </c>
    </row>
    <row r="35" spans="1:6" hidden="1" x14ac:dyDescent="0.25">
      <c r="A35" s="1">
        <v>38291</v>
      </c>
      <c r="B35">
        <v>6459</v>
      </c>
      <c r="C35">
        <f>DAY(Tabela_gaz3[[#This Row],[Data odczytu]])</f>
        <v>31</v>
      </c>
      <c r="D35">
        <f>Tabela_gaz3[[#This Row],[Odczyt licznika]]-B34</f>
        <v>155</v>
      </c>
      <c r="E35">
        <f>Tabela_gaz3[[#This Row],[zuzycie tego miesiaca]]/Tabela_gaz3[[#This Row],[dni]]</f>
        <v>5</v>
      </c>
      <c r="F35">
        <f>IF(Tabela_gaz3[[#This Row],[srednio na dobe]]&gt;12,1,0)</f>
        <v>0</v>
      </c>
    </row>
    <row r="36" spans="1:6" hidden="1" x14ac:dyDescent="0.25">
      <c r="A36" s="1">
        <v>38321</v>
      </c>
      <c r="B36">
        <v>6737</v>
      </c>
      <c r="C36">
        <f>DAY(Tabela_gaz3[[#This Row],[Data odczytu]])</f>
        <v>30</v>
      </c>
      <c r="D36">
        <f>Tabela_gaz3[[#This Row],[Odczyt licznika]]-B35</f>
        <v>278</v>
      </c>
      <c r="E36">
        <f>Tabela_gaz3[[#This Row],[zuzycie tego miesiaca]]/Tabela_gaz3[[#This Row],[dni]]</f>
        <v>9.2666666666666675</v>
      </c>
      <c r="F36">
        <f>IF(Tabela_gaz3[[#This Row],[srednio na dobe]]&gt;12,1,0)</f>
        <v>0</v>
      </c>
    </row>
    <row r="37" spans="1:6" hidden="1" x14ac:dyDescent="0.25">
      <c r="A37" s="1">
        <v>38352</v>
      </c>
      <c r="B37">
        <v>6997</v>
      </c>
      <c r="C37">
        <f>DAY(Tabela_gaz3[[#This Row],[Data odczytu]])</f>
        <v>31</v>
      </c>
      <c r="D37">
        <f>Tabela_gaz3[[#This Row],[Odczyt licznika]]-B36</f>
        <v>260</v>
      </c>
      <c r="E37">
        <f>Tabela_gaz3[[#This Row],[zuzycie tego miesiaca]]/Tabela_gaz3[[#This Row],[dni]]</f>
        <v>8.387096774193548</v>
      </c>
      <c r="F37">
        <f>IF(Tabela_gaz3[[#This Row],[srednio na dobe]]&gt;12,1,0)</f>
        <v>0</v>
      </c>
    </row>
    <row r="38" spans="1:6" hidden="1" x14ac:dyDescent="0.25">
      <c r="A38" s="1">
        <v>38383</v>
      </c>
      <c r="B38">
        <v>7247</v>
      </c>
      <c r="C38">
        <f>DAY(Tabela_gaz3[[#This Row],[Data odczytu]])</f>
        <v>31</v>
      </c>
      <c r="D38">
        <f>Tabela_gaz3[[#This Row],[Odczyt licznika]]-B37</f>
        <v>250</v>
      </c>
      <c r="E38">
        <f>Tabela_gaz3[[#This Row],[zuzycie tego miesiaca]]/Tabela_gaz3[[#This Row],[dni]]</f>
        <v>8.064516129032258</v>
      </c>
      <c r="F38">
        <f>IF(Tabela_gaz3[[#This Row],[srednio na dobe]]&gt;12,1,0)</f>
        <v>0</v>
      </c>
    </row>
    <row r="39" spans="1:6" hidden="1" x14ac:dyDescent="0.25">
      <c r="A39" s="1">
        <v>38411</v>
      </c>
      <c r="B39">
        <v>7399</v>
      </c>
      <c r="C39">
        <f>DAY(Tabela_gaz3[[#This Row],[Data odczytu]])</f>
        <v>28</v>
      </c>
      <c r="D39">
        <f>Tabela_gaz3[[#This Row],[Odczyt licznika]]-B38</f>
        <v>152</v>
      </c>
      <c r="E39">
        <f>Tabela_gaz3[[#This Row],[zuzycie tego miesiaca]]/Tabela_gaz3[[#This Row],[dni]]</f>
        <v>5.4285714285714288</v>
      </c>
      <c r="F39">
        <f>IF(Tabela_gaz3[[#This Row],[srednio na dobe]]&gt;12,1,0)</f>
        <v>0</v>
      </c>
    </row>
    <row r="40" spans="1:6" hidden="1" x14ac:dyDescent="0.25">
      <c r="A40" s="1">
        <v>38442</v>
      </c>
      <c r="B40">
        <v>7584</v>
      </c>
      <c r="C40">
        <f>DAY(Tabela_gaz3[[#This Row],[Data odczytu]])</f>
        <v>31</v>
      </c>
      <c r="D40">
        <f>Tabela_gaz3[[#This Row],[Odczyt licznika]]-B39</f>
        <v>185</v>
      </c>
      <c r="E40">
        <f>Tabela_gaz3[[#This Row],[zuzycie tego miesiaca]]/Tabela_gaz3[[#This Row],[dni]]</f>
        <v>5.967741935483871</v>
      </c>
      <c r="F40">
        <f>IF(Tabela_gaz3[[#This Row],[srednio na dobe]]&gt;12,1,0)</f>
        <v>0</v>
      </c>
    </row>
    <row r="41" spans="1:6" hidden="1" x14ac:dyDescent="0.25">
      <c r="A41" s="1">
        <v>38472</v>
      </c>
      <c r="B41">
        <v>7745</v>
      </c>
      <c r="C41">
        <f>DAY(Tabela_gaz3[[#This Row],[Data odczytu]])</f>
        <v>30</v>
      </c>
      <c r="D41">
        <f>Tabela_gaz3[[#This Row],[Odczyt licznika]]-B40</f>
        <v>161</v>
      </c>
      <c r="E41">
        <f>Tabela_gaz3[[#This Row],[zuzycie tego miesiaca]]/Tabela_gaz3[[#This Row],[dni]]</f>
        <v>5.3666666666666663</v>
      </c>
      <c r="F41">
        <f>IF(Tabela_gaz3[[#This Row],[srednio na dobe]]&gt;12,1,0)</f>
        <v>0</v>
      </c>
    </row>
    <row r="42" spans="1:6" hidden="1" x14ac:dyDescent="0.25">
      <c r="A42" s="1">
        <v>38503</v>
      </c>
      <c r="B42">
        <v>7935</v>
      </c>
      <c r="C42">
        <f>DAY(Tabela_gaz3[[#This Row],[Data odczytu]])</f>
        <v>31</v>
      </c>
      <c r="D42">
        <f>Tabela_gaz3[[#This Row],[Odczyt licznika]]-B41</f>
        <v>190</v>
      </c>
      <c r="E42">
        <f>Tabela_gaz3[[#This Row],[zuzycie tego miesiaca]]/Tabela_gaz3[[#This Row],[dni]]</f>
        <v>6.129032258064516</v>
      </c>
      <c r="F42">
        <f>IF(Tabela_gaz3[[#This Row],[srednio na dobe]]&gt;12,1,0)</f>
        <v>0</v>
      </c>
    </row>
    <row r="43" spans="1:6" hidden="1" x14ac:dyDescent="0.25">
      <c r="A43" s="1">
        <v>38533</v>
      </c>
      <c r="B43">
        <v>8043</v>
      </c>
      <c r="C43">
        <f>DAY(Tabela_gaz3[[#This Row],[Data odczytu]])</f>
        <v>30</v>
      </c>
      <c r="D43">
        <f>Tabela_gaz3[[#This Row],[Odczyt licznika]]-B42</f>
        <v>108</v>
      </c>
      <c r="E43">
        <f>Tabela_gaz3[[#This Row],[zuzycie tego miesiaca]]/Tabela_gaz3[[#This Row],[dni]]</f>
        <v>3.6</v>
      </c>
      <c r="F43">
        <f>IF(Tabela_gaz3[[#This Row],[srednio na dobe]]&gt;12,1,0)</f>
        <v>0</v>
      </c>
    </row>
    <row r="44" spans="1:6" hidden="1" x14ac:dyDescent="0.25">
      <c r="A44" s="1">
        <v>38564</v>
      </c>
      <c r="B44">
        <v>8062</v>
      </c>
      <c r="C44">
        <f>DAY(Tabela_gaz3[[#This Row],[Data odczytu]])</f>
        <v>31</v>
      </c>
      <c r="D44">
        <f>Tabela_gaz3[[#This Row],[Odczyt licznika]]-B43</f>
        <v>19</v>
      </c>
      <c r="E44">
        <f>Tabela_gaz3[[#This Row],[zuzycie tego miesiaca]]/Tabela_gaz3[[#This Row],[dni]]</f>
        <v>0.61290322580645162</v>
      </c>
      <c r="F44">
        <f>IF(Tabela_gaz3[[#This Row],[srednio na dobe]]&gt;12,1,0)</f>
        <v>0</v>
      </c>
    </row>
    <row r="45" spans="1:6" hidden="1" x14ac:dyDescent="0.25">
      <c r="A45" s="1">
        <v>38595</v>
      </c>
      <c r="B45">
        <v>8081</v>
      </c>
      <c r="C45">
        <f>DAY(Tabela_gaz3[[#This Row],[Data odczytu]])</f>
        <v>31</v>
      </c>
      <c r="D45">
        <f>Tabela_gaz3[[#This Row],[Odczyt licznika]]-B44</f>
        <v>19</v>
      </c>
      <c r="E45">
        <f>Tabela_gaz3[[#This Row],[zuzycie tego miesiaca]]/Tabela_gaz3[[#This Row],[dni]]</f>
        <v>0.61290322580645162</v>
      </c>
      <c r="F45">
        <f>IF(Tabela_gaz3[[#This Row],[srednio na dobe]]&gt;12,1,0)</f>
        <v>0</v>
      </c>
    </row>
    <row r="46" spans="1:6" hidden="1" x14ac:dyDescent="0.25">
      <c r="A46" s="1">
        <v>38625</v>
      </c>
      <c r="B46">
        <v>8269</v>
      </c>
      <c r="C46">
        <f>DAY(Tabela_gaz3[[#This Row],[Data odczytu]])</f>
        <v>30</v>
      </c>
      <c r="D46">
        <f>Tabela_gaz3[[#This Row],[Odczyt licznika]]-B45</f>
        <v>188</v>
      </c>
      <c r="E46">
        <f>Tabela_gaz3[[#This Row],[zuzycie tego miesiaca]]/Tabela_gaz3[[#This Row],[dni]]</f>
        <v>6.2666666666666666</v>
      </c>
      <c r="F46">
        <f>IF(Tabela_gaz3[[#This Row],[srednio na dobe]]&gt;12,1,0)</f>
        <v>0</v>
      </c>
    </row>
    <row r="47" spans="1:6" hidden="1" x14ac:dyDescent="0.25">
      <c r="A47" s="1">
        <v>38656</v>
      </c>
      <c r="B47">
        <v>8465</v>
      </c>
      <c r="C47">
        <f>DAY(Tabela_gaz3[[#This Row],[Data odczytu]])</f>
        <v>31</v>
      </c>
      <c r="D47">
        <f>Tabela_gaz3[[#This Row],[Odczyt licznika]]-B46</f>
        <v>196</v>
      </c>
      <c r="E47">
        <f>Tabela_gaz3[[#This Row],[zuzycie tego miesiaca]]/Tabela_gaz3[[#This Row],[dni]]</f>
        <v>6.32258064516129</v>
      </c>
      <c r="F47">
        <f>IF(Tabela_gaz3[[#This Row],[srednio na dobe]]&gt;12,1,0)</f>
        <v>0</v>
      </c>
    </row>
    <row r="48" spans="1:6" hidden="1" x14ac:dyDescent="0.25">
      <c r="A48" s="1">
        <v>38686</v>
      </c>
      <c r="B48">
        <v>8592</v>
      </c>
      <c r="C48">
        <f>DAY(Tabela_gaz3[[#This Row],[Data odczytu]])</f>
        <v>30</v>
      </c>
      <c r="D48">
        <f>Tabela_gaz3[[#This Row],[Odczyt licznika]]-B47</f>
        <v>127</v>
      </c>
      <c r="E48">
        <f>Tabela_gaz3[[#This Row],[zuzycie tego miesiaca]]/Tabela_gaz3[[#This Row],[dni]]</f>
        <v>4.2333333333333334</v>
      </c>
      <c r="F48">
        <f>IF(Tabela_gaz3[[#This Row],[srednio na dobe]]&gt;12,1,0)</f>
        <v>0</v>
      </c>
    </row>
    <row r="49" spans="1:6" hidden="1" x14ac:dyDescent="0.25">
      <c r="A49" s="1">
        <v>38717</v>
      </c>
      <c r="B49">
        <v>8819</v>
      </c>
      <c r="C49">
        <f>DAY(Tabela_gaz3[[#This Row],[Data odczytu]])</f>
        <v>31</v>
      </c>
      <c r="D49">
        <f>Tabela_gaz3[[#This Row],[Odczyt licznika]]-B48</f>
        <v>227</v>
      </c>
      <c r="E49">
        <f>Tabela_gaz3[[#This Row],[zuzycie tego miesiaca]]/Tabela_gaz3[[#This Row],[dni]]</f>
        <v>7.32258064516129</v>
      </c>
      <c r="F49">
        <f>IF(Tabela_gaz3[[#This Row],[srednio na dobe]]&gt;12,1,0)</f>
        <v>0</v>
      </c>
    </row>
    <row r="50" spans="1:6" hidden="1" x14ac:dyDescent="0.25">
      <c r="A50" s="1">
        <v>38748</v>
      </c>
      <c r="B50">
        <v>9129</v>
      </c>
      <c r="C50">
        <f>DAY(Tabela_gaz3[[#This Row],[Data odczytu]])</f>
        <v>31</v>
      </c>
      <c r="D50">
        <f>Tabela_gaz3[[#This Row],[Odczyt licznika]]-B49</f>
        <v>310</v>
      </c>
      <c r="E50">
        <f>Tabela_gaz3[[#This Row],[zuzycie tego miesiaca]]/Tabela_gaz3[[#This Row],[dni]]</f>
        <v>10</v>
      </c>
      <c r="F50">
        <f>IF(Tabela_gaz3[[#This Row],[srednio na dobe]]&gt;12,1,0)</f>
        <v>0</v>
      </c>
    </row>
    <row r="51" spans="1:6" hidden="1" x14ac:dyDescent="0.25">
      <c r="A51" s="1">
        <v>38776</v>
      </c>
      <c r="B51">
        <v>9424</v>
      </c>
      <c r="C51">
        <f>DAY(Tabela_gaz3[[#This Row],[Data odczytu]])</f>
        <v>28</v>
      </c>
      <c r="D51">
        <f>Tabela_gaz3[[#This Row],[Odczyt licznika]]-B50</f>
        <v>295</v>
      </c>
      <c r="E51">
        <f>Tabela_gaz3[[#This Row],[zuzycie tego miesiaca]]/Tabela_gaz3[[#This Row],[dni]]</f>
        <v>10.535714285714286</v>
      </c>
      <c r="F51">
        <f>IF(Tabela_gaz3[[#This Row],[srednio na dobe]]&gt;12,1,0)</f>
        <v>0</v>
      </c>
    </row>
    <row r="52" spans="1:6" hidden="1" x14ac:dyDescent="0.25">
      <c r="A52" s="1">
        <v>38807</v>
      </c>
      <c r="B52">
        <v>9662</v>
      </c>
      <c r="C52">
        <f>DAY(Tabela_gaz3[[#This Row],[Data odczytu]])</f>
        <v>31</v>
      </c>
      <c r="D52">
        <f>Tabela_gaz3[[#This Row],[Odczyt licznika]]-B51</f>
        <v>238</v>
      </c>
      <c r="E52">
        <f>Tabela_gaz3[[#This Row],[zuzycie tego miesiaca]]/Tabela_gaz3[[#This Row],[dni]]</f>
        <v>7.67741935483871</v>
      </c>
      <c r="F52">
        <f>IF(Tabela_gaz3[[#This Row],[srednio na dobe]]&gt;12,1,0)</f>
        <v>0</v>
      </c>
    </row>
    <row r="53" spans="1:6" hidden="1" x14ac:dyDescent="0.25">
      <c r="A53" s="1">
        <v>38837</v>
      </c>
      <c r="B53">
        <v>9778</v>
      </c>
      <c r="C53">
        <f>DAY(Tabela_gaz3[[#This Row],[Data odczytu]])</f>
        <v>30</v>
      </c>
      <c r="D53">
        <f>Tabela_gaz3[[#This Row],[Odczyt licznika]]-B52</f>
        <v>116</v>
      </c>
      <c r="E53">
        <f>Tabela_gaz3[[#This Row],[zuzycie tego miesiaca]]/Tabela_gaz3[[#This Row],[dni]]</f>
        <v>3.8666666666666667</v>
      </c>
      <c r="F53">
        <f>IF(Tabela_gaz3[[#This Row],[srednio na dobe]]&gt;12,1,0)</f>
        <v>0</v>
      </c>
    </row>
    <row r="54" spans="1:6" hidden="1" x14ac:dyDescent="0.25">
      <c r="A54" s="1">
        <v>38868</v>
      </c>
      <c r="B54">
        <v>9884</v>
      </c>
      <c r="C54">
        <f>DAY(Tabela_gaz3[[#This Row],[Data odczytu]])</f>
        <v>31</v>
      </c>
      <c r="D54">
        <f>Tabela_gaz3[[#This Row],[Odczyt licznika]]-B53</f>
        <v>106</v>
      </c>
      <c r="E54">
        <f>Tabela_gaz3[[#This Row],[zuzycie tego miesiaca]]/Tabela_gaz3[[#This Row],[dni]]</f>
        <v>3.4193548387096775</v>
      </c>
      <c r="F54">
        <f>IF(Tabela_gaz3[[#This Row],[srednio na dobe]]&gt;12,1,0)</f>
        <v>0</v>
      </c>
    </row>
    <row r="55" spans="1:6" hidden="1" x14ac:dyDescent="0.25">
      <c r="A55" s="1">
        <v>38898</v>
      </c>
      <c r="B55">
        <v>9914</v>
      </c>
      <c r="C55">
        <f>DAY(Tabela_gaz3[[#This Row],[Data odczytu]])</f>
        <v>30</v>
      </c>
      <c r="D55">
        <f>Tabela_gaz3[[#This Row],[Odczyt licznika]]-B54</f>
        <v>30</v>
      </c>
      <c r="E55">
        <f>Tabela_gaz3[[#This Row],[zuzycie tego miesiaca]]/Tabela_gaz3[[#This Row],[dni]]</f>
        <v>1</v>
      </c>
      <c r="F55">
        <f>IF(Tabela_gaz3[[#This Row],[srednio na dobe]]&gt;12,1,0)</f>
        <v>0</v>
      </c>
    </row>
    <row r="56" spans="1:6" hidden="1" x14ac:dyDescent="0.25">
      <c r="A56" s="1">
        <v>38929</v>
      </c>
      <c r="B56">
        <v>9925</v>
      </c>
      <c r="C56">
        <f>DAY(Tabela_gaz3[[#This Row],[Data odczytu]])</f>
        <v>31</v>
      </c>
      <c r="D56">
        <f>Tabela_gaz3[[#This Row],[Odczyt licznika]]-B55</f>
        <v>11</v>
      </c>
      <c r="E56">
        <f>Tabela_gaz3[[#This Row],[zuzycie tego miesiaca]]/Tabela_gaz3[[#This Row],[dni]]</f>
        <v>0.35483870967741937</v>
      </c>
      <c r="F56">
        <f>IF(Tabela_gaz3[[#This Row],[srednio na dobe]]&gt;12,1,0)</f>
        <v>0</v>
      </c>
    </row>
    <row r="57" spans="1:6" hidden="1" x14ac:dyDescent="0.25">
      <c r="A57" s="1">
        <v>38960</v>
      </c>
      <c r="B57">
        <v>9938</v>
      </c>
      <c r="C57">
        <f>DAY(Tabela_gaz3[[#This Row],[Data odczytu]])</f>
        <v>31</v>
      </c>
      <c r="D57">
        <f>Tabela_gaz3[[#This Row],[Odczyt licznika]]-B56</f>
        <v>13</v>
      </c>
      <c r="E57">
        <f>Tabela_gaz3[[#This Row],[zuzycie tego miesiaca]]/Tabela_gaz3[[#This Row],[dni]]</f>
        <v>0.41935483870967744</v>
      </c>
      <c r="F57">
        <f>IF(Tabela_gaz3[[#This Row],[srednio na dobe]]&gt;12,1,0)</f>
        <v>0</v>
      </c>
    </row>
    <row r="58" spans="1:6" hidden="1" x14ac:dyDescent="0.25">
      <c r="A58" s="1">
        <v>38990</v>
      </c>
      <c r="B58">
        <v>10059</v>
      </c>
      <c r="C58">
        <f>DAY(Tabela_gaz3[[#This Row],[Data odczytu]])</f>
        <v>30</v>
      </c>
      <c r="D58">
        <f>Tabela_gaz3[[#This Row],[Odczyt licznika]]-B57</f>
        <v>121</v>
      </c>
      <c r="E58">
        <f>Tabela_gaz3[[#This Row],[zuzycie tego miesiaca]]/Tabela_gaz3[[#This Row],[dni]]</f>
        <v>4.0333333333333332</v>
      </c>
      <c r="F58">
        <f>IF(Tabela_gaz3[[#This Row],[srednio na dobe]]&gt;12,1,0)</f>
        <v>0</v>
      </c>
    </row>
    <row r="59" spans="1:6" hidden="1" x14ac:dyDescent="0.25">
      <c r="A59" s="1">
        <v>39021</v>
      </c>
      <c r="B59">
        <v>10211</v>
      </c>
      <c r="C59">
        <f>DAY(Tabela_gaz3[[#This Row],[Data odczytu]])</f>
        <v>31</v>
      </c>
      <c r="D59">
        <f>Tabela_gaz3[[#This Row],[Odczyt licznika]]-B58</f>
        <v>152</v>
      </c>
      <c r="E59">
        <f>Tabela_gaz3[[#This Row],[zuzycie tego miesiaca]]/Tabela_gaz3[[#This Row],[dni]]</f>
        <v>4.903225806451613</v>
      </c>
      <c r="F59">
        <f>IF(Tabela_gaz3[[#This Row],[srednio na dobe]]&gt;12,1,0)</f>
        <v>0</v>
      </c>
    </row>
    <row r="60" spans="1:6" hidden="1" x14ac:dyDescent="0.25">
      <c r="A60" s="1">
        <v>39051</v>
      </c>
      <c r="B60">
        <v>10486</v>
      </c>
      <c r="C60">
        <f>DAY(Tabela_gaz3[[#This Row],[Data odczytu]])</f>
        <v>30</v>
      </c>
      <c r="D60">
        <f>Tabela_gaz3[[#This Row],[Odczyt licznika]]-B59</f>
        <v>275</v>
      </c>
      <c r="E60">
        <f>Tabela_gaz3[[#This Row],[zuzycie tego miesiaca]]/Tabela_gaz3[[#This Row],[dni]]</f>
        <v>9.1666666666666661</v>
      </c>
      <c r="F60">
        <f>IF(Tabela_gaz3[[#This Row],[srednio na dobe]]&gt;12,1,0)</f>
        <v>0</v>
      </c>
    </row>
    <row r="61" spans="1:6" hidden="1" x14ac:dyDescent="0.25">
      <c r="A61" s="1">
        <v>39082</v>
      </c>
      <c r="B61">
        <v>10742</v>
      </c>
      <c r="C61">
        <f>DAY(Tabela_gaz3[[#This Row],[Data odczytu]])</f>
        <v>31</v>
      </c>
      <c r="D61">
        <f>Tabela_gaz3[[#This Row],[Odczyt licznika]]-B60</f>
        <v>256</v>
      </c>
      <c r="E61">
        <f>Tabela_gaz3[[#This Row],[zuzycie tego miesiaca]]/Tabela_gaz3[[#This Row],[dni]]</f>
        <v>8.258064516129032</v>
      </c>
      <c r="F61">
        <f>IF(Tabela_gaz3[[#This Row],[srednio na dobe]]&gt;12,1,0)</f>
        <v>0</v>
      </c>
    </row>
    <row r="62" spans="1:6" hidden="1" x14ac:dyDescent="0.25">
      <c r="A62" s="1">
        <v>39113</v>
      </c>
      <c r="B62">
        <v>10988</v>
      </c>
      <c r="C62">
        <f>DAY(Tabela_gaz3[[#This Row],[Data odczytu]])</f>
        <v>31</v>
      </c>
      <c r="D62">
        <f>Tabela_gaz3[[#This Row],[Odczyt licznika]]-B61</f>
        <v>246</v>
      </c>
      <c r="E62">
        <f>Tabela_gaz3[[#This Row],[zuzycie tego miesiaca]]/Tabela_gaz3[[#This Row],[dni]]</f>
        <v>7.935483870967742</v>
      </c>
      <c r="F62">
        <f>IF(Tabela_gaz3[[#This Row],[srednio na dobe]]&gt;12,1,0)</f>
        <v>0</v>
      </c>
    </row>
    <row r="63" spans="1:6" hidden="1" x14ac:dyDescent="0.25">
      <c r="A63" s="1">
        <v>39141</v>
      </c>
      <c r="B63">
        <v>11138</v>
      </c>
      <c r="C63">
        <f>DAY(Tabela_gaz3[[#This Row],[Data odczytu]])</f>
        <v>28</v>
      </c>
      <c r="D63">
        <f>Tabela_gaz3[[#This Row],[Odczyt licznika]]-B62</f>
        <v>150</v>
      </c>
      <c r="E63">
        <f>Tabela_gaz3[[#This Row],[zuzycie tego miesiaca]]/Tabela_gaz3[[#This Row],[dni]]</f>
        <v>5.3571428571428568</v>
      </c>
      <c r="F63">
        <f>IF(Tabela_gaz3[[#This Row],[srednio na dobe]]&gt;12,1,0)</f>
        <v>0</v>
      </c>
    </row>
    <row r="64" spans="1:6" hidden="1" x14ac:dyDescent="0.25">
      <c r="A64" s="1">
        <v>39172</v>
      </c>
      <c r="B64">
        <v>11321</v>
      </c>
      <c r="C64">
        <f>DAY(Tabela_gaz3[[#This Row],[Data odczytu]])</f>
        <v>31</v>
      </c>
      <c r="D64">
        <f>Tabela_gaz3[[#This Row],[Odczyt licznika]]-B63</f>
        <v>183</v>
      </c>
      <c r="E64">
        <f>Tabela_gaz3[[#This Row],[zuzycie tego miesiaca]]/Tabela_gaz3[[#This Row],[dni]]</f>
        <v>5.903225806451613</v>
      </c>
      <c r="F64">
        <f>IF(Tabela_gaz3[[#This Row],[srednio na dobe]]&gt;12,1,0)</f>
        <v>0</v>
      </c>
    </row>
    <row r="65" spans="1:6" hidden="1" x14ac:dyDescent="0.25">
      <c r="A65" s="1">
        <v>39202</v>
      </c>
      <c r="B65">
        <v>11481</v>
      </c>
      <c r="C65">
        <f>DAY(Tabela_gaz3[[#This Row],[Data odczytu]])</f>
        <v>30</v>
      </c>
      <c r="D65">
        <f>Tabela_gaz3[[#This Row],[Odczyt licznika]]-B64</f>
        <v>160</v>
      </c>
      <c r="E65">
        <f>Tabela_gaz3[[#This Row],[zuzycie tego miesiaca]]/Tabela_gaz3[[#This Row],[dni]]</f>
        <v>5.333333333333333</v>
      </c>
      <c r="F65">
        <f>IF(Tabela_gaz3[[#This Row],[srednio na dobe]]&gt;12,1,0)</f>
        <v>0</v>
      </c>
    </row>
    <row r="66" spans="1:6" hidden="1" x14ac:dyDescent="0.25">
      <c r="A66" s="1">
        <v>39233</v>
      </c>
      <c r="B66">
        <v>11669</v>
      </c>
      <c r="C66">
        <f>DAY(Tabela_gaz3[[#This Row],[Data odczytu]])</f>
        <v>31</v>
      </c>
      <c r="D66">
        <f>Tabela_gaz3[[#This Row],[Odczyt licznika]]-B65</f>
        <v>188</v>
      </c>
      <c r="E66">
        <f>Tabela_gaz3[[#This Row],[zuzycie tego miesiaca]]/Tabela_gaz3[[#This Row],[dni]]</f>
        <v>6.064516129032258</v>
      </c>
      <c r="F66">
        <f>IF(Tabela_gaz3[[#This Row],[srednio na dobe]]&gt;12,1,0)</f>
        <v>0</v>
      </c>
    </row>
    <row r="67" spans="1:6" hidden="1" x14ac:dyDescent="0.25">
      <c r="A67" s="1">
        <v>39263</v>
      </c>
      <c r="B67">
        <v>11776</v>
      </c>
      <c r="C67">
        <f>DAY(Tabela_gaz3[[#This Row],[Data odczytu]])</f>
        <v>30</v>
      </c>
      <c r="D67">
        <f>Tabela_gaz3[[#This Row],[Odczyt licznika]]-B66</f>
        <v>107</v>
      </c>
      <c r="E67">
        <f>Tabela_gaz3[[#This Row],[zuzycie tego miesiaca]]/Tabela_gaz3[[#This Row],[dni]]</f>
        <v>3.5666666666666669</v>
      </c>
      <c r="F67">
        <f>IF(Tabela_gaz3[[#This Row],[srednio na dobe]]&gt;12,1,0)</f>
        <v>0</v>
      </c>
    </row>
    <row r="68" spans="1:6" hidden="1" x14ac:dyDescent="0.25">
      <c r="A68" s="1">
        <v>39294</v>
      </c>
      <c r="B68">
        <v>11795</v>
      </c>
      <c r="C68">
        <f>DAY(Tabela_gaz3[[#This Row],[Data odczytu]])</f>
        <v>31</v>
      </c>
      <c r="D68">
        <f>Tabela_gaz3[[#This Row],[Odczyt licznika]]-B67</f>
        <v>19</v>
      </c>
      <c r="E68">
        <f>Tabela_gaz3[[#This Row],[zuzycie tego miesiaca]]/Tabela_gaz3[[#This Row],[dni]]</f>
        <v>0.61290322580645162</v>
      </c>
      <c r="F68">
        <f>IF(Tabela_gaz3[[#This Row],[srednio na dobe]]&gt;12,1,0)</f>
        <v>0</v>
      </c>
    </row>
    <row r="69" spans="1:6" hidden="1" x14ac:dyDescent="0.25">
      <c r="A69" s="1">
        <v>39325</v>
      </c>
      <c r="B69">
        <v>11814</v>
      </c>
      <c r="C69">
        <f>DAY(Tabela_gaz3[[#This Row],[Data odczytu]])</f>
        <v>31</v>
      </c>
      <c r="D69">
        <f>Tabela_gaz3[[#This Row],[Odczyt licznika]]-B68</f>
        <v>19</v>
      </c>
      <c r="E69">
        <f>Tabela_gaz3[[#This Row],[zuzycie tego miesiaca]]/Tabela_gaz3[[#This Row],[dni]]</f>
        <v>0.61290322580645162</v>
      </c>
      <c r="F69">
        <f>IF(Tabela_gaz3[[#This Row],[srednio na dobe]]&gt;12,1,0)</f>
        <v>0</v>
      </c>
    </row>
    <row r="70" spans="1:6" hidden="1" x14ac:dyDescent="0.25">
      <c r="A70" s="1">
        <v>39355</v>
      </c>
      <c r="B70">
        <v>11901</v>
      </c>
      <c r="C70">
        <f>DAY(Tabela_gaz3[[#This Row],[Data odczytu]])</f>
        <v>30</v>
      </c>
      <c r="D70">
        <f>Tabela_gaz3[[#This Row],[Odczyt licznika]]-B69</f>
        <v>87</v>
      </c>
      <c r="E70">
        <f>Tabela_gaz3[[#This Row],[zuzycie tego miesiaca]]/Tabela_gaz3[[#This Row],[dni]]</f>
        <v>2.9</v>
      </c>
      <c r="F70">
        <f>IF(Tabela_gaz3[[#This Row],[srednio na dobe]]&gt;12,1,0)</f>
        <v>0</v>
      </c>
    </row>
    <row r="71" spans="1:6" hidden="1" x14ac:dyDescent="0.25">
      <c r="A71" s="1">
        <v>39386</v>
      </c>
      <c r="B71">
        <v>12044</v>
      </c>
      <c r="C71">
        <f>DAY(Tabela_gaz3[[#This Row],[Data odczytu]])</f>
        <v>31</v>
      </c>
      <c r="D71">
        <f>Tabela_gaz3[[#This Row],[Odczyt licznika]]-B70</f>
        <v>143</v>
      </c>
      <c r="E71">
        <f>Tabela_gaz3[[#This Row],[zuzycie tego miesiaca]]/Tabela_gaz3[[#This Row],[dni]]</f>
        <v>4.612903225806452</v>
      </c>
      <c r="F71">
        <f>IF(Tabela_gaz3[[#This Row],[srednio na dobe]]&gt;12,1,0)</f>
        <v>0</v>
      </c>
    </row>
    <row r="72" spans="1:6" hidden="1" x14ac:dyDescent="0.25">
      <c r="A72" s="1">
        <v>39416</v>
      </c>
      <c r="B72">
        <v>12170</v>
      </c>
      <c r="C72">
        <f>DAY(Tabela_gaz3[[#This Row],[Data odczytu]])</f>
        <v>30</v>
      </c>
      <c r="D72">
        <f>Tabela_gaz3[[#This Row],[Odczyt licznika]]-B71</f>
        <v>126</v>
      </c>
      <c r="E72">
        <f>Tabela_gaz3[[#This Row],[zuzycie tego miesiaca]]/Tabela_gaz3[[#This Row],[dni]]</f>
        <v>4.2</v>
      </c>
      <c r="F72">
        <f>IF(Tabela_gaz3[[#This Row],[srednio na dobe]]&gt;12,1,0)</f>
        <v>0</v>
      </c>
    </row>
    <row r="73" spans="1:6" hidden="1" x14ac:dyDescent="0.25">
      <c r="A73" s="1">
        <v>39447</v>
      </c>
      <c r="B73">
        <v>12395</v>
      </c>
      <c r="C73">
        <f>DAY(Tabela_gaz3[[#This Row],[Data odczytu]])</f>
        <v>31</v>
      </c>
      <c r="D73">
        <f>Tabela_gaz3[[#This Row],[Odczyt licznika]]-B72</f>
        <v>225</v>
      </c>
      <c r="E73">
        <f>Tabela_gaz3[[#This Row],[zuzycie tego miesiaca]]/Tabela_gaz3[[#This Row],[dni]]</f>
        <v>7.258064516129032</v>
      </c>
      <c r="F73">
        <f>IF(Tabela_gaz3[[#This Row],[srednio na dobe]]&gt;12,1,0)</f>
        <v>0</v>
      </c>
    </row>
    <row r="74" spans="1:6" hidden="1" x14ac:dyDescent="0.25">
      <c r="A74" s="1">
        <v>39478</v>
      </c>
      <c r="B74">
        <v>12702</v>
      </c>
      <c r="C74">
        <f>DAY(Tabela_gaz3[[#This Row],[Data odczytu]])</f>
        <v>31</v>
      </c>
      <c r="D74">
        <f>Tabela_gaz3[[#This Row],[Odczyt licznika]]-B73</f>
        <v>307</v>
      </c>
      <c r="E74">
        <f>Tabela_gaz3[[#This Row],[zuzycie tego miesiaca]]/Tabela_gaz3[[#This Row],[dni]]</f>
        <v>9.9032258064516121</v>
      </c>
      <c r="F74">
        <f>IF(Tabela_gaz3[[#This Row],[srednio na dobe]]&gt;12,1,0)</f>
        <v>0</v>
      </c>
    </row>
    <row r="75" spans="1:6" hidden="1" x14ac:dyDescent="0.25">
      <c r="A75" s="1">
        <v>39506</v>
      </c>
      <c r="B75">
        <v>13025</v>
      </c>
      <c r="C75">
        <f>DAY(Tabela_gaz3[[#This Row],[Data odczytu]])</f>
        <v>28</v>
      </c>
      <c r="D75">
        <f>Tabela_gaz3[[#This Row],[Odczyt licznika]]-B74</f>
        <v>323</v>
      </c>
      <c r="E75">
        <f>Tabela_gaz3[[#This Row],[zuzycie tego miesiaca]]/Tabela_gaz3[[#This Row],[dni]]</f>
        <v>11.535714285714286</v>
      </c>
      <c r="F75">
        <f>IF(Tabela_gaz3[[#This Row],[srednio na dobe]]&gt;12,1,0)</f>
        <v>0</v>
      </c>
    </row>
    <row r="76" spans="1:6" hidden="1" x14ac:dyDescent="0.25">
      <c r="A76" s="1">
        <v>39538</v>
      </c>
      <c r="B76">
        <v>13261</v>
      </c>
      <c r="C76">
        <f>DAY(Tabela_gaz3[[#This Row],[Data odczytu]])</f>
        <v>31</v>
      </c>
      <c r="D76">
        <f>Tabela_gaz3[[#This Row],[Odczyt licznika]]-B75</f>
        <v>236</v>
      </c>
      <c r="E76">
        <f>Tabela_gaz3[[#This Row],[zuzycie tego miesiaca]]/Tabela_gaz3[[#This Row],[dni]]</f>
        <v>7.612903225806452</v>
      </c>
      <c r="F76">
        <f>IF(Tabela_gaz3[[#This Row],[srednio na dobe]]&gt;12,1,0)</f>
        <v>0</v>
      </c>
    </row>
    <row r="77" spans="1:6" hidden="1" x14ac:dyDescent="0.25">
      <c r="A77" s="1">
        <v>39568</v>
      </c>
      <c r="B77">
        <v>13376</v>
      </c>
      <c r="C77">
        <f>DAY(Tabela_gaz3[[#This Row],[Data odczytu]])</f>
        <v>30</v>
      </c>
      <c r="D77">
        <f>Tabela_gaz3[[#This Row],[Odczyt licznika]]-B76</f>
        <v>115</v>
      </c>
      <c r="E77">
        <f>Tabela_gaz3[[#This Row],[zuzycie tego miesiaca]]/Tabela_gaz3[[#This Row],[dni]]</f>
        <v>3.8333333333333335</v>
      </c>
      <c r="F77">
        <f>IF(Tabela_gaz3[[#This Row],[srednio na dobe]]&gt;12,1,0)</f>
        <v>0</v>
      </c>
    </row>
    <row r="78" spans="1:6" hidden="1" x14ac:dyDescent="0.25">
      <c r="A78" s="1">
        <v>39599</v>
      </c>
      <c r="B78">
        <v>13478</v>
      </c>
      <c r="C78">
        <f>DAY(Tabela_gaz3[[#This Row],[Data odczytu]])</f>
        <v>31</v>
      </c>
      <c r="D78">
        <f>Tabela_gaz3[[#This Row],[Odczyt licznika]]-B77</f>
        <v>102</v>
      </c>
      <c r="E78">
        <f>Tabela_gaz3[[#This Row],[zuzycie tego miesiaca]]/Tabela_gaz3[[#This Row],[dni]]</f>
        <v>3.2903225806451615</v>
      </c>
      <c r="F78">
        <f>IF(Tabela_gaz3[[#This Row],[srednio na dobe]]&gt;12,1,0)</f>
        <v>0</v>
      </c>
    </row>
    <row r="79" spans="1:6" hidden="1" x14ac:dyDescent="0.25">
      <c r="A79" s="1">
        <v>39629</v>
      </c>
      <c r="B79">
        <v>13506</v>
      </c>
      <c r="C79">
        <f>DAY(Tabela_gaz3[[#This Row],[Data odczytu]])</f>
        <v>30</v>
      </c>
      <c r="D79">
        <f>Tabela_gaz3[[#This Row],[Odczyt licznika]]-B78</f>
        <v>28</v>
      </c>
      <c r="E79">
        <f>Tabela_gaz3[[#This Row],[zuzycie tego miesiaca]]/Tabela_gaz3[[#This Row],[dni]]</f>
        <v>0.93333333333333335</v>
      </c>
      <c r="F79">
        <f>IF(Tabela_gaz3[[#This Row],[srednio na dobe]]&gt;12,1,0)</f>
        <v>0</v>
      </c>
    </row>
    <row r="80" spans="1:6" hidden="1" x14ac:dyDescent="0.25">
      <c r="A80" s="1">
        <v>39660</v>
      </c>
      <c r="B80">
        <v>13516</v>
      </c>
      <c r="C80">
        <f>DAY(Tabela_gaz3[[#This Row],[Data odczytu]])</f>
        <v>31</v>
      </c>
      <c r="D80">
        <f>Tabela_gaz3[[#This Row],[Odczyt licznika]]-B79</f>
        <v>10</v>
      </c>
      <c r="E80">
        <f>Tabela_gaz3[[#This Row],[zuzycie tego miesiaca]]/Tabela_gaz3[[#This Row],[dni]]</f>
        <v>0.32258064516129031</v>
      </c>
      <c r="F80">
        <f>IF(Tabela_gaz3[[#This Row],[srednio na dobe]]&gt;12,1,0)</f>
        <v>0</v>
      </c>
    </row>
    <row r="81" spans="1:6" hidden="1" x14ac:dyDescent="0.25">
      <c r="A81" s="1">
        <v>39691</v>
      </c>
      <c r="B81">
        <v>13529</v>
      </c>
      <c r="C81">
        <f>DAY(Tabela_gaz3[[#This Row],[Data odczytu]])</f>
        <v>31</v>
      </c>
      <c r="D81">
        <f>Tabela_gaz3[[#This Row],[Odczyt licznika]]-B80</f>
        <v>13</v>
      </c>
      <c r="E81">
        <f>Tabela_gaz3[[#This Row],[zuzycie tego miesiaca]]/Tabela_gaz3[[#This Row],[dni]]</f>
        <v>0.41935483870967744</v>
      </c>
      <c r="F81">
        <f>IF(Tabela_gaz3[[#This Row],[srednio na dobe]]&gt;12,1,0)</f>
        <v>0</v>
      </c>
    </row>
    <row r="82" spans="1:6" hidden="1" x14ac:dyDescent="0.25">
      <c r="A82" s="1">
        <v>39721</v>
      </c>
      <c r="B82">
        <v>13645</v>
      </c>
      <c r="C82">
        <f>DAY(Tabela_gaz3[[#This Row],[Data odczytu]])</f>
        <v>30</v>
      </c>
      <c r="D82">
        <f>Tabela_gaz3[[#This Row],[Odczyt licznika]]-B81</f>
        <v>116</v>
      </c>
      <c r="E82">
        <f>Tabela_gaz3[[#This Row],[zuzycie tego miesiaca]]/Tabela_gaz3[[#This Row],[dni]]</f>
        <v>3.8666666666666667</v>
      </c>
      <c r="F82">
        <f>IF(Tabela_gaz3[[#This Row],[srednio na dobe]]&gt;12,1,0)</f>
        <v>0</v>
      </c>
    </row>
    <row r="83" spans="1:6" hidden="1" x14ac:dyDescent="0.25">
      <c r="A83" s="1">
        <v>39752</v>
      </c>
      <c r="B83">
        <v>13791</v>
      </c>
      <c r="C83">
        <f>DAY(Tabela_gaz3[[#This Row],[Data odczytu]])</f>
        <v>31</v>
      </c>
      <c r="D83">
        <f>Tabela_gaz3[[#This Row],[Odczyt licznika]]-B82</f>
        <v>146</v>
      </c>
      <c r="E83">
        <f>Tabela_gaz3[[#This Row],[zuzycie tego miesiaca]]/Tabela_gaz3[[#This Row],[dni]]</f>
        <v>4.709677419354839</v>
      </c>
      <c r="F83">
        <f>IF(Tabela_gaz3[[#This Row],[srednio na dobe]]&gt;12,1,0)</f>
        <v>0</v>
      </c>
    </row>
    <row r="84" spans="1:6" hidden="1" x14ac:dyDescent="0.25">
      <c r="A84" s="1">
        <v>39782</v>
      </c>
      <c r="B84">
        <v>14055</v>
      </c>
      <c r="C84">
        <f>DAY(Tabela_gaz3[[#This Row],[Data odczytu]])</f>
        <v>30</v>
      </c>
      <c r="D84">
        <f>Tabela_gaz3[[#This Row],[Odczyt licznika]]-B83</f>
        <v>264</v>
      </c>
      <c r="E84">
        <f>Tabela_gaz3[[#This Row],[zuzycie tego miesiaca]]/Tabela_gaz3[[#This Row],[dni]]</f>
        <v>8.8000000000000007</v>
      </c>
      <c r="F84">
        <f>IF(Tabela_gaz3[[#This Row],[srednio na dobe]]&gt;12,1,0)</f>
        <v>0</v>
      </c>
    </row>
    <row r="85" spans="1:6" hidden="1" x14ac:dyDescent="0.25">
      <c r="A85" s="1">
        <v>39813</v>
      </c>
      <c r="B85">
        <v>14301</v>
      </c>
      <c r="C85">
        <f>DAY(Tabela_gaz3[[#This Row],[Data odczytu]])</f>
        <v>31</v>
      </c>
      <c r="D85">
        <f>Tabela_gaz3[[#This Row],[Odczyt licznika]]-B84</f>
        <v>246</v>
      </c>
      <c r="E85">
        <f>Tabela_gaz3[[#This Row],[zuzycie tego miesiaca]]/Tabela_gaz3[[#This Row],[dni]]</f>
        <v>7.935483870967742</v>
      </c>
      <c r="F85">
        <f>IF(Tabela_gaz3[[#This Row],[srednio na dobe]]&gt;12,1,0)</f>
        <v>0</v>
      </c>
    </row>
    <row r="86" spans="1:6" hidden="1" x14ac:dyDescent="0.25">
      <c r="A86" s="1">
        <v>39844</v>
      </c>
      <c r="B86">
        <v>14537</v>
      </c>
      <c r="C86">
        <f>DAY(Tabela_gaz3[[#This Row],[Data odczytu]])</f>
        <v>31</v>
      </c>
      <c r="D86">
        <f>Tabela_gaz3[[#This Row],[Odczyt licznika]]-B85</f>
        <v>236</v>
      </c>
      <c r="E86">
        <f>Tabela_gaz3[[#This Row],[zuzycie tego miesiaca]]/Tabela_gaz3[[#This Row],[dni]]</f>
        <v>7.612903225806452</v>
      </c>
      <c r="F86">
        <f>IF(Tabela_gaz3[[#This Row],[srednio na dobe]]&gt;12,1,0)</f>
        <v>0</v>
      </c>
    </row>
    <row r="87" spans="1:6" hidden="1" x14ac:dyDescent="0.25">
      <c r="A87" s="1">
        <v>39872</v>
      </c>
      <c r="B87">
        <v>14827</v>
      </c>
      <c r="C87">
        <f>DAY(Tabela_gaz3[[#This Row],[Data odczytu]])</f>
        <v>28</v>
      </c>
      <c r="D87">
        <f>Tabela_gaz3[[#This Row],[Odczyt licznika]]-B86</f>
        <v>290</v>
      </c>
      <c r="E87">
        <f>Tabela_gaz3[[#This Row],[zuzycie tego miesiaca]]/Tabela_gaz3[[#This Row],[dni]]</f>
        <v>10.357142857142858</v>
      </c>
      <c r="F87">
        <f>IF(Tabela_gaz3[[#This Row],[srednio na dobe]]&gt;12,1,0)</f>
        <v>0</v>
      </c>
    </row>
    <row r="88" spans="1:6" hidden="1" x14ac:dyDescent="0.25">
      <c r="A88" s="1">
        <v>39903</v>
      </c>
      <c r="B88">
        <v>15002</v>
      </c>
      <c r="C88">
        <f>DAY(Tabela_gaz3[[#This Row],[Data odczytu]])</f>
        <v>31</v>
      </c>
      <c r="D88">
        <f>Tabela_gaz3[[#This Row],[Odczyt licznika]]-B87</f>
        <v>175</v>
      </c>
      <c r="E88">
        <f>Tabela_gaz3[[#This Row],[zuzycie tego miesiaca]]/Tabela_gaz3[[#This Row],[dni]]</f>
        <v>5.645161290322581</v>
      </c>
      <c r="F88">
        <f>IF(Tabela_gaz3[[#This Row],[srednio na dobe]]&gt;12,1,0)</f>
        <v>0</v>
      </c>
    </row>
    <row r="89" spans="1:6" hidden="1" x14ac:dyDescent="0.25">
      <c r="A89" s="1">
        <v>39933</v>
      </c>
      <c r="B89">
        <v>15155</v>
      </c>
      <c r="C89">
        <f>DAY(Tabela_gaz3[[#This Row],[Data odczytu]])</f>
        <v>30</v>
      </c>
      <c r="D89">
        <f>Tabela_gaz3[[#This Row],[Odczyt licznika]]-B88</f>
        <v>153</v>
      </c>
      <c r="E89">
        <f>Tabela_gaz3[[#This Row],[zuzycie tego miesiaca]]/Tabela_gaz3[[#This Row],[dni]]</f>
        <v>5.0999999999999996</v>
      </c>
      <c r="F89">
        <f>IF(Tabela_gaz3[[#This Row],[srednio na dobe]]&gt;12,1,0)</f>
        <v>0</v>
      </c>
    </row>
    <row r="90" spans="1:6" hidden="1" x14ac:dyDescent="0.25">
      <c r="A90" s="1">
        <v>39964</v>
      </c>
      <c r="B90">
        <v>15335</v>
      </c>
      <c r="C90">
        <f>DAY(Tabela_gaz3[[#This Row],[Data odczytu]])</f>
        <v>31</v>
      </c>
      <c r="D90">
        <f>Tabela_gaz3[[#This Row],[Odczyt licznika]]-B89</f>
        <v>180</v>
      </c>
      <c r="E90">
        <f>Tabela_gaz3[[#This Row],[zuzycie tego miesiaca]]/Tabela_gaz3[[#This Row],[dni]]</f>
        <v>5.806451612903226</v>
      </c>
      <c r="F90">
        <f>IF(Tabela_gaz3[[#This Row],[srednio na dobe]]&gt;12,1,0)</f>
        <v>0</v>
      </c>
    </row>
    <row r="91" spans="1:6" hidden="1" x14ac:dyDescent="0.25">
      <c r="A91" s="1">
        <v>39994</v>
      </c>
      <c r="B91">
        <v>15437</v>
      </c>
      <c r="C91">
        <f>DAY(Tabela_gaz3[[#This Row],[Data odczytu]])</f>
        <v>30</v>
      </c>
      <c r="D91">
        <f>Tabela_gaz3[[#This Row],[Odczyt licznika]]-B90</f>
        <v>102</v>
      </c>
      <c r="E91">
        <f>Tabela_gaz3[[#This Row],[zuzycie tego miesiaca]]/Tabela_gaz3[[#This Row],[dni]]</f>
        <v>3.4</v>
      </c>
      <c r="F91">
        <f>IF(Tabela_gaz3[[#This Row],[srednio na dobe]]&gt;12,1,0)</f>
        <v>0</v>
      </c>
    </row>
    <row r="92" spans="1:6" hidden="1" x14ac:dyDescent="0.25">
      <c r="A92" s="1">
        <v>40025</v>
      </c>
      <c r="B92">
        <v>15455</v>
      </c>
      <c r="C92">
        <f>DAY(Tabela_gaz3[[#This Row],[Data odczytu]])</f>
        <v>31</v>
      </c>
      <c r="D92">
        <f>Tabela_gaz3[[#This Row],[Odczyt licznika]]-B91</f>
        <v>18</v>
      </c>
      <c r="E92">
        <f>Tabela_gaz3[[#This Row],[zuzycie tego miesiaca]]/Tabela_gaz3[[#This Row],[dni]]</f>
        <v>0.58064516129032262</v>
      </c>
      <c r="F92">
        <f>IF(Tabela_gaz3[[#This Row],[srednio na dobe]]&gt;12,1,0)</f>
        <v>0</v>
      </c>
    </row>
    <row r="93" spans="1:6" hidden="1" x14ac:dyDescent="0.25">
      <c r="A93" s="1">
        <v>40056</v>
      </c>
      <c r="B93">
        <v>15474</v>
      </c>
      <c r="C93">
        <f>DAY(Tabela_gaz3[[#This Row],[Data odczytu]])</f>
        <v>31</v>
      </c>
      <c r="D93">
        <f>Tabela_gaz3[[#This Row],[Odczyt licznika]]-B92</f>
        <v>19</v>
      </c>
      <c r="E93">
        <f>Tabela_gaz3[[#This Row],[zuzycie tego miesiaca]]/Tabela_gaz3[[#This Row],[dni]]</f>
        <v>0.61290322580645162</v>
      </c>
      <c r="F93">
        <f>IF(Tabela_gaz3[[#This Row],[srednio na dobe]]&gt;12,1,0)</f>
        <v>0</v>
      </c>
    </row>
    <row r="94" spans="1:6" hidden="1" x14ac:dyDescent="0.25">
      <c r="A94" s="1">
        <v>40086</v>
      </c>
      <c r="B94">
        <v>15557</v>
      </c>
      <c r="C94">
        <f>DAY(Tabela_gaz3[[#This Row],[Data odczytu]])</f>
        <v>30</v>
      </c>
      <c r="D94">
        <f>Tabela_gaz3[[#This Row],[Odczyt licznika]]-B93</f>
        <v>83</v>
      </c>
      <c r="E94">
        <f>Tabela_gaz3[[#This Row],[zuzycie tego miesiaca]]/Tabela_gaz3[[#This Row],[dni]]</f>
        <v>2.7666666666666666</v>
      </c>
      <c r="F94">
        <f>IF(Tabela_gaz3[[#This Row],[srednio na dobe]]&gt;12,1,0)</f>
        <v>0</v>
      </c>
    </row>
    <row r="95" spans="1:6" hidden="1" x14ac:dyDescent="0.25">
      <c r="A95" s="1">
        <v>40117</v>
      </c>
      <c r="B95">
        <v>15694</v>
      </c>
      <c r="C95">
        <f>DAY(Tabela_gaz3[[#This Row],[Data odczytu]])</f>
        <v>31</v>
      </c>
      <c r="D95">
        <f>Tabela_gaz3[[#This Row],[Odczyt licznika]]-B94</f>
        <v>137</v>
      </c>
      <c r="E95">
        <f>Tabela_gaz3[[#This Row],[zuzycie tego miesiaca]]/Tabela_gaz3[[#This Row],[dni]]</f>
        <v>4.419354838709677</v>
      </c>
      <c r="F95">
        <f>IF(Tabela_gaz3[[#This Row],[srednio na dobe]]&gt;12,1,0)</f>
        <v>0</v>
      </c>
    </row>
    <row r="96" spans="1:6" hidden="1" x14ac:dyDescent="0.25">
      <c r="A96" s="1">
        <v>40147</v>
      </c>
      <c r="B96">
        <v>15835</v>
      </c>
      <c r="C96">
        <f>DAY(Tabela_gaz3[[#This Row],[Data odczytu]])</f>
        <v>30</v>
      </c>
      <c r="D96">
        <f>Tabela_gaz3[[#This Row],[Odczyt licznika]]-B95</f>
        <v>141</v>
      </c>
      <c r="E96">
        <f>Tabela_gaz3[[#This Row],[zuzycie tego miesiaca]]/Tabela_gaz3[[#This Row],[dni]]</f>
        <v>4.7</v>
      </c>
      <c r="F96">
        <f>IF(Tabela_gaz3[[#This Row],[srednio na dobe]]&gt;12,1,0)</f>
        <v>0</v>
      </c>
    </row>
    <row r="97" spans="1:6" hidden="1" x14ac:dyDescent="0.25">
      <c r="A97" s="1">
        <v>40178</v>
      </c>
      <c r="B97">
        <v>16087</v>
      </c>
      <c r="C97">
        <f>DAY(Tabela_gaz3[[#This Row],[Data odczytu]])</f>
        <v>31</v>
      </c>
      <c r="D97">
        <f>Tabela_gaz3[[#This Row],[Odczyt licznika]]-B96</f>
        <v>252</v>
      </c>
      <c r="E97">
        <f>Tabela_gaz3[[#This Row],[zuzycie tego miesiaca]]/Tabela_gaz3[[#This Row],[dni]]</f>
        <v>8.129032258064516</v>
      </c>
      <c r="F97">
        <f>IF(Tabela_gaz3[[#This Row],[srednio na dobe]]&gt;12,1,0)</f>
        <v>0</v>
      </c>
    </row>
    <row r="98" spans="1:6" hidden="1" x14ac:dyDescent="0.25">
      <c r="A98" s="1">
        <v>40209</v>
      </c>
      <c r="B98">
        <v>16431</v>
      </c>
      <c r="C98">
        <f>DAY(Tabela_gaz3[[#This Row],[Data odczytu]])</f>
        <v>31</v>
      </c>
      <c r="D98">
        <f>Tabela_gaz3[[#This Row],[Odczyt licznika]]-B97</f>
        <v>344</v>
      </c>
      <c r="E98">
        <f>Tabela_gaz3[[#This Row],[zuzycie tego miesiaca]]/Tabela_gaz3[[#This Row],[dni]]</f>
        <v>11.096774193548388</v>
      </c>
      <c r="F98">
        <f>IF(Tabela_gaz3[[#This Row],[srednio na dobe]]&gt;12,1,0)</f>
        <v>0</v>
      </c>
    </row>
    <row r="99" spans="1:6" x14ac:dyDescent="0.25">
      <c r="A99" s="1">
        <v>40237</v>
      </c>
      <c r="B99">
        <v>16792</v>
      </c>
      <c r="C99">
        <f>DAY(Tabela_gaz3[[#This Row],[Data odczytu]])</f>
        <v>28</v>
      </c>
      <c r="D99">
        <f>Tabela_gaz3[[#This Row],[Odczyt licznika]]-B98</f>
        <v>361</v>
      </c>
      <c r="E99">
        <f>Tabela_gaz3[[#This Row],[zuzycie tego miesiaca]]/Tabela_gaz3[[#This Row],[dni]]</f>
        <v>12.892857142857142</v>
      </c>
      <c r="F99">
        <f>IF(Tabela_gaz3[[#This Row],[srednio na dobe]]&gt;12,1,0)</f>
        <v>1</v>
      </c>
    </row>
    <row r="100" spans="1:6" hidden="1" x14ac:dyDescent="0.25">
      <c r="A100" s="1">
        <v>40268</v>
      </c>
      <c r="B100">
        <v>17057</v>
      </c>
      <c r="C100">
        <f>DAY(Tabela_gaz3[[#This Row],[Data odczytu]])</f>
        <v>31</v>
      </c>
      <c r="D100">
        <f>Tabela_gaz3[[#This Row],[Odczyt licznika]]-B99</f>
        <v>265</v>
      </c>
      <c r="E100">
        <f>Tabela_gaz3[[#This Row],[zuzycie tego miesiaca]]/Tabela_gaz3[[#This Row],[dni]]</f>
        <v>8.5483870967741939</v>
      </c>
      <c r="F100">
        <f>IF(Tabela_gaz3[[#This Row],[srednio na dobe]]&gt;12,1,0)</f>
        <v>0</v>
      </c>
    </row>
    <row r="101" spans="1:6" hidden="1" x14ac:dyDescent="0.25">
      <c r="A101" s="1">
        <v>40298</v>
      </c>
      <c r="B101">
        <v>17186</v>
      </c>
      <c r="C101">
        <f>DAY(Tabela_gaz3[[#This Row],[Data odczytu]])</f>
        <v>30</v>
      </c>
      <c r="D101">
        <f>Tabela_gaz3[[#This Row],[Odczyt licznika]]-B100</f>
        <v>129</v>
      </c>
      <c r="E101">
        <f>Tabela_gaz3[[#This Row],[zuzycie tego miesiaca]]/Tabela_gaz3[[#This Row],[dni]]</f>
        <v>4.3</v>
      </c>
      <c r="F101">
        <f>IF(Tabela_gaz3[[#This Row],[srednio na dobe]]&gt;12,1,0)</f>
        <v>0</v>
      </c>
    </row>
    <row r="102" spans="1:6" hidden="1" x14ac:dyDescent="0.25">
      <c r="A102" s="1">
        <v>40329</v>
      </c>
      <c r="B102">
        <v>17301</v>
      </c>
      <c r="C102">
        <f>DAY(Tabela_gaz3[[#This Row],[Data odczytu]])</f>
        <v>31</v>
      </c>
      <c r="D102">
        <f>Tabela_gaz3[[#This Row],[Odczyt licznika]]-B101</f>
        <v>115</v>
      </c>
      <c r="E102">
        <f>Tabela_gaz3[[#This Row],[zuzycie tego miesiaca]]/Tabela_gaz3[[#This Row],[dni]]</f>
        <v>3.7096774193548385</v>
      </c>
      <c r="F102">
        <f>IF(Tabela_gaz3[[#This Row],[srednio na dobe]]&gt;12,1,0)</f>
        <v>0</v>
      </c>
    </row>
    <row r="103" spans="1:6" hidden="1" x14ac:dyDescent="0.25">
      <c r="A103" s="1">
        <v>40359</v>
      </c>
      <c r="B103">
        <v>17332</v>
      </c>
      <c r="C103">
        <f>DAY(Tabela_gaz3[[#This Row],[Data odczytu]])</f>
        <v>30</v>
      </c>
      <c r="D103">
        <f>Tabela_gaz3[[#This Row],[Odczyt licznika]]-B102</f>
        <v>31</v>
      </c>
      <c r="E103">
        <f>Tabela_gaz3[[#This Row],[zuzycie tego miesiaca]]/Tabela_gaz3[[#This Row],[dni]]</f>
        <v>1.0333333333333334</v>
      </c>
      <c r="F103">
        <f>IF(Tabela_gaz3[[#This Row],[srednio na dobe]]&gt;12,1,0)</f>
        <v>0</v>
      </c>
    </row>
    <row r="104" spans="1:6" hidden="1" x14ac:dyDescent="0.25">
      <c r="A104" s="1">
        <v>40390</v>
      </c>
      <c r="B104">
        <v>17352</v>
      </c>
      <c r="C104">
        <f>DAY(Tabela_gaz3[[#This Row],[Data odczytu]])</f>
        <v>31</v>
      </c>
      <c r="D104">
        <f>Tabela_gaz3[[#This Row],[Odczyt licznika]]-B103</f>
        <v>20</v>
      </c>
      <c r="E104">
        <f>Tabela_gaz3[[#This Row],[zuzycie tego miesiaca]]/Tabela_gaz3[[#This Row],[dni]]</f>
        <v>0.64516129032258063</v>
      </c>
      <c r="F104">
        <f>IF(Tabela_gaz3[[#This Row],[srednio na dobe]]&gt;12,1,0)</f>
        <v>0</v>
      </c>
    </row>
    <row r="105" spans="1:6" hidden="1" x14ac:dyDescent="0.25">
      <c r="A105" s="1">
        <v>40421</v>
      </c>
      <c r="B105">
        <v>17367</v>
      </c>
      <c r="C105">
        <f>DAY(Tabela_gaz3[[#This Row],[Data odczytu]])</f>
        <v>31</v>
      </c>
      <c r="D105">
        <f>Tabela_gaz3[[#This Row],[Odczyt licznika]]-B104</f>
        <v>15</v>
      </c>
      <c r="E105">
        <f>Tabela_gaz3[[#This Row],[zuzycie tego miesiaca]]/Tabela_gaz3[[#This Row],[dni]]</f>
        <v>0.4838709677419355</v>
      </c>
      <c r="F105">
        <f>IF(Tabela_gaz3[[#This Row],[srednio na dobe]]&gt;12,1,0)</f>
        <v>0</v>
      </c>
    </row>
    <row r="106" spans="1:6" hidden="1" x14ac:dyDescent="0.25">
      <c r="A106" s="1">
        <v>40451</v>
      </c>
      <c r="B106">
        <v>17517</v>
      </c>
      <c r="C106">
        <f>DAY(Tabela_gaz3[[#This Row],[Data odczytu]])</f>
        <v>30</v>
      </c>
      <c r="D106">
        <f>Tabela_gaz3[[#This Row],[Odczyt licznika]]-B105</f>
        <v>150</v>
      </c>
      <c r="E106">
        <f>Tabela_gaz3[[#This Row],[zuzycie tego miesiaca]]/Tabela_gaz3[[#This Row],[dni]]</f>
        <v>5</v>
      </c>
      <c r="F106">
        <f>IF(Tabela_gaz3[[#This Row],[srednio na dobe]]&gt;12,1,0)</f>
        <v>0</v>
      </c>
    </row>
    <row r="107" spans="1:6" hidden="1" x14ac:dyDescent="0.25">
      <c r="A107" s="1">
        <v>40482</v>
      </c>
      <c r="B107">
        <v>17708</v>
      </c>
      <c r="C107">
        <f>DAY(Tabela_gaz3[[#This Row],[Data odczytu]])</f>
        <v>31</v>
      </c>
      <c r="D107">
        <f>Tabela_gaz3[[#This Row],[Odczyt licznika]]-B106</f>
        <v>191</v>
      </c>
      <c r="E107">
        <f>Tabela_gaz3[[#This Row],[zuzycie tego miesiaca]]/Tabela_gaz3[[#This Row],[dni]]</f>
        <v>6.161290322580645</v>
      </c>
      <c r="F107">
        <f>IF(Tabela_gaz3[[#This Row],[srednio na dobe]]&gt;12,1,0)</f>
        <v>0</v>
      </c>
    </row>
    <row r="108" spans="1:6" hidden="1" x14ac:dyDescent="0.25">
      <c r="A108" s="1">
        <v>40512</v>
      </c>
      <c r="B108">
        <v>18052</v>
      </c>
      <c r="C108">
        <f>DAY(Tabela_gaz3[[#This Row],[Data odczytu]])</f>
        <v>30</v>
      </c>
      <c r="D108">
        <f>Tabela_gaz3[[#This Row],[Odczyt licznika]]-B107</f>
        <v>344</v>
      </c>
      <c r="E108">
        <f>Tabela_gaz3[[#This Row],[zuzycie tego miesiaca]]/Tabela_gaz3[[#This Row],[dni]]</f>
        <v>11.466666666666667</v>
      </c>
      <c r="F108">
        <f>IF(Tabela_gaz3[[#This Row],[srednio na dobe]]&gt;12,1,0)</f>
        <v>0</v>
      </c>
    </row>
    <row r="109" spans="1:6" hidden="1" x14ac:dyDescent="0.25">
      <c r="A109" s="1">
        <v>40543</v>
      </c>
      <c r="B109">
        <v>18372</v>
      </c>
      <c r="C109">
        <f>DAY(Tabela_gaz3[[#This Row],[Data odczytu]])</f>
        <v>31</v>
      </c>
      <c r="D109">
        <f>Tabela_gaz3[[#This Row],[Odczyt licznika]]-B108</f>
        <v>320</v>
      </c>
      <c r="E109">
        <f>Tabela_gaz3[[#This Row],[zuzycie tego miesiaca]]/Tabela_gaz3[[#This Row],[dni]]</f>
        <v>10.32258064516129</v>
      </c>
      <c r="F109">
        <f>IF(Tabela_gaz3[[#This Row],[srednio na dobe]]&gt;12,1,0)</f>
        <v>0</v>
      </c>
    </row>
    <row r="110" spans="1:6" hidden="1" x14ac:dyDescent="0.25">
      <c r="A110" s="1">
        <v>40574</v>
      </c>
      <c r="B110">
        <v>18680</v>
      </c>
      <c r="C110">
        <f>DAY(Tabela_gaz3[[#This Row],[Data odczytu]])</f>
        <v>31</v>
      </c>
      <c r="D110">
        <f>Tabela_gaz3[[#This Row],[Odczyt licznika]]-B109</f>
        <v>308</v>
      </c>
      <c r="E110">
        <f>Tabela_gaz3[[#This Row],[zuzycie tego miesiaca]]/Tabela_gaz3[[#This Row],[dni]]</f>
        <v>9.935483870967742</v>
      </c>
      <c r="F110">
        <f>IF(Tabela_gaz3[[#This Row],[srednio na dobe]]&gt;12,1,0)</f>
        <v>0</v>
      </c>
    </row>
    <row r="111" spans="1:6" x14ac:dyDescent="0.25">
      <c r="A111" s="1">
        <v>40602</v>
      </c>
      <c r="B111">
        <v>19057</v>
      </c>
      <c r="C111">
        <f>DAY(Tabela_gaz3[[#This Row],[Data odczytu]])</f>
        <v>28</v>
      </c>
      <c r="D111">
        <f>Tabela_gaz3[[#This Row],[Odczyt licznika]]-B110</f>
        <v>377</v>
      </c>
      <c r="E111">
        <f>Tabela_gaz3[[#This Row],[zuzycie tego miesiaca]]/Tabela_gaz3[[#This Row],[dni]]</f>
        <v>13.464285714285714</v>
      </c>
      <c r="F111">
        <f>IF(Tabela_gaz3[[#This Row],[srednio na dobe]]&gt;12,1,0)</f>
        <v>1</v>
      </c>
    </row>
    <row r="112" spans="1:6" hidden="1" x14ac:dyDescent="0.25">
      <c r="A112" s="1">
        <v>40633</v>
      </c>
      <c r="B112">
        <v>19285</v>
      </c>
      <c r="C112">
        <f>DAY(Tabela_gaz3[[#This Row],[Data odczytu]])</f>
        <v>31</v>
      </c>
      <c r="D112">
        <f>Tabela_gaz3[[#This Row],[Odczyt licznika]]-B111</f>
        <v>228</v>
      </c>
      <c r="E112">
        <f>Tabela_gaz3[[#This Row],[zuzycie tego miesiaca]]/Tabela_gaz3[[#This Row],[dni]]</f>
        <v>7.354838709677419</v>
      </c>
      <c r="F112">
        <f>IF(Tabela_gaz3[[#This Row],[srednio na dobe]]&gt;12,1,0)</f>
        <v>0</v>
      </c>
    </row>
    <row r="113" spans="1:6" hidden="1" x14ac:dyDescent="0.25">
      <c r="A113" s="1">
        <v>40663</v>
      </c>
      <c r="B113">
        <v>19431</v>
      </c>
      <c r="C113">
        <f>DAY(Tabela_gaz3[[#This Row],[Data odczytu]])</f>
        <v>30</v>
      </c>
      <c r="D113">
        <f>Tabela_gaz3[[#This Row],[Odczyt licznika]]-B112</f>
        <v>146</v>
      </c>
      <c r="E113">
        <f>Tabela_gaz3[[#This Row],[zuzycie tego miesiaca]]/Tabela_gaz3[[#This Row],[dni]]</f>
        <v>4.8666666666666663</v>
      </c>
      <c r="F113">
        <f>IF(Tabela_gaz3[[#This Row],[srednio na dobe]]&gt;12,1,0)</f>
        <v>0</v>
      </c>
    </row>
    <row r="114" spans="1:6" hidden="1" x14ac:dyDescent="0.25">
      <c r="A114" s="1">
        <v>40694</v>
      </c>
      <c r="B114">
        <v>19604</v>
      </c>
      <c r="C114">
        <f>DAY(Tabela_gaz3[[#This Row],[Data odczytu]])</f>
        <v>31</v>
      </c>
      <c r="D114">
        <f>Tabela_gaz3[[#This Row],[Odczyt licznika]]-B113</f>
        <v>173</v>
      </c>
      <c r="E114">
        <f>Tabela_gaz3[[#This Row],[zuzycie tego miesiaca]]/Tabela_gaz3[[#This Row],[dni]]</f>
        <v>5.580645161290323</v>
      </c>
      <c r="F114">
        <f>IF(Tabela_gaz3[[#This Row],[srednio na dobe]]&gt;12,1,0)</f>
        <v>0</v>
      </c>
    </row>
    <row r="115" spans="1:6" hidden="1" x14ac:dyDescent="0.25">
      <c r="A115" s="1">
        <v>40724</v>
      </c>
      <c r="B115">
        <v>19702</v>
      </c>
      <c r="C115">
        <f>DAY(Tabela_gaz3[[#This Row],[Data odczytu]])</f>
        <v>30</v>
      </c>
      <c r="D115">
        <f>Tabela_gaz3[[#This Row],[Odczyt licznika]]-B114</f>
        <v>98</v>
      </c>
      <c r="E115">
        <f>Tabela_gaz3[[#This Row],[zuzycie tego miesiaca]]/Tabela_gaz3[[#This Row],[dni]]</f>
        <v>3.2666666666666666</v>
      </c>
      <c r="F115">
        <f>IF(Tabela_gaz3[[#This Row],[srednio na dobe]]&gt;12,1,0)</f>
        <v>0</v>
      </c>
    </row>
    <row r="116" spans="1:6" hidden="1" x14ac:dyDescent="0.25">
      <c r="A116" s="1">
        <v>40755</v>
      </c>
      <c r="B116">
        <v>19718</v>
      </c>
      <c r="C116">
        <f>DAY(Tabela_gaz3[[#This Row],[Data odczytu]])</f>
        <v>31</v>
      </c>
      <c r="D116">
        <f>Tabela_gaz3[[#This Row],[Odczyt licznika]]-B115</f>
        <v>16</v>
      </c>
      <c r="E116">
        <f>Tabela_gaz3[[#This Row],[zuzycie tego miesiaca]]/Tabela_gaz3[[#This Row],[dni]]</f>
        <v>0.5161290322580645</v>
      </c>
      <c r="F116">
        <f>IF(Tabela_gaz3[[#This Row],[srednio na dobe]]&gt;12,1,0)</f>
        <v>0</v>
      </c>
    </row>
    <row r="117" spans="1:6" hidden="1" x14ac:dyDescent="0.25">
      <c r="A117" s="1">
        <v>40786</v>
      </c>
      <c r="B117">
        <v>19735</v>
      </c>
      <c r="C117">
        <f>DAY(Tabela_gaz3[[#This Row],[Data odczytu]])</f>
        <v>31</v>
      </c>
      <c r="D117">
        <f>Tabela_gaz3[[#This Row],[Odczyt licznika]]-B116</f>
        <v>17</v>
      </c>
      <c r="E117">
        <f>Tabela_gaz3[[#This Row],[zuzycie tego miesiaca]]/Tabela_gaz3[[#This Row],[dni]]</f>
        <v>0.54838709677419351</v>
      </c>
      <c r="F117">
        <f>IF(Tabela_gaz3[[#This Row],[srednio na dobe]]&gt;12,1,0)</f>
        <v>0</v>
      </c>
    </row>
    <row r="118" spans="1:6" hidden="1" x14ac:dyDescent="0.25">
      <c r="A118" s="1">
        <v>40816</v>
      </c>
      <c r="B118">
        <v>19815</v>
      </c>
      <c r="C118">
        <f>DAY(Tabela_gaz3[[#This Row],[Data odczytu]])</f>
        <v>30</v>
      </c>
      <c r="D118">
        <f>Tabela_gaz3[[#This Row],[Odczyt licznika]]-B117</f>
        <v>80</v>
      </c>
      <c r="E118">
        <f>Tabela_gaz3[[#This Row],[zuzycie tego miesiaca]]/Tabela_gaz3[[#This Row],[dni]]</f>
        <v>2.6666666666666665</v>
      </c>
      <c r="F118">
        <f>IF(Tabela_gaz3[[#This Row],[srednio na dobe]]&gt;12,1,0)</f>
        <v>0</v>
      </c>
    </row>
    <row r="119" spans="1:6" hidden="1" x14ac:dyDescent="0.25">
      <c r="A119" s="1">
        <v>40847</v>
      </c>
      <c r="B119">
        <v>19946</v>
      </c>
      <c r="C119">
        <f>DAY(Tabela_gaz3[[#This Row],[Data odczytu]])</f>
        <v>31</v>
      </c>
      <c r="D119">
        <f>Tabela_gaz3[[#This Row],[Odczyt licznika]]-B118</f>
        <v>131</v>
      </c>
      <c r="E119">
        <f>Tabela_gaz3[[#This Row],[zuzycie tego miesiaca]]/Tabela_gaz3[[#This Row],[dni]]</f>
        <v>4.225806451612903</v>
      </c>
      <c r="F119">
        <f>IF(Tabela_gaz3[[#This Row],[srednio na dobe]]&gt;12,1,0)</f>
        <v>0</v>
      </c>
    </row>
    <row r="120" spans="1:6" hidden="1" x14ac:dyDescent="0.25">
      <c r="A120" s="1">
        <v>40877</v>
      </c>
      <c r="B120">
        <v>20081</v>
      </c>
      <c r="C120">
        <f>DAY(Tabela_gaz3[[#This Row],[Data odczytu]])</f>
        <v>30</v>
      </c>
      <c r="D120">
        <f>Tabela_gaz3[[#This Row],[Odczyt licznika]]-B119</f>
        <v>135</v>
      </c>
      <c r="E120">
        <f>Tabela_gaz3[[#This Row],[zuzycie tego miesiaca]]/Tabela_gaz3[[#This Row],[dni]]</f>
        <v>4.5</v>
      </c>
      <c r="F120">
        <f>IF(Tabela_gaz3[[#This Row],[srednio na dobe]]&gt;12,1,0)</f>
        <v>0</v>
      </c>
    </row>
    <row r="121" spans="1:6" hidden="1" x14ac:dyDescent="0.25">
      <c r="A121" s="1">
        <v>40908</v>
      </c>
      <c r="B121">
        <v>20323</v>
      </c>
      <c r="C121">
        <f>DAY(Tabela_gaz3[[#This Row],[Data odczytu]])</f>
        <v>31</v>
      </c>
      <c r="D121">
        <f>Tabela_gaz3[[#This Row],[Odczyt licznika]]-B120</f>
        <v>242</v>
      </c>
      <c r="E121">
        <f>Tabela_gaz3[[#This Row],[zuzycie tego miesiaca]]/Tabela_gaz3[[#This Row],[dni]]</f>
        <v>7.806451612903226</v>
      </c>
      <c r="F121">
        <f>IF(Tabela_gaz3[[#This Row],[srednio na dobe]]&gt;12,1,0)</f>
        <v>0</v>
      </c>
    </row>
    <row r="122" spans="1:6" hidden="1" x14ac:dyDescent="0.25">
      <c r="A122" s="1">
        <v>40939</v>
      </c>
      <c r="B122">
        <v>20653</v>
      </c>
      <c r="C122">
        <f>DAY(Tabela_gaz3[[#This Row],[Data odczytu]])</f>
        <v>31</v>
      </c>
      <c r="D122">
        <f>Tabela_gaz3[[#This Row],[Odczyt licznika]]-B121</f>
        <v>330</v>
      </c>
      <c r="E122">
        <f>Tabela_gaz3[[#This Row],[zuzycie tego miesiaca]]/Tabela_gaz3[[#This Row],[dni]]</f>
        <v>10.64516129032258</v>
      </c>
      <c r="F122">
        <f>IF(Tabela_gaz3[[#This Row],[srednio na dobe]]&gt;12,1,0)</f>
        <v>0</v>
      </c>
    </row>
    <row r="123" spans="1:6" x14ac:dyDescent="0.25">
      <c r="A123" s="1">
        <v>40967</v>
      </c>
      <c r="B123">
        <v>21000</v>
      </c>
      <c r="C123">
        <f>DAY(Tabela_gaz3[[#This Row],[Data odczytu]])</f>
        <v>28</v>
      </c>
      <c r="D123">
        <f>Tabela_gaz3[[#This Row],[Odczyt licznika]]-B122</f>
        <v>347</v>
      </c>
      <c r="E123">
        <f>Tabela_gaz3[[#This Row],[zuzycie tego miesiaca]]/Tabela_gaz3[[#This Row],[dni]]</f>
        <v>12.392857142857142</v>
      </c>
      <c r="F123">
        <f>IF(Tabela_gaz3[[#This Row],[srednio na dobe]]&gt;12,1,0)</f>
        <v>1</v>
      </c>
    </row>
    <row r="124" spans="1:6" hidden="1" x14ac:dyDescent="0.25">
      <c r="A124" s="1">
        <v>40999</v>
      </c>
      <c r="B124">
        <v>21254</v>
      </c>
      <c r="C124">
        <f>DAY(Tabela_gaz3[[#This Row],[Data odczytu]])</f>
        <v>31</v>
      </c>
      <c r="D124">
        <f>Tabela_gaz3[[#This Row],[Odczyt licznika]]-B123</f>
        <v>254</v>
      </c>
      <c r="E124">
        <f>Tabela_gaz3[[#This Row],[zuzycie tego miesiaca]]/Tabela_gaz3[[#This Row],[dni]]</f>
        <v>8.193548387096774</v>
      </c>
      <c r="F124">
        <f>IF(Tabela_gaz3[[#This Row],[srednio na dobe]]&gt;12,1,0)</f>
        <v>0</v>
      </c>
    </row>
    <row r="125" spans="1:6" hidden="1" x14ac:dyDescent="0.25">
      <c r="A125" s="1">
        <v>41029</v>
      </c>
      <c r="B125">
        <v>21377</v>
      </c>
      <c r="C125">
        <f>DAY(Tabela_gaz3[[#This Row],[Data odczytu]])</f>
        <v>30</v>
      </c>
      <c r="D125">
        <f>Tabela_gaz3[[#This Row],[Odczyt licznika]]-B124</f>
        <v>123</v>
      </c>
      <c r="E125">
        <f>Tabela_gaz3[[#This Row],[zuzycie tego miesiaca]]/Tabela_gaz3[[#This Row],[dni]]</f>
        <v>4.0999999999999996</v>
      </c>
      <c r="F125">
        <f>IF(Tabela_gaz3[[#This Row],[srednio na dobe]]&gt;12,1,0)</f>
        <v>0</v>
      </c>
    </row>
    <row r="126" spans="1:6" hidden="1" x14ac:dyDescent="0.25">
      <c r="A126" s="1">
        <v>41060</v>
      </c>
      <c r="B126">
        <v>21487</v>
      </c>
      <c r="C126">
        <f>DAY(Tabela_gaz3[[#This Row],[Data odczytu]])</f>
        <v>31</v>
      </c>
      <c r="D126">
        <f>Tabela_gaz3[[#This Row],[Odczyt licznika]]-B125</f>
        <v>110</v>
      </c>
      <c r="E126">
        <f>Tabela_gaz3[[#This Row],[zuzycie tego miesiaca]]/Tabela_gaz3[[#This Row],[dni]]</f>
        <v>3.5483870967741935</v>
      </c>
      <c r="F126">
        <f>IF(Tabela_gaz3[[#This Row],[srednio na dobe]]&gt;12,1,0)</f>
        <v>0</v>
      </c>
    </row>
    <row r="127" spans="1:6" hidden="1" x14ac:dyDescent="0.25">
      <c r="A127" s="1">
        <v>41090</v>
      </c>
      <c r="B127">
        <v>21517</v>
      </c>
      <c r="C127">
        <f>DAY(Tabela_gaz3[[#This Row],[Data odczytu]])</f>
        <v>30</v>
      </c>
      <c r="D127">
        <f>Tabela_gaz3[[#This Row],[Odczyt licznika]]-B126</f>
        <v>30</v>
      </c>
      <c r="E127">
        <f>Tabela_gaz3[[#This Row],[zuzycie tego miesiaca]]/Tabela_gaz3[[#This Row],[dni]]</f>
        <v>1</v>
      </c>
      <c r="F127">
        <f>IF(Tabela_gaz3[[#This Row],[srednio na dobe]]&gt;12,1,0)</f>
        <v>0</v>
      </c>
    </row>
    <row r="128" spans="1:6" hidden="1" x14ac:dyDescent="0.25">
      <c r="A128" s="1">
        <v>41121</v>
      </c>
      <c r="B128">
        <v>21536</v>
      </c>
      <c r="C128">
        <f>DAY(Tabela_gaz3[[#This Row],[Data odczytu]])</f>
        <v>31</v>
      </c>
      <c r="D128">
        <f>Tabela_gaz3[[#This Row],[Odczyt licznika]]-B127</f>
        <v>19</v>
      </c>
      <c r="E128">
        <f>Tabela_gaz3[[#This Row],[zuzycie tego miesiaca]]/Tabela_gaz3[[#This Row],[dni]]</f>
        <v>0.61290322580645162</v>
      </c>
      <c r="F128">
        <f>IF(Tabela_gaz3[[#This Row],[srednio na dobe]]&gt;12,1,0)</f>
        <v>0</v>
      </c>
    </row>
    <row r="129" spans="1:6" hidden="1" x14ac:dyDescent="0.25">
      <c r="A129" s="1">
        <v>41152</v>
      </c>
      <c r="B129">
        <v>21550</v>
      </c>
      <c r="C129">
        <f>DAY(Tabela_gaz3[[#This Row],[Data odczytu]])</f>
        <v>31</v>
      </c>
      <c r="D129">
        <f>Tabela_gaz3[[#This Row],[Odczyt licznika]]-B128</f>
        <v>14</v>
      </c>
      <c r="E129">
        <f>Tabela_gaz3[[#This Row],[zuzycie tego miesiaca]]/Tabela_gaz3[[#This Row],[dni]]</f>
        <v>0.45161290322580644</v>
      </c>
      <c r="F129">
        <f>IF(Tabela_gaz3[[#This Row],[srednio na dobe]]&gt;12,1,0)</f>
        <v>0</v>
      </c>
    </row>
    <row r="130" spans="1:6" hidden="1" x14ac:dyDescent="0.25">
      <c r="A130" s="1">
        <v>41182</v>
      </c>
      <c r="B130">
        <v>21695</v>
      </c>
      <c r="C130">
        <f>DAY(Tabela_gaz3[[#This Row],[Data odczytu]])</f>
        <v>30</v>
      </c>
      <c r="D130">
        <f>Tabela_gaz3[[#This Row],[Odczyt licznika]]-B129</f>
        <v>145</v>
      </c>
      <c r="E130">
        <f>Tabela_gaz3[[#This Row],[zuzycie tego miesiaca]]/Tabela_gaz3[[#This Row],[dni]]</f>
        <v>4.833333333333333</v>
      </c>
      <c r="F130">
        <f>IF(Tabela_gaz3[[#This Row],[srednio na dobe]]&gt;12,1,0)</f>
        <v>0</v>
      </c>
    </row>
    <row r="131" spans="1:6" hidden="1" x14ac:dyDescent="0.25">
      <c r="A131" s="1">
        <v>41213</v>
      </c>
      <c r="B131">
        <v>21878</v>
      </c>
      <c r="C131">
        <f>DAY(Tabela_gaz3[[#This Row],[Data odczytu]])</f>
        <v>31</v>
      </c>
      <c r="D131">
        <f>Tabela_gaz3[[#This Row],[Odczyt licznika]]-B130</f>
        <v>183</v>
      </c>
      <c r="E131">
        <f>Tabela_gaz3[[#This Row],[zuzycie tego miesiaca]]/Tabela_gaz3[[#This Row],[dni]]</f>
        <v>5.903225806451613</v>
      </c>
      <c r="F131">
        <f>IF(Tabela_gaz3[[#This Row],[srednio na dobe]]&gt;12,1,0)</f>
        <v>0</v>
      </c>
    </row>
    <row r="132" spans="1:6" hidden="1" x14ac:dyDescent="0.25">
      <c r="A132" s="1">
        <v>41243</v>
      </c>
      <c r="B132">
        <v>22208</v>
      </c>
      <c r="C132">
        <f>DAY(Tabela_gaz3[[#This Row],[Data odczytu]])</f>
        <v>30</v>
      </c>
      <c r="D132">
        <f>Tabela_gaz3[[#This Row],[Odczyt licznika]]-B131</f>
        <v>330</v>
      </c>
      <c r="E132">
        <f>Tabela_gaz3[[#This Row],[zuzycie tego miesiaca]]/Tabela_gaz3[[#This Row],[dni]]</f>
        <v>11</v>
      </c>
      <c r="F132">
        <f>IF(Tabela_gaz3[[#This Row],[srednio na dobe]]&gt;12,1,0)</f>
        <v>0</v>
      </c>
    </row>
    <row r="133" spans="1:6" hidden="1" x14ac:dyDescent="0.25">
      <c r="A133" s="1">
        <v>41274</v>
      </c>
      <c r="B133">
        <v>22516</v>
      </c>
      <c r="C133">
        <f>DAY(Tabela_gaz3[[#This Row],[Data odczytu]])</f>
        <v>31</v>
      </c>
      <c r="D133">
        <f>Tabela_gaz3[[#This Row],[Odczyt licznika]]-B132</f>
        <v>308</v>
      </c>
      <c r="E133">
        <f>Tabela_gaz3[[#This Row],[zuzycie tego miesiaca]]/Tabela_gaz3[[#This Row],[dni]]</f>
        <v>9.935483870967742</v>
      </c>
      <c r="F133">
        <f>IF(Tabela_gaz3[[#This Row],[srednio na dobe]]&gt;12,1,0)</f>
        <v>0</v>
      </c>
    </row>
    <row r="134" spans="1:6" hidden="1" x14ac:dyDescent="0.25">
      <c r="A134" s="1">
        <v>41305</v>
      </c>
      <c r="B134">
        <v>22811</v>
      </c>
      <c r="C134">
        <f>DAY(Tabela_gaz3[[#This Row],[Data odczytu]])</f>
        <v>31</v>
      </c>
      <c r="D134">
        <f>Tabela_gaz3[[#This Row],[Odczyt licznika]]-B133</f>
        <v>295</v>
      </c>
      <c r="E134">
        <f>Tabela_gaz3[[#This Row],[zuzycie tego miesiaca]]/Tabela_gaz3[[#This Row],[dni]]</f>
        <v>9.5161290322580641</v>
      </c>
      <c r="F134">
        <f>IF(Tabela_gaz3[[#This Row],[srednio na dobe]]&gt;12,1,0)</f>
        <v>0</v>
      </c>
    </row>
    <row r="135" spans="1:6" x14ac:dyDescent="0.25">
      <c r="A135" s="1">
        <v>41333</v>
      </c>
      <c r="B135">
        <v>23173</v>
      </c>
      <c r="C135">
        <f>DAY(Tabela_gaz3[[#This Row],[Data odczytu]])</f>
        <v>28</v>
      </c>
      <c r="D135">
        <f>Tabela_gaz3[[#This Row],[Odczyt licznika]]-B134</f>
        <v>362</v>
      </c>
      <c r="E135">
        <f>Tabela_gaz3[[#This Row],[zuzycie tego miesiaca]]/Tabela_gaz3[[#This Row],[dni]]</f>
        <v>12.928571428571429</v>
      </c>
      <c r="F135">
        <f>IF(Tabela_gaz3[[#This Row],[srednio na dobe]]&gt;12,1,0)</f>
        <v>1</v>
      </c>
    </row>
    <row r="136" spans="1:6" hidden="1" x14ac:dyDescent="0.25">
      <c r="A136" s="1">
        <v>41364</v>
      </c>
      <c r="B136">
        <v>23392</v>
      </c>
      <c r="C136">
        <f>DAY(Tabela_gaz3[[#This Row],[Data odczytu]])</f>
        <v>31</v>
      </c>
      <c r="D136">
        <f>Tabela_gaz3[[#This Row],[Odczyt licznika]]-B135</f>
        <v>219</v>
      </c>
      <c r="E136">
        <f>Tabela_gaz3[[#This Row],[zuzycie tego miesiaca]]/Tabela_gaz3[[#This Row],[dni]]</f>
        <v>7.064516129032258</v>
      </c>
      <c r="F136">
        <f>IF(Tabela_gaz3[[#This Row],[srednio na dobe]]&gt;12,1,0)</f>
        <v>0</v>
      </c>
    </row>
    <row r="137" spans="1:6" hidden="1" x14ac:dyDescent="0.25">
      <c r="A137" s="1">
        <v>41394</v>
      </c>
      <c r="B137">
        <v>23533</v>
      </c>
      <c r="C137">
        <f>DAY(Tabela_gaz3[[#This Row],[Data odczytu]])</f>
        <v>30</v>
      </c>
      <c r="D137">
        <f>Tabela_gaz3[[#This Row],[Odczyt licznika]]-B136</f>
        <v>141</v>
      </c>
      <c r="E137">
        <f>Tabela_gaz3[[#This Row],[zuzycie tego miesiaca]]/Tabela_gaz3[[#This Row],[dni]]</f>
        <v>4.7</v>
      </c>
      <c r="F137">
        <f>IF(Tabela_gaz3[[#This Row],[srednio na dobe]]&gt;12,1,0)</f>
        <v>0</v>
      </c>
    </row>
    <row r="138" spans="1:6" hidden="1" x14ac:dyDescent="0.25">
      <c r="A138" s="1">
        <v>41425</v>
      </c>
      <c r="B138">
        <v>23699</v>
      </c>
      <c r="C138">
        <f>DAY(Tabela_gaz3[[#This Row],[Data odczytu]])</f>
        <v>31</v>
      </c>
      <c r="D138">
        <f>Tabela_gaz3[[#This Row],[Odczyt licznika]]-B137</f>
        <v>166</v>
      </c>
      <c r="E138">
        <f>Tabela_gaz3[[#This Row],[zuzycie tego miesiaca]]/Tabela_gaz3[[#This Row],[dni]]</f>
        <v>5.354838709677419</v>
      </c>
      <c r="F138">
        <f>IF(Tabela_gaz3[[#This Row],[srednio na dobe]]&gt;12,1,0)</f>
        <v>0</v>
      </c>
    </row>
    <row r="139" spans="1:6" hidden="1" x14ac:dyDescent="0.25">
      <c r="A139" s="1">
        <v>41455</v>
      </c>
      <c r="B139">
        <v>23793</v>
      </c>
      <c r="C139">
        <f>DAY(Tabela_gaz3[[#This Row],[Data odczytu]])</f>
        <v>30</v>
      </c>
      <c r="D139">
        <f>Tabela_gaz3[[#This Row],[Odczyt licznika]]-B138</f>
        <v>94</v>
      </c>
      <c r="E139">
        <f>Tabela_gaz3[[#This Row],[zuzycie tego miesiaca]]/Tabela_gaz3[[#This Row],[dni]]</f>
        <v>3.1333333333333333</v>
      </c>
      <c r="F139">
        <f>IF(Tabela_gaz3[[#This Row],[srednio na dobe]]&gt;12,1,0)</f>
        <v>0</v>
      </c>
    </row>
    <row r="140" spans="1:6" hidden="1" x14ac:dyDescent="0.25">
      <c r="A140" s="1">
        <v>41486</v>
      </c>
      <c r="B140">
        <v>23809</v>
      </c>
      <c r="C140">
        <f>DAY(Tabela_gaz3[[#This Row],[Data odczytu]])</f>
        <v>31</v>
      </c>
      <c r="D140">
        <f>Tabela_gaz3[[#This Row],[Odczyt licznika]]-B139</f>
        <v>16</v>
      </c>
      <c r="E140">
        <f>Tabela_gaz3[[#This Row],[zuzycie tego miesiaca]]/Tabela_gaz3[[#This Row],[dni]]</f>
        <v>0.5161290322580645</v>
      </c>
      <c r="F140">
        <f>IF(Tabela_gaz3[[#This Row],[srednio na dobe]]&gt;12,1,0)</f>
        <v>0</v>
      </c>
    </row>
    <row r="141" spans="1:6" hidden="1" x14ac:dyDescent="0.25">
      <c r="A141" s="1">
        <v>41517</v>
      </c>
      <c r="B141">
        <v>23825</v>
      </c>
      <c r="C141">
        <f>DAY(Tabela_gaz3[[#This Row],[Data odczytu]])</f>
        <v>31</v>
      </c>
      <c r="D141">
        <f>Tabela_gaz3[[#This Row],[Odczyt licznika]]-B140</f>
        <v>16</v>
      </c>
      <c r="E141">
        <f>Tabela_gaz3[[#This Row],[zuzycie tego miesiaca]]/Tabela_gaz3[[#This Row],[dni]]</f>
        <v>0.5161290322580645</v>
      </c>
      <c r="F141">
        <f>IF(Tabela_gaz3[[#This Row],[srednio na dobe]]&gt;12,1,0)</f>
        <v>0</v>
      </c>
    </row>
    <row r="142" spans="1:6" hidden="1" x14ac:dyDescent="0.25">
      <c r="A142" s="1">
        <v>41547</v>
      </c>
      <c r="B142">
        <v>23902</v>
      </c>
      <c r="C142">
        <f>DAY(Tabela_gaz3[[#This Row],[Data odczytu]])</f>
        <v>30</v>
      </c>
      <c r="D142">
        <f>Tabela_gaz3[[#This Row],[Odczyt licznika]]-B141</f>
        <v>77</v>
      </c>
      <c r="E142">
        <f>Tabela_gaz3[[#This Row],[zuzycie tego miesiaca]]/Tabela_gaz3[[#This Row],[dni]]</f>
        <v>2.5666666666666669</v>
      </c>
      <c r="F142">
        <f>IF(Tabela_gaz3[[#This Row],[srednio na dobe]]&gt;12,1,0)</f>
        <v>0</v>
      </c>
    </row>
    <row r="143" spans="1:6" hidden="1" x14ac:dyDescent="0.25">
      <c r="A143" s="1">
        <v>41578</v>
      </c>
      <c r="B143">
        <v>24028</v>
      </c>
      <c r="C143">
        <f>DAY(Tabela_gaz3[[#This Row],[Data odczytu]])</f>
        <v>31</v>
      </c>
      <c r="D143">
        <f>Tabela_gaz3[[#This Row],[Odczyt licznika]]-B142</f>
        <v>126</v>
      </c>
      <c r="E143">
        <f>Tabela_gaz3[[#This Row],[zuzycie tego miesiaca]]/Tabela_gaz3[[#This Row],[dni]]</f>
        <v>4.064516129032258</v>
      </c>
      <c r="F143">
        <f>IF(Tabela_gaz3[[#This Row],[srednio na dobe]]&gt;12,1,0)</f>
        <v>0</v>
      </c>
    </row>
    <row r="144" spans="1:6" hidden="1" x14ac:dyDescent="0.25">
      <c r="A144" s="1">
        <v>41608</v>
      </c>
      <c r="B144">
        <v>24158</v>
      </c>
      <c r="C144">
        <f>DAY(Tabela_gaz3[[#This Row],[Data odczytu]])</f>
        <v>30</v>
      </c>
      <c r="D144">
        <f>Tabela_gaz3[[#This Row],[Odczyt licznika]]-B143</f>
        <v>130</v>
      </c>
      <c r="E144">
        <f>Tabela_gaz3[[#This Row],[zuzycie tego miesiaca]]/Tabela_gaz3[[#This Row],[dni]]</f>
        <v>4.333333333333333</v>
      </c>
      <c r="F144">
        <f>IF(Tabela_gaz3[[#This Row],[srednio na dobe]]&gt;12,1,0)</f>
        <v>0</v>
      </c>
    </row>
    <row r="145" spans="1:6" hidden="1" x14ac:dyDescent="0.25">
      <c r="A145" s="1">
        <v>41639</v>
      </c>
      <c r="B145">
        <v>24390</v>
      </c>
      <c r="C145">
        <f>DAY(Tabela_gaz3[[#This Row],[Data odczytu]])</f>
        <v>31</v>
      </c>
      <c r="D145">
        <f>Tabela_gaz3[[#This Row],[Odczyt licznika]]-B144</f>
        <v>232</v>
      </c>
      <c r="E145">
        <f>Tabela_gaz3[[#This Row],[zuzycie tego miesiaca]]/Tabela_gaz3[[#This Row],[dni]]</f>
        <v>7.4838709677419351</v>
      </c>
      <c r="F145">
        <f>IF(Tabela_gaz3[[#This Row],[srednio na dobe]]&gt;12,1,0)</f>
        <v>0</v>
      </c>
    </row>
    <row r="146" spans="1:6" hidden="1" x14ac:dyDescent="0.25">
      <c r="A146" s="1">
        <v>41670</v>
      </c>
      <c r="B146">
        <v>24707</v>
      </c>
      <c r="C146">
        <f>DAY(Tabela_gaz3[[#This Row],[Data odczytu]])</f>
        <v>31</v>
      </c>
      <c r="D146">
        <f>Tabela_gaz3[[#This Row],[Odczyt licznika]]-B145</f>
        <v>317</v>
      </c>
      <c r="E146">
        <f>Tabela_gaz3[[#This Row],[zuzycie tego miesiaca]]/Tabela_gaz3[[#This Row],[dni]]</f>
        <v>10.225806451612904</v>
      </c>
      <c r="F146">
        <f>IF(Tabela_gaz3[[#This Row],[srednio na dobe]]&gt;12,1,0)</f>
        <v>0</v>
      </c>
    </row>
    <row r="147" spans="1:6" hidden="1" x14ac:dyDescent="0.25">
      <c r="A147" s="1">
        <v>41698</v>
      </c>
      <c r="B147">
        <v>25040</v>
      </c>
      <c r="C147">
        <f>DAY(Tabela_gaz3[[#This Row],[Data odczytu]])</f>
        <v>28</v>
      </c>
      <c r="D147">
        <f>Tabela_gaz3[[#This Row],[Odczyt licznika]]-B146</f>
        <v>333</v>
      </c>
      <c r="E147">
        <f>Tabela_gaz3[[#This Row],[zuzycie tego miesiaca]]/Tabela_gaz3[[#This Row],[dni]]</f>
        <v>11.892857142857142</v>
      </c>
      <c r="F147">
        <f>IF(Tabela_gaz3[[#This Row],[srednio na dobe]]&gt;12,1,0)</f>
        <v>0</v>
      </c>
    </row>
    <row r="148" spans="1:6" hidden="1" x14ac:dyDescent="0.25">
      <c r="A148" s="1">
        <v>41729</v>
      </c>
      <c r="B148">
        <v>25284</v>
      </c>
      <c r="C148">
        <f>DAY(Tabela_gaz3[[#This Row],[Data odczytu]])</f>
        <v>31</v>
      </c>
      <c r="D148">
        <f>Tabela_gaz3[[#This Row],[Odczyt licznika]]-B147</f>
        <v>244</v>
      </c>
      <c r="E148">
        <f>Tabela_gaz3[[#This Row],[zuzycie tego miesiaca]]/Tabela_gaz3[[#This Row],[dni]]</f>
        <v>7.870967741935484</v>
      </c>
      <c r="F148">
        <f>IF(Tabela_gaz3[[#This Row],[srednio na dobe]]&gt;12,1,0)</f>
        <v>0</v>
      </c>
    </row>
    <row r="149" spans="1:6" hidden="1" x14ac:dyDescent="0.25">
      <c r="A149" s="1">
        <v>41759</v>
      </c>
      <c r="B149">
        <v>25403</v>
      </c>
      <c r="C149">
        <f>DAY(Tabela_gaz3[[#This Row],[Data odczytu]])</f>
        <v>30</v>
      </c>
      <c r="D149">
        <f>Tabela_gaz3[[#This Row],[Odczyt licznika]]-B148</f>
        <v>119</v>
      </c>
      <c r="E149">
        <f>Tabela_gaz3[[#This Row],[zuzycie tego miesiaca]]/Tabela_gaz3[[#This Row],[dni]]</f>
        <v>3.9666666666666668</v>
      </c>
      <c r="F149">
        <f>IF(Tabela_gaz3[[#This Row],[srednio na dobe]]&gt;12,1,0)</f>
        <v>0</v>
      </c>
    </row>
    <row r="150" spans="1:6" hidden="1" x14ac:dyDescent="0.25">
      <c r="A150" s="1">
        <v>41790</v>
      </c>
      <c r="B150">
        <v>25508</v>
      </c>
      <c r="C150">
        <f>DAY(Tabela_gaz3[[#This Row],[Data odczytu]])</f>
        <v>31</v>
      </c>
      <c r="D150">
        <f>Tabela_gaz3[[#This Row],[Odczyt licznika]]-B149</f>
        <v>105</v>
      </c>
      <c r="E150">
        <f>Tabela_gaz3[[#This Row],[zuzycie tego miesiaca]]/Tabela_gaz3[[#This Row],[dni]]</f>
        <v>3.3870967741935485</v>
      </c>
      <c r="F150">
        <f>IF(Tabela_gaz3[[#This Row],[srednio na dobe]]&gt;12,1,0)</f>
        <v>0</v>
      </c>
    </row>
    <row r="151" spans="1:6" hidden="1" x14ac:dyDescent="0.25">
      <c r="A151" s="1">
        <v>41820</v>
      </c>
      <c r="B151">
        <v>25537</v>
      </c>
      <c r="C151">
        <f>DAY(Tabela_gaz3[[#This Row],[Data odczytu]])</f>
        <v>30</v>
      </c>
      <c r="D151">
        <f>Tabela_gaz3[[#This Row],[Odczyt licznika]]-B150</f>
        <v>29</v>
      </c>
      <c r="E151">
        <f>Tabela_gaz3[[#This Row],[zuzycie tego miesiaca]]/Tabela_gaz3[[#This Row],[dni]]</f>
        <v>0.96666666666666667</v>
      </c>
      <c r="F151">
        <f>IF(Tabela_gaz3[[#This Row],[srednio na dobe]]&gt;12,1,0)</f>
        <v>0</v>
      </c>
    </row>
    <row r="152" spans="1:6" hidden="1" x14ac:dyDescent="0.25">
      <c r="A152" s="1">
        <v>41851</v>
      </c>
      <c r="B152">
        <v>25556</v>
      </c>
      <c r="C152">
        <f>DAY(Tabela_gaz3[[#This Row],[Data odczytu]])</f>
        <v>31</v>
      </c>
      <c r="D152">
        <f>Tabela_gaz3[[#This Row],[Odczyt licznika]]-B151</f>
        <v>19</v>
      </c>
      <c r="E152">
        <f>Tabela_gaz3[[#This Row],[zuzycie tego miesiaca]]/Tabela_gaz3[[#This Row],[dni]]</f>
        <v>0.61290322580645162</v>
      </c>
      <c r="F152">
        <f>IF(Tabela_gaz3[[#This Row],[srednio na dobe]]&gt;12,1,0)</f>
        <v>0</v>
      </c>
    </row>
    <row r="153" spans="1:6" hidden="1" x14ac:dyDescent="0.25">
      <c r="A153" s="1">
        <v>41882</v>
      </c>
      <c r="B153">
        <v>25569</v>
      </c>
      <c r="C153">
        <f>DAY(Tabela_gaz3[[#This Row],[Data odczytu]])</f>
        <v>31</v>
      </c>
      <c r="D153">
        <f>Tabela_gaz3[[#This Row],[Odczyt licznika]]-B152</f>
        <v>13</v>
      </c>
      <c r="E153">
        <f>Tabela_gaz3[[#This Row],[zuzycie tego miesiaca]]/Tabela_gaz3[[#This Row],[dni]]</f>
        <v>0.41935483870967744</v>
      </c>
      <c r="F153">
        <f>IF(Tabela_gaz3[[#This Row],[srednio na dobe]]&gt;12,1,0)</f>
        <v>0</v>
      </c>
    </row>
    <row r="154" spans="1:6" hidden="1" x14ac:dyDescent="0.25">
      <c r="A154" s="1">
        <v>41912</v>
      </c>
      <c r="B154">
        <v>25708</v>
      </c>
      <c r="C154">
        <f>DAY(Tabela_gaz3[[#This Row],[Data odczytu]])</f>
        <v>30</v>
      </c>
      <c r="D154">
        <f>Tabela_gaz3[[#This Row],[Odczyt licznika]]-B153</f>
        <v>139</v>
      </c>
      <c r="E154">
        <f>Tabela_gaz3[[#This Row],[zuzycie tego miesiaca]]/Tabela_gaz3[[#This Row],[dni]]</f>
        <v>4.6333333333333337</v>
      </c>
      <c r="F154">
        <f>IF(Tabela_gaz3[[#This Row],[srednio na dobe]]&gt;12,1,0)</f>
        <v>0</v>
      </c>
    </row>
    <row r="155" spans="1:6" hidden="1" x14ac:dyDescent="0.25">
      <c r="A155" s="1">
        <v>41943</v>
      </c>
      <c r="B155">
        <v>25883</v>
      </c>
      <c r="C155">
        <f>DAY(Tabela_gaz3[[#This Row],[Data odczytu]])</f>
        <v>31</v>
      </c>
      <c r="D155">
        <f>Tabela_gaz3[[#This Row],[Odczyt licznika]]-B154</f>
        <v>175</v>
      </c>
      <c r="E155">
        <f>Tabela_gaz3[[#This Row],[zuzycie tego miesiaca]]/Tabela_gaz3[[#This Row],[dni]]</f>
        <v>5.645161290322581</v>
      </c>
      <c r="F155">
        <f>IF(Tabela_gaz3[[#This Row],[srednio na dobe]]&gt;12,1,0)</f>
        <v>0</v>
      </c>
    </row>
    <row r="156" spans="1:6" hidden="1" x14ac:dyDescent="0.25">
      <c r="A156" s="1">
        <v>41973</v>
      </c>
      <c r="B156">
        <v>26183</v>
      </c>
      <c r="C156">
        <f>DAY(Tabela_gaz3[[#This Row],[Data odczytu]])</f>
        <v>30</v>
      </c>
      <c r="D156">
        <f>Tabela_gaz3[[#This Row],[Odczyt licznika]]-B155</f>
        <v>300</v>
      </c>
      <c r="E156">
        <f>Tabela_gaz3[[#This Row],[zuzycie tego miesiaca]]/Tabela_gaz3[[#This Row],[dni]]</f>
        <v>10</v>
      </c>
      <c r="F156">
        <f>IF(Tabela_gaz3[[#This Row],[srednio na dobe]]&gt;12,1,0)</f>
        <v>0</v>
      </c>
    </row>
    <row r="157" spans="1:6" hidden="1" x14ac:dyDescent="0.25">
      <c r="A157" s="1">
        <v>42004</v>
      </c>
      <c r="B157">
        <v>26478</v>
      </c>
      <c r="C157">
        <f>DAY(Tabela_gaz3[[#This Row],[Data odczytu]])</f>
        <v>31</v>
      </c>
      <c r="D157">
        <f>Tabela_gaz3[[#This Row],[Odczyt licznika]]-B156</f>
        <v>295</v>
      </c>
      <c r="E157">
        <f>Tabela_gaz3[[#This Row],[zuzycie tego miesiaca]]/Tabela_gaz3[[#This Row],[dni]]</f>
        <v>9.5161290322580641</v>
      </c>
      <c r="F157">
        <f>IF(Tabela_gaz3[[#This Row],[srednio na dobe]]&gt;12,1,0)</f>
        <v>0</v>
      </c>
    </row>
    <row r="158" spans="1:6" hidden="1" x14ac:dyDescent="0.25">
      <c r="A158" s="1">
        <v>42035</v>
      </c>
      <c r="B158">
        <v>26808</v>
      </c>
      <c r="C158">
        <f>DAY(Tabela_gaz3[[#This Row],[Data odczytu]])</f>
        <v>31</v>
      </c>
      <c r="D158">
        <f>Tabela_gaz3[[#This Row],[Odczyt licznika]]-B157</f>
        <v>330</v>
      </c>
      <c r="E158">
        <f>Tabela_gaz3[[#This Row],[zuzycie tego miesiaca]]/Tabela_gaz3[[#This Row],[dni]]</f>
        <v>10.64516129032258</v>
      </c>
      <c r="F158">
        <f>IF(Tabela_gaz3[[#This Row],[srednio na dobe]]&gt;12,1,0)</f>
        <v>0</v>
      </c>
    </row>
    <row r="159" spans="1:6" x14ac:dyDescent="0.25">
      <c r="A159" s="1">
        <v>42063</v>
      </c>
      <c r="B159">
        <v>27156</v>
      </c>
      <c r="C159">
        <f>DAY(Tabela_gaz3[[#This Row],[Data odczytu]])</f>
        <v>28</v>
      </c>
      <c r="D159">
        <f>Tabela_gaz3[[#This Row],[Odczyt licznika]]-B158</f>
        <v>348</v>
      </c>
      <c r="E159">
        <f>Tabela_gaz3[[#This Row],[zuzycie tego miesiaca]]/Tabela_gaz3[[#This Row],[dni]]</f>
        <v>12.428571428571429</v>
      </c>
      <c r="F159">
        <f>IF(Tabela_gaz3[[#This Row],[srednio na dobe]]&gt;12,1,0)</f>
        <v>1</v>
      </c>
    </row>
    <row r="160" spans="1:6" hidden="1" x14ac:dyDescent="0.25">
      <c r="A160" s="1">
        <v>42094</v>
      </c>
      <c r="B160">
        <v>27366</v>
      </c>
      <c r="C160">
        <f>DAY(Tabela_gaz3[[#This Row],[Data odczytu]])</f>
        <v>31</v>
      </c>
      <c r="D160">
        <f>Tabela_gaz3[[#This Row],[Odczyt licznika]]-B159</f>
        <v>210</v>
      </c>
      <c r="E160">
        <f>Tabela_gaz3[[#This Row],[zuzycie tego miesiaca]]/Tabela_gaz3[[#This Row],[dni]]</f>
        <v>6.774193548387097</v>
      </c>
      <c r="F160">
        <f>IF(Tabela_gaz3[[#This Row],[srednio na dobe]]&gt;12,1,0)</f>
        <v>0</v>
      </c>
    </row>
    <row r="161" spans="1:6" hidden="1" x14ac:dyDescent="0.25">
      <c r="A161" s="1">
        <v>42124</v>
      </c>
      <c r="B161">
        <v>27501</v>
      </c>
      <c r="C161">
        <f>DAY(Tabela_gaz3[[#This Row],[Data odczytu]])</f>
        <v>30</v>
      </c>
      <c r="D161">
        <f>Tabela_gaz3[[#This Row],[Odczyt licznika]]-B160</f>
        <v>135</v>
      </c>
      <c r="E161">
        <f>Tabela_gaz3[[#This Row],[zuzycie tego miesiaca]]/Tabela_gaz3[[#This Row],[dni]]</f>
        <v>4.5</v>
      </c>
      <c r="F161">
        <f>IF(Tabela_gaz3[[#This Row],[srednio na dobe]]&gt;12,1,0)</f>
        <v>0</v>
      </c>
    </row>
    <row r="162" spans="1:6" hidden="1" x14ac:dyDescent="0.25">
      <c r="A162" s="1">
        <v>42155</v>
      </c>
      <c r="B162">
        <v>27661</v>
      </c>
      <c r="C162">
        <f>DAY(Tabela_gaz3[[#This Row],[Data odczytu]])</f>
        <v>31</v>
      </c>
      <c r="D162">
        <f>Tabela_gaz3[[#This Row],[Odczyt licznika]]-B161</f>
        <v>160</v>
      </c>
      <c r="E162">
        <f>Tabela_gaz3[[#This Row],[zuzycie tego miesiaca]]/Tabela_gaz3[[#This Row],[dni]]</f>
        <v>5.161290322580645</v>
      </c>
      <c r="F162">
        <f>IF(Tabela_gaz3[[#This Row],[srednio na dobe]]&gt;12,1,0)</f>
        <v>0</v>
      </c>
    </row>
    <row r="163" spans="1:6" hidden="1" x14ac:dyDescent="0.25">
      <c r="A163" s="1">
        <v>42185</v>
      </c>
      <c r="B163">
        <v>27752</v>
      </c>
      <c r="C163">
        <f>DAY(Tabela_gaz3[[#This Row],[Data odczytu]])</f>
        <v>30</v>
      </c>
      <c r="D163">
        <f>Tabela_gaz3[[#This Row],[Odczyt licznika]]-B162</f>
        <v>91</v>
      </c>
      <c r="E163">
        <f>Tabela_gaz3[[#This Row],[zuzycie tego miesiaca]]/Tabela_gaz3[[#This Row],[dni]]</f>
        <v>3.0333333333333332</v>
      </c>
      <c r="F163">
        <f>IF(Tabela_gaz3[[#This Row],[srednio na dobe]]&gt;12,1,0)</f>
        <v>0</v>
      </c>
    </row>
    <row r="164" spans="1:6" hidden="1" x14ac:dyDescent="0.25">
      <c r="A164" s="1">
        <v>42216</v>
      </c>
      <c r="B164">
        <v>27767</v>
      </c>
      <c r="C164">
        <f>DAY(Tabela_gaz3[[#This Row],[Data odczytu]])</f>
        <v>31</v>
      </c>
      <c r="D164">
        <f>Tabela_gaz3[[#This Row],[Odczyt licznika]]-B163</f>
        <v>15</v>
      </c>
      <c r="E164">
        <f>Tabela_gaz3[[#This Row],[zuzycie tego miesiaca]]/Tabela_gaz3[[#This Row],[dni]]</f>
        <v>0.4838709677419355</v>
      </c>
      <c r="F164">
        <f>IF(Tabela_gaz3[[#This Row],[srednio na dobe]]&gt;12,1,0)</f>
        <v>0</v>
      </c>
    </row>
    <row r="165" spans="1:6" hidden="1" x14ac:dyDescent="0.25">
      <c r="A165" s="1">
        <v>42247</v>
      </c>
      <c r="B165">
        <v>27783</v>
      </c>
      <c r="C165">
        <f>DAY(Tabela_gaz3[[#This Row],[Data odczytu]])</f>
        <v>31</v>
      </c>
      <c r="D165">
        <f>Tabela_gaz3[[#This Row],[Odczyt licznika]]-B164</f>
        <v>16</v>
      </c>
      <c r="E165">
        <f>Tabela_gaz3[[#This Row],[zuzycie tego miesiaca]]/Tabela_gaz3[[#This Row],[dni]]</f>
        <v>0.5161290322580645</v>
      </c>
      <c r="F165">
        <f>IF(Tabela_gaz3[[#This Row],[srednio na dobe]]&gt;12,1,0)</f>
        <v>0</v>
      </c>
    </row>
    <row r="166" spans="1:6" hidden="1" x14ac:dyDescent="0.25">
      <c r="A166" s="1">
        <v>42277</v>
      </c>
      <c r="B166">
        <v>27857</v>
      </c>
      <c r="C166">
        <f>DAY(Tabela_gaz3[[#This Row],[Data odczytu]])</f>
        <v>30</v>
      </c>
      <c r="D166">
        <f>Tabela_gaz3[[#This Row],[Odczyt licznika]]-B165</f>
        <v>74</v>
      </c>
      <c r="E166">
        <f>Tabela_gaz3[[#This Row],[zuzycie tego miesiaca]]/Tabela_gaz3[[#This Row],[dni]]</f>
        <v>2.4666666666666668</v>
      </c>
      <c r="F166">
        <f>IF(Tabela_gaz3[[#This Row],[srednio na dobe]]&gt;12,1,0)</f>
        <v>0</v>
      </c>
    </row>
    <row r="167" spans="1:6" hidden="1" x14ac:dyDescent="0.25">
      <c r="A167" s="1">
        <v>42308</v>
      </c>
      <c r="B167">
        <v>27978</v>
      </c>
      <c r="C167">
        <f>DAY(Tabela_gaz3[[#This Row],[Data odczytu]])</f>
        <v>31</v>
      </c>
      <c r="D167">
        <f>Tabela_gaz3[[#This Row],[Odczyt licznika]]-B166</f>
        <v>121</v>
      </c>
      <c r="E167">
        <f>Tabela_gaz3[[#This Row],[zuzycie tego miesiaca]]/Tabela_gaz3[[#This Row],[dni]]</f>
        <v>3.903225806451613</v>
      </c>
      <c r="F167">
        <f>IF(Tabela_gaz3[[#This Row],[srednio na dobe]]&gt;12,1,0)</f>
        <v>0</v>
      </c>
    </row>
    <row r="168" spans="1:6" hidden="1" x14ac:dyDescent="0.25">
      <c r="A168" s="1">
        <v>42338</v>
      </c>
      <c r="B168">
        <v>28103</v>
      </c>
      <c r="C168">
        <f>DAY(Tabela_gaz3[[#This Row],[Data odczytu]])</f>
        <v>30</v>
      </c>
      <c r="D168">
        <f>Tabela_gaz3[[#This Row],[Odczyt licznika]]-B167</f>
        <v>125</v>
      </c>
      <c r="E168">
        <f>Tabela_gaz3[[#This Row],[zuzycie tego miesiaca]]/Tabela_gaz3[[#This Row],[dni]]</f>
        <v>4.166666666666667</v>
      </c>
      <c r="F168">
        <f>IF(Tabela_gaz3[[#This Row],[srednio na dobe]]&gt;12,1,0)</f>
        <v>0</v>
      </c>
    </row>
    <row r="169" spans="1:6" hidden="1" x14ac:dyDescent="0.25">
      <c r="A169" s="1">
        <v>42369</v>
      </c>
      <c r="B169">
        <v>28326</v>
      </c>
      <c r="C169">
        <f>DAY(Tabela_gaz3[[#This Row],[Data odczytu]])</f>
        <v>31</v>
      </c>
      <c r="D169">
        <f>Tabela_gaz3[[#This Row],[Odczyt licznika]]-B168</f>
        <v>223</v>
      </c>
      <c r="E169">
        <f>Tabela_gaz3[[#This Row],[zuzycie tego miesiaca]]/Tabela_gaz3[[#This Row],[dni]]</f>
        <v>7.193548387096774</v>
      </c>
      <c r="F169">
        <f>IF(Tabela_gaz3[[#This Row],[srednio na dobe]]&gt;12,1,0)</f>
        <v>0</v>
      </c>
    </row>
    <row r="170" spans="1:6" hidden="1" x14ac:dyDescent="0.25">
      <c r="A170" s="1">
        <v>42400</v>
      </c>
      <c r="B170">
        <v>28631</v>
      </c>
      <c r="C170">
        <f>DAY(Tabela_gaz3[[#This Row],[Data odczytu]])</f>
        <v>31</v>
      </c>
      <c r="D170">
        <f>Tabela_gaz3[[#This Row],[Odczyt licznika]]-B169</f>
        <v>305</v>
      </c>
      <c r="E170">
        <f>Tabela_gaz3[[#This Row],[zuzycie tego miesiaca]]/Tabela_gaz3[[#This Row],[dni]]</f>
        <v>9.8387096774193541</v>
      </c>
      <c r="F170">
        <f>IF(Tabela_gaz3[[#This Row],[srednio na dobe]]&gt;12,1,0)</f>
        <v>0</v>
      </c>
    </row>
    <row r="171" spans="1:6" hidden="1" x14ac:dyDescent="0.25">
      <c r="A171" s="1">
        <v>42428</v>
      </c>
      <c r="B171">
        <v>28931</v>
      </c>
      <c r="C171">
        <f>DAY(Tabela_gaz3[[#This Row],[Data odczytu]])</f>
        <v>28</v>
      </c>
      <c r="D171">
        <f>Tabela_gaz3[[#This Row],[Odczyt licznika]]-B170</f>
        <v>300</v>
      </c>
      <c r="E171">
        <f>Tabela_gaz3[[#This Row],[zuzycie tego miesiaca]]/Tabela_gaz3[[#This Row],[dni]]</f>
        <v>10.714285714285714</v>
      </c>
      <c r="F171">
        <f>IF(Tabela_gaz3[[#This Row],[srednio na dobe]]&gt;12,1,0)</f>
        <v>0</v>
      </c>
    </row>
    <row r="172" spans="1:6" hidden="1" x14ac:dyDescent="0.25">
      <c r="A172" s="1">
        <v>42460</v>
      </c>
      <c r="B172">
        <v>29165</v>
      </c>
      <c r="C172">
        <f>DAY(Tabela_gaz3[[#This Row],[Data odczytu]])</f>
        <v>31</v>
      </c>
      <c r="D172">
        <f>Tabela_gaz3[[#This Row],[Odczyt licznika]]-B171</f>
        <v>234</v>
      </c>
      <c r="E172">
        <f>Tabela_gaz3[[#This Row],[zuzycie tego miesiaca]]/Tabela_gaz3[[#This Row],[dni]]</f>
        <v>7.5483870967741939</v>
      </c>
      <c r="F172">
        <f>IF(Tabela_gaz3[[#This Row],[srednio na dobe]]&gt;12,1,0)</f>
        <v>0</v>
      </c>
    </row>
    <row r="173" spans="1:6" hidden="1" x14ac:dyDescent="0.25">
      <c r="A173" s="1">
        <v>42490</v>
      </c>
      <c r="B173">
        <v>29279</v>
      </c>
      <c r="C173">
        <f>DAY(Tabela_gaz3[[#This Row],[Data odczytu]])</f>
        <v>30</v>
      </c>
      <c r="D173">
        <f>Tabela_gaz3[[#This Row],[Odczyt licznika]]-B172</f>
        <v>114</v>
      </c>
      <c r="E173">
        <f>Tabela_gaz3[[#This Row],[zuzycie tego miesiaca]]/Tabela_gaz3[[#This Row],[dni]]</f>
        <v>3.8</v>
      </c>
      <c r="F173">
        <f>IF(Tabela_gaz3[[#This Row],[srednio na dobe]]&gt;12,1,0)</f>
        <v>0</v>
      </c>
    </row>
    <row r="174" spans="1:6" hidden="1" x14ac:dyDescent="0.25">
      <c r="A174" s="1">
        <v>42521</v>
      </c>
      <c r="B174">
        <v>29381</v>
      </c>
      <c r="C174">
        <f>DAY(Tabela_gaz3[[#This Row],[Data odczytu]])</f>
        <v>31</v>
      </c>
      <c r="D174">
        <f>Tabela_gaz3[[#This Row],[Odczyt licznika]]-B173</f>
        <v>102</v>
      </c>
      <c r="E174">
        <f>Tabela_gaz3[[#This Row],[zuzycie tego miesiaca]]/Tabela_gaz3[[#This Row],[dni]]</f>
        <v>3.2903225806451615</v>
      </c>
      <c r="F174">
        <f>IF(Tabela_gaz3[[#This Row],[srednio na dobe]]&gt;12,1,0)</f>
        <v>0</v>
      </c>
    </row>
    <row r="175" spans="1:6" hidden="1" x14ac:dyDescent="0.25">
      <c r="A175" s="1">
        <v>42551</v>
      </c>
      <c r="B175">
        <v>29409</v>
      </c>
      <c r="C175">
        <f>DAY(Tabela_gaz3[[#This Row],[Data odczytu]])</f>
        <v>30</v>
      </c>
      <c r="D175">
        <f>Tabela_gaz3[[#This Row],[Odczyt licznika]]-B174</f>
        <v>28</v>
      </c>
      <c r="E175">
        <f>Tabela_gaz3[[#This Row],[zuzycie tego miesiaca]]/Tabela_gaz3[[#This Row],[dni]]</f>
        <v>0.93333333333333335</v>
      </c>
      <c r="F175">
        <f>IF(Tabela_gaz3[[#This Row],[srednio na dobe]]&gt;12,1,0)</f>
        <v>0</v>
      </c>
    </row>
    <row r="176" spans="1:6" hidden="1" x14ac:dyDescent="0.25">
      <c r="A176" s="1">
        <v>42582</v>
      </c>
      <c r="B176">
        <v>29427</v>
      </c>
      <c r="C176">
        <f>DAY(Tabela_gaz3[[#This Row],[Data odczytu]])</f>
        <v>31</v>
      </c>
      <c r="D176">
        <f>Tabela_gaz3[[#This Row],[Odczyt licznika]]-B175</f>
        <v>18</v>
      </c>
      <c r="E176">
        <f>Tabela_gaz3[[#This Row],[zuzycie tego miesiaca]]/Tabela_gaz3[[#This Row],[dni]]</f>
        <v>0.58064516129032262</v>
      </c>
      <c r="F176">
        <f>IF(Tabela_gaz3[[#This Row],[srednio na dobe]]&gt;12,1,0)</f>
        <v>0</v>
      </c>
    </row>
    <row r="177" spans="1:6" hidden="1" x14ac:dyDescent="0.25">
      <c r="A177" s="1">
        <v>42613</v>
      </c>
      <c r="B177">
        <v>29440</v>
      </c>
      <c r="C177">
        <f>DAY(Tabela_gaz3[[#This Row],[Data odczytu]])</f>
        <v>31</v>
      </c>
      <c r="D177">
        <f>Tabela_gaz3[[#This Row],[Odczyt licznika]]-B176</f>
        <v>13</v>
      </c>
      <c r="E177">
        <f>Tabela_gaz3[[#This Row],[zuzycie tego miesiaca]]/Tabela_gaz3[[#This Row],[dni]]</f>
        <v>0.41935483870967744</v>
      </c>
      <c r="F177">
        <f>IF(Tabela_gaz3[[#This Row],[srednio na dobe]]&gt;12,1,0)</f>
        <v>0</v>
      </c>
    </row>
    <row r="178" spans="1:6" hidden="1" x14ac:dyDescent="0.25">
      <c r="A178" s="1">
        <v>42643</v>
      </c>
      <c r="B178">
        <v>29574</v>
      </c>
      <c r="C178">
        <f>DAY(Tabela_gaz3[[#This Row],[Data odczytu]])</f>
        <v>30</v>
      </c>
      <c r="D178">
        <f>Tabela_gaz3[[#This Row],[Odczyt licznika]]-B177</f>
        <v>134</v>
      </c>
      <c r="E178">
        <f>Tabela_gaz3[[#This Row],[zuzycie tego miesiaca]]/Tabela_gaz3[[#This Row],[dni]]</f>
        <v>4.4666666666666668</v>
      </c>
      <c r="F178">
        <f>IF(Tabela_gaz3[[#This Row],[srednio na dobe]]&gt;12,1,0)</f>
        <v>0</v>
      </c>
    </row>
    <row r="179" spans="1:6" hidden="1" x14ac:dyDescent="0.25">
      <c r="A179" s="1">
        <v>42674</v>
      </c>
      <c r="B179">
        <v>29743</v>
      </c>
      <c r="C179">
        <f>DAY(Tabela_gaz3[[#This Row],[Data odczytu]])</f>
        <v>31</v>
      </c>
      <c r="D179">
        <f>Tabela_gaz3[[#This Row],[Odczyt licznika]]-B178</f>
        <v>169</v>
      </c>
      <c r="E179">
        <f>Tabela_gaz3[[#This Row],[zuzycie tego miesiaca]]/Tabela_gaz3[[#This Row],[dni]]</f>
        <v>5.4516129032258061</v>
      </c>
      <c r="F179">
        <f>IF(Tabela_gaz3[[#This Row],[srednio na dobe]]&gt;12,1,0)</f>
        <v>0</v>
      </c>
    </row>
    <row r="180" spans="1:6" hidden="1" x14ac:dyDescent="0.25">
      <c r="A180" s="1">
        <v>42704</v>
      </c>
      <c r="B180">
        <v>30031</v>
      </c>
      <c r="C180">
        <f>DAY(Tabela_gaz3[[#This Row],[Data odczytu]])</f>
        <v>30</v>
      </c>
      <c r="D180">
        <f>Tabela_gaz3[[#This Row],[Odczyt licznika]]-B179</f>
        <v>288</v>
      </c>
      <c r="E180">
        <f>Tabela_gaz3[[#This Row],[zuzycie tego miesiaca]]/Tabela_gaz3[[#This Row],[dni]]</f>
        <v>9.6</v>
      </c>
      <c r="F180">
        <f>IF(Tabela_gaz3[[#This Row],[srednio na dobe]]&gt;12,1,0)</f>
        <v>0</v>
      </c>
    </row>
    <row r="181" spans="1:6" hidden="1" x14ac:dyDescent="0.25">
      <c r="A181" s="1">
        <v>42735</v>
      </c>
      <c r="B181">
        <v>30314</v>
      </c>
      <c r="C181">
        <f>DAY(Tabela_gaz3[[#This Row],[Data odczytu]])</f>
        <v>31</v>
      </c>
      <c r="D181">
        <f>Tabela_gaz3[[#This Row],[Odczyt licznika]]-B180</f>
        <v>283</v>
      </c>
      <c r="E181">
        <f>Tabela_gaz3[[#This Row],[zuzycie tego miesiaca]]/Tabela_gaz3[[#This Row],[dni]]</f>
        <v>9.129032258064516</v>
      </c>
      <c r="F181">
        <f>IF(Tabela_gaz3[[#This Row],[srednio na dobe]]&gt;12,1,0)</f>
        <v>0</v>
      </c>
    </row>
    <row r="182" spans="1:6" hidden="1" x14ac:dyDescent="0.25">
      <c r="A182" s="1">
        <v>42766</v>
      </c>
      <c r="B182">
        <v>30630</v>
      </c>
      <c r="C182">
        <f>DAY(Tabela_gaz3[[#This Row],[Data odczytu]])</f>
        <v>31</v>
      </c>
      <c r="D182">
        <f>Tabela_gaz3[[#This Row],[Odczyt licznika]]-B181</f>
        <v>316</v>
      </c>
      <c r="E182">
        <f>Tabela_gaz3[[#This Row],[zuzycie tego miesiaca]]/Tabela_gaz3[[#This Row],[dni]]</f>
        <v>10.193548387096774</v>
      </c>
      <c r="F182">
        <f>IF(Tabela_gaz3[[#This Row],[srednio na dobe]]&gt;12,1,0)</f>
        <v>0</v>
      </c>
    </row>
    <row r="183" spans="1:6" hidden="1" x14ac:dyDescent="0.25">
      <c r="A183" s="1">
        <v>42794</v>
      </c>
      <c r="B183">
        <v>30964</v>
      </c>
      <c r="C183">
        <f>DAY(Tabela_gaz3[[#This Row],[Data odczytu]])</f>
        <v>28</v>
      </c>
      <c r="D183">
        <f>Tabela_gaz3[[#This Row],[Odczyt licznika]]-B182</f>
        <v>334</v>
      </c>
      <c r="E183">
        <f>Tabela_gaz3[[#This Row],[zuzycie tego miesiaca]]/Tabela_gaz3[[#This Row],[dni]]</f>
        <v>11.928571428571429</v>
      </c>
      <c r="F183">
        <f>IF(Tabela_gaz3[[#This Row],[srednio na dobe]]&gt;12,1,0)</f>
        <v>0</v>
      </c>
    </row>
    <row r="184" spans="1:6" hidden="1" x14ac:dyDescent="0.25">
      <c r="A184" s="1">
        <v>42825</v>
      </c>
      <c r="B184">
        <v>31166</v>
      </c>
      <c r="C184">
        <f>DAY(Tabela_gaz3[[#This Row],[Data odczytu]])</f>
        <v>31</v>
      </c>
      <c r="D184">
        <f>Tabela_gaz3[[#This Row],[Odczyt licznika]]-B183</f>
        <v>202</v>
      </c>
      <c r="E184">
        <f>Tabela_gaz3[[#This Row],[zuzycie tego miesiaca]]/Tabela_gaz3[[#This Row],[dni]]</f>
        <v>6.5161290322580649</v>
      </c>
      <c r="F184">
        <f>IF(Tabela_gaz3[[#This Row],[srednio na dobe]]&gt;12,1,0)</f>
        <v>0</v>
      </c>
    </row>
    <row r="185" spans="1:6" hidden="1" x14ac:dyDescent="0.25">
      <c r="A185" s="1">
        <v>42855</v>
      </c>
      <c r="B185">
        <v>31296</v>
      </c>
      <c r="C185">
        <f>DAY(Tabela_gaz3[[#This Row],[Data odczytu]])</f>
        <v>30</v>
      </c>
      <c r="D185">
        <f>Tabela_gaz3[[#This Row],[Odczyt licznika]]-B184</f>
        <v>130</v>
      </c>
      <c r="E185">
        <f>Tabela_gaz3[[#This Row],[zuzycie tego miesiaca]]/Tabela_gaz3[[#This Row],[dni]]</f>
        <v>4.333333333333333</v>
      </c>
      <c r="F185">
        <f>IF(Tabela_gaz3[[#This Row],[srednio na dobe]]&gt;12,1,0)</f>
        <v>0</v>
      </c>
    </row>
    <row r="186" spans="1:6" hidden="1" x14ac:dyDescent="0.25">
      <c r="A186" s="1">
        <v>42886</v>
      </c>
      <c r="B186">
        <v>31449</v>
      </c>
      <c r="C186">
        <f>DAY(Tabela_gaz3[[#This Row],[Data odczytu]])</f>
        <v>31</v>
      </c>
      <c r="D186">
        <f>Tabela_gaz3[[#This Row],[Odczyt licznika]]-B185</f>
        <v>153</v>
      </c>
      <c r="E186">
        <f>Tabela_gaz3[[#This Row],[zuzycie tego miesiaca]]/Tabela_gaz3[[#This Row],[dni]]</f>
        <v>4.935483870967742</v>
      </c>
      <c r="F186">
        <f>IF(Tabela_gaz3[[#This Row],[srednio na dobe]]&gt;12,1,0)</f>
        <v>0</v>
      </c>
    </row>
    <row r="187" spans="1:6" hidden="1" x14ac:dyDescent="0.25">
      <c r="A187" s="1">
        <v>42916</v>
      </c>
      <c r="B187">
        <v>31535</v>
      </c>
      <c r="C187">
        <f>DAY(Tabela_gaz3[[#This Row],[Data odczytu]])</f>
        <v>30</v>
      </c>
      <c r="D187">
        <f>Tabela_gaz3[[#This Row],[Odczyt licznika]]-B186</f>
        <v>86</v>
      </c>
      <c r="E187">
        <f>Tabela_gaz3[[#This Row],[zuzycie tego miesiaca]]/Tabela_gaz3[[#This Row],[dni]]</f>
        <v>2.8666666666666667</v>
      </c>
      <c r="F187">
        <f>IF(Tabela_gaz3[[#This Row],[srednio na dobe]]&gt;12,1,0)</f>
        <v>0</v>
      </c>
    </row>
    <row r="188" spans="1:6" hidden="1" x14ac:dyDescent="0.25">
      <c r="A188" s="1">
        <v>42947</v>
      </c>
      <c r="B188">
        <v>31550</v>
      </c>
      <c r="C188">
        <f>DAY(Tabela_gaz3[[#This Row],[Data odczytu]])</f>
        <v>31</v>
      </c>
      <c r="D188">
        <f>Tabela_gaz3[[#This Row],[Odczyt licznika]]-B187</f>
        <v>15</v>
      </c>
      <c r="E188">
        <f>Tabela_gaz3[[#This Row],[zuzycie tego miesiaca]]/Tabela_gaz3[[#This Row],[dni]]</f>
        <v>0.4838709677419355</v>
      </c>
      <c r="F188">
        <f>IF(Tabela_gaz3[[#This Row],[srednio na dobe]]&gt;12,1,0)</f>
        <v>0</v>
      </c>
    </row>
    <row r="189" spans="1:6" hidden="1" x14ac:dyDescent="0.25">
      <c r="A189" s="1">
        <v>42978</v>
      </c>
      <c r="B189">
        <v>31565</v>
      </c>
      <c r="C189">
        <f>DAY(Tabela_gaz3[[#This Row],[Data odczytu]])</f>
        <v>31</v>
      </c>
      <c r="D189">
        <f>Tabela_gaz3[[#This Row],[Odczyt licznika]]-B188</f>
        <v>15</v>
      </c>
      <c r="E189">
        <f>Tabela_gaz3[[#This Row],[zuzycie tego miesiaca]]/Tabela_gaz3[[#This Row],[dni]]</f>
        <v>0.4838709677419355</v>
      </c>
      <c r="F189">
        <f>IF(Tabela_gaz3[[#This Row],[srednio na dobe]]&gt;12,1,0)</f>
        <v>0</v>
      </c>
    </row>
    <row r="190" spans="1:6" hidden="1" x14ac:dyDescent="0.25">
      <c r="A190" s="1">
        <v>43008</v>
      </c>
      <c r="B190">
        <v>31635</v>
      </c>
      <c r="C190">
        <f>DAY(Tabela_gaz3[[#This Row],[Data odczytu]])</f>
        <v>30</v>
      </c>
      <c r="D190">
        <f>Tabela_gaz3[[#This Row],[Odczyt licznika]]-B189</f>
        <v>70</v>
      </c>
      <c r="E190">
        <f>Tabela_gaz3[[#This Row],[zuzycie tego miesiaca]]/Tabela_gaz3[[#This Row],[dni]]</f>
        <v>2.3333333333333335</v>
      </c>
      <c r="F190">
        <f>IF(Tabela_gaz3[[#This Row],[srednio na dobe]]&gt;12,1,0)</f>
        <v>0</v>
      </c>
    </row>
    <row r="191" spans="1:6" hidden="1" x14ac:dyDescent="0.25">
      <c r="A191" s="1">
        <v>43039</v>
      </c>
      <c r="B191">
        <v>31751</v>
      </c>
      <c r="C191">
        <f>DAY(Tabela_gaz3[[#This Row],[Data odczytu]])</f>
        <v>31</v>
      </c>
      <c r="D191">
        <f>Tabela_gaz3[[#This Row],[Odczyt licznika]]-B190</f>
        <v>116</v>
      </c>
      <c r="E191">
        <f>Tabela_gaz3[[#This Row],[zuzycie tego miesiaca]]/Tabela_gaz3[[#This Row],[dni]]</f>
        <v>3.7419354838709675</v>
      </c>
      <c r="F191">
        <f>IF(Tabela_gaz3[[#This Row],[srednio na dobe]]&gt;12,1,0)</f>
        <v>0</v>
      </c>
    </row>
    <row r="192" spans="1:6" hidden="1" x14ac:dyDescent="0.25">
      <c r="A192" s="1">
        <v>43069</v>
      </c>
      <c r="B192">
        <v>31871</v>
      </c>
      <c r="C192">
        <f>DAY(Tabela_gaz3[[#This Row],[Data odczytu]])</f>
        <v>30</v>
      </c>
      <c r="D192">
        <f>Tabela_gaz3[[#This Row],[Odczyt licznika]]-B191</f>
        <v>120</v>
      </c>
      <c r="E192">
        <f>Tabela_gaz3[[#This Row],[zuzycie tego miesiaca]]/Tabela_gaz3[[#This Row],[dni]]</f>
        <v>4</v>
      </c>
      <c r="F192">
        <f>IF(Tabela_gaz3[[#This Row],[srednio na dobe]]&gt;12,1,0)</f>
        <v>0</v>
      </c>
    </row>
    <row r="193" spans="1:6" hidden="1" x14ac:dyDescent="0.25">
      <c r="A193" s="1">
        <v>43100</v>
      </c>
      <c r="B193">
        <v>32085</v>
      </c>
      <c r="C193">
        <f>DAY(Tabela_gaz3[[#This Row],[Data odczytu]])</f>
        <v>31</v>
      </c>
      <c r="D193">
        <f>Tabela_gaz3[[#This Row],[Odczyt licznika]]-B192</f>
        <v>214</v>
      </c>
      <c r="E193">
        <f>Tabela_gaz3[[#This Row],[zuzycie tego miesiaca]]/Tabela_gaz3[[#This Row],[dni]]</f>
        <v>6.903225806451613</v>
      </c>
      <c r="F193">
        <f>IF(Tabela_gaz3[[#This Row],[srednio na dobe]]&gt;12,1,0)</f>
        <v>0</v>
      </c>
    </row>
    <row r="194" spans="1:6" hidden="1" x14ac:dyDescent="0.25">
      <c r="A194" s="1">
        <v>43131</v>
      </c>
      <c r="B194">
        <v>32376</v>
      </c>
      <c r="C194">
        <f>DAY(Tabela_gaz3[[#This Row],[Data odczytu]])</f>
        <v>31</v>
      </c>
      <c r="D194">
        <f>Tabela_gaz3[[#This Row],[Odczyt licznika]]-B193</f>
        <v>291</v>
      </c>
      <c r="E194">
        <f>Tabela_gaz3[[#This Row],[zuzycie tego miesiaca]]/Tabela_gaz3[[#This Row],[dni]]</f>
        <v>9.387096774193548</v>
      </c>
      <c r="F194">
        <f>IF(Tabela_gaz3[[#This Row],[srednio na dobe]]&gt;12,1,0)</f>
        <v>0</v>
      </c>
    </row>
    <row r="195" spans="1:6" hidden="1" x14ac:dyDescent="0.25">
      <c r="A195" s="1">
        <v>43159</v>
      </c>
      <c r="B195">
        <v>32621</v>
      </c>
      <c r="C195">
        <f>DAY(Tabela_gaz3[[#This Row],[Data odczytu]])</f>
        <v>28</v>
      </c>
      <c r="D195">
        <f>Tabela_gaz3[[#This Row],[Odczyt licznika]]-B194</f>
        <v>245</v>
      </c>
      <c r="E195">
        <f>Tabela_gaz3[[#This Row],[zuzycie tego miesiaca]]/Tabela_gaz3[[#This Row],[dni]]</f>
        <v>8.75</v>
      </c>
      <c r="F195">
        <f>IF(Tabela_gaz3[[#This Row],[srednio na dobe]]&gt;12,1,0)</f>
        <v>0</v>
      </c>
    </row>
    <row r="196" spans="1:6" hidden="1" x14ac:dyDescent="0.25">
      <c r="A196" s="1">
        <v>43190</v>
      </c>
      <c r="B196">
        <v>32846</v>
      </c>
      <c r="C196">
        <f>DAY(Tabela_gaz3[[#This Row],[Data odczytu]])</f>
        <v>31</v>
      </c>
      <c r="D196">
        <f>Tabela_gaz3[[#This Row],[Odczyt licznika]]-B195</f>
        <v>225</v>
      </c>
      <c r="E196">
        <f>Tabela_gaz3[[#This Row],[zuzycie tego miesiaca]]/Tabela_gaz3[[#This Row],[dni]]</f>
        <v>7.258064516129032</v>
      </c>
      <c r="F196">
        <f>IF(Tabela_gaz3[[#This Row],[srednio na dobe]]&gt;12,1,0)</f>
        <v>0</v>
      </c>
    </row>
    <row r="197" spans="1:6" hidden="1" x14ac:dyDescent="0.25">
      <c r="A197" s="1">
        <v>43220</v>
      </c>
      <c r="B197">
        <v>32955</v>
      </c>
      <c r="C197">
        <f>DAY(Tabela_gaz3[[#This Row],[Data odczytu]])</f>
        <v>30</v>
      </c>
      <c r="D197">
        <f>Tabela_gaz3[[#This Row],[Odczyt licznika]]-B196</f>
        <v>109</v>
      </c>
      <c r="E197">
        <f>Tabela_gaz3[[#This Row],[zuzycie tego miesiaca]]/Tabela_gaz3[[#This Row],[dni]]</f>
        <v>3.6333333333333333</v>
      </c>
      <c r="F197">
        <f>IF(Tabela_gaz3[[#This Row],[srednio na dobe]]&gt;12,1,0)</f>
        <v>0</v>
      </c>
    </row>
    <row r="198" spans="1:6" hidden="1" x14ac:dyDescent="0.25">
      <c r="A198" s="1">
        <v>43251</v>
      </c>
      <c r="B198">
        <v>33003</v>
      </c>
      <c r="C198">
        <f>DAY(Tabela_gaz3[[#This Row],[Data odczytu]])</f>
        <v>31</v>
      </c>
      <c r="D198">
        <f>Tabela_gaz3[[#This Row],[Odczyt licznika]]-B197</f>
        <v>48</v>
      </c>
      <c r="E198">
        <f>Tabela_gaz3[[#This Row],[zuzycie tego miesiaca]]/Tabela_gaz3[[#This Row],[dni]]</f>
        <v>1.5483870967741935</v>
      </c>
      <c r="F198">
        <f>IF(Tabela_gaz3[[#This Row],[srednio na dobe]]&gt;12,1,0)</f>
        <v>0</v>
      </c>
    </row>
    <row r="199" spans="1:6" hidden="1" x14ac:dyDescent="0.25">
      <c r="A199" s="1">
        <v>43281</v>
      </c>
      <c r="B199">
        <v>33030</v>
      </c>
      <c r="C199">
        <f>DAY(Tabela_gaz3[[#This Row],[Data odczytu]])</f>
        <v>30</v>
      </c>
      <c r="D199">
        <f>Tabela_gaz3[[#This Row],[Odczyt licznika]]-B198</f>
        <v>27</v>
      </c>
      <c r="E199">
        <f>Tabela_gaz3[[#This Row],[zuzycie tego miesiaca]]/Tabela_gaz3[[#This Row],[dni]]</f>
        <v>0.9</v>
      </c>
      <c r="F199">
        <f>IF(Tabela_gaz3[[#This Row],[srednio na dobe]]&gt;12,1,0)</f>
        <v>0</v>
      </c>
    </row>
    <row r="200" spans="1:6" hidden="1" x14ac:dyDescent="0.25">
      <c r="A200" s="1">
        <v>43312</v>
      </c>
      <c r="B200">
        <v>33046</v>
      </c>
      <c r="C200">
        <f>DAY(Tabela_gaz3[[#This Row],[Data odczytu]])</f>
        <v>31</v>
      </c>
      <c r="D200">
        <f>Tabela_gaz3[[#This Row],[Odczyt licznika]]-B199</f>
        <v>16</v>
      </c>
      <c r="E200">
        <f>Tabela_gaz3[[#This Row],[zuzycie tego miesiaca]]/Tabela_gaz3[[#This Row],[dni]]</f>
        <v>0.5161290322580645</v>
      </c>
      <c r="F200">
        <f>IF(Tabela_gaz3[[#This Row],[srednio na dobe]]&gt;12,1,0)</f>
        <v>0</v>
      </c>
    </row>
    <row r="201" spans="1:6" hidden="1" x14ac:dyDescent="0.25">
      <c r="A201" s="1">
        <v>43343</v>
      </c>
      <c r="B201">
        <v>33058</v>
      </c>
      <c r="C201">
        <f>DAY(Tabela_gaz3[[#This Row],[Data odczytu]])</f>
        <v>31</v>
      </c>
      <c r="D201">
        <f>Tabela_gaz3[[#This Row],[Odczyt licznika]]-B200</f>
        <v>12</v>
      </c>
      <c r="E201">
        <f>Tabela_gaz3[[#This Row],[zuzycie tego miesiaca]]/Tabela_gaz3[[#This Row],[dni]]</f>
        <v>0.38709677419354838</v>
      </c>
      <c r="F201">
        <f>IF(Tabela_gaz3[[#This Row],[srednio na dobe]]&gt;12,1,0)</f>
        <v>0</v>
      </c>
    </row>
    <row r="202" spans="1:6" hidden="1" x14ac:dyDescent="0.25">
      <c r="A202" s="1">
        <v>43373</v>
      </c>
      <c r="B202">
        <v>33186</v>
      </c>
      <c r="C202">
        <f>DAY(Tabela_gaz3[[#This Row],[Data odczytu]])</f>
        <v>30</v>
      </c>
      <c r="D202">
        <f>Tabela_gaz3[[#This Row],[Odczyt licznika]]-B201</f>
        <v>128</v>
      </c>
      <c r="E202">
        <f>Tabela_gaz3[[#This Row],[zuzycie tego miesiaca]]/Tabela_gaz3[[#This Row],[dni]]</f>
        <v>4.2666666666666666</v>
      </c>
      <c r="F202">
        <f>IF(Tabela_gaz3[[#This Row],[srednio na dobe]]&gt;12,1,0)</f>
        <v>0</v>
      </c>
    </row>
    <row r="203" spans="1:6" hidden="1" x14ac:dyDescent="0.25">
      <c r="A203" s="1">
        <v>43404</v>
      </c>
      <c r="B203">
        <v>33323</v>
      </c>
      <c r="C203">
        <f>DAY(Tabela_gaz3[[#This Row],[Data odczytu]])</f>
        <v>31</v>
      </c>
      <c r="D203">
        <f>Tabela_gaz3[[#This Row],[Odczyt licznika]]-B202</f>
        <v>137</v>
      </c>
      <c r="E203">
        <f>Tabela_gaz3[[#This Row],[zuzycie tego miesiaca]]/Tabela_gaz3[[#This Row],[dni]]</f>
        <v>4.419354838709677</v>
      </c>
      <c r="F203">
        <f>IF(Tabela_gaz3[[#This Row],[srednio na dobe]]&gt;12,1,0)</f>
        <v>0</v>
      </c>
    </row>
    <row r="204" spans="1:6" hidden="1" x14ac:dyDescent="0.25">
      <c r="A204" s="1">
        <v>43434</v>
      </c>
      <c r="B204">
        <v>33483</v>
      </c>
      <c r="C204">
        <f>DAY(Tabela_gaz3[[#This Row],[Data odczytu]])</f>
        <v>30</v>
      </c>
      <c r="D204">
        <f>Tabela_gaz3[[#This Row],[Odczyt licznika]]-B203</f>
        <v>160</v>
      </c>
      <c r="E204">
        <f>Tabela_gaz3[[#This Row],[zuzycie tego miesiaca]]/Tabela_gaz3[[#This Row],[dni]]</f>
        <v>5.333333333333333</v>
      </c>
      <c r="F204">
        <f>IF(Tabela_gaz3[[#This Row],[srednio na dobe]]&gt;12,1,0)</f>
        <v>0</v>
      </c>
    </row>
    <row r="205" spans="1:6" hidden="1" x14ac:dyDescent="0.25">
      <c r="A205" s="1">
        <v>43465</v>
      </c>
      <c r="B205">
        <v>33734</v>
      </c>
      <c r="C205">
        <f>DAY(Tabela_gaz3[[#This Row],[Data odczytu]])</f>
        <v>31</v>
      </c>
      <c r="D205">
        <f>Tabela_gaz3[[#This Row],[Odczyt licznika]]-B204</f>
        <v>251</v>
      </c>
      <c r="E205">
        <f>Tabela_gaz3[[#This Row],[zuzycie tego miesiaca]]/Tabela_gaz3[[#This Row],[dni]]</f>
        <v>8.0967741935483879</v>
      </c>
      <c r="F205">
        <f>IF(Tabela_gaz3[[#This Row],[srednio na dobe]]&gt;12,1,0)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2FCB-3BC3-47D3-BCEB-1EDD979DDFA1}">
  <dimension ref="A3:B16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29" bestFit="1" customWidth="1"/>
  </cols>
  <sheetData>
    <row r="3" spans="1:2" x14ac:dyDescent="0.25">
      <c r="A3" s="2" t="s">
        <v>6</v>
      </c>
      <c r="B3" t="s">
        <v>20</v>
      </c>
    </row>
    <row r="4" spans="1:2" x14ac:dyDescent="0.25">
      <c r="A4" s="3" t="s">
        <v>9</v>
      </c>
      <c r="B4">
        <v>285.47058823529414</v>
      </c>
    </row>
    <row r="5" spans="1:2" x14ac:dyDescent="0.25">
      <c r="A5" s="3" t="s">
        <v>10</v>
      </c>
      <c r="B5">
        <v>292.70588235294116</v>
      </c>
    </row>
    <row r="6" spans="1:2" x14ac:dyDescent="0.25">
      <c r="A6" s="3" t="s">
        <v>11</v>
      </c>
      <c r="B6">
        <v>219.23529411764707</v>
      </c>
    </row>
    <row r="7" spans="1:2" x14ac:dyDescent="0.25">
      <c r="A7" s="3" t="s">
        <v>12</v>
      </c>
      <c r="B7">
        <v>139.23529411764707</v>
      </c>
    </row>
    <row r="8" spans="1:2" x14ac:dyDescent="0.25">
      <c r="A8" s="3" t="s">
        <v>13</v>
      </c>
      <c r="B8">
        <v>129.76470588235293</v>
      </c>
    </row>
    <row r="9" spans="1:2" x14ac:dyDescent="0.25">
      <c r="A9" s="3" t="s">
        <v>14</v>
      </c>
      <c r="B9">
        <v>61</v>
      </c>
    </row>
    <row r="10" spans="1:2" x14ac:dyDescent="0.25">
      <c r="A10" s="3" t="s">
        <v>15</v>
      </c>
      <c r="B10">
        <v>16.647058823529413</v>
      </c>
    </row>
    <row r="11" spans="1:2" x14ac:dyDescent="0.25">
      <c r="A11" s="3" t="s">
        <v>16</v>
      </c>
      <c r="B11">
        <v>15.941176470588236</v>
      </c>
    </row>
    <row r="12" spans="1:2" x14ac:dyDescent="0.25">
      <c r="A12" s="3" t="s">
        <v>17</v>
      </c>
      <c r="B12">
        <v>110.70588235294117</v>
      </c>
    </row>
    <row r="13" spans="1:2" x14ac:dyDescent="0.25">
      <c r="A13" s="3" t="s">
        <v>18</v>
      </c>
      <c r="B13">
        <v>147.70588235294119</v>
      </c>
    </row>
    <row r="14" spans="1:2" x14ac:dyDescent="0.25">
      <c r="A14" s="3" t="s">
        <v>19</v>
      </c>
      <c r="B14">
        <v>197.11764705882354</v>
      </c>
    </row>
    <row r="15" spans="1:2" x14ac:dyDescent="0.25">
      <c r="A15" s="3" t="s">
        <v>8</v>
      </c>
      <c r="B15">
        <v>246.29411764705881</v>
      </c>
    </row>
    <row r="16" spans="1:2" x14ac:dyDescent="0.25">
      <c r="A16" s="3" t="s">
        <v>7</v>
      </c>
      <c r="B16">
        <v>155.15196078431373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56F-D789-4273-9979-820704D1CCF3}">
  <dimension ref="A1:P205"/>
  <sheetViews>
    <sheetView tabSelected="1" zoomScale="115" zoomScaleNormal="115" workbookViewId="0">
      <selection activeCell="L27" sqref="L27"/>
    </sheetView>
  </sheetViews>
  <sheetFormatPr defaultRowHeight="15" x14ac:dyDescent="0.25"/>
  <cols>
    <col min="1" max="1" width="14.5703125" bestFit="1" customWidth="1"/>
    <col min="2" max="2" width="16.42578125" bestFit="1" customWidth="1"/>
    <col min="3" max="3" width="8.140625" customWidth="1"/>
    <col min="4" max="4" width="22.5703125" bestFit="1" customWidth="1"/>
    <col min="5" max="5" width="17.7109375" bestFit="1" customWidth="1"/>
    <col min="6" max="6" width="18.85546875" bestFit="1" customWidth="1"/>
    <col min="7" max="7" width="17.28515625" bestFit="1" customWidth="1"/>
    <col min="8" max="9" width="14.42578125" bestFit="1" customWidth="1"/>
    <col min="11" max="11" width="17.7109375" bestFit="1" customWidth="1"/>
    <col min="12" max="12" width="13.28515625" bestFit="1" customWidth="1"/>
    <col min="13" max="13" width="17.7109375" bestFit="1" customWidth="1"/>
    <col min="14" max="14" width="19.28515625" bestFit="1" customWidth="1"/>
    <col min="15" max="15" width="21.85546875" bestFit="1" customWidth="1"/>
    <col min="16" max="16" width="2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41</v>
      </c>
      <c r="H1" t="s">
        <v>40</v>
      </c>
      <c r="I1" t="s">
        <v>42</v>
      </c>
      <c r="L1" t="s">
        <v>39</v>
      </c>
      <c r="M1" t="s">
        <v>40</v>
      </c>
    </row>
    <row r="2" spans="1:13" x14ac:dyDescent="0.25">
      <c r="A2" s="1">
        <v>37287</v>
      </c>
      <c r="B2">
        <v>2283</v>
      </c>
      <c r="C2">
        <f>DAY(Tabela_gaz35[[#This Row],[Data odczytu]])</f>
        <v>31</v>
      </c>
      <c r="D2">
        <f>Tabela_gaz35[[#This Row],[Odczyt licznika]]-2083</f>
        <v>200</v>
      </c>
      <c r="E2">
        <f>Tabela_gaz35[[#This Row],[zuzycie tego miesiaca]]/Tabela_gaz35[[#This Row],[dni]]</f>
        <v>6.4516129032258061</v>
      </c>
      <c r="F2">
        <f>IF(Tabela_gaz35[[#This Row],[srednio na dobe]]&gt;12,1,0)</f>
        <v>0</v>
      </c>
      <c r="G2">
        <f>IF(Tabela_gaz35[[#This Row],[zuzycie tego miesiaca]]&lt;100,70,IF(AND(Tabela_gaz35[[#This Row],[zuzycie tego miesiaca]]&gt;=100,Tabela_gaz35[[#This Row],[zuzycie tego miesiaca]]&lt;=200),90,120))</f>
        <v>90</v>
      </c>
      <c r="H2" s="5">
        <v>0.99</v>
      </c>
      <c r="I2" s="5">
        <f>Tabela_gaz35[[#This Row],[zuzycie tego miesiaca]]*Tabela_gaz35[[#This Row],[cena]]</f>
        <v>198</v>
      </c>
      <c r="L2">
        <v>2002</v>
      </c>
      <c r="M2">
        <v>0.99</v>
      </c>
    </row>
    <row r="3" spans="1:13" x14ac:dyDescent="0.25">
      <c r="A3" s="1">
        <v>37315</v>
      </c>
      <c r="B3">
        <v>2518</v>
      </c>
      <c r="C3">
        <f>DAY(Tabela_gaz35[[#This Row],[Data odczytu]])</f>
        <v>28</v>
      </c>
      <c r="D3">
        <f>Tabela_gaz35[[#This Row],[Odczyt licznika]]-B2</f>
        <v>235</v>
      </c>
      <c r="E3">
        <f>Tabela_gaz35[[#This Row],[zuzycie tego miesiaca]]/Tabela_gaz35[[#This Row],[dni]]</f>
        <v>8.3928571428571423</v>
      </c>
      <c r="F3">
        <f>IF(Tabela_gaz35[[#This Row],[srednio na dobe]]&gt;12,1,0)</f>
        <v>0</v>
      </c>
      <c r="G3">
        <f>IF(Tabela_gaz35[[#This Row],[zuzycie tego miesiaca]]&lt;100,70,IF(AND(Tabela_gaz35[[#This Row],[zuzycie tego miesiaca]]&gt;=100,Tabela_gaz35[[#This Row],[zuzycie tego miesiaca]]&lt;=200),90,120))</f>
        <v>120</v>
      </c>
      <c r="H3" s="5">
        <v>0.99</v>
      </c>
      <c r="I3" s="5">
        <f>Tabela_gaz35[[#This Row],[zuzycie tego miesiaca]]*Tabela_gaz35[[#This Row],[cena]]</f>
        <v>232.65</v>
      </c>
      <c r="L3">
        <v>2003</v>
      </c>
      <c r="M3">
        <v>0.99</v>
      </c>
    </row>
    <row r="4" spans="1:13" x14ac:dyDescent="0.25">
      <c r="A4" s="1">
        <v>37346</v>
      </c>
      <c r="B4">
        <v>2696</v>
      </c>
      <c r="C4">
        <f>DAY(Tabela_gaz35[[#This Row],[Data odczytu]])</f>
        <v>31</v>
      </c>
      <c r="D4">
        <f>Tabela_gaz35[[#This Row],[Odczyt licznika]]-B3</f>
        <v>178</v>
      </c>
      <c r="E4">
        <f>Tabela_gaz35[[#This Row],[zuzycie tego miesiaca]]/Tabela_gaz35[[#This Row],[dni]]</f>
        <v>5.741935483870968</v>
      </c>
      <c r="F4">
        <f>IF(Tabela_gaz35[[#This Row],[srednio na dobe]]&gt;12,1,0)</f>
        <v>0</v>
      </c>
      <c r="G4">
        <f>IF(Tabela_gaz35[[#This Row],[zuzycie tego miesiaca]]&lt;100,70,IF(AND(Tabela_gaz35[[#This Row],[zuzycie tego miesiaca]]&gt;=100,Tabela_gaz35[[#This Row],[zuzycie tego miesiaca]]&lt;=200),90,120))</f>
        <v>90</v>
      </c>
      <c r="H4" s="5">
        <v>0.99</v>
      </c>
      <c r="I4" s="5">
        <f>Tabela_gaz35[[#This Row],[zuzycie tego miesiaca]]*Tabela_gaz35[[#This Row],[cena]]</f>
        <v>176.22</v>
      </c>
      <c r="L4">
        <v>2004</v>
      </c>
      <c r="M4">
        <v>0.98</v>
      </c>
    </row>
    <row r="5" spans="1:13" x14ac:dyDescent="0.25">
      <c r="A5" s="1">
        <v>37376</v>
      </c>
      <c r="B5">
        <v>2857</v>
      </c>
      <c r="C5">
        <f>DAY(Tabela_gaz35[[#This Row],[Data odczytu]])</f>
        <v>30</v>
      </c>
      <c r="D5">
        <f>Tabela_gaz35[[#This Row],[Odczyt licznika]]-B4</f>
        <v>161</v>
      </c>
      <c r="E5">
        <f>Tabela_gaz35[[#This Row],[zuzycie tego miesiaca]]/Tabela_gaz35[[#This Row],[dni]]</f>
        <v>5.3666666666666663</v>
      </c>
      <c r="F5">
        <f>IF(Tabela_gaz35[[#This Row],[srednio na dobe]]&gt;12,1,0)</f>
        <v>0</v>
      </c>
      <c r="G5">
        <f>IF(Tabela_gaz35[[#This Row],[zuzycie tego miesiaca]]&lt;100,70,IF(AND(Tabela_gaz35[[#This Row],[zuzycie tego miesiaca]]&gt;=100,Tabela_gaz35[[#This Row],[zuzycie tego miesiaca]]&lt;=200),90,120))</f>
        <v>90</v>
      </c>
      <c r="H5" s="5">
        <v>0.99</v>
      </c>
      <c r="I5" s="5">
        <f>Tabela_gaz35[[#This Row],[zuzycie tego miesiaca]]*Tabela_gaz35[[#This Row],[cena]]</f>
        <v>159.38999999999999</v>
      </c>
      <c r="L5">
        <v>2005</v>
      </c>
      <c r="M5">
        <v>1.02</v>
      </c>
    </row>
    <row r="6" spans="1:13" x14ac:dyDescent="0.25">
      <c r="A6" s="1">
        <v>37407</v>
      </c>
      <c r="B6">
        <v>2917</v>
      </c>
      <c r="C6">
        <f>DAY(Tabela_gaz35[[#This Row],[Data odczytu]])</f>
        <v>31</v>
      </c>
      <c r="D6">
        <f>Tabela_gaz35[[#This Row],[Odczyt licznika]]-B5</f>
        <v>60</v>
      </c>
      <c r="E6">
        <f>Tabela_gaz35[[#This Row],[zuzycie tego miesiaca]]/Tabela_gaz35[[#This Row],[dni]]</f>
        <v>1.935483870967742</v>
      </c>
      <c r="F6">
        <f>IF(Tabela_gaz35[[#This Row],[srednio na dobe]]&gt;12,1,0)</f>
        <v>0</v>
      </c>
      <c r="G6">
        <f>IF(Tabela_gaz35[[#This Row],[zuzycie tego miesiaca]]&lt;100,70,IF(AND(Tabela_gaz35[[#This Row],[zuzycie tego miesiaca]]&gt;=100,Tabela_gaz35[[#This Row],[zuzycie tego miesiaca]]&lt;=200),90,120))</f>
        <v>70</v>
      </c>
      <c r="H6" s="5">
        <v>0.99</v>
      </c>
      <c r="I6" s="5">
        <f>Tabela_gaz35[[#This Row],[zuzycie tego miesiaca]]*Tabela_gaz35[[#This Row],[cena]]</f>
        <v>59.4</v>
      </c>
      <c r="L6">
        <v>2006</v>
      </c>
      <c r="M6">
        <v>1.02</v>
      </c>
    </row>
    <row r="7" spans="1:13" x14ac:dyDescent="0.25">
      <c r="A7" s="1">
        <v>37437</v>
      </c>
      <c r="B7">
        <v>2952</v>
      </c>
      <c r="C7">
        <f>DAY(Tabela_gaz35[[#This Row],[Data odczytu]])</f>
        <v>30</v>
      </c>
      <c r="D7">
        <f>Tabela_gaz35[[#This Row],[Odczyt licznika]]-B6</f>
        <v>35</v>
      </c>
      <c r="E7">
        <f>Tabela_gaz35[[#This Row],[zuzycie tego miesiaca]]/Tabela_gaz35[[#This Row],[dni]]</f>
        <v>1.1666666666666667</v>
      </c>
      <c r="F7">
        <f>IF(Tabela_gaz35[[#This Row],[srednio na dobe]]&gt;12,1,0)</f>
        <v>0</v>
      </c>
      <c r="G7">
        <f>IF(Tabela_gaz35[[#This Row],[zuzycie tego miesiaca]]&lt;100,70,IF(AND(Tabela_gaz35[[#This Row],[zuzycie tego miesiaca]]&gt;=100,Tabela_gaz35[[#This Row],[zuzycie tego miesiaca]]&lt;=200),90,120))</f>
        <v>70</v>
      </c>
      <c r="H7" s="5">
        <v>0.99</v>
      </c>
      <c r="I7" s="5">
        <f>Tabela_gaz35[[#This Row],[zuzycie tego miesiaca]]*Tabela_gaz35[[#This Row],[cena]]</f>
        <v>34.65</v>
      </c>
      <c r="L7">
        <v>2007</v>
      </c>
      <c r="M7">
        <v>1.04</v>
      </c>
    </row>
    <row r="8" spans="1:13" x14ac:dyDescent="0.25">
      <c r="A8" s="1">
        <v>37468</v>
      </c>
      <c r="B8">
        <v>2979</v>
      </c>
      <c r="C8">
        <f>DAY(Tabela_gaz35[[#This Row],[Data odczytu]])</f>
        <v>31</v>
      </c>
      <c r="D8">
        <f>Tabela_gaz35[[#This Row],[Odczyt licznika]]-B7</f>
        <v>27</v>
      </c>
      <c r="E8">
        <f>Tabela_gaz35[[#This Row],[zuzycie tego miesiaca]]/Tabela_gaz35[[#This Row],[dni]]</f>
        <v>0.87096774193548387</v>
      </c>
      <c r="F8">
        <f>IF(Tabela_gaz35[[#This Row],[srednio na dobe]]&gt;12,1,0)</f>
        <v>0</v>
      </c>
      <c r="G8">
        <f>IF(Tabela_gaz35[[#This Row],[zuzycie tego miesiaca]]&lt;100,70,IF(AND(Tabela_gaz35[[#This Row],[zuzycie tego miesiaca]]&gt;=100,Tabela_gaz35[[#This Row],[zuzycie tego miesiaca]]&lt;=200),90,120))</f>
        <v>70</v>
      </c>
      <c r="H8" s="5">
        <v>0.99</v>
      </c>
      <c r="I8" s="5">
        <f>Tabela_gaz35[[#This Row],[zuzycie tego miesiaca]]*Tabela_gaz35[[#This Row],[cena]]</f>
        <v>26.73</v>
      </c>
      <c r="L8">
        <v>2008</v>
      </c>
      <c r="M8">
        <v>1.05</v>
      </c>
    </row>
    <row r="9" spans="1:13" x14ac:dyDescent="0.25">
      <c r="A9" s="1">
        <v>37499</v>
      </c>
      <c r="B9">
        <v>3009</v>
      </c>
      <c r="C9">
        <f>DAY(Tabela_gaz35[[#This Row],[Data odczytu]])</f>
        <v>31</v>
      </c>
      <c r="D9">
        <f>Tabela_gaz35[[#This Row],[Odczyt licznika]]-B8</f>
        <v>30</v>
      </c>
      <c r="E9">
        <f>Tabela_gaz35[[#This Row],[zuzycie tego miesiaca]]/Tabela_gaz35[[#This Row],[dni]]</f>
        <v>0.967741935483871</v>
      </c>
      <c r="F9">
        <f>IF(Tabela_gaz35[[#This Row],[srednio na dobe]]&gt;12,1,0)</f>
        <v>0</v>
      </c>
      <c r="G9">
        <f>IF(Tabela_gaz35[[#This Row],[zuzycie tego miesiaca]]&lt;100,70,IF(AND(Tabela_gaz35[[#This Row],[zuzycie tego miesiaca]]&gt;=100,Tabela_gaz35[[#This Row],[zuzycie tego miesiaca]]&lt;=200),90,120))</f>
        <v>70</v>
      </c>
      <c r="H9" s="5">
        <v>0.99</v>
      </c>
      <c r="I9" s="5">
        <f>Tabela_gaz35[[#This Row],[zuzycie tego miesiaca]]*Tabela_gaz35[[#This Row],[cena]]</f>
        <v>29.7</v>
      </c>
      <c r="L9">
        <v>2009</v>
      </c>
      <c r="M9">
        <v>1.07</v>
      </c>
    </row>
    <row r="10" spans="1:13" x14ac:dyDescent="0.25">
      <c r="A10" s="1">
        <v>37529</v>
      </c>
      <c r="B10">
        <v>3040</v>
      </c>
      <c r="C10">
        <f>DAY(Tabela_gaz35[[#This Row],[Data odczytu]])</f>
        <v>30</v>
      </c>
      <c r="D10">
        <f>Tabela_gaz35[[#This Row],[Odczyt licznika]]-B9</f>
        <v>31</v>
      </c>
      <c r="E10">
        <f>Tabela_gaz35[[#This Row],[zuzycie tego miesiaca]]/Tabela_gaz35[[#This Row],[dni]]</f>
        <v>1.0333333333333334</v>
      </c>
      <c r="F10">
        <f>IF(Tabela_gaz35[[#This Row],[srednio na dobe]]&gt;12,1,0)</f>
        <v>0</v>
      </c>
      <c r="G10">
        <f>IF(Tabela_gaz35[[#This Row],[zuzycie tego miesiaca]]&lt;100,70,IF(AND(Tabela_gaz35[[#This Row],[zuzycie tego miesiaca]]&gt;=100,Tabela_gaz35[[#This Row],[zuzycie tego miesiaca]]&lt;=200),90,120))</f>
        <v>70</v>
      </c>
      <c r="H10" s="5">
        <v>0.99</v>
      </c>
      <c r="I10" s="5">
        <f>Tabela_gaz35[[#This Row],[zuzycie tego miesiaca]]*Tabela_gaz35[[#This Row],[cena]]</f>
        <v>30.69</v>
      </c>
      <c r="L10">
        <v>2010</v>
      </c>
      <c r="M10">
        <v>1.1100000000000001</v>
      </c>
    </row>
    <row r="11" spans="1:13" x14ac:dyDescent="0.25">
      <c r="A11" s="1">
        <v>37560</v>
      </c>
      <c r="B11">
        <v>3116</v>
      </c>
      <c r="C11">
        <f>DAY(Tabela_gaz35[[#This Row],[Data odczytu]])</f>
        <v>31</v>
      </c>
      <c r="D11">
        <f>Tabela_gaz35[[#This Row],[Odczyt licznika]]-B10</f>
        <v>76</v>
      </c>
      <c r="E11">
        <f>Tabela_gaz35[[#This Row],[zuzycie tego miesiaca]]/Tabela_gaz35[[#This Row],[dni]]</f>
        <v>2.4516129032258065</v>
      </c>
      <c r="F11">
        <f>IF(Tabela_gaz35[[#This Row],[srednio na dobe]]&gt;12,1,0)</f>
        <v>0</v>
      </c>
      <c r="G11">
        <f>IF(Tabela_gaz35[[#This Row],[zuzycie tego miesiaca]]&lt;100,70,IF(AND(Tabela_gaz35[[#This Row],[zuzycie tego miesiaca]]&gt;=100,Tabela_gaz35[[#This Row],[zuzycie tego miesiaca]]&lt;=200),90,120))</f>
        <v>70</v>
      </c>
      <c r="H11" s="5">
        <v>0.99</v>
      </c>
      <c r="I11" s="5">
        <f>Tabela_gaz35[[#This Row],[zuzycie tego miesiaca]]*Tabela_gaz35[[#This Row],[cena]]</f>
        <v>75.239999999999995</v>
      </c>
      <c r="L11">
        <v>2011</v>
      </c>
      <c r="M11">
        <v>1.18</v>
      </c>
    </row>
    <row r="12" spans="1:13" x14ac:dyDescent="0.25">
      <c r="A12" s="1">
        <v>37590</v>
      </c>
      <c r="B12">
        <v>3222</v>
      </c>
      <c r="C12">
        <f>DAY(Tabela_gaz35[[#This Row],[Data odczytu]])</f>
        <v>30</v>
      </c>
      <c r="D12">
        <f>Tabela_gaz35[[#This Row],[Odczyt licznika]]-B11</f>
        <v>106</v>
      </c>
      <c r="E12">
        <f>Tabela_gaz35[[#This Row],[zuzycie tego miesiaca]]/Tabela_gaz35[[#This Row],[dni]]</f>
        <v>3.5333333333333332</v>
      </c>
      <c r="F12">
        <f>IF(Tabela_gaz35[[#This Row],[srednio na dobe]]&gt;12,1,0)</f>
        <v>0</v>
      </c>
      <c r="G12">
        <f>IF(Tabela_gaz35[[#This Row],[zuzycie tego miesiaca]]&lt;100,70,IF(AND(Tabela_gaz35[[#This Row],[zuzycie tego miesiaca]]&gt;=100,Tabela_gaz35[[#This Row],[zuzycie tego miesiaca]]&lt;=200),90,120))</f>
        <v>90</v>
      </c>
      <c r="H12" s="5">
        <v>0.99</v>
      </c>
      <c r="I12" s="5">
        <f>Tabela_gaz35[[#This Row],[zuzycie tego miesiaca]]*Tabela_gaz35[[#This Row],[cena]]</f>
        <v>104.94</v>
      </c>
      <c r="L12">
        <v>2012</v>
      </c>
      <c r="M12">
        <v>1.23</v>
      </c>
    </row>
    <row r="13" spans="1:13" x14ac:dyDescent="0.25">
      <c r="A13" s="1">
        <v>37621</v>
      </c>
      <c r="B13">
        <v>3393</v>
      </c>
      <c r="C13">
        <f>DAY(Tabela_gaz35[[#This Row],[Data odczytu]])</f>
        <v>31</v>
      </c>
      <c r="D13">
        <f>Tabela_gaz35[[#This Row],[Odczyt licznika]]-B12</f>
        <v>171</v>
      </c>
      <c r="E13">
        <f>Tabela_gaz35[[#This Row],[zuzycie tego miesiaca]]/Tabela_gaz35[[#This Row],[dni]]</f>
        <v>5.5161290322580649</v>
      </c>
      <c r="F13">
        <f>IF(Tabela_gaz35[[#This Row],[srednio na dobe]]&gt;12,1,0)</f>
        <v>0</v>
      </c>
      <c r="G13">
        <f>IF(Tabela_gaz35[[#This Row],[zuzycie tego miesiaca]]&lt;100,70,IF(AND(Tabela_gaz35[[#This Row],[zuzycie tego miesiaca]]&gt;=100,Tabela_gaz35[[#This Row],[zuzycie tego miesiaca]]&lt;=200),90,120))</f>
        <v>90</v>
      </c>
      <c r="H13" s="5">
        <v>0.99</v>
      </c>
      <c r="I13" s="5">
        <f>Tabela_gaz35[[#This Row],[zuzycie tego miesiaca]]*Tabela_gaz35[[#This Row],[cena]]</f>
        <v>169.29</v>
      </c>
      <c r="L13">
        <v>2013</v>
      </c>
      <c r="M13">
        <v>1.23</v>
      </c>
    </row>
    <row r="14" spans="1:13" x14ac:dyDescent="0.25">
      <c r="A14" s="1">
        <v>37652</v>
      </c>
      <c r="B14">
        <v>3613</v>
      </c>
      <c r="C14">
        <f>DAY(Tabela_gaz35[[#This Row],[Data odczytu]])</f>
        <v>31</v>
      </c>
      <c r="D14">
        <f>Tabela_gaz35[[#This Row],[Odczyt licznika]]-B13</f>
        <v>220</v>
      </c>
      <c r="E14">
        <f>Tabela_gaz35[[#This Row],[zuzycie tego miesiaca]]/Tabela_gaz35[[#This Row],[dni]]</f>
        <v>7.096774193548387</v>
      </c>
      <c r="F14">
        <f>IF(Tabela_gaz35[[#This Row],[srednio na dobe]]&gt;12,1,0)</f>
        <v>0</v>
      </c>
      <c r="G14">
        <f>IF(Tabela_gaz35[[#This Row],[zuzycie tego miesiaca]]&lt;100,70,IF(AND(Tabela_gaz35[[#This Row],[zuzycie tego miesiaca]]&gt;=100,Tabela_gaz35[[#This Row],[zuzycie tego miesiaca]]&lt;=200),90,120))</f>
        <v>120</v>
      </c>
      <c r="H14" s="5">
        <v>0.99</v>
      </c>
      <c r="I14" s="5">
        <f>Tabela_gaz35[[#This Row],[zuzycie tego miesiaca]]*Tabela_gaz35[[#This Row],[cena]]</f>
        <v>217.8</v>
      </c>
      <c r="L14">
        <v>2014</v>
      </c>
      <c r="M14">
        <v>1.23</v>
      </c>
    </row>
    <row r="15" spans="1:13" x14ac:dyDescent="0.25">
      <c r="A15" s="1">
        <v>37680</v>
      </c>
      <c r="B15">
        <v>3891</v>
      </c>
      <c r="C15">
        <f>DAY(Tabela_gaz35[[#This Row],[Data odczytu]])</f>
        <v>28</v>
      </c>
      <c r="D15">
        <f>Tabela_gaz35[[#This Row],[Odczyt licznika]]-B14</f>
        <v>278</v>
      </c>
      <c r="E15">
        <f>Tabela_gaz35[[#This Row],[zuzycie tego miesiaca]]/Tabela_gaz35[[#This Row],[dni]]</f>
        <v>9.9285714285714288</v>
      </c>
      <c r="F15">
        <f>IF(Tabela_gaz35[[#This Row],[srednio na dobe]]&gt;12,1,0)</f>
        <v>0</v>
      </c>
      <c r="G15">
        <f>IF(Tabela_gaz35[[#This Row],[zuzycie tego miesiaca]]&lt;100,70,IF(AND(Tabela_gaz35[[#This Row],[zuzycie tego miesiaca]]&gt;=100,Tabela_gaz35[[#This Row],[zuzycie tego miesiaca]]&lt;=200),90,120))</f>
        <v>120</v>
      </c>
      <c r="H15" s="5">
        <v>0.99</v>
      </c>
      <c r="I15" s="5">
        <f>Tabela_gaz35[[#This Row],[zuzycie tego miesiaca]]*Tabela_gaz35[[#This Row],[cena]]</f>
        <v>275.21999999999997</v>
      </c>
      <c r="L15">
        <v>2015</v>
      </c>
      <c r="M15">
        <v>1.2</v>
      </c>
    </row>
    <row r="16" spans="1:13" x14ac:dyDescent="0.25">
      <c r="A16" s="1">
        <v>37711</v>
      </c>
      <c r="B16">
        <v>4151</v>
      </c>
      <c r="C16">
        <f>DAY(Tabela_gaz35[[#This Row],[Data odczytu]])</f>
        <v>31</v>
      </c>
      <c r="D16">
        <f>Tabela_gaz35[[#This Row],[Odczyt licznika]]-B15</f>
        <v>260</v>
      </c>
      <c r="E16">
        <f>Tabela_gaz35[[#This Row],[zuzycie tego miesiaca]]/Tabela_gaz35[[#This Row],[dni]]</f>
        <v>8.387096774193548</v>
      </c>
      <c r="F16">
        <f>IF(Tabela_gaz35[[#This Row],[srednio na dobe]]&gt;12,1,0)</f>
        <v>0</v>
      </c>
      <c r="G16">
        <f>IF(Tabela_gaz35[[#This Row],[zuzycie tego miesiaca]]&lt;100,70,IF(AND(Tabela_gaz35[[#This Row],[zuzycie tego miesiaca]]&gt;=100,Tabela_gaz35[[#This Row],[zuzycie tego miesiaca]]&lt;=200),90,120))</f>
        <v>120</v>
      </c>
      <c r="H16" s="5">
        <v>0.99</v>
      </c>
      <c r="I16" s="5">
        <f>Tabela_gaz35[[#This Row],[zuzycie tego miesiaca]]*Tabela_gaz35[[#This Row],[cena]]</f>
        <v>257.39999999999998</v>
      </c>
      <c r="L16">
        <v>2016</v>
      </c>
      <c r="M16">
        <v>1.21</v>
      </c>
    </row>
    <row r="17" spans="1:16" x14ac:dyDescent="0.25">
      <c r="A17" s="1">
        <v>37741</v>
      </c>
      <c r="B17">
        <v>4401</v>
      </c>
      <c r="C17">
        <f>DAY(Tabela_gaz35[[#This Row],[Data odczytu]])</f>
        <v>30</v>
      </c>
      <c r="D17">
        <f>Tabela_gaz35[[#This Row],[Odczyt licznika]]-B16</f>
        <v>250</v>
      </c>
      <c r="E17">
        <f>Tabela_gaz35[[#This Row],[zuzycie tego miesiaca]]/Tabela_gaz35[[#This Row],[dni]]</f>
        <v>8.3333333333333339</v>
      </c>
      <c r="F17">
        <f>IF(Tabela_gaz35[[#This Row],[srednio na dobe]]&gt;12,1,0)</f>
        <v>0</v>
      </c>
      <c r="G17">
        <f>IF(Tabela_gaz35[[#This Row],[zuzycie tego miesiaca]]&lt;100,70,IF(AND(Tabela_gaz35[[#This Row],[zuzycie tego miesiaca]]&gt;=100,Tabela_gaz35[[#This Row],[zuzycie tego miesiaca]]&lt;=200),90,120))</f>
        <v>120</v>
      </c>
      <c r="H17" s="5">
        <v>0.99</v>
      </c>
      <c r="I17" s="5">
        <f>Tabela_gaz35[[#This Row],[zuzycie tego miesiaca]]*Tabela_gaz35[[#This Row],[cena]]</f>
        <v>247.5</v>
      </c>
      <c r="L17">
        <v>2017</v>
      </c>
      <c r="M17">
        <v>1.21</v>
      </c>
    </row>
    <row r="18" spans="1:16" x14ac:dyDescent="0.25">
      <c r="A18" s="1">
        <v>37772</v>
      </c>
      <c r="B18">
        <v>4553</v>
      </c>
      <c r="C18">
        <f>DAY(Tabela_gaz35[[#This Row],[Data odczytu]])</f>
        <v>31</v>
      </c>
      <c r="D18">
        <f>Tabela_gaz35[[#This Row],[Odczyt licznika]]-B17</f>
        <v>152</v>
      </c>
      <c r="E18">
        <f>Tabela_gaz35[[#This Row],[zuzycie tego miesiaca]]/Tabela_gaz35[[#This Row],[dni]]</f>
        <v>4.903225806451613</v>
      </c>
      <c r="F18">
        <f>IF(Tabela_gaz35[[#This Row],[srednio na dobe]]&gt;12,1,0)</f>
        <v>0</v>
      </c>
      <c r="G18">
        <f>IF(Tabela_gaz35[[#This Row],[zuzycie tego miesiaca]]&lt;100,70,IF(AND(Tabela_gaz35[[#This Row],[zuzycie tego miesiaca]]&gt;=100,Tabela_gaz35[[#This Row],[zuzycie tego miesiaca]]&lt;=200),90,120))</f>
        <v>90</v>
      </c>
      <c r="H18" s="5">
        <v>0.99</v>
      </c>
      <c r="I18" s="5">
        <f>Tabela_gaz35[[#This Row],[zuzycie tego miesiaca]]*Tabela_gaz35[[#This Row],[cena]]</f>
        <v>150.47999999999999</v>
      </c>
      <c r="L18">
        <v>2018</v>
      </c>
      <c r="M18">
        <v>1.22</v>
      </c>
    </row>
    <row r="19" spans="1:16" x14ac:dyDescent="0.25">
      <c r="A19" s="1">
        <v>37802</v>
      </c>
      <c r="B19">
        <v>4639</v>
      </c>
      <c r="C19">
        <f>DAY(Tabela_gaz35[[#This Row],[Data odczytu]])</f>
        <v>30</v>
      </c>
      <c r="D19">
        <f>Tabela_gaz35[[#This Row],[Odczyt licznika]]-B18</f>
        <v>86</v>
      </c>
      <c r="E19">
        <f>Tabela_gaz35[[#This Row],[zuzycie tego miesiaca]]/Tabela_gaz35[[#This Row],[dni]]</f>
        <v>2.8666666666666667</v>
      </c>
      <c r="F19">
        <f>IF(Tabela_gaz35[[#This Row],[srednio na dobe]]&gt;12,1,0)</f>
        <v>0</v>
      </c>
      <c r="G19">
        <f>IF(Tabela_gaz35[[#This Row],[zuzycie tego miesiaca]]&lt;100,70,IF(AND(Tabela_gaz35[[#This Row],[zuzycie tego miesiaca]]&gt;=100,Tabela_gaz35[[#This Row],[zuzycie tego miesiaca]]&lt;=200),90,120))</f>
        <v>70</v>
      </c>
      <c r="H19" s="5">
        <v>0.99</v>
      </c>
      <c r="I19" s="5">
        <f>Tabela_gaz35[[#This Row],[zuzycie tego miesiaca]]*Tabela_gaz35[[#This Row],[cena]]</f>
        <v>85.14</v>
      </c>
    </row>
    <row r="20" spans="1:16" x14ac:dyDescent="0.25">
      <c r="A20" s="1">
        <v>37833</v>
      </c>
      <c r="B20">
        <v>4654</v>
      </c>
      <c r="C20">
        <f>DAY(Tabela_gaz35[[#This Row],[Data odczytu]])</f>
        <v>31</v>
      </c>
      <c r="D20">
        <f>Tabela_gaz35[[#This Row],[Odczyt licznika]]-B19</f>
        <v>15</v>
      </c>
      <c r="E20">
        <f>Tabela_gaz35[[#This Row],[zuzycie tego miesiaca]]/Tabela_gaz35[[#This Row],[dni]]</f>
        <v>0.4838709677419355</v>
      </c>
      <c r="F20">
        <f>IF(Tabela_gaz35[[#This Row],[srednio na dobe]]&gt;12,1,0)</f>
        <v>0</v>
      </c>
      <c r="G20">
        <f>IF(Tabela_gaz35[[#This Row],[zuzycie tego miesiaca]]&lt;100,70,IF(AND(Tabela_gaz35[[#This Row],[zuzycie tego miesiaca]]&gt;=100,Tabela_gaz35[[#This Row],[zuzycie tego miesiaca]]&lt;=200),90,120))</f>
        <v>70</v>
      </c>
      <c r="H20" s="5">
        <v>0.99</v>
      </c>
      <c r="I20" s="5">
        <f>Tabela_gaz35[[#This Row],[zuzycie tego miesiaca]]*Tabela_gaz35[[#This Row],[cena]]</f>
        <v>14.85</v>
      </c>
    </row>
    <row r="21" spans="1:16" x14ac:dyDescent="0.25">
      <c r="A21" s="1">
        <v>37864</v>
      </c>
      <c r="B21">
        <v>4669</v>
      </c>
      <c r="C21">
        <f>DAY(Tabela_gaz35[[#This Row],[Data odczytu]])</f>
        <v>31</v>
      </c>
      <c r="D21">
        <f>Tabela_gaz35[[#This Row],[Odczyt licznika]]-B20</f>
        <v>15</v>
      </c>
      <c r="E21">
        <f>Tabela_gaz35[[#This Row],[zuzycie tego miesiaca]]/Tabela_gaz35[[#This Row],[dni]]</f>
        <v>0.4838709677419355</v>
      </c>
      <c r="F21">
        <f>IF(Tabela_gaz35[[#This Row],[srednio na dobe]]&gt;12,1,0)</f>
        <v>0</v>
      </c>
      <c r="G21">
        <f>IF(Tabela_gaz35[[#This Row],[zuzycie tego miesiaca]]&lt;100,70,IF(AND(Tabela_gaz35[[#This Row],[zuzycie tego miesiaca]]&gt;=100,Tabela_gaz35[[#This Row],[zuzycie tego miesiaca]]&lt;=200),90,120))</f>
        <v>70</v>
      </c>
      <c r="H21" s="5">
        <v>0.99</v>
      </c>
      <c r="I21" s="5">
        <f>Tabela_gaz35[[#This Row],[zuzycie tego miesiaca]]*Tabela_gaz35[[#This Row],[cena]]</f>
        <v>14.85</v>
      </c>
    </row>
    <row r="22" spans="1:16" x14ac:dyDescent="0.25">
      <c r="A22" s="1">
        <v>37894</v>
      </c>
      <c r="B22">
        <v>4819</v>
      </c>
      <c r="C22">
        <f>DAY(Tabela_gaz35[[#This Row],[Data odczytu]])</f>
        <v>30</v>
      </c>
      <c r="D22">
        <f>Tabela_gaz35[[#This Row],[Odczyt licznika]]-B21</f>
        <v>150</v>
      </c>
      <c r="E22">
        <f>Tabela_gaz35[[#This Row],[zuzycie tego miesiaca]]/Tabela_gaz35[[#This Row],[dni]]</f>
        <v>5</v>
      </c>
      <c r="F22">
        <f>IF(Tabela_gaz35[[#This Row],[srednio na dobe]]&gt;12,1,0)</f>
        <v>0</v>
      </c>
      <c r="G22">
        <f>IF(Tabela_gaz35[[#This Row],[zuzycie tego miesiaca]]&lt;100,70,IF(AND(Tabela_gaz35[[#This Row],[zuzycie tego miesiaca]]&gt;=100,Tabela_gaz35[[#This Row],[zuzycie tego miesiaca]]&lt;=200),90,120))</f>
        <v>90</v>
      </c>
      <c r="H22" s="5">
        <v>0.99</v>
      </c>
      <c r="I22" s="5">
        <f>Tabela_gaz35[[#This Row],[zuzycie tego miesiaca]]*Tabela_gaz35[[#This Row],[cena]]</f>
        <v>148.5</v>
      </c>
    </row>
    <row r="23" spans="1:16" x14ac:dyDescent="0.25">
      <c r="A23" s="1">
        <v>37925</v>
      </c>
      <c r="B23">
        <v>4976</v>
      </c>
      <c r="C23">
        <f>DAY(Tabela_gaz35[[#This Row],[Data odczytu]])</f>
        <v>31</v>
      </c>
      <c r="D23">
        <f>Tabela_gaz35[[#This Row],[Odczyt licznika]]-B22</f>
        <v>157</v>
      </c>
      <c r="E23">
        <f>Tabela_gaz35[[#This Row],[zuzycie tego miesiaca]]/Tabela_gaz35[[#This Row],[dni]]</f>
        <v>5.064516129032258</v>
      </c>
      <c r="F23">
        <f>IF(Tabela_gaz35[[#This Row],[srednio na dobe]]&gt;12,1,0)</f>
        <v>0</v>
      </c>
      <c r="G23">
        <f>IF(Tabela_gaz35[[#This Row],[zuzycie tego miesiaca]]&lt;100,70,IF(AND(Tabela_gaz35[[#This Row],[zuzycie tego miesiaca]]&gt;=100,Tabela_gaz35[[#This Row],[zuzycie tego miesiaca]]&lt;=200),90,120))</f>
        <v>90</v>
      </c>
      <c r="H23" s="5">
        <v>0.99</v>
      </c>
      <c r="I23" s="5">
        <f>Tabela_gaz35[[#This Row],[zuzycie tego miesiaca]]*Tabela_gaz35[[#This Row],[cena]]</f>
        <v>155.43</v>
      </c>
    </row>
    <row r="24" spans="1:16" x14ac:dyDescent="0.25">
      <c r="A24" s="1">
        <v>37955</v>
      </c>
      <c r="B24">
        <v>5078</v>
      </c>
      <c r="C24">
        <f>DAY(Tabela_gaz35[[#This Row],[Data odczytu]])</f>
        <v>30</v>
      </c>
      <c r="D24">
        <f>Tabela_gaz35[[#This Row],[Odczyt licznika]]-B23</f>
        <v>102</v>
      </c>
      <c r="E24">
        <f>Tabela_gaz35[[#This Row],[zuzycie tego miesiaca]]/Tabela_gaz35[[#This Row],[dni]]</f>
        <v>3.4</v>
      </c>
      <c r="F24">
        <f>IF(Tabela_gaz35[[#This Row],[srednio na dobe]]&gt;12,1,0)</f>
        <v>0</v>
      </c>
      <c r="G24">
        <f>IF(Tabela_gaz35[[#This Row],[zuzycie tego miesiaca]]&lt;100,70,IF(AND(Tabela_gaz35[[#This Row],[zuzycie tego miesiaca]]&gt;=100,Tabela_gaz35[[#This Row],[zuzycie tego miesiaca]]&lt;=200),90,120))</f>
        <v>90</v>
      </c>
      <c r="H24" s="5">
        <v>0.99</v>
      </c>
      <c r="I24" s="5">
        <f>Tabela_gaz35[[#This Row],[zuzycie tego miesiaca]]*Tabela_gaz35[[#This Row],[cena]]</f>
        <v>100.98</v>
      </c>
      <c r="M24" s="2" t="s">
        <v>6</v>
      </c>
      <c r="N24" t="s">
        <v>43</v>
      </c>
      <c r="O24" t="s">
        <v>44</v>
      </c>
      <c r="P24" t="s">
        <v>45</v>
      </c>
    </row>
    <row r="25" spans="1:16" x14ac:dyDescent="0.25">
      <c r="A25" s="1">
        <v>37986</v>
      </c>
      <c r="B25">
        <v>5260</v>
      </c>
      <c r="C25">
        <f>DAY(Tabela_gaz35[[#This Row],[Data odczytu]])</f>
        <v>31</v>
      </c>
      <c r="D25">
        <f>Tabela_gaz35[[#This Row],[Odczyt licznika]]-B24</f>
        <v>182</v>
      </c>
      <c r="E25">
        <f>Tabela_gaz35[[#This Row],[zuzycie tego miesiaca]]/Tabela_gaz35[[#This Row],[dni]]</f>
        <v>5.870967741935484</v>
      </c>
      <c r="F25">
        <f>IF(Tabela_gaz35[[#This Row],[srednio na dobe]]&gt;12,1,0)</f>
        <v>0</v>
      </c>
      <c r="G25">
        <f>IF(Tabela_gaz35[[#This Row],[zuzycie tego miesiaca]]&lt;100,70,IF(AND(Tabela_gaz35[[#This Row],[zuzycie tego miesiaca]]&gt;=100,Tabela_gaz35[[#This Row],[zuzycie tego miesiaca]]&lt;=200),90,120))</f>
        <v>90</v>
      </c>
      <c r="H25" s="5">
        <v>0.99</v>
      </c>
      <c r="I25" s="5">
        <f>Tabela_gaz35[[#This Row],[zuzycie tego miesiaca]]*Tabela_gaz35[[#This Row],[cena]]</f>
        <v>180.18</v>
      </c>
      <c r="M25" s="4" t="s">
        <v>21</v>
      </c>
      <c r="N25" s="5"/>
      <c r="O25" s="5"/>
      <c r="P25" s="5">
        <v>0</v>
      </c>
    </row>
    <row r="26" spans="1:16" x14ac:dyDescent="0.25">
      <c r="A26" s="1">
        <v>38017</v>
      </c>
      <c r="B26">
        <v>5508</v>
      </c>
      <c r="C26">
        <f>DAY(Tabela_gaz35[[#This Row],[Data odczytu]])</f>
        <v>31</v>
      </c>
      <c r="D26">
        <f>Tabela_gaz35[[#This Row],[Odczyt licznika]]-B25</f>
        <v>248</v>
      </c>
      <c r="E26">
        <f>Tabela_gaz35[[#This Row],[zuzycie tego miesiaca]]/Tabela_gaz35[[#This Row],[dni]]</f>
        <v>8</v>
      </c>
      <c r="F26">
        <f>IF(Tabela_gaz35[[#This Row],[srednio na dobe]]&gt;12,1,0)</f>
        <v>0</v>
      </c>
      <c r="G26">
        <f>IF(Tabela_gaz35[[#This Row],[zuzycie tego miesiaca]]&lt;100,70,IF(AND(Tabela_gaz35[[#This Row],[zuzycie tego miesiaca]]&gt;=100,Tabela_gaz35[[#This Row],[zuzycie tego miesiaca]]&lt;=200),90,120))</f>
        <v>120</v>
      </c>
      <c r="H26" s="5">
        <v>0.98</v>
      </c>
      <c r="I26" s="5">
        <f>Tabela_gaz35[[#This Row],[zuzycie tego miesiaca]]*Tabela_gaz35[[#This Row],[cena]]</f>
        <v>243.04</v>
      </c>
      <c r="M26" s="4" t="s">
        <v>22</v>
      </c>
      <c r="N26" s="5">
        <v>1296.9000000000001</v>
      </c>
      <c r="O26" s="5">
        <v>990</v>
      </c>
      <c r="P26" s="5">
        <v>2286.9</v>
      </c>
    </row>
    <row r="27" spans="1:16" x14ac:dyDescent="0.25">
      <c r="A27" s="1">
        <v>38045</v>
      </c>
      <c r="B27">
        <v>5754</v>
      </c>
      <c r="C27">
        <f>DAY(Tabela_gaz35[[#This Row],[Data odczytu]])</f>
        <v>28</v>
      </c>
      <c r="D27">
        <f>Tabela_gaz35[[#This Row],[Odczyt licznika]]-B26</f>
        <v>246</v>
      </c>
      <c r="E27">
        <f>Tabela_gaz35[[#This Row],[zuzycie tego miesiaca]]/Tabela_gaz35[[#This Row],[dni]]</f>
        <v>8.7857142857142865</v>
      </c>
      <c r="F27">
        <f>IF(Tabela_gaz35[[#This Row],[srednio na dobe]]&gt;12,1,0)</f>
        <v>0</v>
      </c>
      <c r="G27">
        <f>IF(Tabela_gaz35[[#This Row],[zuzycie tego miesiaca]]&lt;100,70,IF(AND(Tabela_gaz35[[#This Row],[zuzycie tego miesiaca]]&gt;=100,Tabela_gaz35[[#This Row],[zuzycie tego miesiaca]]&lt;=200),90,120))</f>
        <v>120</v>
      </c>
      <c r="H27" s="5">
        <v>0.98</v>
      </c>
      <c r="I27" s="5">
        <f>Tabela_gaz35[[#This Row],[zuzycie tego miesiaca]]*Tabela_gaz35[[#This Row],[cena]]</f>
        <v>241.07999999999998</v>
      </c>
      <c r="M27" s="4" t="s">
        <v>23</v>
      </c>
      <c r="N27" s="5">
        <v>1848.33</v>
      </c>
      <c r="O27" s="5">
        <v>1140</v>
      </c>
      <c r="P27" s="5">
        <v>2988.33</v>
      </c>
    </row>
    <row r="28" spans="1:16" x14ac:dyDescent="0.25">
      <c r="A28" s="1">
        <v>38077</v>
      </c>
      <c r="B28">
        <v>5945</v>
      </c>
      <c r="C28">
        <f>DAY(Tabela_gaz35[[#This Row],[Data odczytu]])</f>
        <v>31</v>
      </c>
      <c r="D28">
        <f>Tabela_gaz35[[#This Row],[Odczyt licznika]]-B27</f>
        <v>191</v>
      </c>
      <c r="E28">
        <f>Tabela_gaz35[[#This Row],[zuzycie tego miesiaca]]/Tabela_gaz35[[#This Row],[dni]]</f>
        <v>6.161290322580645</v>
      </c>
      <c r="F28">
        <f>IF(Tabela_gaz35[[#This Row],[srednio na dobe]]&gt;12,1,0)</f>
        <v>0</v>
      </c>
      <c r="G28">
        <f>IF(Tabela_gaz35[[#This Row],[zuzycie tego miesiaca]]&lt;100,70,IF(AND(Tabela_gaz35[[#This Row],[zuzycie tego miesiaca]]&gt;=100,Tabela_gaz35[[#This Row],[zuzycie tego miesiaca]]&lt;=200),90,120))</f>
        <v>90</v>
      </c>
      <c r="H28" s="5">
        <v>0.98</v>
      </c>
      <c r="I28" s="5">
        <f>Tabela_gaz35[[#This Row],[zuzycie tego miesiaca]]*Tabela_gaz35[[#This Row],[cena]]</f>
        <v>187.18</v>
      </c>
      <c r="M28" s="4" t="s">
        <v>24</v>
      </c>
      <c r="N28" s="5">
        <v>1702.26</v>
      </c>
      <c r="O28" s="5">
        <v>1120</v>
      </c>
      <c r="P28" s="5">
        <v>2822.26</v>
      </c>
    </row>
    <row r="29" spans="1:16" x14ac:dyDescent="0.25">
      <c r="A29" s="1">
        <v>38107</v>
      </c>
      <c r="B29">
        <v>6050</v>
      </c>
      <c r="C29">
        <f>DAY(Tabela_gaz35[[#This Row],[Data odczytu]])</f>
        <v>30</v>
      </c>
      <c r="D29">
        <f>Tabela_gaz35[[#This Row],[Odczyt licznika]]-B28</f>
        <v>105</v>
      </c>
      <c r="E29">
        <f>Tabela_gaz35[[#This Row],[zuzycie tego miesiaca]]/Tabela_gaz35[[#This Row],[dni]]</f>
        <v>3.5</v>
      </c>
      <c r="F29">
        <f>IF(Tabela_gaz35[[#This Row],[srednio na dobe]]&gt;12,1,0)</f>
        <v>0</v>
      </c>
      <c r="G29">
        <f>IF(Tabela_gaz35[[#This Row],[zuzycie tego miesiaca]]&lt;100,70,IF(AND(Tabela_gaz35[[#This Row],[zuzycie tego miesiaca]]&gt;=100,Tabela_gaz35[[#This Row],[zuzycie tego miesiaca]]&lt;=200),90,120))</f>
        <v>90</v>
      </c>
      <c r="H29" s="5">
        <v>0.98</v>
      </c>
      <c r="I29" s="5">
        <f>Tabela_gaz35[[#This Row],[zuzycie tego miesiaca]]*Tabela_gaz35[[#This Row],[cena]]</f>
        <v>102.89999999999999</v>
      </c>
      <c r="M29" s="4" t="s">
        <v>25</v>
      </c>
      <c r="N29" s="5">
        <v>1858.4400000000003</v>
      </c>
      <c r="O29" s="5">
        <v>1100</v>
      </c>
      <c r="P29" s="5">
        <v>2958.4400000000005</v>
      </c>
    </row>
    <row r="30" spans="1:16" x14ac:dyDescent="0.25">
      <c r="A30" s="1">
        <v>38138</v>
      </c>
      <c r="B30">
        <v>6146</v>
      </c>
      <c r="C30">
        <f>DAY(Tabela_gaz35[[#This Row],[Data odczytu]])</f>
        <v>31</v>
      </c>
      <c r="D30">
        <f>Tabela_gaz35[[#This Row],[Odczyt licznika]]-B29</f>
        <v>96</v>
      </c>
      <c r="E30">
        <f>Tabela_gaz35[[#This Row],[zuzycie tego miesiaca]]/Tabela_gaz35[[#This Row],[dni]]</f>
        <v>3.096774193548387</v>
      </c>
      <c r="F30">
        <f>IF(Tabela_gaz35[[#This Row],[srednio na dobe]]&gt;12,1,0)</f>
        <v>0</v>
      </c>
      <c r="G30">
        <f>IF(Tabela_gaz35[[#This Row],[zuzycie tego miesiaca]]&lt;100,70,IF(AND(Tabela_gaz35[[#This Row],[zuzycie tego miesiaca]]&gt;=100,Tabela_gaz35[[#This Row],[zuzycie tego miesiaca]]&lt;=200),90,120))</f>
        <v>70</v>
      </c>
      <c r="H30" s="5">
        <v>0.98</v>
      </c>
      <c r="I30" s="5">
        <f>Tabela_gaz35[[#This Row],[zuzycie tego miesiaca]]*Tabela_gaz35[[#This Row],[cena]]</f>
        <v>94.08</v>
      </c>
      <c r="M30" s="4" t="s">
        <v>26</v>
      </c>
      <c r="N30" s="5">
        <v>1961.46</v>
      </c>
      <c r="O30" s="5">
        <v>1170</v>
      </c>
      <c r="P30" s="5">
        <v>3131.46</v>
      </c>
    </row>
    <row r="31" spans="1:16" x14ac:dyDescent="0.25">
      <c r="A31" s="1">
        <v>38168</v>
      </c>
      <c r="B31">
        <v>6173</v>
      </c>
      <c r="C31">
        <f>DAY(Tabela_gaz35[[#This Row],[Data odczytu]])</f>
        <v>30</v>
      </c>
      <c r="D31">
        <f>Tabela_gaz35[[#This Row],[Odczyt licznika]]-B30</f>
        <v>27</v>
      </c>
      <c r="E31">
        <f>Tabela_gaz35[[#This Row],[zuzycie tego miesiaca]]/Tabela_gaz35[[#This Row],[dni]]</f>
        <v>0.9</v>
      </c>
      <c r="F31">
        <f>IF(Tabela_gaz35[[#This Row],[srednio na dobe]]&gt;12,1,0)</f>
        <v>0</v>
      </c>
      <c r="G31">
        <f>IF(Tabela_gaz35[[#This Row],[zuzycie tego miesiaca]]&lt;100,70,IF(AND(Tabela_gaz35[[#This Row],[zuzycie tego miesiaca]]&gt;=100,Tabela_gaz35[[#This Row],[zuzycie tego miesiaca]]&lt;=200),90,120))</f>
        <v>70</v>
      </c>
      <c r="H31" s="5">
        <v>0.98</v>
      </c>
      <c r="I31" s="5">
        <f>Tabela_gaz35[[#This Row],[zuzycie tego miesiaca]]*Tabela_gaz35[[#This Row],[cena]]</f>
        <v>26.46</v>
      </c>
      <c r="M31" s="4" t="s">
        <v>27</v>
      </c>
      <c r="N31" s="5">
        <v>1719.1200000000001</v>
      </c>
      <c r="O31" s="5">
        <v>1080</v>
      </c>
      <c r="P31" s="5">
        <v>2799.12</v>
      </c>
    </row>
    <row r="32" spans="1:16" x14ac:dyDescent="0.25">
      <c r="A32" s="1">
        <v>38199</v>
      </c>
      <c r="B32">
        <v>6183</v>
      </c>
      <c r="C32">
        <f>DAY(Tabela_gaz35[[#This Row],[Data odczytu]])</f>
        <v>31</v>
      </c>
      <c r="D32">
        <f>Tabela_gaz35[[#This Row],[Odczyt licznika]]-B31</f>
        <v>10</v>
      </c>
      <c r="E32">
        <f>Tabela_gaz35[[#This Row],[zuzycie tego miesiaca]]/Tabela_gaz35[[#This Row],[dni]]</f>
        <v>0.32258064516129031</v>
      </c>
      <c r="F32">
        <f>IF(Tabela_gaz35[[#This Row],[srednio na dobe]]&gt;12,1,0)</f>
        <v>0</v>
      </c>
      <c r="G32">
        <f>IF(Tabela_gaz35[[#This Row],[zuzycie tego miesiaca]]&lt;100,70,IF(AND(Tabela_gaz35[[#This Row],[zuzycie tego miesiaca]]&gt;=100,Tabela_gaz35[[#This Row],[zuzycie tego miesiaca]]&lt;=200),90,120))</f>
        <v>70</v>
      </c>
      <c r="H32" s="5">
        <v>0.98</v>
      </c>
      <c r="I32" s="5">
        <f>Tabela_gaz35[[#This Row],[zuzycie tego miesiaca]]*Tabela_gaz35[[#This Row],[cena]]</f>
        <v>9.8000000000000007</v>
      </c>
      <c r="M32" s="4" t="s">
        <v>28</v>
      </c>
      <c r="N32" s="5">
        <v>2001.3</v>
      </c>
      <c r="O32" s="5">
        <v>1170</v>
      </c>
      <c r="P32" s="5">
        <v>3171.3</v>
      </c>
    </row>
    <row r="33" spans="1:16" x14ac:dyDescent="0.25">
      <c r="A33" s="1">
        <v>38230</v>
      </c>
      <c r="B33">
        <v>6195</v>
      </c>
      <c r="C33">
        <f>DAY(Tabela_gaz35[[#This Row],[Data odczytu]])</f>
        <v>31</v>
      </c>
      <c r="D33">
        <f>Tabela_gaz35[[#This Row],[Odczyt licznika]]-B32</f>
        <v>12</v>
      </c>
      <c r="E33">
        <f>Tabela_gaz35[[#This Row],[zuzycie tego miesiaca]]/Tabela_gaz35[[#This Row],[dni]]</f>
        <v>0.38709677419354838</v>
      </c>
      <c r="F33">
        <f>IF(Tabela_gaz35[[#This Row],[srednio na dobe]]&gt;12,1,0)</f>
        <v>0</v>
      </c>
      <c r="G33">
        <f>IF(Tabela_gaz35[[#This Row],[zuzycie tego miesiaca]]&lt;100,70,IF(AND(Tabela_gaz35[[#This Row],[zuzycie tego miesiaca]]&gt;=100,Tabela_gaz35[[#This Row],[zuzycie tego miesiaca]]&lt;=200),90,120))</f>
        <v>70</v>
      </c>
      <c r="H33" s="5">
        <v>0.98</v>
      </c>
      <c r="I33" s="5">
        <f>Tabela_gaz35[[#This Row],[zuzycie tego miesiaca]]*Tabela_gaz35[[#This Row],[cena]]</f>
        <v>11.76</v>
      </c>
      <c r="M33" s="4" t="s">
        <v>29</v>
      </c>
      <c r="N33" s="5">
        <v>1911.0200000000002</v>
      </c>
      <c r="O33" s="5">
        <v>1110</v>
      </c>
      <c r="P33" s="5">
        <v>3021.0200000000004</v>
      </c>
    </row>
    <row r="34" spans="1:16" x14ac:dyDescent="0.25">
      <c r="A34" s="1">
        <v>38260</v>
      </c>
      <c r="B34">
        <v>6304</v>
      </c>
      <c r="C34">
        <f>DAY(Tabela_gaz35[[#This Row],[Data odczytu]])</f>
        <v>30</v>
      </c>
      <c r="D34">
        <f>Tabela_gaz35[[#This Row],[Odczyt licznika]]-B33</f>
        <v>109</v>
      </c>
      <c r="E34">
        <f>Tabela_gaz35[[#This Row],[zuzycie tego miesiaca]]/Tabela_gaz35[[#This Row],[dni]]</f>
        <v>3.6333333333333333</v>
      </c>
      <c r="F34">
        <f>IF(Tabela_gaz35[[#This Row],[srednio na dobe]]&gt;12,1,0)</f>
        <v>0</v>
      </c>
      <c r="G34">
        <f>IF(Tabela_gaz35[[#This Row],[zuzycie tego miesiaca]]&lt;100,70,IF(AND(Tabela_gaz35[[#This Row],[zuzycie tego miesiaca]]&gt;=100,Tabela_gaz35[[#This Row],[zuzycie tego miesiaca]]&lt;=200),90,120))</f>
        <v>90</v>
      </c>
      <c r="H34" s="5">
        <v>0.98</v>
      </c>
      <c r="I34" s="5">
        <f>Tabela_gaz35[[#This Row],[zuzycie tego miesiaca]]*Tabela_gaz35[[#This Row],[cena]]</f>
        <v>106.82</v>
      </c>
      <c r="M34" s="4" t="s">
        <v>30</v>
      </c>
      <c r="N34" s="5">
        <v>2536.3500000000004</v>
      </c>
      <c r="O34" s="5">
        <v>1170</v>
      </c>
      <c r="P34" s="5">
        <v>3706.3500000000004</v>
      </c>
    </row>
    <row r="35" spans="1:16" x14ac:dyDescent="0.25">
      <c r="A35" s="1">
        <v>38291</v>
      </c>
      <c r="B35">
        <v>6459</v>
      </c>
      <c r="C35">
        <f>DAY(Tabela_gaz35[[#This Row],[Data odczytu]])</f>
        <v>31</v>
      </c>
      <c r="D35">
        <f>Tabela_gaz35[[#This Row],[Odczyt licznika]]-B34</f>
        <v>155</v>
      </c>
      <c r="E35">
        <f>Tabela_gaz35[[#This Row],[zuzycie tego miesiaca]]/Tabela_gaz35[[#This Row],[dni]]</f>
        <v>5</v>
      </c>
      <c r="F35">
        <f>IF(Tabela_gaz35[[#This Row],[srednio na dobe]]&gt;12,1,0)</f>
        <v>0</v>
      </c>
      <c r="G35">
        <f>IF(Tabela_gaz35[[#This Row],[zuzycie tego miesiaca]]&lt;100,70,IF(AND(Tabela_gaz35[[#This Row],[zuzycie tego miesiaca]]&gt;=100,Tabela_gaz35[[#This Row],[zuzycie tego miesiaca]]&lt;=200),90,120))</f>
        <v>90</v>
      </c>
      <c r="H35" s="5">
        <v>0.98</v>
      </c>
      <c r="I35" s="5">
        <f>Tabela_gaz35[[#This Row],[zuzycie tego miesiaca]]*Tabela_gaz35[[#This Row],[cena]]</f>
        <v>151.9</v>
      </c>
      <c r="M35" s="4" t="s">
        <v>31</v>
      </c>
      <c r="N35" s="5">
        <v>2302.1799999999998</v>
      </c>
      <c r="O35" s="5">
        <v>1120</v>
      </c>
      <c r="P35" s="5">
        <v>3422.18</v>
      </c>
    </row>
    <row r="36" spans="1:16" x14ac:dyDescent="0.25">
      <c r="A36" s="1">
        <v>38321</v>
      </c>
      <c r="B36">
        <v>6737</v>
      </c>
      <c r="C36">
        <f>DAY(Tabela_gaz35[[#This Row],[Data odczytu]])</f>
        <v>30</v>
      </c>
      <c r="D36">
        <f>Tabela_gaz35[[#This Row],[Odczyt licznika]]-B35</f>
        <v>278</v>
      </c>
      <c r="E36">
        <f>Tabela_gaz35[[#This Row],[zuzycie tego miesiaca]]/Tabela_gaz35[[#This Row],[dni]]</f>
        <v>9.2666666666666675</v>
      </c>
      <c r="F36">
        <f>IF(Tabela_gaz35[[#This Row],[srednio na dobe]]&gt;12,1,0)</f>
        <v>0</v>
      </c>
      <c r="G36">
        <f>IF(Tabela_gaz35[[#This Row],[zuzycie tego miesiaca]]&lt;100,70,IF(AND(Tabela_gaz35[[#This Row],[zuzycie tego miesiaca]]&gt;=100,Tabela_gaz35[[#This Row],[zuzycie tego miesiaca]]&lt;=200),90,120))</f>
        <v>120</v>
      </c>
      <c r="H36" s="5">
        <v>0.98</v>
      </c>
      <c r="I36" s="5">
        <f>Tabela_gaz35[[#This Row],[zuzycie tego miesiaca]]*Tabela_gaz35[[#This Row],[cena]]</f>
        <v>272.44</v>
      </c>
      <c r="M36" s="4" t="s">
        <v>32</v>
      </c>
      <c r="N36" s="5">
        <v>2697.39</v>
      </c>
      <c r="O36" s="5">
        <v>1170</v>
      </c>
      <c r="P36" s="5">
        <v>3867.39</v>
      </c>
    </row>
    <row r="37" spans="1:16" x14ac:dyDescent="0.25">
      <c r="A37" s="1">
        <v>38352</v>
      </c>
      <c r="B37">
        <v>6997</v>
      </c>
      <c r="C37">
        <f>DAY(Tabela_gaz35[[#This Row],[Data odczytu]])</f>
        <v>31</v>
      </c>
      <c r="D37">
        <f>Tabela_gaz35[[#This Row],[Odczyt licznika]]-B36</f>
        <v>260</v>
      </c>
      <c r="E37">
        <f>Tabela_gaz35[[#This Row],[zuzycie tego miesiaca]]/Tabela_gaz35[[#This Row],[dni]]</f>
        <v>8.387096774193548</v>
      </c>
      <c r="F37">
        <f>IF(Tabela_gaz35[[#This Row],[srednio na dobe]]&gt;12,1,0)</f>
        <v>0</v>
      </c>
      <c r="G37">
        <f>IF(Tabela_gaz35[[#This Row],[zuzycie tego miesiaca]]&lt;100,70,IF(AND(Tabela_gaz35[[#This Row],[zuzycie tego miesiaca]]&gt;=100,Tabela_gaz35[[#This Row],[zuzycie tego miesiaca]]&lt;=200),90,120))</f>
        <v>120</v>
      </c>
      <c r="H37" s="5">
        <v>0.98</v>
      </c>
      <c r="I37" s="5">
        <f>Tabela_gaz35[[#This Row],[zuzycie tego miesiaca]]*Tabela_gaz35[[#This Row],[cena]]</f>
        <v>254.79999999999998</v>
      </c>
      <c r="M37" s="4" t="s">
        <v>33</v>
      </c>
      <c r="N37" s="5">
        <v>2305.0200000000004</v>
      </c>
      <c r="O37" s="5">
        <v>1120</v>
      </c>
      <c r="P37" s="5">
        <v>3425.0200000000004</v>
      </c>
    </row>
    <row r="38" spans="1:16" x14ac:dyDescent="0.25">
      <c r="A38" s="1">
        <v>38383</v>
      </c>
      <c r="B38">
        <v>7247</v>
      </c>
      <c r="C38">
        <f>DAY(Tabela_gaz35[[#This Row],[Data odczytu]])</f>
        <v>31</v>
      </c>
      <c r="D38">
        <f>Tabela_gaz35[[#This Row],[Odczyt licznika]]-B37</f>
        <v>250</v>
      </c>
      <c r="E38">
        <f>Tabela_gaz35[[#This Row],[zuzycie tego miesiaca]]/Tabela_gaz35[[#This Row],[dni]]</f>
        <v>8.064516129032258</v>
      </c>
      <c r="F38">
        <f>IF(Tabela_gaz35[[#This Row],[srednio na dobe]]&gt;12,1,0)</f>
        <v>0</v>
      </c>
      <c r="G38">
        <f>IF(Tabela_gaz35[[#This Row],[zuzycie tego miesiaca]]&lt;100,70,IF(AND(Tabela_gaz35[[#This Row],[zuzycie tego miesiaca]]&gt;=100,Tabela_gaz35[[#This Row],[zuzycie tego miesiaca]]&lt;=200),90,120))</f>
        <v>120</v>
      </c>
      <c r="H38" s="5">
        <v>1.02</v>
      </c>
      <c r="I38" s="5">
        <f>Tabela_gaz35[[#This Row],[zuzycie tego miesiaca]]*Tabela_gaz35[[#This Row],[cena]]</f>
        <v>255</v>
      </c>
      <c r="M38" s="4" t="s">
        <v>34</v>
      </c>
      <c r="N38" s="5">
        <v>2568.2399999999998</v>
      </c>
      <c r="O38" s="5">
        <v>1170</v>
      </c>
      <c r="P38" s="5">
        <v>3738.24</v>
      </c>
    </row>
    <row r="39" spans="1:16" x14ac:dyDescent="0.25">
      <c r="A39" s="1">
        <v>38411</v>
      </c>
      <c r="B39">
        <v>7399</v>
      </c>
      <c r="C39">
        <f>DAY(Tabela_gaz35[[#This Row],[Data odczytu]])</f>
        <v>28</v>
      </c>
      <c r="D39">
        <f>Tabela_gaz35[[#This Row],[Odczyt licznika]]-B38</f>
        <v>152</v>
      </c>
      <c r="E39">
        <f>Tabela_gaz35[[#This Row],[zuzycie tego miesiaca]]/Tabela_gaz35[[#This Row],[dni]]</f>
        <v>5.4285714285714288</v>
      </c>
      <c r="F39">
        <f>IF(Tabela_gaz35[[#This Row],[srednio na dobe]]&gt;12,1,0)</f>
        <v>0</v>
      </c>
      <c r="G39">
        <f>IF(Tabela_gaz35[[#This Row],[zuzycie tego miesiaca]]&lt;100,70,IF(AND(Tabela_gaz35[[#This Row],[zuzycie tego miesiaca]]&gt;=100,Tabela_gaz35[[#This Row],[zuzycie tego miesiaca]]&lt;=200),90,120))</f>
        <v>90</v>
      </c>
      <c r="H39" s="5">
        <v>1.02</v>
      </c>
      <c r="I39" s="5">
        <f>Tabela_gaz35[[#This Row],[zuzycie tego miesiaca]]*Tabela_gaz35[[#This Row],[cena]]</f>
        <v>155.04</v>
      </c>
      <c r="M39" s="4" t="s">
        <v>35</v>
      </c>
      <c r="N39" s="5">
        <v>2217.6</v>
      </c>
      <c r="O39" s="5">
        <v>1120</v>
      </c>
      <c r="P39" s="5">
        <v>3337.6</v>
      </c>
    </row>
    <row r="40" spans="1:16" x14ac:dyDescent="0.25">
      <c r="A40" s="1">
        <v>38442</v>
      </c>
      <c r="B40">
        <v>7584</v>
      </c>
      <c r="C40">
        <f>DAY(Tabela_gaz35[[#This Row],[Data odczytu]])</f>
        <v>31</v>
      </c>
      <c r="D40">
        <f>Tabela_gaz35[[#This Row],[Odczyt licznika]]-B39</f>
        <v>185</v>
      </c>
      <c r="E40">
        <f>Tabela_gaz35[[#This Row],[zuzycie tego miesiaca]]/Tabela_gaz35[[#This Row],[dni]]</f>
        <v>5.967741935483871</v>
      </c>
      <c r="F40">
        <f>IF(Tabela_gaz35[[#This Row],[srednio na dobe]]&gt;12,1,0)</f>
        <v>0</v>
      </c>
      <c r="G40">
        <f>IF(Tabela_gaz35[[#This Row],[zuzycie tego miesiaca]]&lt;100,70,IF(AND(Tabela_gaz35[[#This Row],[zuzycie tego miesiaca]]&gt;=100,Tabela_gaz35[[#This Row],[zuzycie tego miesiaca]]&lt;=200),90,120))</f>
        <v>90</v>
      </c>
      <c r="H40" s="5">
        <v>1.02</v>
      </c>
      <c r="I40" s="5">
        <f>Tabela_gaz35[[#This Row],[zuzycie tego miesiaca]]*Tabela_gaz35[[#This Row],[cena]]</f>
        <v>188.70000000000002</v>
      </c>
      <c r="M40" s="4" t="s">
        <v>36</v>
      </c>
      <c r="N40" s="5">
        <v>2405.48</v>
      </c>
      <c r="O40" s="5">
        <v>1170</v>
      </c>
      <c r="P40" s="5">
        <v>3575.48</v>
      </c>
    </row>
    <row r="41" spans="1:16" x14ac:dyDescent="0.25">
      <c r="A41" s="1">
        <v>38472</v>
      </c>
      <c r="B41">
        <v>7745</v>
      </c>
      <c r="C41">
        <f>DAY(Tabela_gaz35[[#This Row],[Data odczytu]])</f>
        <v>30</v>
      </c>
      <c r="D41">
        <f>Tabela_gaz35[[#This Row],[Odczyt licznika]]-B40</f>
        <v>161</v>
      </c>
      <c r="E41">
        <f>Tabela_gaz35[[#This Row],[zuzycie tego miesiaca]]/Tabela_gaz35[[#This Row],[dni]]</f>
        <v>5.3666666666666663</v>
      </c>
      <c r="F41">
        <f>IF(Tabela_gaz35[[#This Row],[srednio na dobe]]&gt;12,1,0)</f>
        <v>0</v>
      </c>
      <c r="G41">
        <f>IF(Tabela_gaz35[[#This Row],[zuzycie tego miesiaca]]&lt;100,70,IF(AND(Tabela_gaz35[[#This Row],[zuzycie tego miesiaca]]&gt;=100,Tabela_gaz35[[#This Row],[zuzycie tego miesiaca]]&lt;=200),90,120))</f>
        <v>90</v>
      </c>
      <c r="H41" s="5">
        <v>1.02</v>
      </c>
      <c r="I41" s="5">
        <f>Tabela_gaz35[[#This Row],[zuzycie tego miesiaca]]*Tabela_gaz35[[#This Row],[cena]]</f>
        <v>164.22</v>
      </c>
      <c r="M41" s="4" t="s">
        <v>37</v>
      </c>
      <c r="N41" s="5">
        <v>2142.91</v>
      </c>
      <c r="O41" s="5">
        <v>1120</v>
      </c>
      <c r="P41" s="5">
        <v>3262.91</v>
      </c>
    </row>
    <row r="42" spans="1:16" x14ac:dyDescent="0.25">
      <c r="A42" s="1">
        <v>38503</v>
      </c>
      <c r="B42">
        <v>7935</v>
      </c>
      <c r="C42">
        <f>DAY(Tabela_gaz35[[#This Row],[Data odczytu]])</f>
        <v>31</v>
      </c>
      <c r="D42">
        <f>Tabela_gaz35[[#This Row],[Odczyt licznika]]-B41</f>
        <v>190</v>
      </c>
      <c r="E42">
        <f>Tabela_gaz35[[#This Row],[zuzycie tego miesiaca]]/Tabela_gaz35[[#This Row],[dni]]</f>
        <v>6.129032258064516</v>
      </c>
      <c r="F42">
        <f>IF(Tabela_gaz35[[#This Row],[srednio na dobe]]&gt;12,1,0)</f>
        <v>0</v>
      </c>
      <c r="G42">
        <f>IF(Tabela_gaz35[[#This Row],[zuzycie tego miesiaca]]&lt;100,70,IF(AND(Tabela_gaz35[[#This Row],[zuzycie tego miesiaca]]&gt;=100,Tabela_gaz35[[#This Row],[zuzycie tego miesiaca]]&lt;=200),90,120))</f>
        <v>90</v>
      </c>
      <c r="H42" s="5">
        <v>1.02</v>
      </c>
      <c r="I42" s="5">
        <f>Tabela_gaz35[[#This Row],[zuzycie tego miesiaca]]*Tabela_gaz35[[#This Row],[cena]]</f>
        <v>193.8</v>
      </c>
      <c r="M42" s="4" t="s">
        <v>38</v>
      </c>
      <c r="N42" s="5">
        <v>2011.7800000000002</v>
      </c>
      <c r="O42" s="5">
        <v>1120</v>
      </c>
      <c r="P42" s="5">
        <v>3131.78</v>
      </c>
    </row>
    <row r="43" spans="1:16" x14ac:dyDescent="0.25">
      <c r="A43" s="1">
        <v>38533</v>
      </c>
      <c r="B43">
        <v>8043</v>
      </c>
      <c r="C43">
        <f>DAY(Tabela_gaz35[[#This Row],[Data odczytu]])</f>
        <v>30</v>
      </c>
      <c r="D43">
        <f>Tabela_gaz35[[#This Row],[Odczyt licznika]]-B42</f>
        <v>108</v>
      </c>
      <c r="E43">
        <f>Tabela_gaz35[[#This Row],[zuzycie tego miesiaca]]/Tabela_gaz35[[#This Row],[dni]]</f>
        <v>3.6</v>
      </c>
      <c r="F43">
        <f>IF(Tabela_gaz35[[#This Row],[srednio na dobe]]&gt;12,1,0)</f>
        <v>0</v>
      </c>
      <c r="G43">
        <f>IF(Tabela_gaz35[[#This Row],[zuzycie tego miesiaca]]&lt;100,70,IF(AND(Tabela_gaz35[[#This Row],[zuzycie tego miesiaca]]&gt;=100,Tabela_gaz35[[#This Row],[zuzycie tego miesiaca]]&lt;=200),90,120))</f>
        <v>90</v>
      </c>
      <c r="H43" s="5">
        <v>1.02</v>
      </c>
      <c r="I43" s="5">
        <f>Tabela_gaz35[[#This Row],[zuzycie tego miesiaca]]*Tabela_gaz35[[#This Row],[cena]]</f>
        <v>110.16</v>
      </c>
      <c r="M43" s="4" t="s">
        <v>7</v>
      </c>
      <c r="N43" s="5">
        <v>35485.78</v>
      </c>
      <c r="O43" s="5">
        <v>19160</v>
      </c>
      <c r="P43" s="5">
        <v>54645.779999999992</v>
      </c>
    </row>
    <row r="44" spans="1:16" x14ac:dyDescent="0.25">
      <c r="A44" s="1">
        <v>38564</v>
      </c>
      <c r="B44">
        <v>8062</v>
      </c>
      <c r="C44">
        <f>DAY(Tabela_gaz35[[#This Row],[Data odczytu]])</f>
        <v>31</v>
      </c>
      <c r="D44">
        <f>Tabela_gaz35[[#This Row],[Odczyt licznika]]-B43</f>
        <v>19</v>
      </c>
      <c r="E44">
        <f>Tabela_gaz35[[#This Row],[zuzycie tego miesiaca]]/Tabela_gaz35[[#This Row],[dni]]</f>
        <v>0.61290322580645162</v>
      </c>
      <c r="F44">
        <f>IF(Tabela_gaz35[[#This Row],[srednio na dobe]]&gt;12,1,0)</f>
        <v>0</v>
      </c>
      <c r="G44">
        <f>IF(Tabela_gaz35[[#This Row],[zuzycie tego miesiaca]]&lt;100,70,IF(AND(Tabela_gaz35[[#This Row],[zuzycie tego miesiaca]]&gt;=100,Tabela_gaz35[[#This Row],[zuzycie tego miesiaca]]&lt;=200),90,120))</f>
        <v>70</v>
      </c>
      <c r="H44" s="5">
        <v>1.02</v>
      </c>
      <c r="I44" s="5">
        <f>Tabela_gaz35[[#This Row],[zuzycie tego miesiaca]]*Tabela_gaz35[[#This Row],[cena]]</f>
        <v>19.38</v>
      </c>
    </row>
    <row r="45" spans="1:16" x14ac:dyDescent="0.25">
      <c r="A45" s="1">
        <v>38595</v>
      </c>
      <c r="B45">
        <v>8081</v>
      </c>
      <c r="C45">
        <f>DAY(Tabela_gaz35[[#This Row],[Data odczytu]])</f>
        <v>31</v>
      </c>
      <c r="D45">
        <f>Tabela_gaz35[[#This Row],[Odczyt licznika]]-B44</f>
        <v>19</v>
      </c>
      <c r="E45">
        <f>Tabela_gaz35[[#This Row],[zuzycie tego miesiaca]]/Tabela_gaz35[[#This Row],[dni]]</f>
        <v>0.61290322580645162</v>
      </c>
      <c r="F45">
        <f>IF(Tabela_gaz35[[#This Row],[srednio na dobe]]&gt;12,1,0)</f>
        <v>0</v>
      </c>
      <c r="G45">
        <f>IF(Tabela_gaz35[[#This Row],[zuzycie tego miesiaca]]&lt;100,70,IF(AND(Tabela_gaz35[[#This Row],[zuzycie tego miesiaca]]&gt;=100,Tabela_gaz35[[#This Row],[zuzycie tego miesiaca]]&lt;=200),90,120))</f>
        <v>70</v>
      </c>
      <c r="H45" s="5">
        <v>1.02</v>
      </c>
      <c r="I45" s="5">
        <f>Tabela_gaz35[[#This Row],[zuzycie tego miesiaca]]*Tabela_gaz35[[#This Row],[cena]]</f>
        <v>19.38</v>
      </c>
    </row>
    <row r="46" spans="1:16" x14ac:dyDescent="0.25">
      <c r="A46" s="1">
        <v>38625</v>
      </c>
      <c r="B46">
        <v>8269</v>
      </c>
      <c r="C46">
        <f>DAY(Tabela_gaz35[[#This Row],[Data odczytu]])</f>
        <v>30</v>
      </c>
      <c r="D46">
        <f>Tabela_gaz35[[#This Row],[Odczyt licznika]]-B45</f>
        <v>188</v>
      </c>
      <c r="E46">
        <f>Tabela_gaz35[[#This Row],[zuzycie tego miesiaca]]/Tabela_gaz35[[#This Row],[dni]]</f>
        <v>6.2666666666666666</v>
      </c>
      <c r="F46">
        <f>IF(Tabela_gaz35[[#This Row],[srednio na dobe]]&gt;12,1,0)</f>
        <v>0</v>
      </c>
      <c r="G46">
        <f>IF(Tabela_gaz35[[#This Row],[zuzycie tego miesiaca]]&lt;100,70,IF(AND(Tabela_gaz35[[#This Row],[zuzycie tego miesiaca]]&gt;=100,Tabela_gaz35[[#This Row],[zuzycie tego miesiaca]]&lt;=200),90,120))</f>
        <v>90</v>
      </c>
      <c r="H46" s="5">
        <v>1.02</v>
      </c>
      <c r="I46" s="5">
        <f>Tabela_gaz35[[#This Row],[zuzycie tego miesiaca]]*Tabela_gaz35[[#This Row],[cena]]</f>
        <v>191.76</v>
      </c>
    </row>
    <row r="47" spans="1:16" x14ac:dyDescent="0.25">
      <c r="A47" s="1">
        <v>38656</v>
      </c>
      <c r="B47">
        <v>8465</v>
      </c>
      <c r="C47">
        <f>DAY(Tabela_gaz35[[#This Row],[Data odczytu]])</f>
        <v>31</v>
      </c>
      <c r="D47">
        <f>Tabela_gaz35[[#This Row],[Odczyt licznika]]-B46</f>
        <v>196</v>
      </c>
      <c r="E47">
        <f>Tabela_gaz35[[#This Row],[zuzycie tego miesiaca]]/Tabela_gaz35[[#This Row],[dni]]</f>
        <v>6.32258064516129</v>
      </c>
      <c r="F47">
        <f>IF(Tabela_gaz35[[#This Row],[srednio na dobe]]&gt;12,1,0)</f>
        <v>0</v>
      </c>
      <c r="G47">
        <f>IF(Tabela_gaz35[[#This Row],[zuzycie tego miesiaca]]&lt;100,70,IF(AND(Tabela_gaz35[[#This Row],[zuzycie tego miesiaca]]&gt;=100,Tabela_gaz35[[#This Row],[zuzycie tego miesiaca]]&lt;=200),90,120))</f>
        <v>90</v>
      </c>
      <c r="H47" s="5">
        <v>1.02</v>
      </c>
      <c r="I47" s="5">
        <f>Tabela_gaz35[[#This Row],[zuzycie tego miesiaca]]*Tabela_gaz35[[#This Row],[cena]]</f>
        <v>199.92000000000002</v>
      </c>
    </row>
    <row r="48" spans="1:16" x14ac:dyDescent="0.25">
      <c r="A48" s="1">
        <v>38686</v>
      </c>
      <c r="B48">
        <v>8592</v>
      </c>
      <c r="C48">
        <f>DAY(Tabela_gaz35[[#This Row],[Data odczytu]])</f>
        <v>30</v>
      </c>
      <c r="D48">
        <f>Tabela_gaz35[[#This Row],[Odczyt licznika]]-B47</f>
        <v>127</v>
      </c>
      <c r="E48">
        <f>Tabela_gaz35[[#This Row],[zuzycie tego miesiaca]]/Tabela_gaz35[[#This Row],[dni]]</f>
        <v>4.2333333333333334</v>
      </c>
      <c r="F48">
        <f>IF(Tabela_gaz35[[#This Row],[srednio na dobe]]&gt;12,1,0)</f>
        <v>0</v>
      </c>
      <c r="G48">
        <f>IF(Tabela_gaz35[[#This Row],[zuzycie tego miesiaca]]&lt;100,70,IF(AND(Tabela_gaz35[[#This Row],[zuzycie tego miesiaca]]&gt;=100,Tabela_gaz35[[#This Row],[zuzycie tego miesiaca]]&lt;=200),90,120))</f>
        <v>90</v>
      </c>
      <c r="H48" s="5">
        <v>1.02</v>
      </c>
      <c r="I48" s="5">
        <f>Tabela_gaz35[[#This Row],[zuzycie tego miesiaca]]*Tabela_gaz35[[#This Row],[cena]]</f>
        <v>129.54</v>
      </c>
    </row>
    <row r="49" spans="1:9" x14ac:dyDescent="0.25">
      <c r="A49" s="1">
        <v>38717</v>
      </c>
      <c r="B49">
        <v>8819</v>
      </c>
      <c r="C49">
        <f>DAY(Tabela_gaz35[[#This Row],[Data odczytu]])</f>
        <v>31</v>
      </c>
      <c r="D49">
        <f>Tabela_gaz35[[#This Row],[Odczyt licznika]]-B48</f>
        <v>227</v>
      </c>
      <c r="E49">
        <f>Tabela_gaz35[[#This Row],[zuzycie tego miesiaca]]/Tabela_gaz35[[#This Row],[dni]]</f>
        <v>7.32258064516129</v>
      </c>
      <c r="F49">
        <f>IF(Tabela_gaz35[[#This Row],[srednio na dobe]]&gt;12,1,0)</f>
        <v>0</v>
      </c>
      <c r="G49">
        <f>IF(Tabela_gaz35[[#This Row],[zuzycie tego miesiaca]]&lt;100,70,IF(AND(Tabela_gaz35[[#This Row],[zuzycie tego miesiaca]]&gt;=100,Tabela_gaz35[[#This Row],[zuzycie tego miesiaca]]&lt;=200),90,120))</f>
        <v>120</v>
      </c>
      <c r="H49" s="5">
        <v>1.02</v>
      </c>
      <c r="I49" s="5">
        <f>Tabela_gaz35[[#This Row],[zuzycie tego miesiaca]]*Tabela_gaz35[[#This Row],[cena]]</f>
        <v>231.54</v>
      </c>
    </row>
    <row r="50" spans="1:9" x14ac:dyDescent="0.25">
      <c r="A50" s="1">
        <v>38748</v>
      </c>
      <c r="B50">
        <v>9129</v>
      </c>
      <c r="C50">
        <f>DAY(Tabela_gaz35[[#This Row],[Data odczytu]])</f>
        <v>31</v>
      </c>
      <c r="D50">
        <f>Tabela_gaz35[[#This Row],[Odczyt licznika]]-B49</f>
        <v>310</v>
      </c>
      <c r="E50">
        <f>Tabela_gaz35[[#This Row],[zuzycie tego miesiaca]]/Tabela_gaz35[[#This Row],[dni]]</f>
        <v>10</v>
      </c>
      <c r="F50">
        <f>IF(Tabela_gaz35[[#This Row],[srednio na dobe]]&gt;12,1,0)</f>
        <v>0</v>
      </c>
      <c r="G50">
        <f>IF(Tabela_gaz35[[#This Row],[zuzycie tego miesiaca]]&lt;100,70,IF(AND(Tabela_gaz35[[#This Row],[zuzycie tego miesiaca]]&gt;=100,Tabela_gaz35[[#This Row],[zuzycie tego miesiaca]]&lt;=200),90,120))</f>
        <v>120</v>
      </c>
      <c r="H50" s="5">
        <v>1.02</v>
      </c>
      <c r="I50" s="5">
        <f>Tabela_gaz35[[#This Row],[zuzycie tego miesiaca]]*Tabela_gaz35[[#This Row],[cena]]</f>
        <v>316.2</v>
      </c>
    </row>
    <row r="51" spans="1:9" x14ac:dyDescent="0.25">
      <c r="A51" s="1">
        <v>38776</v>
      </c>
      <c r="B51">
        <v>9424</v>
      </c>
      <c r="C51">
        <f>DAY(Tabela_gaz35[[#This Row],[Data odczytu]])</f>
        <v>28</v>
      </c>
      <c r="D51">
        <f>Tabela_gaz35[[#This Row],[Odczyt licznika]]-B50</f>
        <v>295</v>
      </c>
      <c r="E51">
        <f>Tabela_gaz35[[#This Row],[zuzycie tego miesiaca]]/Tabela_gaz35[[#This Row],[dni]]</f>
        <v>10.535714285714286</v>
      </c>
      <c r="F51">
        <f>IF(Tabela_gaz35[[#This Row],[srednio na dobe]]&gt;12,1,0)</f>
        <v>0</v>
      </c>
      <c r="G51">
        <f>IF(Tabela_gaz35[[#This Row],[zuzycie tego miesiaca]]&lt;100,70,IF(AND(Tabela_gaz35[[#This Row],[zuzycie tego miesiaca]]&gt;=100,Tabela_gaz35[[#This Row],[zuzycie tego miesiaca]]&lt;=200),90,120))</f>
        <v>120</v>
      </c>
      <c r="H51" s="5">
        <v>1.02</v>
      </c>
      <c r="I51" s="5">
        <f>Tabela_gaz35[[#This Row],[zuzycie tego miesiaca]]*Tabela_gaz35[[#This Row],[cena]]</f>
        <v>300.89999999999998</v>
      </c>
    </row>
    <row r="52" spans="1:9" x14ac:dyDescent="0.25">
      <c r="A52" s="1">
        <v>38807</v>
      </c>
      <c r="B52">
        <v>9662</v>
      </c>
      <c r="C52">
        <f>DAY(Tabela_gaz35[[#This Row],[Data odczytu]])</f>
        <v>31</v>
      </c>
      <c r="D52">
        <f>Tabela_gaz35[[#This Row],[Odczyt licznika]]-B51</f>
        <v>238</v>
      </c>
      <c r="E52">
        <f>Tabela_gaz35[[#This Row],[zuzycie tego miesiaca]]/Tabela_gaz35[[#This Row],[dni]]</f>
        <v>7.67741935483871</v>
      </c>
      <c r="F52">
        <f>IF(Tabela_gaz35[[#This Row],[srednio na dobe]]&gt;12,1,0)</f>
        <v>0</v>
      </c>
      <c r="G52">
        <f>IF(Tabela_gaz35[[#This Row],[zuzycie tego miesiaca]]&lt;100,70,IF(AND(Tabela_gaz35[[#This Row],[zuzycie tego miesiaca]]&gt;=100,Tabela_gaz35[[#This Row],[zuzycie tego miesiaca]]&lt;=200),90,120))</f>
        <v>120</v>
      </c>
      <c r="H52" s="5">
        <v>1.02</v>
      </c>
      <c r="I52" s="5">
        <f>Tabela_gaz35[[#This Row],[zuzycie tego miesiaca]]*Tabela_gaz35[[#This Row],[cena]]</f>
        <v>242.76</v>
      </c>
    </row>
    <row r="53" spans="1:9" x14ac:dyDescent="0.25">
      <c r="A53" s="1">
        <v>38837</v>
      </c>
      <c r="B53">
        <v>9778</v>
      </c>
      <c r="C53">
        <f>DAY(Tabela_gaz35[[#This Row],[Data odczytu]])</f>
        <v>30</v>
      </c>
      <c r="D53">
        <f>Tabela_gaz35[[#This Row],[Odczyt licznika]]-B52</f>
        <v>116</v>
      </c>
      <c r="E53">
        <f>Tabela_gaz35[[#This Row],[zuzycie tego miesiaca]]/Tabela_gaz35[[#This Row],[dni]]</f>
        <v>3.8666666666666667</v>
      </c>
      <c r="F53">
        <f>IF(Tabela_gaz35[[#This Row],[srednio na dobe]]&gt;12,1,0)</f>
        <v>0</v>
      </c>
      <c r="G53">
        <f>IF(Tabela_gaz35[[#This Row],[zuzycie tego miesiaca]]&lt;100,70,IF(AND(Tabela_gaz35[[#This Row],[zuzycie tego miesiaca]]&gt;=100,Tabela_gaz35[[#This Row],[zuzycie tego miesiaca]]&lt;=200),90,120))</f>
        <v>90</v>
      </c>
      <c r="H53" s="5">
        <v>1.02</v>
      </c>
      <c r="I53" s="5">
        <f>Tabela_gaz35[[#This Row],[zuzycie tego miesiaca]]*Tabela_gaz35[[#This Row],[cena]]</f>
        <v>118.32000000000001</v>
      </c>
    </row>
    <row r="54" spans="1:9" x14ac:dyDescent="0.25">
      <c r="A54" s="1">
        <v>38868</v>
      </c>
      <c r="B54">
        <v>9884</v>
      </c>
      <c r="C54">
        <f>DAY(Tabela_gaz35[[#This Row],[Data odczytu]])</f>
        <v>31</v>
      </c>
      <c r="D54">
        <f>Tabela_gaz35[[#This Row],[Odczyt licznika]]-B53</f>
        <v>106</v>
      </c>
      <c r="E54">
        <f>Tabela_gaz35[[#This Row],[zuzycie tego miesiaca]]/Tabela_gaz35[[#This Row],[dni]]</f>
        <v>3.4193548387096775</v>
      </c>
      <c r="F54">
        <f>IF(Tabela_gaz35[[#This Row],[srednio na dobe]]&gt;12,1,0)</f>
        <v>0</v>
      </c>
      <c r="G54">
        <f>IF(Tabela_gaz35[[#This Row],[zuzycie tego miesiaca]]&lt;100,70,IF(AND(Tabela_gaz35[[#This Row],[zuzycie tego miesiaca]]&gt;=100,Tabela_gaz35[[#This Row],[zuzycie tego miesiaca]]&lt;=200),90,120))</f>
        <v>90</v>
      </c>
      <c r="H54" s="5">
        <v>1.02</v>
      </c>
      <c r="I54" s="5">
        <f>Tabela_gaz35[[#This Row],[zuzycie tego miesiaca]]*Tabela_gaz35[[#This Row],[cena]]</f>
        <v>108.12</v>
      </c>
    </row>
    <row r="55" spans="1:9" x14ac:dyDescent="0.25">
      <c r="A55" s="1">
        <v>38898</v>
      </c>
      <c r="B55">
        <v>9914</v>
      </c>
      <c r="C55">
        <f>DAY(Tabela_gaz35[[#This Row],[Data odczytu]])</f>
        <v>30</v>
      </c>
      <c r="D55">
        <f>Tabela_gaz35[[#This Row],[Odczyt licznika]]-B54</f>
        <v>30</v>
      </c>
      <c r="E55">
        <f>Tabela_gaz35[[#This Row],[zuzycie tego miesiaca]]/Tabela_gaz35[[#This Row],[dni]]</f>
        <v>1</v>
      </c>
      <c r="F55">
        <f>IF(Tabela_gaz35[[#This Row],[srednio na dobe]]&gt;12,1,0)</f>
        <v>0</v>
      </c>
      <c r="G55">
        <f>IF(Tabela_gaz35[[#This Row],[zuzycie tego miesiaca]]&lt;100,70,IF(AND(Tabela_gaz35[[#This Row],[zuzycie tego miesiaca]]&gt;=100,Tabela_gaz35[[#This Row],[zuzycie tego miesiaca]]&lt;=200),90,120))</f>
        <v>70</v>
      </c>
      <c r="H55" s="5">
        <v>1.02</v>
      </c>
      <c r="I55" s="5">
        <f>Tabela_gaz35[[#This Row],[zuzycie tego miesiaca]]*Tabela_gaz35[[#This Row],[cena]]</f>
        <v>30.6</v>
      </c>
    </row>
    <row r="56" spans="1:9" x14ac:dyDescent="0.25">
      <c r="A56" s="1">
        <v>38929</v>
      </c>
      <c r="B56">
        <v>9925</v>
      </c>
      <c r="C56">
        <f>DAY(Tabela_gaz35[[#This Row],[Data odczytu]])</f>
        <v>31</v>
      </c>
      <c r="D56">
        <f>Tabela_gaz35[[#This Row],[Odczyt licznika]]-B55</f>
        <v>11</v>
      </c>
      <c r="E56">
        <f>Tabela_gaz35[[#This Row],[zuzycie tego miesiaca]]/Tabela_gaz35[[#This Row],[dni]]</f>
        <v>0.35483870967741937</v>
      </c>
      <c r="F56">
        <f>IF(Tabela_gaz35[[#This Row],[srednio na dobe]]&gt;12,1,0)</f>
        <v>0</v>
      </c>
      <c r="G56">
        <f>IF(Tabela_gaz35[[#This Row],[zuzycie tego miesiaca]]&lt;100,70,IF(AND(Tabela_gaz35[[#This Row],[zuzycie tego miesiaca]]&gt;=100,Tabela_gaz35[[#This Row],[zuzycie tego miesiaca]]&lt;=200),90,120))</f>
        <v>70</v>
      </c>
      <c r="H56" s="5">
        <v>1.02</v>
      </c>
      <c r="I56" s="5">
        <f>Tabela_gaz35[[#This Row],[zuzycie tego miesiaca]]*Tabela_gaz35[[#This Row],[cena]]</f>
        <v>11.22</v>
      </c>
    </row>
    <row r="57" spans="1:9" x14ac:dyDescent="0.25">
      <c r="A57" s="1">
        <v>38960</v>
      </c>
      <c r="B57">
        <v>9938</v>
      </c>
      <c r="C57">
        <f>DAY(Tabela_gaz35[[#This Row],[Data odczytu]])</f>
        <v>31</v>
      </c>
      <c r="D57">
        <f>Tabela_gaz35[[#This Row],[Odczyt licznika]]-B56</f>
        <v>13</v>
      </c>
      <c r="E57">
        <f>Tabela_gaz35[[#This Row],[zuzycie tego miesiaca]]/Tabela_gaz35[[#This Row],[dni]]</f>
        <v>0.41935483870967744</v>
      </c>
      <c r="F57">
        <f>IF(Tabela_gaz35[[#This Row],[srednio na dobe]]&gt;12,1,0)</f>
        <v>0</v>
      </c>
      <c r="G57">
        <f>IF(Tabela_gaz35[[#This Row],[zuzycie tego miesiaca]]&lt;100,70,IF(AND(Tabela_gaz35[[#This Row],[zuzycie tego miesiaca]]&gt;=100,Tabela_gaz35[[#This Row],[zuzycie tego miesiaca]]&lt;=200),90,120))</f>
        <v>70</v>
      </c>
      <c r="H57" s="5">
        <v>1.02</v>
      </c>
      <c r="I57" s="5">
        <f>Tabela_gaz35[[#This Row],[zuzycie tego miesiaca]]*Tabela_gaz35[[#This Row],[cena]]</f>
        <v>13.26</v>
      </c>
    </row>
    <row r="58" spans="1:9" x14ac:dyDescent="0.25">
      <c r="A58" s="1">
        <v>38990</v>
      </c>
      <c r="B58">
        <v>10059</v>
      </c>
      <c r="C58">
        <f>DAY(Tabela_gaz35[[#This Row],[Data odczytu]])</f>
        <v>30</v>
      </c>
      <c r="D58">
        <f>Tabela_gaz35[[#This Row],[Odczyt licznika]]-B57</f>
        <v>121</v>
      </c>
      <c r="E58">
        <f>Tabela_gaz35[[#This Row],[zuzycie tego miesiaca]]/Tabela_gaz35[[#This Row],[dni]]</f>
        <v>4.0333333333333332</v>
      </c>
      <c r="F58">
        <f>IF(Tabela_gaz35[[#This Row],[srednio na dobe]]&gt;12,1,0)</f>
        <v>0</v>
      </c>
      <c r="G58">
        <f>IF(Tabela_gaz35[[#This Row],[zuzycie tego miesiaca]]&lt;100,70,IF(AND(Tabela_gaz35[[#This Row],[zuzycie tego miesiaca]]&gt;=100,Tabela_gaz35[[#This Row],[zuzycie tego miesiaca]]&lt;=200),90,120))</f>
        <v>90</v>
      </c>
      <c r="H58" s="5">
        <v>1.02</v>
      </c>
      <c r="I58" s="5">
        <f>Tabela_gaz35[[#This Row],[zuzycie tego miesiaca]]*Tabela_gaz35[[#This Row],[cena]]</f>
        <v>123.42</v>
      </c>
    </row>
    <row r="59" spans="1:9" x14ac:dyDescent="0.25">
      <c r="A59" s="1">
        <v>39021</v>
      </c>
      <c r="B59">
        <v>10211</v>
      </c>
      <c r="C59">
        <f>DAY(Tabela_gaz35[[#This Row],[Data odczytu]])</f>
        <v>31</v>
      </c>
      <c r="D59">
        <f>Tabela_gaz35[[#This Row],[Odczyt licznika]]-B58</f>
        <v>152</v>
      </c>
      <c r="E59">
        <f>Tabela_gaz35[[#This Row],[zuzycie tego miesiaca]]/Tabela_gaz35[[#This Row],[dni]]</f>
        <v>4.903225806451613</v>
      </c>
      <c r="F59">
        <f>IF(Tabela_gaz35[[#This Row],[srednio na dobe]]&gt;12,1,0)</f>
        <v>0</v>
      </c>
      <c r="G59">
        <f>IF(Tabela_gaz35[[#This Row],[zuzycie tego miesiaca]]&lt;100,70,IF(AND(Tabela_gaz35[[#This Row],[zuzycie tego miesiaca]]&gt;=100,Tabela_gaz35[[#This Row],[zuzycie tego miesiaca]]&lt;=200),90,120))</f>
        <v>90</v>
      </c>
      <c r="H59" s="5">
        <v>1.02</v>
      </c>
      <c r="I59" s="5">
        <f>Tabela_gaz35[[#This Row],[zuzycie tego miesiaca]]*Tabela_gaz35[[#This Row],[cena]]</f>
        <v>155.04</v>
      </c>
    </row>
    <row r="60" spans="1:9" x14ac:dyDescent="0.25">
      <c r="A60" s="1">
        <v>39051</v>
      </c>
      <c r="B60">
        <v>10486</v>
      </c>
      <c r="C60">
        <f>DAY(Tabela_gaz35[[#This Row],[Data odczytu]])</f>
        <v>30</v>
      </c>
      <c r="D60">
        <f>Tabela_gaz35[[#This Row],[Odczyt licznika]]-B59</f>
        <v>275</v>
      </c>
      <c r="E60">
        <f>Tabela_gaz35[[#This Row],[zuzycie tego miesiaca]]/Tabela_gaz35[[#This Row],[dni]]</f>
        <v>9.1666666666666661</v>
      </c>
      <c r="F60">
        <f>IF(Tabela_gaz35[[#This Row],[srednio na dobe]]&gt;12,1,0)</f>
        <v>0</v>
      </c>
      <c r="G60">
        <f>IF(Tabela_gaz35[[#This Row],[zuzycie tego miesiaca]]&lt;100,70,IF(AND(Tabela_gaz35[[#This Row],[zuzycie tego miesiaca]]&gt;=100,Tabela_gaz35[[#This Row],[zuzycie tego miesiaca]]&lt;=200),90,120))</f>
        <v>120</v>
      </c>
      <c r="H60" s="5">
        <v>1.02</v>
      </c>
      <c r="I60" s="5">
        <f>Tabela_gaz35[[#This Row],[zuzycie tego miesiaca]]*Tabela_gaz35[[#This Row],[cena]]</f>
        <v>280.5</v>
      </c>
    </row>
    <row r="61" spans="1:9" x14ac:dyDescent="0.25">
      <c r="A61" s="1">
        <v>39082</v>
      </c>
      <c r="B61">
        <v>10742</v>
      </c>
      <c r="C61">
        <f>DAY(Tabela_gaz35[[#This Row],[Data odczytu]])</f>
        <v>31</v>
      </c>
      <c r="D61">
        <f>Tabela_gaz35[[#This Row],[Odczyt licznika]]-B60</f>
        <v>256</v>
      </c>
      <c r="E61">
        <f>Tabela_gaz35[[#This Row],[zuzycie tego miesiaca]]/Tabela_gaz35[[#This Row],[dni]]</f>
        <v>8.258064516129032</v>
      </c>
      <c r="F61">
        <f>IF(Tabela_gaz35[[#This Row],[srednio na dobe]]&gt;12,1,0)</f>
        <v>0</v>
      </c>
      <c r="G61">
        <f>IF(Tabela_gaz35[[#This Row],[zuzycie tego miesiaca]]&lt;100,70,IF(AND(Tabela_gaz35[[#This Row],[zuzycie tego miesiaca]]&gt;=100,Tabela_gaz35[[#This Row],[zuzycie tego miesiaca]]&lt;=200),90,120))</f>
        <v>120</v>
      </c>
      <c r="H61" s="5">
        <v>1.02</v>
      </c>
      <c r="I61" s="5">
        <f>Tabela_gaz35[[#This Row],[zuzycie tego miesiaca]]*Tabela_gaz35[[#This Row],[cena]]</f>
        <v>261.12</v>
      </c>
    </row>
    <row r="62" spans="1:9" x14ac:dyDescent="0.25">
      <c r="A62" s="1">
        <v>39113</v>
      </c>
      <c r="B62">
        <v>10988</v>
      </c>
      <c r="C62">
        <f>DAY(Tabela_gaz35[[#This Row],[Data odczytu]])</f>
        <v>31</v>
      </c>
      <c r="D62">
        <f>Tabela_gaz35[[#This Row],[Odczyt licznika]]-B61</f>
        <v>246</v>
      </c>
      <c r="E62">
        <f>Tabela_gaz35[[#This Row],[zuzycie tego miesiaca]]/Tabela_gaz35[[#This Row],[dni]]</f>
        <v>7.935483870967742</v>
      </c>
      <c r="F62">
        <f>IF(Tabela_gaz35[[#This Row],[srednio na dobe]]&gt;12,1,0)</f>
        <v>0</v>
      </c>
      <c r="G62">
        <f>IF(Tabela_gaz35[[#This Row],[zuzycie tego miesiaca]]&lt;100,70,IF(AND(Tabela_gaz35[[#This Row],[zuzycie tego miesiaca]]&gt;=100,Tabela_gaz35[[#This Row],[zuzycie tego miesiaca]]&lt;=200),90,120))</f>
        <v>120</v>
      </c>
      <c r="H62" s="5">
        <v>1.04</v>
      </c>
      <c r="I62" s="5">
        <f>Tabela_gaz35[[#This Row],[zuzycie tego miesiaca]]*Tabela_gaz35[[#This Row],[cena]]</f>
        <v>255.84</v>
      </c>
    </row>
    <row r="63" spans="1:9" x14ac:dyDescent="0.25">
      <c r="A63" s="1">
        <v>39141</v>
      </c>
      <c r="B63">
        <v>11138</v>
      </c>
      <c r="C63">
        <f>DAY(Tabela_gaz35[[#This Row],[Data odczytu]])</f>
        <v>28</v>
      </c>
      <c r="D63">
        <f>Tabela_gaz35[[#This Row],[Odczyt licznika]]-B62</f>
        <v>150</v>
      </c>
      <c r="E63">
        <f>Tabela_gaz35[[#This Row],[zuzycie tego miesiaca]]/Tabela_gaz35[[#This Row],[dni]]</f>
        <v>5.3571428571428568</v>
      </c>
      <c r="F63">
        <f>IF(Tabela_gaz35[[#This Row],[srednio na dobe]]&gt;12,1,0)</f>
        <v>0</v>
      </c>
      <c r="G63">
        <f>IF(Tabela_gaz35[[#This Row],[zuzycie tego miesiaca]]&lt;100,70,IF(AND(Tabela_gaz35[[#This Row],[zuzycie tego miesiaca]]&gt;=100,Tabela_gaz35[[#This Row],[zuzycie tego miesiaca]]&lt;=200),90,120))</f>
        <v>90</v>
      </c>
      <c r="H63" s="5">
        <v>1.04</v>
      </c>
      <c r="I63" s="5">
        <f>Tabela_gaz35[[#This Row],[zuzycie tego miesiaca]]*Tabela_gaz35[[#This Row],[cena]]</f>
        <v>156</v>
      </c>
    </row>
    <row r="64" spans="1:9" x14ac:dyDescent="0.25">
      <c r="A64" s="1">
        <v>39172</v>
      </c>
      <c r="B64">
        <v>11321</v>
      </c>
      <c r="C64">
        <f>DAY(Tabela_gaz35[[#This Row],[Data odczytu]])</f>
        <v>31</v>
      </c>
      <c r="D64">
        <f>Tabela_gaz35[[#This Row],[Odczyt licznika]]-B63</f>
        <v>183</v>
      </c>
      <c r="E64">
        <f>Tabela_gaz35[[#This Row],[zuzycie tego miesiaca]]/Tabela_gaz35[[#This Row],[dni]]</f>
        <v>5.903225806451613</v>
      </c>
      <c r="F64">
        <f>IF(Tabela_gaz35[[#This Row],[srednio na dobe]]&gt;12,1,0)</f>
        <v>0</v>
      </c>
      <c r="G64">
        <f>IF(Tabela_gaz35[[#This Row],[zuzycie tego miesiaca]]&lt;100,70,IF(AND(Tabela_gaz35[[#This Row],[zuzycie tego miesiaca]]&gt;=100,Tabela_gaz35[[#This Row],[zuzycie tego miesiaca]]&lt;=200),90,120))</f>
        <v>90</v>
      </c>
      <c r="H64" s="5">
        <v>1.04</v>
      </c>
      <c r="I64" s="5">
        <f>Tabela_gaz35[[#This Row],[zuzycie tego miesiaca]]*Tabela_gaz35[[#This Row],[cena]]</f>
        <v>190.32</v>
      </c>
    </row>
    <row r="65" spans="1:9" x14ac:dyDescent="0.25">
      <c r="A65" s="1">
        <v>39202</v>
      </c>
      <c r="B65">
        <v>11481</v>
      </c>
      <c r="C65">
        <f>DAY(Tabela_gaz35[[#This Row],[Data odczytu]])</f>
        <v>30</v>
      </c>
      <c r="D65">
        <f>Tabela_gaz35[[#This Row],[Odczyt licznika]]-B64</f>
        <v>160</v>
      </c>
      <c r="E65">
        <f>Tabela_gaz35[[#This Row],[zuzycie tego miesiaca]]/Tabela_gaz35[[#This Row],[dni]]</f>
        <v>5.333333333333333</v>
      </c>
      <c r="F65">
        <f>IF(Tabela_gaz35[[#This Row],[srednio na dobe]]&gt;12,1,0)</f>
        <v>0</v>
      </c>
      <c r="G65">
        <f>IF(Tabela_gaz35[[#This Row],[zuzycie tego miesiaca]]&lt;100,70,IF(AND(Tabela_gaz35[[#This Row],[zuzycie tego miesiaca]]&gt;=100,Tabela_gaz35[[#This Row],[zuzycie tego miesiaca]]&lt;=200),90,120))</f>
        <v>90</v>
      </c>
      <c r="H65" s="5">
        <v>1.04</v>
      </c>
      <c r="I65" s="5">
        <f>Tabela_gaz35[[#This Row],[zuzycie tego miesiaca]]*Tabela_gaz35[[#This Row],[cena]]</f>
        <v>166.4</v>
      </c>
    </row>
    <row r="66" spans="1:9" x14ac:dyDescent="0.25">
      <c r="A66" s="1">
        <v>39233</v>
      </c>
      <c r="B66">
        <v>11669</v>
      </c>
      <c r="C66">
        <f>DAY(Tabela_gaz35[[#This Row],[Data odczytu]])</f>
        <v>31</v>
      </c>
      <c r="D66">
        <f>Tabela_gaz35[[#This Row],[Odczyt licznika]]-B65</f>
        <v>188</v>
      </c>
      <c r="E66">
        <f>Tabela_gaz35[[#This Row],[zuzycie tego miesiaca]]/Tabela_gaz35[[#This Row],[dni]]</f>
        <v>6.064516129032258</v>
      </c>
      <c r="F66">
        <f>IF(Tabela_gaz35[[#This Row],[srednio na dobe]]&gt;12,1,0)</f>
        <v>0</v>
      </c>
      <c r="G66">
        <f>IF(Tabela_gaz35[[#This Row],[zuzycie tego miesiaca]]&lt;100,70,IF(AND(Tabela_gaz35[[#This Row],[zuzycie tego miesiaca]]&gt;=100,Tabela_gaz35[[#This Row],[zuzycie tego miesiaca]]&lt;=200),90,120))</f>
        <v>90</v>
      </c>
      <c r="H66" s="5">
        <v>1.04</v>
      </c>
      <c r="I66" s="5">
        <f>Tabela_gaz35[[#This Row],[zuzycie tego miesiaca]]*Tabela_gaz35[[#This Row],[cena]]</f>
        <v>195.52</v>
      </c>
    </row>
    <row r="67" spans="1:9" x14ac:dyDescent="0.25">
      <c r="A67" s="1">
        <v>39263</v>
      </c>
      <c r="B67">
        <v>11776</v>
      </c>
      <c r="C67">
        <f>DAY(Tabela_gaz35[[#This Row],[Data odczytu]])</f>
        <v>30</v>
      </c>
      <c r="D67">
        <f>Tabela_gaz35[[#This Row],[Odczyt licznika]]-B66</f>
        <v>107</v>
      </c>
      <c r="E67">
        <f>Tabela_gaz35[[#This Row],[zuzycie tego miesiaca]]/Tabela_gaz35[[#This Row],[dni]]</f>
        <v>3.5666666666666669</v>
      </c>
      <c r="F67">
        <f>IF(Tabela_gaz35[[#This Row],[srednio na dobe]]&gt;12,1,0)</f>
        <v>0</v>
      </c>
      <c r="G67">
        <f>IF(Tabela_gaz35[[#This Row],[zuzycie tego miesiaca]]&lt;100,70,IF(AND(Tabela_gaz35[[#This Row],[zuzycie tego miesiaca]]&gt;=100,Tabela_gaz35[[#This Row],[zuzycie tego miesiaca]]&lt;=200),90,120))</f>
        <v>90</v>
      </c>
      <c r="H67" s="5">
        <v>1.04</v>
      </c>
      <c r="I67" s="5">
        <f>Tabela_gaz35[[#This Row],[zuzycie tego miesiaca]]*Tabela_gaz35[[#This Row],[cena]]</f>
        <v>111.28</v>
      </c>
    </row>
    <row r="68" spans="1:9" x14ac:dyDescent="0.25">
      <c r="A68" s="1">
        <v>39294</v>
      </c>
      <c r="B68">
        <v>11795</v>
      </c>
      <c r="C68">
        <f>DAY(Tabela_gaz35[[#This Row],[Data odczytu]])</f>
        <v>31</v>
      </c>
      <c r="D68">
        <f>Tabela_gaz35[[#This Row],[Odczyt licznika]]-B67</f>
        <v>19</v>
      </c>
      <c r="E68">
        <f>Tabela_gaz35[[#This Row],[zuzycie tego miesiaca]]/Tabela_gaz35[[#This Row],[dni]]</f>
        <v>0.61290322580645162</v>
      </c>
      <c r="F68">
        <f>IF(Tabela_gaz35[[#This Row],[srednio na dobe]]&gt;12,1,0)</f>
        <v>0</v>
      </c>
      <c r="G68">
        <f>IF(Tabela_gaz35[[#This Row],[zuzycie tego miesiaca]]&lt;100,70,IF(AND(Tabela_gaz35[[#This Row],[zuzycie tego miesiaca]]&gt;=100,Tabela_gaz35[[#This Row],[zuzycie tego miesiaca]]&lt;=200),90,120))</f>
        <v>70</v>
      </c>
      <c r="H68" s="5">
        <v>1.04</v>
      </c>
      <c r="I68" s="5">
        <f>Tabela_gaz35[[#This Row],[zuzycie tego miesiaca]]*Tabela_gaz35[[#This Row],[cena]]</f>
        <v>19.760000000000002</v>
      </c>
    </row>
    <row r="69" spans="1:9" x14ac:dyDescent="0.25">
      <c r="A69" s="1">
        <v>39325</v>
      </c>
      <c r="B69">
        <v>11814</v>
      </c>
      <c r="C69">
        <f>DAY(Tabela_gaz35[[#This Row],[Data odczytu]])</f>
        <v>31</v>
      </c>
      <c r="D69">
        <f>Tabela_gaz35[[#This Row],[Odczyt licznika]]-B68</f>
        <v>19</v>
      </c>
      <c r="E69">
        <f>Tabela_gaz35[[#This Row],[zuzycie tego miesiaca]]/Tabela_gaz35[[#This Row],[dni]]</f>
        <v>0.61290322580645162</v>
      </c>
      <c r="F69">
        <f>IF(Tabela_gaz35[[#This Row],[srednio na dobe]]&gt;12,1,0)</f>
        <v>0</v>
      </c>
      <c r="G69">
        <f>IF(Tabela_gaz35[[#This Row],[zuzycie tego miesiaca]]&lt;100,70,IF(AND(Tabela_gaz35[[#This Row],[zuzycie tego miesiaca]]&gt;=100,Tabela_gaz35[[#This Row],[zuzycie tego miesiaca]]&lt;=200),90,120))</f>
        <v>70</v>
      </c>
      <c r="H69" s="5">
        <v>1.04</v>
      </c>
      <c r="I69" s="5">
        <f>Tabela_gaz35[[#This Row],[zuzycie tego miesiaca]]*Tabela_gaz35[[#This Row],[cena]]</f>
        <v>19.760000000000002</v>
      </c>
    </row>
    <row r="70" spans="1:9" x14ac:dyDescent="0.25">
      <c r="A70" s="1">
        <v>39355</v>
      </c>
      <c r="B70">
        <v>11901</v>
      </c>
      <c r="C70">
        <f>DAY(Tabela_gaz35[[#This Row],[Data odczytu]])</f>
        <v>30</v>
      </c>
      <c r="D70">
        <f>Tabela_gaz35[[#This Row],[Odczyt licznika]]-B69</f>
        <v>87</v>
      </c>
      <c r="E70">
        <f>Tabela_gaz35[[#This Row],[zuzycie tego miesiaca]]/Tabela_gaz35[[#This Row],[dni]]</f>
        <v>2.9</v>
      </c>
      <c r="F70">
        <f>IF(Tabela_gaz35[[#This Row],[srednio na dobe]]&gt;12,1,0)</f>
        <v>0</v>
      </c>
      <c r="G70">
        <f>IF(Tabela_gaz35[[#This Row],[zuzycie tego miesiaca]]&lt;100,70,IF(AND(Tabela_gaz35[[#This Row],[zuzycie tego miesiaca]]&gt;=100,Tabela_gaz35[[#This Row],[zuzycie tego miesiaca]]&lt;=200),90,120))</f>
        <v>70</v>
      </c>
      <c r="H70" s="5">
        <v>1.04</v>
      </c>
      <c r="I70" s="5">
        <f>Tabela_gaz35[[#This Row],[zuzycie tego miesiaca]]*Tabela_gaz35[[#This Row],[cena]]</f>
        <v>90.48</v>
      </c>
    </row>
    <row r="71" spans="1:9" x14ac:dyDescent="0.25">
      <c r="A71" s="1">
        <v>39386</v>
      </c>
      <c r="B71">
        <v>12044</v>
      </c>
      <c r="C71">
        <f>DAY(Tabela_gaz35[[#This Row],[Data odczytu]])</f>
        <v>31</v>
      </c>
      <c r="D71">
        <f>Tabela_gaz35[[#This Row],[Odczyt licznika]]-B70</f>
        <v>143</v>
      </c>
      <c r="E71">
        <f>Tabela_gaz35[[#This Row],[zuzycie tego miesiaca]]/Tabela_gaz35[[#This Row],[dni]]</f>
        <v>4.612903225806452</v>
      </c>
      <c r="F71">
        <f>IF(Tabela_gaz35[[#This Row],[srednio na dobe]]&gt;12,1,0)</f>
        <v>0</v>
      </c>
      <c r="G71">
        <f>IF(Tabela_gaz35[[#This Row],[zuzycie tego miesiaca]]&lt;100,70,IF(AND(Tabela_gaz35[[#This Row],[zuzycie tego miesiaca]]&gt;=100,Tabela_gaz35[[#This Row],[zuzycie tego miesiaca]]&lt;=200),90,120))</f>
        <v>90</v>
      </c>
      <c r="H71" s="5">
        <v>1.04</v>
      </c>
      <c r="I71" s="5">
        <f>Tabela_gaz35[[#This Row],[zuzycie tego miesiaca]]*Tabela_gaz35[[#This Row],[cena]]</f>
        <v>148.72</v>
      </c>
    </row>
    <row r="72" spans="1:9" x14ac:dyDescent="0.25">
      <c r="A72" s="1">
        <v>39416</v>
      </c>
      <c r="B72">
        <v>12170</v>
      </c>
      <c r="C72">
        <f>DAY(Tabela_gaz35[[#This Row],[Data odczytu]])</f>
        <v>30</v>
      </c>
      <c r="D72">
        <f>Tabela_gaz35[[#This Row],[Odczyt licznika]]-B71</f>
        <v>126</v>
      </c>
      <c r="E72">
        <f>Tabela_gaz35[[#This Row],[zuzycie tego miesiaca]]/Tabela_gaz35[[#This Row],[dni]]</f>
        <v>4.2</v>
      </c>
      <c r="F72">
        <f>IF(Tabela_gaz35[[#This Row],[srednio na dobe]]&gt;12,1,0)</f>
        <v>0</v>
      </c>
      <c r="G72">
        <f>IF(Tabela_gaz35[[#This Row],[zuzycie tego miesiaca]]&lt;100,70,IF(AND(Tabela_gaz35[[#This Row],[zuzycie tego miesiaca]]&gt;=100,Tabela_gaz35[[#This Row],[zuzycie tego miesiaca]]&lt;=200),90,120))</f>
        <v>90</v>
      </c>
      <c r="H72" s="5">
        <v>1.04</v>
      </c>
      <c r="I72" s="5">
        <f>Tabela_gaz35[[#This Row],[zuzycie tego miesiaca]]*Tabela_gaz35[[#This Row],[cena]]</f>
        <v>131.04</v>
      </c>
    </row>
    <row r="73" spans="1:9" x14ac:dyDescent="0.25">
      <c r="A73" s="1">
        <v>39447</v>
      </c>
      <c r="B73">
        <v>12395</v>
      </c>
      <c r="C73">
        <f>DAY(Tabela_gaz35[[#This Row],[Data odczytu]])</f>
        <v>31</v>
      </c>
      <c r="D73">
        <f>Tabela_gaz35[[#This Row],[Odczyt licznika]]-B72</f>
        <v>225</v>
      </c>
      <c r="E73">
        <f>Tabela_gaz35[[#This Row],[zuzycie tego miesiaca]]/Tabela_gaz35[[#This Row],[dni]]</f>
        <v>7.258064516129032</v>
      </c>
      <c r="F73">
        <f>IF(Tabela_gaz35[[#This Row],[srednio na dobe]]&gt;12,1,0)</f>
        <v>0</v>
      </c>
      <c r="G73">
        <f>IF(Tabela_gaz35[[#This Row],[zuzycie tego miesiaca]]&lt;100,70,IF(AND(Tabela_gaz35[[#This Row],[zuzycie tego miesiaca]]&gt;=100,Tabela_gaz35[[#This Row],[zuzycie tego miesiaca]]&lt;=200),90,120))</f>
        <v>120</v>
      </c>
      <c r="H73" s="5">
        <v>1.04</v>
      </c>
      <c r="I73" s="5">
        <f>Tabela_gaz35[[#This Row],[zuzycie tego miesiaca]]*Tabela_gaz35[[#This Row],[cena]]</f>
        <v>234</v>
      </c>
    </row>
    <row r="74" spans="1:9" x14ac:dyDescent="0.25">
      <c r="A74" s="1">
        <v>39478</v>
      </c>
      <c r="B74">
        <v>12702</v>
      </c>
      <c r="C74">
        <f>DAY(Tabela_gaz35[[#This Row],[Data odczytu]])</f>
        <v>31</v>
      </c>
      <c r="D74">
        <f>Tabela_gaz35[[#This Row],[Odczyt licznika]]-B73</f>
        <v>307</v>
      </c>
      <c r="E74">
        <f>Tabela_gaz35[[#This Row],[zuzycie tego miesiaca]]/Tabela_gaz35[[#This Row],[dni]]</f>
        <v>9.9032258064516121</v>
      </c>
      <c r="F74">
        <f>IF(Tabela_gaz35[[#This Row],[srednio na dobe]]&gt;12,1,0)</f>
        <v>0</v>
      </c>
      <c r="G74">
        <f>IF(Tabela_gaz35[[#This Row],[zuzycie tego miesiaca]]&lt;100,70,IF(AND(Tabela_gaz35[[#This Row],[zuzycie tego miesiaca]]&gt;=100,Tabela_gaz35[[#This Row],[zuzycie tego miesiaca]]&lt;=200),90,120))</f>
        <v>120</v>
      </c>
      <c r="H74" s="5">
        <v>1.05</v>
      </c>
      <c r="I74" s="5">
        <f>Tabela_gaz35[[#This Row],[zuzycie tego miesiaca]]*Tabela_gaz35[[#This Row],[cena]]</f>
        <v>322.35000000000002</v>
      </c>
    </row>
    <row r="75" spans="1:9" x14ac:dyDescent="0.25">
      <c r="A75" s="1">
        <v>39506</v>
      </c>
      <c r="B75">
        <v>13025</v>
      </c>
      <c r="C75">
        <f>DAY(Tabela_gaz35[[#This Row],[Data odczytu]])</f>
        <v>28</v>
      </c>
      <c r="D75">
        <f>Tabela_gaz35[[#This Row],[Odczyt licznika]]-B74</f>
        <v>323</v>
      </c>
      <c r="E75">
        <f>Tabela_gaz35[[#This Row],[zuzycie tego miesiaca]]/Tabela_gaz35[[#This Row],[dni]]</f>
        <v>11.535714285714286</v>
      </c>
      <c r="F75">
        <f>IF(Tabela_gaz35[[#This Row],[srednio na dobe]]&gt;12,1,0)</f>
        <v>0</v>
      </c>
      <c r="G75">
        <f>IF(Tabela_gaz35[[#This Row],[zuzycie tego miesiaca]]&lt;100,70,IF(AND(Tabela_gaz35[[#This Row],[zuzycie tego miesiaca]]&gt;=100,Tabela_gaz35[[#This Row],[zuzycie tego miesiaca]]&lt;=200),90,120))</f>
        <v>120</v>
      </c>
      <c r="H75" s="5">
        <v>1.05</v>
      </c>
      <c r="I75" s="5">
        <f>Tabela_gaz35[[#This Row],[zuzycie tego miesiaca]]*Tabela_gaz35[[#This Row],[cena]]</f>
        <v>339.15000000000003</v>
      </c>
    </row>
    <row r="76" spans="1:9" x14ac:dyDescent="0.25">
      <c r="A76" s="1">
        <v>39538</v>
      </c>
      <c r="B76">
        <v>13261</v>
      </c>
      <c r="C76">
        <f>DAY(Tabela_gaz35[[#This Row],[Data odczytu]])</f>
        <v>31</v>
      </c>
      <c r="D76">
        <f>Tabela_gaz35[[#This Row],[Odczyt licznika]]-B75</f>
        <v>236</v>
      </c>
      <c r="E76">
        <f>Tabela_gaz35[[#This Row],[zuzycie tego miesiaca]]/Tabela_gaz35[[#This Row],[dni]]</f>
        <v>7.612903225806452</v>
      </c>
      <c r="F76">
        <f>IF(Tabela_gaz35[[#This Row],[srednio na dobe]]&gt;12,1,0)</f>
        <v>0</v>
      </c>
      <c r="G76">
        <f>IF(Tabela_gaz35[[#This Row],[zuzycie tego miesiaca]]&lt;100,70,IF(AND(Tabela_gaz35[[#This Row],[zuzycie tego miesiaca]]&gt;=100,Tabela_gaz35[[#This Row],[zuzycie tego miesiaca]]&lt;=200),90,120))</f>
        <v>120</v>
      </c>
      <c r="H76" s="5">
        <v>1.05</v>
      </c>
      <c r="I76" s="5">
        <f>Tabela_gaz35[[#This Row],[zuzycie tego miesiaca]]*Tabela_gaz35[[#This Row],[cena]]</f>
        <v>247.8</v>
      </c>
    </row>
    <row r="77" spans="1:9" x14ac:dyDescent="0.25">
      <c r="A77" s="1">
        <v>39568</v>
      </c>
      <c r="B77">
        <v>13376</v>
      </c>
      <c r="C77">
        <f>DAY(Tabela_gaz35[[#This Row],[Data odczytu]])</f>
        <v>30</v>
      </c>
      <c r="D77">
        <f>Tabela_gaz35[[#This Row],[Odczyt licznika]]-B76</f>
        <v>115</v>
      </c>
      <c r="E77">
        <f>Tabela_gaz35[[#This Row],[zuzycie tego miesiaca]]/Tabela_gaz35[[#This Row],[dni]]</f>
        <v>3.8333333333333335</v>
      </c>
      <c r="F77">
        <f>IF(Tabela_gaz35[[#This Row],[srednio na dobe]]&gt;12,1,0)</f>
        <v>0</v>
      </c>
      <c r="G77">
        <f>IF(Tabela_gaz35[[#This Row],[zuzycie tego miesiaca]]&lt;100,70,IF(AND(Tabela_gaz35[[#This Row],[zuzycie tego miesiaca]]&gt;=100,Tabela_gaz35[[#This Row],[zuzycie tego miesiaca]]&lt;=200),90,120))</f>
        <v>90</v>
      </c>
      <c r="H77" s="5">
        <v>1.05</v>
      </c>
      <c r="I77" s="5">
        <f>Tabela_gaz35[[#This Row],[zuzycie tego miesiaca]]*Tabela_gaz35[[#This Row],[cena]]</f>
        <v>120.75</v>
      </c>
    </row>
    <row r="78" spans="1:9" x14ac:dyDescent="0.25">
      <c r="A78" s="1">
        <v>39599</v>
      </c>
      <c r="B78">
        <v>13478</v>
      </c>
      <c r="C78">
        <f>DAY(Tabela_gaz35[[#This Row],[Data odczytu]])</f>
        <v>31</v>
      </c>
      <c r="D78">
        <f>Tabela_gaz35[[#This Row],[Odczyt licznika]]-B77</f>
        <v>102</v>
      </c>
      <c r="E78">
        <f>Tabela_gaz35[[#This Row],[zuzycie tego miesiaca]]/Tabela_gaz35[[#This Row],[dni]]</f>
        <v>3.2903225806451615</v>
      </c>
      <c r="F78">
        <f>IF(Tabela_gaz35[[#This Row],[srednio na dobe]]&gt;12,1,0)</f>
        <v>0</v>
      </c>
      <c r="G78">
        <f>IF(Tabela_gaz35[[#This Row],[zuzycie tego miesiaca]]&lt;100,70,IF(AND(Tabela_gaz35[[#This Row],[zuzycie tego miesiaca]]&gt;=100,Tabela_gaz35[[#This Row],[zuzycie tego miesiaca]]&lt;=200),90,120))</f>
        <v>90</v>
      </c>
      <c r="H78" s="5">
        <v>1.05</v>
      </c>
      <c r="I78" s="5">
        <f>Tabela_gaz35[[#This Row],[zuzycie tego miesiaca]]*Tabela_gaz35[[#This Row],[cena]]</f>
        <v>107.10000000000001</v>
      </c>
    </row>
    <row r="79" spans="1:9" x14ac:dyDescent="0.25">
      <c r="A79" s="1">
        <v>39629</v>
      </c>
      <c r="B79">
        <v>13506</v>
      </c>
      <c r="C79">
        <f>DAY(Tabela_gaz35[[#This Row],[Data odczytu]])</f>
        <v>30</v>
      </c>
      <c r="D79">
        <f>Tabela_gaz35[[#This Row],[Odczyt licznika]]-B78</f>
        <v>28</v>
      </c>
      <c r="E79">
        <f>Tabela_gaz35[[#This Row],[zuzycie tego miesiaca]]/Tabela_gaz35[[#This Row],[dni]]</f>
        <v>0.93333333333333335</v>
      </c>
      <c r="F79">
        <f>IF(Tabela_gaz35[[#This Row],[srednio na dobe]]&gt;12,1,0)</f>
        <v>0</v>
      </c>
      <c r="G79">
        <f>IF(Tabela_gaz35[[#This Row],[zuzycie tego miesiaca]]&lt;100,70,IF(AND(Tabela_gaz35[[#This Row],[zuzycie tego miesiaca]]&gt;=100,Tabela_gaz35[[#This Row],[zuzycie tego miesiaca]]&lt;=200),90,120))</f>
        <v>70</v>
      </c>
      <c r="H79" s="5">
        <v>1.05</v>
      </c>
      <c r="I79" s="5">
        <f>Tabela_gaz35[[#This Row],[zuzycie tego miesiaca]]*Tabela_gaz35[[#This Row],[cena]]</f>
        <v>29.400000000000002</v>
      </c>
    </row>
    <row r="80" spans="1:9" x14ac:dyDescent="0.25">
      <c r="A80" s="1">
        <v>39660</v>
      </c>
      <c r="B80">
        <v>13516</v>
      </c>
      <c r="C80">
        <f>DAY(Tabela_gaz35[[#This Row],[Data odczytu]])</f>
        <v>31</v>
      </c>
      <c r="D80">
        <f>Tabela_gaz35[[#This Row],[Odczyt licznika]]-B79</f>
        <v>10</v>
      </c>
      <c r="E80">
        <f>Tabela_gaz35[[#This Row],[zuzycie tego miesiaca]]/Tabela_gaz35[[#This Row],[dni]]</f>
        <v>0.32258064516129031</v>
      </c>
      <c r="F80">
        <f>IF(Tabela_gaz35[[#This Row],[srednio na dobe]]&gt;12,1,0)</f>
        <v>0</v>
      </c>
      <c r="G80">
        <f>IF(Tabela_gaz35[[#This Row],[zuzycie tego miesiaca]]&lt;100,70,IF(AND(Tabela_gaz35[[#This Row],[zuzycie tego miesiaca]]&gt;=100,Tabela_gaz35[[#This Row],[zuzycie tego miesiaca]]&lt;=200),90,120))</f>
        <v>70</v>
      </c>
      <c r="H80" s="5">
        <v>1.05</v>
      </c>
      <c r="I80" s="5">
        <f>Tabela_gaz35[[#This Row],[zuzycie tego miesiaca]]*Tabela_gaz35[[#This Row],[cena]]</f>
        <v>10.5</v>
      </c>
    </row>
    <row r="81" spans="1:9" x14ac:dyDescent="0.25">
      <c r="A81" s="1">
        <v>39691</v>
      </c>
      <c r="B81">
        <v>13529</v>
      </c>
      <c r="C81">
        <f>DAY(Tabela_gaz35[[#This Row],[Data odczytu]])</f>
        <v>31</v>
      </c>
      <c r="D81">
        <f>Tabela_gaz35[[#This Row],[Odczyt licznika]]-B80</f>
        <v>13</v>
      </c>
      <c r="E81">
        <f>Tabela_gaz35[[#This Row],[zuzycie tego miesiaca]]/Tabela_gaz35[[#This Row],[dni]]</f>
        <v>0.41935483870967744</v>
      </c>
      <c r="F81">
        <f>IF(Tabela_gaz35[[#This Row],[srednio na dobe]]&gt;12,1,0)</f>
        <v>0</v>
      </c>
      <c r="G81">
        <f>IF(Tabela_gaz35[[#This Row],[zuzycie tego miesiaca]]&lt;100,70,IF(AND(Tabela_gaz35[[#This Row],[zuzycie tego miesiaca]]&gt;=100,Tabela_gaz35[[#This Row],[zuzycie tego miesiaca]]&lt;=200),90,120))</f>
        <v>70</v>
      </c>
      <c r="H81" s="5">
        <v>1.05</v>
      </c>
      <c r="I81" s="5">
        <f>Tabela_gaz35[[#This Row],[zuzycie tego miesiaca]]*Tabela_gaz35[[#This Row],[cena]]</f>
        <v>13.65</v>
      </c>
    </row>
    <row r="82" spans="1:9" x14ac:dyDescent="0.25">
      <c r="A82" s="1">
        <v>39721</v>
      </c>
      <c r="B82">
        <v>13645</v>
      </c>
      <c r="C82">
        <f>DAY(Tabela_gaz35[[#This Row],[Data odczytu]])</f>
        <v>30</v>
      </c>
      <c r="D82">
        <f>Tabela_gaz35[[#This Row],[Odczyt licznika]]-B81</f>
        <v>116</v>
      </c>
      <c r="E82">
        <f>Tabela_gaz35[[#This Row],[zuzycie tego miesiaca]]/Tabela_gaz35[[#This Row],[dni]]</f>
        <v>3.8666666666666667</v>
      </c>
      <c r="F82">
        <f>IF(Tabela_gaz35[[#This Row],[srednio na dobe]]&gt;12,1,0)</f>
        <v>0</v>
      </c>
      <c r="G82">
        <f>IF(Tabela_gaz35[[#This Row],[zuzycie tego miesiaca]]&lt;100,70,IF(AND(Tabela_gaz35[[#This Row],[zuzycie tego miesiaca]]&gt;=100,Tabela_gaz35[[#This Row],[zuzycie tego miesiaca]]&lt;=200),90,120))</f>
        <v>90</v>
      </c>
      <c r="H82" s="5">
        <v>1.05</v>
      </c>
      <c r="I82" s="5">
        <f>Tabela_gaz35[[#This Row],[zuzycie tego miesiaca]]*Tabela_gaz35[[#This Row],[cena]]</f>
        <v>121.80000000000001</v>
      </c>
    </row>
    <row r="83" spans="1:9" x14ac:dyDescent="0.25">
      <c r="A83" s="1">
        <v>39752</v>
      </c>
      <c r="B83">
        <v>13791</v>
      </c>
      <c r="C83">
        <f>DAY(Tabela_gaz35[[#This Row],[Data odczytu]])</f>
        <v>31</v>
      </c>
      <c r="D83">
        <f>Tabela_gaz35[[#This Row],[Odczyt licznika]]-B82</f>
        <v>146</v>
      </c>
      <c r="E83">
        <f>Tabela_gaz35[[#This Row],[zuzycie tego miesiaca]]/Tabela_gaz35[[#This Row],[dni]]</f>
        <v>4.709677419354839</v>
      </c>
      <c r="F83">
        <f>IF(Tabela_gaz35[[#This Row],[srednio na dobe]]&gt;12,1,0)</f>
        <v>0</v>
      </c>
      <c r="G83">
        <f>IF(Tabela_gaz35[[#This Row],[zuzycie tego miesiaca]]&lt;100,70,IF(AND(Tabela_gaz35[[#This Row],[zuzycie tego miesiaca]]&gt;=100,Tabela_gaz35[[#This Row],[zuzycie tego miesiaca]]&lt;=200),90,120))</f>
        <v>90</v>
      </c>
      <c r="H83" s="5">
        <v>1.05</v>
      </c>
      <c r="I83" s="5">
        <f>Tabela_gaz35[[#This Row],[zuzycie tego miesiaca]]*Tabela_gaz35[[#This Row],[cena]]</f>
        <v>153.30000000000001</v>
      </c>
    </row>
    <row r="84" spans="1:9" x14ac:dyDescent="0.25">
      <c r="A84" s="1">
        <v>39782</v>
      </c>
      <c r="B84">
        <v>14055</v>
      </c>
      <c r="C84">
        <f>DAY(Tabela_gaz35[[#This Row],[Data odczytu]])</f>
        <v>30</v>
      </c>
      <c r="D84">
        <f>Tabela_gaz35[[#This Row],[Odczyt licznika]]-B83</f>
        <v>264</v>
      </c>
      <c r="E84">
        <f>Tabela_gaz35[[#This Row],[zuzycie tego miesiaca]]/Tabela_gaz35[[#This Row],[dni]]</f>
        <v>8.8000000000000007</v>
      </c>
      <c r="F84">
        <f>IF(Tabela_gaz35[[#This Row],[srednio na dobe]]&gt;12,1,0)</f>
        <v>0</v>
      </c>
      <c r="G84">
        <f>IF(Tabela_gaz35[[#This Row],[zuzycie tego miesiaca]]&lt;100,70,IF(AND(Tabela_gaz35[[#This Row],[zuzycie tego miesiaca]]&gt;=100,Tabela_gaz35[[#This Row],[zuzycie tego miesiaca]]&lt;=200),90,120))</f>
        <v>120</v>
      </c>
      <c r="H84" s="5">
        <v>1.05</v>
      </c>
      <c r="I84" s="5">
        <f>Tabela_gaz35[[#This Row],[zuzycie tego miesiaca]]*Tabela_gaz35[[#This Row],[cena]]</f>
        <v>277.2</v>
      </c>
    </row>
    <row r="85" spans="1:9" x14ac:dyDescent="0.25">
      <c r="A85" s="1">
        <v>39813</v>
      </c>
      <c r="B85">
        <v>14301</v>
      </c>
      <c r="C85">
        <f>DAY(Tabela_gaz35[[#This Row],[Data odczytu]])</f>
        <v>31</v>
      </c>
      <c r="D85">
        <f>Tabela_gaz35[[#This Row],[Odczyt licznika]]-B84</f>
        <v>246</v>
      </c>
      <c r="E85">
        <f>Tabela_gaz35[[#This Row],[zuzycie tego miesiaca]]/Tabela_gaz35[[#This Row],[dni]]</f>
        <v>7.935483870967742</v>
      </c>
      <c r="F85">
        <f>IF(Tabela_gaz35[[#This Row],[srednio na dobe]]&gt;12,1,0)</f>
        <v>0</v>
      </c>
      <c r="G85">
        <f>IF(Tabela_gaz35[[#This Row],[zuzycie tego miesiaca]]&lt;100,70,IF(AND(Tabela_gaz35[[#This Row],[zuzycie tego miesiaca]]&gt;=100,Tabela_gaz35[[#This Row],[zuzycie tego miesiaca]]&lt;=200),90,120))</f>
        <v>120</v>
      </c>
      <c r="H85" s="5">
        <v>1.05</v>
      </c>
      <c r="I85" s="5">
        <f>Tabela_gaz35[[#This Row],[zuzycie tego miesiaca]]*Tabela_gaz35[[#This Row],[cena]]</f>
        <v>258.3</v>
      </c>
    </row>
    <row r="86" spans="1:9" x14ac:dyDescent="0.25">
      <c r="A86" s="1">
        <v>39844</v>
      </c>
      <c r="B86">
        <v>14537</v>
      </c>
      <c r="C86">
        <f>DAY(Tabela_gaz35[[#This Row],[Data odczytu]])</f>
        <v>31</v>
      </c>
      <c r="D86">
        <f>Tabela_gaz35[[#This Row],[Odczyt licznika]]-B85</f>
        <v>236</v>
      </c>
      <c r="E86">
        <f>Tabela_gaz35[[#This Row],[zuzycie tego miesiaca]]/Tabela_gaz35[[#This Row],[dni]]</f>
        <v>7.612903225806452</v>
      </c>
      <c r="F86">
        <f>IF(Tabela_gaz35[[#This Row],[srednio na dobe]]&gt;12,1,0)</f>
        <v>0</v>
      </c>
      <c r="G86">
        <f>IF(Tabela_gaz35[[#This Row],[zuzycie tego miesiaca]]&lt;100,70,IF(AND(Tabela_gaz35[[#This Row],[zuzycie tego miesiaca]]&gt;=100,Tabela_gaz35[[#This Row],[zuzycie tego miesiaca]]&lt;=200),90,120))</f>
        <v>120</v>
      </c>
      <c r="H86" s="5">
        <v>1.07</v>
      </c>
      <c r="I86" s="5">
        <f>Tabela_gaz35[[#This Row],[zuzycie tego miesiaca]]*Tabela_gaz35[[#This Row],[cena]]</f>
        <v>252.52</v>
      </c>
    </row>
    <row r="87" spans="1:9" x14ac:dyDescent="0.25">
      <c r="A87" s="1">
        <v>39872</v>
      </c>
      <c r="B87">
        <v>14827</v>
      </c>
      <c r="C87">
        <f>DAY(Tabela_gaz35[[#This Row],[Data odczytu]])</f>
        <v>28</v>
      </c>
      <c r="D87">
        <f>Tabela_gaz35[[#This Row],[Odczyt licznika]]-B86</f>
        <v>290</v>
      </c>
      <c r="E87">
        <f>Tabela_gaz35[[#This Row],[zuzycie tego miesiaca]]/Tabela_gaz35[[#This Row],[dni]]</f>
        <v>10.357142857142858</v>
      </c>
      <c r="F87">
        <f>IF(Tabela_gaz35[[#This Row],[srednio na dobe]]&gt;12,1,0)</f>
        <v>0</v>
      </c>
      <c r="G87">
        <f>IF(Tabela_gaz35[[#This Row],[zuzycie tego miesiaca]]&lt;100,70,IF(AND(Tabela_gaz35[[#This Row],[zuzycie tego miesiaca]]&gt;=100,Tabela_gaz35[[#This Row],[zuzycie tego miesiaca]]&lt;=200),90,120))</f>
        <v>120</v>
      </c>
      <c r="H87" s="5">
        <v>1.07</v>
      </c>
      <c r="I87" s="5">
        <f>Tabela_gaz35[[#This Row],[zuzycie tego miesiaca]]*Tabela_gaz35[[#This Row],[cena]]</f>
        <v>310.3</v>
      </c>
    </row>
    <row r="88" spans="1:9" x14ac:dyDescent="0.25">
      <c r="A88" s="1">
        <v>39903</v>
      </c>
      <c r="B88">
        <v>15002</v>
      </c>
      <c r="C88">
        <f>DAY(Tabela_gaz35[[#This Row],[Data odczytu]])</f>
        <v>31</v>
      </c>
      <c r="D88">
        <f>Tabela_gaz35[[#This Row],[Odczyt licznika]]-B87</f>
        <v>175</v>
      </c>
      <c r="E88">
        <f>Tabela_gaz35[[#This Row],[zuzycie tego miesiaca]]/Tabela_gaz35[[#This Row],[dni]]</f>
        <v>5.645161290322581</v>
      </c>
      <c r="F88">
        <f>IF(Tabela_gaz35[[#This Row],[srednio na dobe]]&gt;12,1,0)</f>
        <v>0</v>
      </c>
      <c r="G88">
        <f>IF(Tabela_gaz35[[#This Row],[zuzycie tego miesiaca]]&lt;100,70,IF(AND(Tabela_gaz35[[#This Row],[zuzycie tego miesiaca]]&gt;=100,Tabela_gaz35[[#This Row],[zuzycie tego miesiaca]]&lt;=200),90,120))</f>
        <v>90</v>
      </c>
      <c r="H88" s="5">
        <v>1.07</v>
      </c>
      <c r="I88" s="5">
        <f>Tabela_gaz35[[#This Row],[zuzycie tego miesiaca]]*Tabela_gaz35[[#This Row],[cena]]</f>
        <v>187.25</v>
      </c>
    </row>
    <row r="89" spans="1:9" x14ac:dyDescent="0.25">
      <c r="A89" s="1">
        <v>39933</v>
      </c>
      <c r="B89">
        <v>15155</v>
      </c>
      <c r="C89">
        <f>DAY(Tabela_gaz35[[#This Row],[Data odczytu]])</f>
        <v>30</v>
      </c>
      <c r="D89">
        <f>Tabela_gaz35[[#This Row],[Odczyt licznika]]-B88</f>
        <v>153</v>
      </c>
      <c r="E89">
        <f>Tabela_gaz35[[#This Row],[zuzycie tego miesiaca]]/Tabela_gaz35[[#This Row],[dni]]</f>
        <v>5.0999999999999996</v>
      </c>
      <c r="F89">
        <f>IF(Tabela_gaz35[[#This Row],[srednio na dobe]]&gt;12,1,0)</f>
        <v>0</v>
      </c>
      <c r="G89">
        <f>IF(Tabela_gaz35[[#This Row],[zuzycie tego miesiaca]]&lt;100,70,IF(AND(Tabela_gaz35[[#This Row],[zuzycie tego miesiaca]]&gt;=100,Tabela_gaz35[[#This Row],[zuzycie tego miesiaca]]&lt;=200),90,120))</f>
        <v>90</v>
      </c>
      <c r="H89" s="5">
        <v>1.07</v>
      </c>
      <c r="I89" s="5">
        <f>Tabela_gaz35[[#This Row],[zuzycie tego miesiaca]]*Tabela_gaz35[[#This Row],[cena]]</f>
        <v>163.71</v>
      </c>
    </row>
    <row r="90" spans="1:9" x14ac:dyDescent="0.25">
      <c r="A90" s="1">
        <v>39964</v>
      </c>
      <c r="B90">
        <v>15335</v>
      </c>
      <c r="C90">
        <f>DAY(Tabela_gaz35[[#This Row],[Data odczytu]])</f>
        <v>31</v>
      </c>
      <c r="D90">
        <f>Tabela_gaz35[[#This Row],[Odczyt licznika]]-B89</f>
        <v>180</v>
      </c>
      <c r="E90">
        <f>Tabela_gaz35[[#This Row],[zuzycie tego miesiaca]]/Tabela_gaz35[[#This Row],[dni]]</f>
        <v>5.806451612903226</v>
      </c>
      <c r="F90">
        <f>IF(Tabela_gaz35[[#This Row],[srednio na dobe]]&gt;12,1,0)</f>
        <v>0</v>
      </c>
      <c r="G90">
        <f>IF(Tabela_gaz35[[#This Row],[zuzycie tego miesiaca]]&lt;100,70,IF(AND(Tabela_gaz35[[#This Row],[zuzycie tego miesiaca]]&gt;=100,Tabela_gaz35[[#This Row],[zuzycie tego miesiaca]]&lt;=200),90,120))</f>
        <v>90</v>
      </c>
      <c r="H90" s="5">
        <v>1.07</v>
      </c>
      <c r="I90" s="5">
        <f>Tabela_gaz35[[#This Row],[zuzycie tego miesiaca]]*Tabela_gaz35[[#This Row],[cena]]</f>
        <v>192.60000000000002</v>
      </c>
    </row>
    <row r="91" spans="1:9" x14ac:dyDescent="0.25">
      <c r="A91" s="1">
        <v>39994</v>
      </c>
      <c r="B91">
        <v>15437</v>
      </c>
      <c r="C91">
        <f>DAY(Tabela_gaz35[[#This Row],[Data odczytu]])</f>
        <v>30</v>
      </c>
      <c r="D91">
        <f>Tabela_gaz35[[#This Row],[Odczyt licznika]]-B90</f>
        <v>102</v>
      </c>
      <c r="E91">
        <f>Tabela_gaz35[[#This Row],[zuzycie tego miesiaca]]/Tabela_gaz35[[#This Row],[dni]]</f>
        <v>3.4</v>
      </c>
      <c r="F91">
        <f>IF(Tabela_gaz35[[#This Row],[srednio na dobe]]&gt;12,1,0)</f>
        <v>0</v>
      </c>
      <c r="G91">
        <f>IF(Tabela_gaz35[[#This Row],[zuzycie tego miesiaca]]&lt;100,70,IF(AND(Tabela_gaz35[[#This Row],[zuzycie tego miesiaca]]&gt;=100,Tabela_gaz35[[#This Row],[zuzycie tego miesiaca]]&lt;=200),90,120))</f>
        <v>90</v>
      </c>
      <c r="H91" s="5">
        <v>1.07</v>
      </c>
      <c r="I91" s="5">
        <f>Tabela_gaz35[[#This Row],[zuzycie tego miesiaca]]*Tabela_gaz35[[#This Row],[cena]]</f>
        <v>109.14</v>
      </c>
    </row>
    <row r="92" spans="1:9" x14ac:dyDescent="0.25">
      <c r="A92" s="1">
        <v>40025</v>
      </c>
      <c r="B92">
        <v>15455</v>
      </c>
      <c r="C92">
        <f>DAY(Tabela_gaz35[[#This Row],[Data odczytu]])</f>
        <v>31</v>
      </c>
      <c r="D92">
        <f>Tabela_gaz35[[#This Row],[Odczyt licznika]]-B91</f>
        <v>18</v>
      </c>
      <c r="E92">
        <f>Tabela_gaz35[[#This Row],[zuzycie tego miesiaca]]/Tabela_gaz35[[#This Row],[dni]]</f>
        <v>0.58064516129032262</v>
      </c>
      <c r="F92">
        <f>IF(Tabela_gaz35[[#This Row],[srednio na dobe]]&gt;12,1,0)</f>
        <v>0</v>
      </c>
      <c r="G92">
        <f>IF(Tabela_gaz35[[#This Row],[zuzycie tego miesiaca]]&lt;100,70,IF(AND(Tabela_gaz35[[#This Row],[zuzycie tego miesiaca]]&gt;=100,Tabela_gaz35[[#This Row],[zuzycie tego miesiaca]]&lt;=200),90,120))</f>
        <v>70</v>
      </c>
      <c r="H92" s="5">
        <v>1.07</v>
      </c>
      <c r="I92" s="5">
        <f>Tabela_gaz35[[#This Row],[zuzycie tego miesiaca]]*Tabela_gaz35[[#This Row],[cena]]</f>
        <v>19.260000000000002</v>
      </c>
    </row>
    <row r="93" spans="1:9" x14ac:dyDescent="0.25">
      <c r="A93" s="1">
        <v>40056</v>
      </c>
      <c r="B93">
        <v>15474</v>
      </c>
      <c r="C93">
        <f>DAY(Tabela_gaz35[[#This Row],[Data odczytu]])</f>
        <v>31</v>
      </c>
      <c r="D93">
        <f>Tabela_gaz35[[#This Row],[Odczyt licznika]]-B92</f>
        <v>19</v>
      </c>
      <c r="E93">
        <f>Tabela_gaz35[[#This Row],[zuzycie tego miesiaca]]/Tabela_gaz35[[#This Row],[dni]]</f>
        <v>0.61290322580645162</v>
      </c>
      <c r="F93">
        <f>IF(Tabela_gaz35[[#This Row],[srednio na dobe]]&gt;12,1,0)</f>
        <v>0</v>
      </c>
      <c r="G93">
        <f>IF(Tabela_gaz35[[#This Row],[zuzycie tego miesiaca]]&lt;100,70,IF(AND(Tabela_gaz35[[#This Row],[zuzycie tego miesiaca]]&gt;=100,Tabela_gaz35[[#This Row],[zuzycie tego miesiaca]]&lt;=200),90,120))</f>
        <v>70</v>
      </c>
      <c r="H93" s="5">
        <v>1.07</v>
      </c>
      <c r="I93" s="5">
        <f>Tabela_gaz35[[#This Row],[zuzycie tego miesiaca]]*Tabela_gaz35[[#This Row],[cena]]</f>
        <v>20.330000000000002</v>
      </c>
    </row>
    <row r="94" spans="1:9" x14ac:dyDescent="0.25">
      <c r="A94" s="1">
        <v>40086</v>
      </c>
      <c r="B94">
        <v>15557</v>
      </c>
      <c r="C94">
        <f>DAY(Tabela_gaz35[[#This Row],[Data odczytu]])</f>
        <v>30</v>
      </c>
      <c r="D94">
        <f>Tabela_gaz35[[#This Row],[Odczyt licznika]]-B93</f>
        <v>83</v>
      </c>
      <c r="E94">
        <f>Tabela_gaz35[[#This Row],[zuzycie tego miesiaca]]/Tabela_gaz35[[#This Row],[dni]]</f>
        <v>2.7666666666666666</v>
      </c>
      <c r="F94">
        <f>IF(Tabela_gaz35[[#This Row],[srednio na dobe]]&gt;12,1,0)</f>
        <v>0</v>
      </c>
      <c r="G94">
        <f>IF(Tabela_gaz35[[#This Row],[zuzycie tego miesiaca]]&lt;100,70,IF(AND(Tabela_gaz35[[#This Row],[zuzycie tego miesiaca]]&gt;=100,Tabela_gaz35[[#This Row],[zuzycie tego miesiaca]]&lt;=200),90,120))</f>
        <v>70</v>
      </c>
      <c r="H94" s="5">
        <v>1.07</v>
      </c>
      <c r="I94" s="5">
        <f>Tabela_gaz35[[#This Row],[zuzycie tego miesiaca]]*Tabela_gaz35[[#This Row],[cena]]</f>
        <v>88.81</v>
      </c>
    </row>
    <row r="95" spans="1:9" x14ac:dyDescent="0.25">
      <c r="A95" s="1">
        <v>40117</v>
      </c>
      <c r="B95">
        <v>15694</v>
      </c>
      <c r="C95">
        <f>DAY(Tabela_gaz35[[#This Row],[Data odczytu]])</f>
        <v>31</v>
      </c>
      <c r="D95">
        <f>Tabela_gaz35[[#This Row],[Odczyt licznika]]-B94</f>
        <v>137</v>
      </c>
      <c r="E95">
        <f>Tabela_gaz35[[#This Row],[zuzycie tego miesiaca]]/Tabela_gaz35[[#This Row],[dni]]</f>
        <v>4.419354838709677</v>
      </c>
      <c r="F95">
        <f>IF(Tabela_gaz35[[#This Row],[srednio na dobe]]&gt;12,1,0)</f>
        <v>0</v>
      </c>
      <c r="G95">
        <f>IF(Tabela_gaz35[[#This Row],[zuzycie tego miesiaca]]&lt;100,70,IF(AND(Tabela_gaz35[[#This Row],[zuzycie tego miesiaca]]&gt;=100,Tabela_gaz35[[#This Row],[zuzycie tego miesiaca]]&lt;=200),90,120))</f>
        <v>90</v>
      </c>
      <c r="H95" s="5">
        <v>1.07</v>
      </c>
      <c r="I95" s="5">
        <f>Tabela_gaz35[[#This Row],[zuzycie tego miesiaca]]*Tabela_gaz35[[#This Row],[cena]]</f>
        <v>146.59</v>
      </c>
    </row>
    <row r="96" spans="1:9" x14ac:dyDescent="0.25">
      <c r="A96" s="1">
        <v>40147</v>
      </c>
      <c r="B96">
        <v>15835</v>
      </c>
      <c r="C96">
        <f>DAY(Tabela_gaz35[[#This Row],[Data odczytu]])</f>
        <v>30</v>
      </c>
      <c r="D96">
        <f>Tabela_gaz35[[#This Row],[Odczyt licznika]]-B95</f>
        <v>141</v>
      </c>
      <c r="E96">
        <f>Tabela_gaz35[[#This Row],[zuzycie tego miesiaca]]/Tabela_gaz35[[#This Row],[dni]]</f>
        <v>4.7</v>
      </c>
      <c r="F96">
        <f>IF(Tabela_gaz35[[#This Row],[srednio na dobe]]&gt;12,1,0)</f>
        <v>0</v>
      </c>
      <c r="G96">
        <f>IF(Tabela_gaz35[[#This Row],[zuzycie tego miesiaca]]&lt;100,70,IF(AND(Tabela_gaz35[[#This Row],[zuzycie tego miesiaca]]&gt;=100,Tabela_gaz35[[#This Row],[zuzycie tego miesiaca]]&lt;=200),90,120))</f>
        <v>90</v>
      </c>
      <c r="H96" s="5">
        <v>1.07</v>
      </c>
      <c r="I96" s="5">
        <f>Tabela_gaz35[[#This Row],[zuzycie tego miesiaca]]*Tabela_gaz35[[#This Row],[cena]]</f>
        <v>150.87</v>
      </c>
    </row>
    <row r="97" spans="1:9" x14ac:dyDescent="0.25">
      <c r="A97" s="1">
        <v>40178</v>
      </c>
      <c r="B97">
        <v>16087</v>
      </c>
      <c r="C97">
        <f>DAY(Tabela_gaz35[[#This Row],[Data odczytu]])</f>
        <v>31</v>
      </c>
      <c r="D97">
        <f>Tabela_gaz35[[#This Row],[Odczyt licznika]]-B96</f>
        <v>252</v>
      </c>
      <c r="E97">
        <f>Tabela_gaz35[[#This Row],[zuzycie tego miesiaca]]/Tabela_gaz35[[#This Row],[dni]]</f>
        <v>8.129032258064516</v>
      </c>
      <c r="F97">
        <f>IF(Tabela_gaz35[[#This Row],[srednio na dobe]]&gt;12,1,0)</f>
        <v>0</v>
      </c>
      <c r="G97">
        <f>IF(Tabela_gaz35[[#This Row],[zuzycie tego miesiaca]]&lt;100,70,IF(AND(Tabela_gaz35[[#This Row],[zuzycie tego miesiaca]]&gt;=100,Tabela_gaz35[[#This Row],[zuzycie tego miesiaca]]&lt;=200),90,120))</f>
        <v>120</v>
      </c>
      <c r="H97" s="5">
        <v>1.07</v>
      </c>
      <c r="I97" s="5">
        <f>Tabela_gaz35[[#This Row],[zuzycie tego miesiaca]]*Tabela_gaz35[[#This Row],[cena]]</f>
        <v>269.64000000000004</v>
      </c>
    </row>
    <row r="98" spans="1:9" x14ac:dyDescent="0.25">
      <c r="A98" s="1">
        <v>40209</v>
      </c>
      <c r="B98">
        <v>16431</v>
      </c>
      <c r="C98">
        <f>DAY(Tabela_gaz35[[#This Row],[Data odczytu]])</f>
        <v>31</v>
      </c>
      <c r="D98">
        <f>Tabela_gaz35[[#This Row],[Odczyt licznika]]-B97</f>
        <v>344</v>
      </c>
      <c r="E98">
        <f>Tabela_gaz35[[#This Row],[zuzycie tego miesiaca]]/Tabela_gaz35[[#This Row],[dni]]</f>
        <v>11.096774193548388</v>
      </c>
      <c r="F98">
        <f>IF(Tabela_gaz35[[#This Row],[srednio na dobe]]&gt;12,1,0)</f>
        <v>0</v>
      </c>
      <c r="G98">
        <f>IF(Tabela_gaz35[[#This Row],[zuzycie tego miesiaca]]&lt;100,70,IF(AND(Tabela_gaz35[[#This Row],[zuzycie tego miesiaca]]&gt;=100,Tabela_gaz35[[#This Row],[zuzycie tego miesiaca]]&lt;=200),90,120))</f>
        <v>120</v>
      </c>
      <c r="H98" s="5">
        <v>1.1100000000000001</v>
      </c>
      <c r="I98" s="5">
        <f>Tabela_gaz35[[#This Row],[zuzycie tego miesiaca]]*Tabela_gaz35[[#This Row],[cena]]</f>
        <v>381.84000000000003</v>
      </c>
    </row>
    <row r="99" spans="1:9" x14ac:dyDescent="0.25">
      <c r="A99" s="1">
        <v>40237</v>
      </c>
      <c r="B99">
        <v>16792</v>
      </c>
      <c r="C99">
        <f>DAY(Tabela_gaz35[[#This Row],[Data odczytu]])</f>
        <v>28</v>
      </c>
      <c r="D99">
        <f>Tabela_gaz35[[#This Row],[Odczyt licznika]]-B98</f>
        <v>361</v>
      </c>
      <c r="E99">
        <f>Tabela_gaz35[[#This Row],[zuzycie tego miesiaca]]/Tabela_gaz35[[#This Row],[dni]]</f>
        <v>12.892857142857142</v>
      </c>
      <c r="F99">
        <f>IF(Tabela_gaz35[[#This Row],[srednio na dobe]]&gt;12,1,0)</f>
        <v>1</v>
      </c>
      <c r="G99">
        <f>IF(Tabela_gaz35[[#This Row],[zuzycie tego miesiaca]]&lt;100,70,IF(AND(Tabela_gaz35[[#This Row],[zuzycie tego miesiaca]]&gt;=100,Tabela_gaz35[[#This Row],[zuzycie tego miesiaca]]&lt;=200),90,120))</f>
        <v>120</v>
      </c>
      <c r="H99" s="5">
        <v>1.1100000000000001</v>
      </c>
      <c r="I99" s="5">
        <f>Tabela_gaz35[[#This Row],[zuzycie tego miesiaca]]*Tabela_gaz35[[#This Row],[cena]]</f>
        <v>400.71000000000004</v>
      </c>
    </row>
    <row r="100" spans="1:9" x14ac:dyDescent="0.25">
      <c r="A100" s="1">
        <v>40268</v>
      </c>
      <c r="B100">
        <v>17057</v>
      </c>
      <c r="C100">
        <f>DAY(Tabela_gaz35[[#This Row],[Data odczytu]])</f>
        <v>31</v>
      </c>
      <c r="D100">
        <f>Tabela_gaz35[[#This Row],[Odczyt licznika]]-B99</f>
        <v>265</v>
      </c>
      <c r="E100">
        <f>Tabela_gaz35[[#This Row],[zuzycie tego miesiaca]]/Tabela_gaz35[[#This Row],[dni]]</f>
        <v>8.5483870967741939</v>
      </c>
      <c r="F100">
        <f>IF(Tabela_gaz35[[#This Row],[srednio na dobe]]&gt;12,1,0)</f>
        <v>0</v>
      </c>
      <c r="G100">
        <f>IF(Tabela_gaz35[[#This Row],[zuzycie tego miesiaca]]&lt;100,70,IF(AND(Tabela_gaz35[[#This Row],[zuzycie tego miesiaca]]&gt;=100,Tabela_gaz35[[#This Row],[zuzycie tego miesiaca]]&lt;=200),90,120))</f>
        <v>120</v>
      </c>
      <c r="H100" s="5">
        <v>1.1100000000000001</v>
      </c>
      <c r="I100" s="5">
        <f>Tabela_gaz35[[#This Row],[zuzycie tego miesiaca]]*Tabela_gaz35[[#This Row],[cena]]</f>
        <v>294.15000000000003</v>
      </c>
    </row>
    <row r="101" spans="1:9" x14ac:dyDescent="0.25">
      <c r="A101" s="1">
        <v>40298</v>
      </c>
      <c r="B101">
        <v>17186</v>
      </c>
      <c r="C101">
        <f>DAY(Tabela_gaz35[[#This Row],[Data odczytu]])</f>
        <v>30</v>
      </c>
      <c r="D101">
        <f>Tabela_gaz35[[#This Row],[Odczyt licznika]]-B100</f>
        <v>129</v>
      </c>
      <c r="E101">
        <f>Tabela_gaz35[[#This Row],[zuzycie tego miesiaca]]/Tabela_gaz35[[#This Row],[dni]]</f>
        <v>4.3</v>
      </c>
      <c r="F101">
        <f>IF(Tabela_gaz35[[#This Row],[srednio na dobe]]&gt;12,1,0)</f>
        <v>0</v>
      </c>
      <c r="G101">
        <f>IF(Tabela_gaz35[[#This Row],[zuzycie tego miesiaca]]&lt;100,70,IF(AND(Tabela_gaz35[[#This Row],[zuzycie tego miesiaca]]&gt;=100,Tabela_gaz35[[#This Row],[zuzycie tego miesiaca]]&lt;=200),90,120))</f>
        <v>90</v>
      </c>
      <c r="H101" s="5">
        <v>1.1100000000000001</v>
      </c>
      <c r="I101" s="5">
        <f>Tabela_gaz35[[#This Row],[zuzycie tego miesiaca]]*Tabela_gaz35[[#This Row],[cena]]</f>
        <v>143.19000000000003</v>
      </c>
    </row>
    <row r="102" spans="1:9" x14ac:dyDescent="0.25">
      <c r="A102" s="1">
        <v>40329</v>
      </c>
      <c r="B102">
        <v>17301</v>
      </c>
      <c r="C102">
        <f>DAY(Tabela_gaz35[[#This Row],[Data odczytu]])</f>
        <v>31</v>
      </c>
      <c r="D102">
        <f>Tabela_gaz35[[#This Row],[Odczyt licznika]]-B101</f>
        <v>115</v>
      </c>
      <c r="E102">
        <f>Tabela_gaz35[[#This Row],[zuzycie tego miesiaca]]/Tabela_gaz35[[#This Row],[dni]]</f>
        <v>3.7096774193548385</v>
      </c>
      <c r="F102">
        <f>IF(Tabela_gaz35[[#This Row],[srednio na dobe]]&gt;12,1,0)</f>
        <v>0</v>
      </c>
      <c r="G102">
        <f>IF(Tabela_gaz35[[#This Row],[zuzycie tego miesiaca]]&lt;100,70,IF(AND(Tabela_gaz35[[#This Row],[zuzycie tego miesiaca]]&gt;=100,Tabela_gaz35[[#This Row],[zuzycie tego miesiaca]]&lt;=200),90,120))</f>
        <v>90</v>
      </c>
      <c r="H102" s="5">
        <v>1.1100000000000001</v>
      </c>
      <c r="I102" s="5">
        <f>Tabela_gaz35[[#This Row],[zuzycie tego miesiaca]]*Tabela_gaz35[[#This Row],[cena]]</f>
        <v>127.65</v>
      </c>
    </row>
    <row r="103" spans="1:9" x14ac:dyDescent="0.25">
      <c r="A103" s="1">
        <v>40359</v>
      </c>
      <c r="B103">
        <v>17332</v>
      </c>
      <c r="C103">
        <f>DAY(Tabela_gaz35[[#This Row],[Data odczytu]])</f>
        <v>30</v>
      </c>
      <c r="D103">
        <f>Tabela_gaz35[[#This Row],[Odczyt licznika]]-B102</f>
        <v>31</v>
      </c>
      <c r="E103">
        <f>Tabela_gaz35[[#This Row],[zuzycie tego miesiaca]]/Tabela_gaz35[[#This Row],[dni]]</f>
        <v>1.0333333333333334</v>
      </c>
      <c r="F103">
        <f>IF(Tabela_gaz35[[#This Row],[srednio na dobe]]&gt;12,1,0)</f>
        <v>0</v>
      </c>
      <c r="G103">
        <f>IF(Tabela_gaz35[[#This Row],[zuzycie tego miesiaca]]&lt;100,70,IF(AND(Tabela_gaz35[[#This Row],[zuzycie tego miesiaca]]&gt;=100,Tabela_gaz35[[#This Row],[zuzycie tego miesiaca]]&lt;=200),90,120))</f>
        <v>70</v>
      </c>
      <c r="H103" s="5">
        <v>1.1100000000000001</v>
      </c>
      <c r="I103" s="5">
        <f>Tabela_gaz35[[#This Row],[zuzycie tego miesiaca]]*Tabela_gaz35[[#This Row],[cena]]</f>
        <v>34.410000000000004</v>
      </c>
    </row>
    <row r="104" spans="1:9" x14ac:dyDescent="0.25">
      <c r="A104" s="1">
        <v>40390</v>
      </c>
      <c r="B104">
        <v>17352</v>
      </c>
      <c r="C104">
        <f>DAY(Tabela_gaz35[[#This Row],[Data odczytu]])</f>
        <v>31</v>
      </c>
      <c r="D104">
        <f>Tabela_gaz35[[#This Row],[Odczyt licznika]]-B103</f>
        <v>20</v>
      </c>
      <c r="E104">
        <f>Tabela_gaz35[[#This Row],[zuzycie tego miesiaca]]/Tabela_gaz35[[#This Row],[dni]]</f>
        <v>0.64516129032258063</v>
      </c>
      <c r="F104">
        <f>IF(Tabela_gaz35[[#This Row],[srednio na dobe]]&gt;12,1,0)</f>
        <v>0</v>
      </c>
      <c r="G104">
        <f>IF(Tabela_gaz35[[#This Row],[zuzycie tego miesiaca]]&lt;100,70,IF(AND(Tabela_gaz35[[#This Row],[zuzycie tego miesiaca]]&gt;=100,Tabela_gaz35[[#This Row],[zuzycie tego miesiaca]]&lt;=200),90,120))</f>
        <v>70</v>
      </c>
      <c r="H104" s="5">
        <v>1.1100000000000001</v>
      </c>
      <c r="I104" s="5">
        <f>Tabela_gaz35[[#This Row],[zuzycie tego miesiaca]]*Tabela_gaz35[[#This Row],[cena]]</f>
        <v>22.200000000000003</v>
      </c>
    </row>
    <row r="105" spans="1:9" x14ac:dyDescent="0.25">
      <c r="A105" s="1">
        <v>40421</v>
      </c>
      <c r="B105">
        <v>17367</v>
      </c>
      <c r="C105">
        <f>DAY(Tabela_gaz35[[#This Row],[Data odczytu]])</f>
        <v>31</v>
      </c>
      <c r="D105">
        <f>Tabela_gaz35[[#This Row],[Odczyt licznika]]-B104</f>
        <v>15</v>
      </c>
      <c r="E105">
        <f>Tabela_gaz35[[#This Row],[zuzycie tego miesiaca]]/Tabela_gaz35[[#This Row],[dni]]</f>
        <v>0.4838709677419355</v>
      </c>
      <c r="F105">
        <f>IF(Tabela_gaz35[[#This Row],[srednio na dobe]]&gt;12,1,0)</f>
        <v>0</v>
      </c>
      <c r="G105">
        <f>IF(Tabela_gaz35[[#This Row],[zuzycie tego miesiaca]]&lt;100,70,IF(AND(Tabela_gaz35[[#This Row],[zuzycie tego miesiaca]]&gt;=100,Tabela_gaz35[[#This Row],[zuzycie tego miesiaca]]&lt;=200),90,120))</f>
        <v>70</v>
      </c>
      <c r="H105" s="5">
        <v>1.1100000000000001</v>
      </c>
      <c r="I105" s="5">
        <f>Tabela_gaz35[[#This Row],[zuzycie tego miesiaca]]*Tabela_gaz35[[#This Row],[cena]]</f>
        <v>16.650000000000002</v>
      </c>
    </row>
    <row r="106" spans="1:9" x14ac:dyDescent="0.25">
      <c r="A106" s="1">
        <v>40451</v>
      </c>
      <c r="B106">
        <v>17517</v>
      </c>
      <c r="C106">
        <f>DAY(Tabela_gaz35[[#This Row],[Data odczytu]])</f>
        <v>30</v>
      </c>
      <c r="D106">
        <f>Tabela_gaz35[[#This Row],[Odczyt licznika]]-B105</f>
        <v>150</v>
      </c>
      <c r="E106">
        <f>Tabela_gaz35[[#This Row],[zuzycie tego miesiaca]]/Tabela_gaz35[[#This Row],[dni]]</f>
        <v>5</v>
      </c>
      <c r="F106">
        <f>IF(Tabela_gaz35[[#This Row],[srednio na dobe]]&gt;12,1,0)</f>
        <v>0</v>
      </c>
      <c r="G106">
        <f>IF(Tabela_gaz35[[#This Row],[zuzycie tego miesiaca]]&lt;100,70,IF(AND(Tabela_gaz35[[#This Row],[zuzycie tego miesiaca]]&gt;=100,Tabela_gaz35[[#This Row],[zuzycie tego miesiaca]]&lt;=200),90,120))</f>
        <v>90</v>
      </c>
      <c r="H106" s="5">
        <v>1.1100000000000001</v>
      </c>
      <c r="I106" s="5">
        <f>Tabela_gaz35[[#This Row],[zuzycie tego miesiaca]]*Tabela_gaz35[[#This Row],[cena]]</f>
        <v>166.50000000000003</v>
      </c>
    </row>
    <row r="107" spans="1:9" x14ac:dyDescent="0.25">
      <c r="A107" s="1">
        <v>40482</v>
      </c>
      <c r="B107">
        <v>17708</v>
      </c>
      <c r="C107">
        <f>DAY(Tabela_gaz35[[#This Row],[Data odczytu]])</f>
        <v>31</v>
      </c>
      <c r="D107">
        <f>Tabela_gaz35[[#This Row],[Odczyt licznika]]-B106</f>
        <v>191</v>
      </c>
      <c r="E107">
        <f>Tabela_gaz35[[#This Row],[zuzycie tego miesiaca]]/Tabela_gaz35[[#This Row],[dni]]</f>
        <v>6.161290322580645</v>
      </c>
      <c r="F107">
        <f>IF(Tabela_gaz35[[#This Row],[srednio na dobe]]&gt;12,1,0)</f>
        <v>0</v>
      </c>
      <c r="G107">
        <f>IF(Tabela_gaz35[[#This Row],[zuzycie tego miesiaca]]&lt;100,70,IF(AND(Tabela_gaz35[[#This Row],[zuzycie tego miesiaca]]&gt;=100,Tabela_gaz35[[#This Row],[zuzycie tego miesiaca]]&lt;=200),90,120))</f>
        <v>90</v>
      </c>
      <c r="H107" s="5">
        <v>1.1100000000000001</v>
      </c>
      <c r="I107" s="5">
        <f>Tabela_gaz35[[#This Row],[zuzycie tego miesiaca]]*Tabela_gaz35[[#This Row],[cena]]</f>
        <v>212.01000000000002</v>
      </c>
    </row>
    <row r="108" spans="1:9" x14ac:dyDescent="0.25">
      <c r="A108" s="1">
        <v>40512</v>
      </c>
      <c r="B108">
        <v>18052</v>
      </c>
      <c r="C108">
        <f>DAY(Tabela_gaz35[[#This Row],[Data odczytu]])</f>
        <v>30</v>
      </c>
      <c r="D108">
        <f>Tabela_gaz35[[#This Row],[Odczyt licznika]]-B107</f>
        <v>344</v>
      </c>
      <c r="E108">
        <f>Tabela_gaz35[[#This Row],[zuzycie tego miesiaca]]/Tabela_gaz35[[#This Row],[dni]]</f>
        <v>11.466666666666667</v>
      </c>
      <c r="F108">
        <f>IF(Tabela_gaz35[[#This Row],[srednio na dobe]]&gt;12,1,0)</f>
        <v>0</v>
      </c>
      <c r="G108">
        <f>IF(Tabela_gaz35[[#This Row],[zuzycie tego miesiaca]]&lt;100,70,IF(AND(Tabela_gaz35[[#This Row],[zuzycie tego miesiaca]]&gt;=100,Tabela_gaz35[[#This Row],[zuzycie tego miesiaca]]&lt;=200),90,120))</f>
        <v>120</v>
      </c>
      <c r="H108" s="5">
        <v>1.1100000000000001</v>
      </c>
      <c r="I108" s="5">
        <f>Tabela_gaz35[[#This Row],[zuzycie tego miesiaca]]*Tabela_gaz35[[#This Row],[cena]]</f>
        <v>381.84000000000003</v>
      </c>
    </row>
    <row r="109" spans="1:9" x14ac:dyDescent="0.25">
      <c r="A109" s="1">
        <v>40543</v>
      </c>
      <c r="B109">
        <v>18372</v>
      </c>
      <c r="C109">
        <f>DAY(Tabela_gaz35[[#This Row],[Data odczytu]])</f>
        <v>31</v>
      </c>
      <c r="D109">
        <f>Tabela_gaz35[[#This Row],[Odczyt licznika]]-B108</f>
        <v>320</v>
      </c>
      <c r="E109">
        <f>Tabela_gaz35[[#This Row],[zuzycie tego miesiaca]]/Tabela_gaz35[[#This Row],[dni]]</f>
        <v>10.32258064516129</v>
      </c>
      <c r="F109">
        <f>IF(Tabela_gaz35[[#This Row],[srednio na dobe]]&gt;12,1,0)</f>
        <v>0</v>
      </c>
      <c r="G109">
        <f>IF(Tabela_gaz35[[#This Row],[zuzycie tego miesiaca]]&lt;100,70,IF(AND(Tabela_gaz35[[#This Row],[zuzycie tego miesiaca]]&gt;=100,Tabela_gaz35[[#This Row],[zuzycie tego miesiaca]]&lt;=200),90,120))</f>
        <v>120</v>
      </c>
      <c r="H109" s="5">
        <v>1.1100000000000001</v>
      </c>
      <c r="I109" s="5">
        <f>Tabela_gaz35[[#This Row],[zuzycie tego miesiaca]]*Tabela_gaz35[[#This Row],[cena]]</f>
        <v>355.20000000000005</v>
      </c>
    </row>
    <row r="110" spans="1:9" x14ac:dyDescent="0.25">
      <c r="A110" s="1">
        <v>40574</v>
      </c>
      <c r="B110">
        <v>18680</v>
      </c>
      <c r="C110">
        <f>DAY(Tabela_gaz35[[#This Row],[Data odczytu]])</f>
        <v>31</v>
      </c>
      <c r="D110">
        <f>Tabela_gaz35[[#This Row],[Odczyt licznika]]-B109</f>
        <v>308</v>
      </c>
      <c r="E110">
        <f>Tabela_gaz35[[#This Row],[zuzycie tego miesiaca]]/Tabela_gaz35[[#This Row],[dni]]</f>
        <v>9.935483870967742</v>
      </c>
      <c r="F110">
        <f>IF(Tabela_gaz35[[#This Row],[srednio na dobe]]&gt;12,1,0)</f>
        <v>0</v>
      </c>
      <c r="G110">
        <f>IF(Tabela_gaz35[[#This Row],[zuzycie tego miesiaca]]&lt;100,70,IF(AND(Tabela_gaz35[[#This Row],[zuzycie tego miesiaca]]&gt;=100,Tabela_gaz35[[#This Row],[zuzycie tego miesiaca]]&lt;=200),90,120))</f>
        <v>120</v>
      </c>
      <c r="H110" s="5">
        <v>1.18</v>
      </c>
      <c r="I110" s="5">
        <f>Tabela_gaz35[[#This Row],[zuzycie tego miesiaca]]*Tabela_gaz35[[#This Row],[cena]]</f>
        <v>363.44</v>
      </c>
    </row>
    <row r="111" spans="1:9" x14ac:dyDescent="0.25">
      <c r="A111" s="1">
        <v>40602</v>
      </c>
      <c r="B111">
        <v>19057</v>
      </c>
      <c r="C111">
        <f>DAY(Tabela_gaz35[[#This Row],[Data odczytu]])</f>
        <v>28</v>
      </c>
      <c r="D111">
        <f>Tabela_gaz35[[#This Row],[Odczyt licznika]]-B110</f>
        <v>377</v>
      </c>
      <c r="E111">
        <f>Tabela_gaz35[[#This Row],[zuzycie tego miesiaca]]/Tabela_gaz35[[#This Row],[dni]]</f>
        <v>13.464285714285714</v>
      </c>
      <c r="F111">
        <f>IF(Tabela_gaz35[[#This Row],[srednio na dobe]]&gt;12,1,0)</f>
        <v>1</v>
      </c>
      <c r="G111">
        <f>IF(Tabela_gaz35[[#This Row],[zuzycie tego miesiaca]]&lt;100,70,IF(AND(Tabela_gaz35[[#This Row],[zuzycie tego miesiaca]]&gt;=100,Tabela_gaz35[[#This Row],[zuzycie tego miesiaca]]&lt;=200),90,120))</f>
        <v>120</v>
      </c>
      <c r="H111" s="5">
        <v>1.18</v>
      </c>
      <c r="I111" s="5">
        <f>Tabela_gaz35[[#This Row],[zuzycie tego miesiaca]]*Tabela_gaz35[[#This Row],[cena]]</f>
        <v>444.85999999999996</v>
      </c>
    </row>
    <row r="112" spans="1:9" x14ac:dyDescent="0.25">
      <c r="A112" s="1">
        <v>40633</v>
      </c>
      <c r="B112">
        <v>19285</v>
      </c>
      <c r="C112">
        <f>DAY(Tabela_gaz35[[#This Row],[Data odczytu]])</f>
        <v>31</v>
      </c>
      <c r="D112">
        <f>Tabela_gaz35[[#This Row],[Odczyt licznika]]-B111</f>
        <v>228</v>
      </c>
      <c r="E112">
        <f>Tabela_gaz35[[#This Row],[zuzycie tego miesiaca]]/Tabela_gaz35[[#This Row],[dni]]</f>
        <v>7.354838709677419</v>
      </c>
      <c r="F112">
        <f>IF(Tabela_gaz35[[#This Row],[srednio na dobe]]&gt;12,1,0)</f>
        <v>0</v>
      </c>
      <c r="G112">
        <f>IF(Tabela_gaz35[[#This Row],[zuzycie tego miesiaca]]&lt;100,70,IF(AND(Tabela_gaz35[[#This Row],[zuzycie tego miesiaca]]&gt;=100,Tabela_gaz35[[#This Row],[zuzycie tego miesiaca]]&lt;=200),90,120))</f>
        <v>120</v>
      </c>
      <c r="H112" s="5">
        <v>1.18</v>
      </c>
      <c r="I112" s="5">
        <f>Tabela_gaz35[[#This Row],[zuzycie tego miesiaca]]*Tabela_gaz35[[#This Row],[cena]]</f>
        <v>269.03999999999996</v>
      </c>
    </row>
    <row r="113" spans="1:9" x14ac:dyDescent="0.25">
      <c r="A113" s="1">
        <v>40663</v>
      </c>
      <c r="B113">
        <v>19431</v>
      </c>
      <c r="C113">
        <f>DAY(Tabela_gaz35[[#This Row],[Data odczytu]])</f>
        <v>30</v>
      </c>
      <c r="D113">
        <f>Tabela_gaz35[[#This Row],[Odczyt licznika]]-B112</f>
        <v>146</v>
      </c>
      <c r="E113">
        <f>Tabela_gaz35[[#This Row],[zuzycie tego miesiaca]]/Tabela_gaz35[[#This Row],[dni]]</f>
        <v>4.8666666666666663</v>
      </c>
      <c r="F113">
        <f>IF(Tabela_gaz35[[#This Row],[srednio na dobe]]&gt;12,1,0)</f>
        <v>0</v>
      </c>
      <c r="G113">
        <f>IF(Tabela_gaz35[[#This Row],[zuzycie tego miesiaca]]&lt;100,70,IF(AND(Tabela_gaz35[[#This Row],[zuzycie tego miesiaca]]&gt;=100,Tabela_gaz35[[#This Row],[zuzycie tego miesiaca]]&lt;=200),90,120))</f>
        <v>90</v>
      </c>
      <c r="H113" s="5">
        <v>1.18</v>
      </c>
      <c r="I113" s="5">
        <f>Tabela_gaz35[[#This Row],[zuzycie tego miesiaca]]*Tabela_gaz35[[#This Row],[cena]]</f>
        <v>172.28</v>
      </c>
    </row>
    <row r="114" spans="1:9" x14ac:dyDescent="0.25">
      <c r="A114" s="1">
        <v>40694</v>
      </c>
      <c r="B114">
        <v>19604</v>
      </c>
      <c r="C114">
        <f>DAY(Tabela_gaz35[[#This Row],[Data odczytu]])</f>
        <v>31</v>
      </c>
      <c r="D114">
        <f>Tabela_gaz35[[#This Row],[Odczyt licznika]]-B113</f>
        <v>173</v>
      </c>
      <c r="E114">
        <f>Tabela_gaz35[[#This Row],[zuzycie tego miesiaca]]/Tabela_gaz35[[#This Row],[dni]]</f>
        <v>5.580645161290323</v>
      </c>
      <c r="F114">
        <f>IF(Tabela_gaz35[[#This Row],[srednio na dobe]]&gt;12,1,0)</f>
        <v>0</v>
      </c>
      <c r="G114">
        <f>IF(Tabela_gaz35[[#This Row],[zuzycie tego miesiaca]]&lt;100,70,IF(AND(Tabela_gaz35[[#This Row],[zuzycie tego miesiaca]]&gt;=100,Tabela_gaz35[[#This Row],[zuzycie tego miesiaca]]&lt;=200),90,120))</f>
        <v>90</v>
      </c>
      <c r="H114" s="5">
        <v>1.18</v>
      </c>
      <c r="I114" s="5">
        <f>Tabela_gaz35[[#This Row],[zuzycie tego miesiaca]]*Tabela_gaz35[[#This Row],[cena]]</f>
        <v>204.14</v>
      </c>
    </row>
    <row r="115" spans="1:9" x14ac:dyDescent="0.25">
      <c r="A115" s="1">
        <v>40724</v>
      </c>
      <c r="B115">
        <v>19702</v>
      </c>
      <c r="C115">
        <f>DAY(Tabela_gaz35[[#This Row],[Data odczytu]])</f>
        <v>30</v>
      </c>
      <c r="D115">
        <f>Tabela_gaz35[[#This Row],[Odczyt licznika]]-B114</f>
        <v>98</v>
      </c>
      <c r="E115">
        <f>Tabela_gaz35[[#This Row],[zuzycie tego miesiaca]]/Tabela_gaz35[[#This Row],[dni]]</f>
        <v>3.2666666666666666</v>
      </c>
      <c r="F115">
        <f>IF(Tabela_gaz35[[#This Row],[srednio na dobe]]&gt;12,1,0)</f>
        <v>0</v>
      </c>
      <c r="G115">
        <f>IF(Tabela_gaz35[[#This Row],[zuzycie tego miesiaca]]&lt;100,70,IF(AND(Tabela_gaz35[[#This Row],[zuzycie tego miesiaca]]&gt;=100,Tabela_gaz35[[#This Row],[zuzycie tego miesiaca]]&lt;=200),90,120))</f>
        <v>70</v>
      </c>
      <c r="H115" s="5">
        <v>1.18</v>
      </c>
      <c r="I115" s="5">
        <f>Tabela_gaz35[[#This Row],[zuzycie tego miesiaca]]*Tabela_gaz35[[#This Row],[cena]]</f>
        <v>115.64</v>
      </c>
    </row>
    <row r="116" spans="1:9" x14ac:dyDescent="0.25">
      <c r="A116" s="1">
        <v>40755</v>
      </c>
      <c r="B116">
        <v>19718</v>
      </c>
      <c r="C116">
        <f>DAY(Tabela_gaz35[[#This Row],[Data odczytu]])</f>
        <v>31</v>
      </c>
      <c r="D116">
        <f>Tabela_gaz35[[#This Row],[Odczyt licznika]]-B115</f>
        <v>16</v>
      </c>
      <c r="E116">
        <f>Tabela_gaz35[[#This Row],[zuzycie tego miesiaca]]/Tabela_gaz35[[#This Row],[dni]]</f>
        <v>0.5161290322580645</v>
      </c>
      <c r="F116">
        <f>IF(Tabela_gaz35[[#This Row],[srednio na dobe]]&gt;12,1,0)</f>
        <v>0</v>
      </c>
      <c r="G116">
        <f>IF(Tabela_gaz35[[#This Row],[zuzycie tego miesiaca]]&lt;100,70,IF(AND(Tabela_gaz35[[#This Row],[zuzycie tego miesiaca]]&gt;=100,Tabela_gaz35[[#This Row],[zuzycie tego miesiaca]]&lt;=200),90,120))</f>
        <v>70</v>
      </c>
      <c r="H116" s="5">
        <v>1.18</v>
      </c>
      <c r="I116" s="5">
        <f>Tabela_gaz35[[#This Row],[zuzycie tego miesiaca]]*Tabela_gaz35[[#This Row],[cena]]</f>
        <v>18.88</v>
      </c>
    </row>
    <row r="117" spans="1:9" x14ac:dyDescent="0.25">
      <c r="A117" s="1">
        <v>40786</v>
      </c>
      <c r="B117">
        <v>19735</v>
      </c>
      <c r="C117">
        <f>DAY(Tabela_gaz35[[#This Row],[Data odczytu]])</f>
        <v>31</v>
      </c>
      <c r="D117">
        <f>Tabela_gaz35[[#This Row],[Odczyt licznika]]-B116</f>
        <v>17</v>
      </c>
      <c r="E117">
        <f>Tabela_gaz35[[#This Row],[zuzycie tego miesiaca]]/Tabela_gaz35[[#This Row],[dni]]</f>
        <v>0.54838709677419351</v>
      </c>
      <c r="F117">
        <f>IF(Tabela_gaz35[[#This Row],[srednio na dobe]]&gt;12,1,0)</f>
        <v>0</v>
      </c>
      <c r="G117">
        <f>IF(Tabela_gaz35[[#This Row],[zuzycie tego miesiaca]]&lt;100,70,IF(AND(Tabela_gaz35[[#This Row],[zuzycie tego miesiaca]]&gt;=100,Tabela_gaz35[[#This Row],[zuzycie tego miesiaca]]&lt;=200),90,120))</f>
        <v>70</v>
      </c>
      <c r="H117" s="5">
        <v>1.18</v>
      </c>
      <c r="I117" s="5">
        <f>Tabela_gaz35[[#This Row],[zuzycie tego miesiaca]]*Tabela_gaz35[[#This Row],[cena]]</f>
        <v>20.059999999999999</v>
      </c>
    </row>
    <row r="118" spans="1:9" x14ac:dyDescent="0.25">
      <c r="A118" s="1">
        <v>40816</v>
      </c>
      <c r="B118">
        <v>19815</v>
      </c>
      <c r="C118">
        <f>DAY(Tabela_gaz35[[#This Row],[Data odczytu]])</f>
        <v>30</v>
      </c>
      <c r="D118">
        <f>Tabela_gaz35[[#This Row],[Odczyt licznika]]-B117</f>
        <v>80</v>
      </c>
      <c r="E118">
        <f>Tabela_gaz35[[#This Row],[zuzycie tego miesiaca]]/Tabela_gaz35[[#This Row],[dni]]</f>
        <v>2.6666666666666665</v>
      </c>
      <c r="F118">
        <f>IF(Tabela_gaz35[[#This Row],[srednio na dobe]]&gt;12,1,0)</f>
        <v>0</v>
      </c>
      <c r="G118">
        <f>IF(Tabela_gaz35[[#This Row],[zuzycie tego miesiaca]]&lt;100,70,IF(AND(Tabela_gaz35[[#This Row],[zuzycie tego miesiaca]]&gt;=100,Tabela_gaz35[[#This Row],[zuzycie tego miesiaca]]&lt;=200),90,120))</f>
        <v>70</v>
      </c>
      <c r="H118" s="5">
        <v>1.18</v>
      </c>
      <c r="I118" s="5">
        <f>Tabela_gaz35[[#This Row],[zuzycie tego miesiaca]]*Tabela_gaz35[[#This Row],[cena]]</f>
        <v>94.399999999999991</v>
      </c>
    </row>
    <row r="119" spans="1:9" x14ac:dyDescent="0.25">
      <c r="A119" s="1">
        <v>40847</v>
      </c>
      <c r="B119">
        <v>19946</v>
      </c>
      <c r="C119">
        <f>DAY(Tabela_gaz35[[#This Row],[Data odczytu]])</f>
        <v>31</v>
      </c>
      <c r="D119">
        <f>Tabela_gaz35[[#This Row],[Odczyt licznika]]-B118</f>
        <v>131</v>
      </c>
      <c r="E119">
        <f>Tabela_gaz35[[#This Row],[zuzycie tego miesiaca]]/Tabela_gaz35[[#This Row],[dni]]</f>
        <v>4.225806451612903</v>
      </c>
      <c r="F119">
        <f>IF(Tabela_gaz35[[#This Row],[srednio na dobe]]&gt;12,1,0)</f>
        <v>0</v>
      </c>
      <c r="G119">
        <f>IF(Tabela_gaz35[[#This Row],[zuzycie tego miesiaca]]&lt;100,70,IF(AND(Tabela_gaz35[[#This Row],[zuzycie tego miesiaca]]&gt;=100,Tabela_gaz35[[#This Row],[zuzycie tego miesiaca]]&lt;=200),90,120))</f>
        <v>90</v>
      </c>
      <c r="H119" s="5">
        <v>1.18</v>
      </c>
      <c r="I119" s="5">
        <f>Tabela_gaz35[[#This Row],[zuzycie tego miesiaca]]*Tabela_gaz35[[#This Row],[cena]]</f>
        <v>154.57999999999998</v>
      </c>
    </row>
    <row r="120" spans="1:9" x14ac:dyDescent="0.25">
      <c r="A120" s="1">
        <v>40877</v>
      </c>
      <c r="B120">
        <v>20081</v>
      </c>
      <c r="C120">
        <f>DAY(Tabela_gaz35[[#This Row],[Data odczytu]])</f>
        <v>30</v>
      </c>
      <c r="D120">
        <f>Tabela_gaz35[[#This Row],[Odczyt licznika]]-B119</f>
        <v>135</v>
      </c>
      <c r="E120">
        <f>Tabela_gaz35[[#This Row],[zuzycie tego miesiaca]]/Tabela_gaz35[[#This Row],[dni]]</f>
        <v>4.5</v>
      </c>
      <c r="F120">
        <f>IF(Tabela_gaz35[[#This Row],[srednio na dobe]]&gt;12,1,0)</f>
        <v>0</v>
      </c>
      <c r="G120">
        <f>IF(Tabela_gaz35[[#This Row],[zuzycie tego miesiaca]]&lt;100,70,IF(AND(Tabela_gaz35[[#This Row],[zuzycie tego miesiaca]]&gt;=100,Tabela_gaz35[[#This Row],[zuzycie tego miesiaca]]&lt;=200),90,120))</f>
        <v>90</v>
      </c>
      <c r="H120" s="5">
        <v>1.18</v>
      </c>
      <c r="I120" s="5">
        <f>Tabela_gaz35[[#This Row],[zuzycie tego miesiaca]]*Tabela_gaz35[[#This Row],[cena]]</f>
        <v>159.29999999999998</v>
      </c>
    </row>
    <row r="121" spans="1:9" x14ac:dyDescent="0.25">
      <c r="A121" s="1">
        <v>40908</v>
      </c>
      <c r="B121">
        <v>20323</v>
      </c>
      <c r="C121">
        <f>DAY(Tabela_gaz35[[#This Row],[Data odczytu]])</f>
        <v>31</v>
      </c>
      <c r="D121">
        <f>Tabela_gaz35[[#This Row],[Odczyt licznika]]-B120</f>
        <v>242</v>
      </c>
      <c r="E121">
        <f>Tabela_gaz35[[#This Row],[zuzycie tego miesiaca]]/Tabela_gaz35[[#This Row],[dni]]</f>
        <v>7.806451612903226</v>
      </c>
      <c r="F121">
        <f>IF(Tabela_gaz35[[#This Row],[srednio na dobe]]&gt;12,1,0)</f>
        <v>0</v>
      </c>
      <c r="G121">
        <f>IF(Tabela_gaz35[[#This Row],[zuzycie tego miesiaca]]&lt;100,70,IF(AND(Tabela_gaz35[[#This Row],[zuzycie tego miesiaca]]&gt;=100,Tabela_gaz35[[#This Row],[zuzycie tego miesiaca]]&lt;=200),90,120))</f>
        <v>120</v>
      </c>
      <c r="H121" s="5">
        <v>1.18</v>
      </c>
      <c r="I121" s="5">
        <f>Tabela_gaz35[[#This Row],[zuzycie tego miesiaca]]*Tabela_gaz35[[#This Row],[cena]]</f>
        <v>285.56</v>
      </c>
    </row>
    <row r="122" spans="1:9" x14ac:dyDescent="0.25">
      <c r="A122" s="1">
        <v>40939</v>
      </c>
      <c r="B122">
        <v>20653</v>
      </c>
      <c r="C122">
        <f>DAY(Tabela_gaz35[[#This Row],[Data odczytu]])</f>
        <v>31</v>
      </c>
      <c r="D122">
        <f>Tabela_gaz35[[#This Row],[Odczyt licznika]]-B121</f>
        <v>330</v>
      </c>
      <c r="E122">
        <f>Tabela_gaz35[[#This Row],[zuzycie tego miesiaca]]/Tabela_gaz35[[#This Row],[dni]]</f>
        <v>10.64516129032258</v>
      </c>
      <c r="F122">
        <f>IF(Tabela_gaz35[[#This Row],[srednio na dobe]]&gt;12,1,0)</f>
        <v>0</v>
      </c>
      <c r="G122">
        <f>IF(Tabela_gaz35[[#This Row],[zuzycie tego miesiaca]]&lt;100,70,IF(AND(Tabela_gaz35[[#This Row],[zuzycie tego miesiaca]]&gt;=100,Tabela_gaz35[[#This Row],[zuzycie tego miesiaca]]&lt;=200),90,120))</f>
        <v>120</v>
      </c>
      <c r="H122" s="5">
        <v>1.23</v>
      </c>
      <c r="I122" s="5">
        <f>Tabela_gaz35[[#This Row],[zuzycie tego miesiaca]]*Tabela_gaz35[[#This Row],[cena]]</f>
        <v>405.9</v>
      </c>
    </row>
    <row r="123" spans="1:9" x14ac:dyDescent="0.25">
      <c r="A123" s="1">
        <v>40967</v>
      </c>
      <c r="B123">
        <v>21000</v>
      </c>
      <c r="C123">
        <f>DAY(Tabela_gaz35[[#This Row],[Data odczytu]])</f>
        <v>28</v>
      </c>
      <c r="D123">
        <f>Tabela_gaz35[[#This Row],[Odczyt licznika]]-B122</f>
        <v>347</v>
      </c>
      <c r="E123">
        <f>Tabela_gaz35[[#This Row],[zuzycie tego miesiaca]]/Tabela_gaz35[[#This Row],[dni]]</f>
        <v>12.392857142857142</v>
      </c>
      <c r="F123">
        <f>IF(Tabela_gaz35[[#This Row],[srednio na dobe]]&gt;12,1,0)</f>
        <v>1</v>
      </c>
      <c r="G123">
        <f>IF(Tabela_gaz35[[#This Row],[zuzycie tego miesiaca]]&lt;100,70,IF(AND(Tabela_gaz35[[#This Row],[zuzycie tego miesiaca]]&gt;=100,Tabela_gaz35[[#This Row],[zuzycie tego miesiaca]]&lt;=200),90,120))</f>
        <v>120</v>
      </c>
      <c r="H123" s="5">
        <v>1.23</v>
      </c>
      <c r="I123" s="5">
        <f>Tabela_gaz35[[#This Row],[zuzycie tego miesiaca]]*Tabela_gaz35[[#This Row],[cena]]</f>
        <v>426.81</v>
      </c>
    </row>
    <row r="124" spans="1:9" x14ac:dyDescent="0.25">
      <c r="A124" s="1">
        <v>40999</v>
      </c>
      <c r="B124">
        <v>21254</v>
      </c>
      <c r="C124">
        <f>DAY(Tabela_gaz35[[#This Row],[Data odczytu]])</f>
        <v>31</v>
      </c>
      <c r="D124">
        <f>Tabela_gaz35[[#This Row],[Odczyt licznika]]-B123</f>
        <v>254</v>
      </c>
      <c r="E124">
        <f>Tabela_gaz35[[#This Row],[zuzycie tego miesiaca]]/Tabela_gaz35[[#This Row],[dni]]</f>
        <v>8.193548387096774</v>
      </c>
      <c r="F124">
        <f>IF(Tabela_gaz35[[#This Row],[srednio na dobe]]&gt;12,1,0)</f>
        <v>0</v>
      </c>
      <c r="G124">
        <f>IF(Tabela_gaz35[[#This Row],[zuzycie tego miesiaca]]&lt;100,70,IF(AND(Tabela_gaz35[[#This Row],[zuzycie tego miesiaca]]&gt;=100,Tabela_gaz35[[#This Row],[zuzycie tego miesiaca]]&lt;=200),90,120))</f>
        <v>120</v>
      </c>
      <c r="H124" s="5">
        <v>1.23</v>
      </c>
      <c r="I124" s="5">
        <f>Tabela_gaz35[[#This Row],[zuzycie tego miesiaca]]*Tabela_gaz35[[#This Row],[cena]]</f>
        <v>312.42</v>
      </c>
    </row>
    <row r="125" spans="1:9" x14ac:dyDescent="0.25">
      <c r="A125" s="1">
        <v>41029</v>
      </c>
      <c r="B125">
        <v>21377</v>
      </c>
      <c r="C125">
        <f>DAY(Tabela_gaz35[[#This Row],[Data odczytu]])</f>
        <v>30</v>
      </c>
      <c r="D125">
        <f>Tabela_gaz35[[#This Row],[Odczyt licznika]]-B124</f>
        <v>123</v>
      </c>
      <c r="E125">
        <f>Tabela_gaz35[[#This Row],[zuzycie tego miesiaca]]/Tabela_gaz35[[#This Row],[dni]]</f>
        <v>4.0999999999999996</v>
      </c>
      <c r="F125">
        <f>IF(Tabela_gaz35[[#This Row],[srednio na dobe]]&gt;12,1,0)</f>
        <v>0</v>
      </c>
      <c r="G125">
        <f>IF(Tabela_gaz35[[#This Row],[zuzycie tego miesiaca]]&lt;100,70,IF(AND(Tabela_gaz35[[#This Row],[zuzycie tego miesiaca]]&gt;=100,Tabela_gaz35[[#This Row],[zuzycie tego miesiaca]]&lt;=200),90,120))</f>
        <v>90</v>
      </c>
      <c r="H125" s="5">
        <v>1.23</v>
      </c>
      <c r="I125" s="5">
        <f>Tabela_gaz35[[#This Row],[zuzycie tego miesiaca]]*Tabela_gaz35[[#This Row],[cena]]</f>
        <v>151.29</v>
      </c>
    </row>
    <row r="126" spans="1:9" x14ac:dyDescent="0.25">
      <c r="A126" s="1">
        <v>41060</v>
      </c>
      <c r="B126">
        <v>21487</v>
      </c>
      <c r="C126">
        <f>DAY(Tabela_gaz35[[#This Row],[Data odczytu]])</f>
        <v>31</v>
      </c>
      <c r="D126">
        <f>Tabela_gaz35[[#This Row],[Odczyt licznika]]-B125</f>
        <v>110</v>
      </c>
      <c r="E126">
        <f>Tabela_gaz35[[#This Row],[zuzycie tego miesiaca]]/Tabela_gaz35[[#This Row],[dni]]</f>
        <v>3.5483870967741935</v>
      </c>
      <c r="F126">
        <f>IF(Tabela_gaz35[[#This Row],[srednio na dobe]]&gt;12,1,0)</f>
        <v>0</v>
      </c>
      <c r="G126">
        <f>IF(Tabela_gaz35[[#This Row],[zuzycie tego miesiaca]]&lt;100,70,IF(AND(Tabela_gaz35[[#This Row],[zuzycie tego miesiaca]]&gt;=100,Tabela_gaz35[[#This Row],[zuzycie tego miesiaca]]&lt;=200),90,120))</f>
        <v>90</v>
      </c>
      <c r="H126" s="5">
        <v>1.23</v>
      </c>
      <c r="I126" s="5">
        <f>Tabela_gaz35[[#This Row],[zuzycie tego miesiaca]]*Tabela_gaz35[[#This Row],[cena]]</f>
        <v>135.30000000000001</v>
      </c>
    </row>
    <row r="127" spans="1:9" x14ac:dyDescent="0.25">
      <c r="A127" s="1">
        <v>41090</v>
      </c>
      <c r="B127">
        <v>21517</v>
      </c>
      <c r="C127">
        <f>DAY(Tabela_gaz35[[#This Row],[Data odczytu]])</f>
        <v>30</v>
      </c>
      <c r="D127">
        <f>Tabela_gaz35[[#This Row],[Odczyt licznika]]-B126</f>
        <v>30</v>
      </c>
      <c r="E127">
        <f>Tabela_gaz35[[#This Row],[zuzycie tego miesiaca]]/Tabela_gaz35[[#This Row],[dni]]</f>
        <v>1</v>
      </c>
      <c r="F127">
        <f>IF(Tabela_gaz35[[#This Row],[srednio na dobe]]&gt;12,1,0)</f>
        <v>0</v>
      </c>
      <c r="G127">
        <f>IF(Tabela_gaz35[[#This Row],[zuzycie tego miesiaca]]&lt;100,70,IF(AND(Tabela_gaz35[[#This Row],[zuzycie tego miesiaca]]&gt;=100,Tabela_gaz35[[#This Row],[zuzycie tego miesiaca]]&lt;=200),90,120))</f>
        <v>70</v>
      </c>
      <c r="H127" s="5">
        <v>1.23</v>
      </c>
      <c r="I127" s="5">
        <f>Tabela_gaz35[[#This Row],[zuzycie tego miesiaca]]*Tabela_gaz35[[#This Row],[cena]]</f>
        <v>36.9</v>
      </c>
    </row>
    <row r="128" spans="1:9" x14ac:dyDescent="0.25">
      <c r="A128" s="1">
        <v>41121</v>
      </c>
      <c r="B128">
        <v>21536</v>
      </c>
      <c r="C128">
        <f>DAY(Tabela_gaz35[[#This Row],[Data odczytu]])</f>
        <v>31</v>
      </c>
      <c r="D128">
        <f>Tabela_gaz35[[#This Row],[Odczyt licznika]]-B127</f>
        <v>19</v>
      </c>
      <c r="E128">
        <f>Tabela_gaz35[[#This Row],[zuzycie tego miesiaca]]/Tabela_gaz35[[#This Row],[dni]]</f>
        <v>0.61290322580645162</v>
      </c>
      <c r="F128">
        <f>IF(Tabela_gaz35[[#This Row],[srednio na dobe]]&gt;12,1,0)</f>
        <v>0</v>
      </c>
      <c r="G128">
        <f>IF(Tabela_gaz35[[#This Row],[zuzycie tego miesiaca]]&lt;100,70,IF(AND(Tabela_gaz35[[#This Row],[zuzycie tego miesiaca]]&gt;=100,Tabela_gaz35[[#This Row],[zuzycie tego miesiaca]]&lt;=200),90,120))</f>
        <v>70</v>
      </c>
      <c r="H128" s="5">
        <v>1.23</v>
      </c>
      <c r="I128" s="5">
        <f>Tabela_gaz35[[#This Row],[zuzycie tego miesiaca]]*Tabela_gaz35[[#This Row],[cena]]</f>
        <v>23.37</v>
      </c>
    </row>
    <row r="129" spans="1:9" x14ac:dyDescent="0.25">
      <c r="A129" s="1">
        <v>41152</v>
      </c>
      <c r="B129">
        <v>21550</v>
      </c>
      <c r="C129">
        <f>DAY(Tabela_gaz35[[#This Row],[Data odczytu]])</f>
        <v>31</v>
      </c>
      <c r="D129">
        <f>Tabela_gaz35[[#This Row],[Odczyt licznika]]-B128</f>
        <v>14</v>
      </c>
      <c r="E129">
        <f>Tabela_gaz35[[#This Row],[zuzycie tego miesiaca]]/Tabela_gaz35[[#This Row],[dni]]</f>
        <v>0.45161290322580644</v>
      </c>
      <c r="F129">
        <f>IF(Tabela_gaz35[[#This Row],[srednio na dobe]]&gt;12,1,0)</f>
        <v>0</v>
      </c>
      <c r="G129">
        <f>IF(Tabela_gaz35[[#This Row],[zuzycie tego miesiaca]]&lt;100,70,IF(AND(Tabela_gaz35[[#This Row],[zuzycie tego miesiaca]]&gt;=100,Tabela_gaz35[[#This Row],[zuzycie tego miesiaca]]&lt;=200),90,120))</f>
        <v>70</v>
      </c>
      <c r="H129" s="5">
        <v>1.23</v>
      </c>
      <c r="I129" s="5">
        <f>Tabela_gaz35[[#This Row],[zuzycie tego miesiaca]]*Tabela_gaz35[[#This Row],[cena]]</f>
        <v>17.22</v>
      </c>
    </row>
    <row r="130" spans="1:9" x14ac:dyDescent="0.25">
      <c r="A130" s="1">
        <v>41182</v>
      </c>
      <c r="B130">
        <v>21695</v>
      </c>
      <c r="C130">
        <f>DAY(Tabela_gaz35[[#This Row],[Data odczytu]])</f>
        <v>30</v>
      </c>
      <c r="D130">
        <f>Tabela_gaz35[[#This Row],[Odczyt licznika]]-B129</f>
        <v>145</v>
      </c>
      <c r="E130">
        <f>Tabela_gaz35[[#This Row],[zuzycie tego miesiaca]]/Tabela_gaz35[[#This Row],[dni]]</f>
        <v>4.833333333333333</v>
      </c>
      <c r="F130">
        <f>IF(Tabela_gaz35[[#This Row],[srednio na dobe]]&gt;12,1,0)</f>
        <v>0</v>
      </c>
      <c r="G130">
        <f>IF(Tabela_gaz35[[#This Row],[zuzycie tego miesiaca]]&lt;100,70,IF(AND(Tabela_gaz35[[#This Row],[zuzycie tego miesiaca]]&gt;=100,Tabela_gaz35[[#This Row],[zuzycie tego miesiaca]]&lt;=200),90,120))</f>
        <v>90</v>
      </c>
      <c r="H130" s="5">
        <v>1.23</v>
      </c>
      <c r="I130" s="5">
        <f>Tabela_gaz35[[#This Row],[zuzycie tego miesiaca]]*Tabela_gaz35[[#This Row],[cena]]</f>
        <v>178.35</v>
      </c>
    </row>
    <row r="131" spans="1:9" x14ac:dyDescent="0.25">
      <c r="A131" s="1">
        <v>41213</v>
      </c>
      <c r="B131">
        <v>21878</v>
      </c>
      <c r="C131">
        <f>DAY(Tabela_gaz35[[#This Row],[Data odczytu]])</f>
        <v>31</v>
      </c>
      <c r="D131">
        <f>Tabela_gaz35[[#This Row],[Odczyt licznika]]-B130</f>
        <v>183</v>
      </c>
      <c r="E131">
        <f>Tabela_gaz35[[#This Row],[zuzycie tego miesiaca]]/Tabela_gaz35[[#This Row],[dni]]</f>
        <v>5.903225806451613</v>
      </c>
      <c r="F131">
        <f>IF(Tabela_gaz35[[#This Row],[srednio na dobe]]&gt;12,1,0)</f>
        <v>0</v>
      </c>
      <c r="G131">
        <f>IF(Tabela_gaz35[[#This Row],[zuzycie tego miesiaca]]&lt;100,70,IF(AND(Tabela_gaz35[[#This Row],[zuzycie tego miesiaca]]&gt;=100,Tabela_gaz35[[#This Row],[zuzycie tego miesiaca]]&lt;=200),90,120))</f>
        <v>90</v>
      </c>
      <c r="H131" s="5">
        <v>1.23</v>
      </c>
      <c r="I131" s="5">
        <f>Tabela_gaz35[[#This Row],[zuzycie tego miesiaca]]*Tabela_gaz35[[#This Row],[cena]]</f>
        <v>225.09</v>
      </c>
    </row>
    <row r="132" spans="1:9" x14ac:dyDescent="0.25">
      <c r="A132" s="1">
        <v>41243</v>
      </c>
      <c r="B132">
        <v>22208</v>
      </c>
      <c r="C132">
        <f>DAY(Tabela_gaz35[[#This Row],[Data odczytu]])</f>
        <v>30</v>
      </c>
      <c r="D132">
        <f>Tabela_gaz35[[#This Row],[Odczyt licznika]]-B131</f>
        <v>330</v>
      </c>
      <c r="E132">
        <f>Tabela_gaz35[[#This Row],[zuzycie tego miesiaca]]/Tabela_gaz35[[#This Row],[dni]]</f>
        <v>11</v>
      </c>
      <c r="F132">
        <f>IF(Tabela_gaz35[[#This Row],[srednio na dobe]]&gt;12,1,0)</f>
        <v>0</v>
      </c>
      <c r="G132">
        <f>IF(Tabela_gaz35[[#This Row],[zuzycie tego miesiaca]]&lt;100,70,IF(AND(Tabela_gaz35[[#This Row],[zuzycie tego miesiaca]]&gt;=100,Tabela_gaz35[[#This Row],[zuzycie tego miesiaca]]&lt;=200),90,120))</f>
        <v>120</v>
      </c>
      <c r="H132" s="5">
        <v>1.23</v>
      </c>
      <c r="I132" s="5">
        <f>Tabela_gaz35[[#This Row],[zuzycie tego miesiaca]]*Tabela_gaz35[[#This Row],[cena]]</f>
        <v>405.9</v>
      </c>
    </row>
    <row r="133" spans="1:9" x14ac:dyDescent="0.25">
      <c r="A133" s="1">
        <v>41274</v>
      </c>
      <c r="B133">
        <v>22516</v>
      </c>
      <c r="C133">
        <f>DAY(Tabela_gaz35[[#This Row],[Data odczytu]])</f>
        <v>31</v>
      </c>
      <c r="D133">
        <f>Tabela_gaz35[[#This Row],[Odczyt licznika]]-B132</f>
        <v>308</v>
      </c>
      <c r="E133">
        <f>Tabela_gaz35[[#This Row],[zuzycie tego miesiaca]]/Tabela_gaz35[[#This Row],[dni]]</f>
        <v>9.935483870967742</v>
      </c>
      <c r="F133">
        <f>IF(Tabela_gaz35[[#This Row],[srednio na dobe]]&gt;12,1,0)</f>
        <v>0</v>
      </c>
      <c r="G133">
        <f>IF(Tabela_gaz35[[#This Row],[zuzycie tego miesiaca]]&lt;100,70,IF(AND(Tabela_gaz35[[#This Row],[zuzycie tego miesiaca]]&gt;=100,Tabela_gaz35[[#This Row],[zuzycie tego miesiaca]]&lt;=200),90,120))</f>
        <v>120</v>
      </c>
      <c r="H133" s="5">
        <v>1.23</v>
      </c>
      <c r="I133" s="5">
        <f>Tabela_gaz35[[#This Row],[zuzycie tego miesiaca]]*Tabela_gaz35[[#This Row],[cena]]</f>
        <v>378.84</v>
      </c>
    </row>
    <row r="134" spans="1:9" x14ac:dyDescent="0.25">
      <c r="A134" s="1">
        <v>41305</v>
      </c>
      <c r="B134">
        <v>22811</v>
      </c>
      <c r="C134">
        <f>DAY(Tabela_gaz35[[#This Row],[Data odczytu]])</f>
        <v>31</v>
      </c>
      <c r="D134">
        <f>Tabela_gaz35[[#This Row],[Odczyt licznika]]-B133</f>
        <v>295</v>
      </c>
      <c r="E134">
        <f>Tabela_gaz35[[#This Row],[zuzycie tego miesiaca]]/Tabela_gaz35[[#This Row],[dni]]</f>
        <v>9.5161290322580641</v>
      </c>
      <c r="F134">
        <f>IF(Tabela_gaz35[[#This Row],[srednio na dobe]]&gt;12,1,0)</f>
        <v>0</v>
      </c>
      <c r="G134">
        <f>IF(Tabela_gaz35[[#This Row],[zuzycie tego miesiaca]]&lt;100,70,IF(AND(Tabela_gaz35[[#This Row],[zuzycie tego miesiaca]]&gt;=100,Tabela_gaz35[[#This Row],[zuzycie tego miesiaca]]&lt;=200),90,120))</f>
        <v>120</v>
      </c>
      <c r="H134" s="5">
        <v>1.23</v>
      </c>
      <c r="I134" s="5">
        <f>Tabela_gaz35[[#This Row],[zuzycie tego miesiaca]]*Tabela_gaz35[[#This Row],[cena]]</f>
        <v>362.85</v>
      </c>
    </row>
    <row r="135" spans="1:9" x14ac:dyDescent="0.25">
      <c r="A135" s="1">
        <v>41333</v>
      </c>
      <c r="B135">
        <v>23173</v>
      </c>
      <c r="C135">
        <f>DAY(Tabela_gaz35[[#This Row],[Data odczytu]])</f>
        <v>28</v>
      </c>
      <c r="D135">
        <f>Tabela_gaz35[[#This Row],[Odczyt licznika]]-B134</f>
        <v>362</v>
      </c>
      <c r="E135">
        <f>Tabela_gaz35[[#This Row],[zuzycie tego miesiaca]]/Tabela_gaz35[[#This Row],[dni]]</f>
        <v>12.928571428571429</v>
      </c>
      <c r="F135">
        <f>IF(Tabela_gaz35[[#This Row],[srednio na dobe]]&gt;12,1,0)</f>
        <v>1</v>
      </c>
      <c r="G135">
        <f>IF(Tabela_gaz35[[#This Row],[zuzycie tego miesiaca]]&lt;100,70,IF(AND(Tabela_gaz35[[#This Row],[zuzycie tego miesiaca]]&gt;=100,Tabela_gaz35[[#This Row],[zuzycie tego miesiaca]]&lt;=200),90,120))</f>
        <v>120</v>
      </c>
      <c r="H135" s="5">
        <v>1.23</v>
      </c>
      <c r="I135" s="5">
        <f>Tabela_gaz35[[#This Row],[zuzycie tego miesiaca]]*Tabela_gaz35[[#This Row],[cena]]</f>
        <v>445.26</v>
      </c>
    </row>
    <row r="136" spans="1:9" x14ac:dyDescent="0.25">
      <c r="A136" s="1">
        <v>41364</v>
      </c>
      <c r="B136">
        <v>23392</v>
      </c>
      <c r="C136">
        <f>DAY(Tabela_gaz35[[#This Row],[Data odczytu]])</f>
        <v>31</v>
      </c>
      <c r="D136">
        <f>Tabela_gaz35[[#This Row],[Odczyt licznika]]-B135</f>
        <v>219</v>
      </c>
      <c r="E136">
        <f>Tabela_gaz35[[#This Row],[zuzycie tego miesiaca]]/Tabela_gaz35[[#This Row],[dni]]</f>
        <v>7.064516129032258</v>
      </c>
      <c r="F136">
        <f>IF(Tabela_gaz35[[#This Row],[srednio na dobe]]&gt;12,1,0)</f>
        <v>0</v>
      </c>
      <c r="G136">
        <f>IF(Tabela_gaz35[[#This Row],[zuzycie tego miesiaca]]&lt;100,70,IF(AND(Tabela_gaz35[[#This Row],[zuzycie tego miesiaca]]&gt;=100,Tabela_gaz35[[#This Row],[zuzycie tego miesiaca]]&lt;=200),90,120))</f>
        <v>120</v>
      </c>
      <c r="H136" s="5">
        <v>1.23</v>
      </c>
      <c r="I136" s="5">
        <f>Tabela_gaz35[[#This Row],[zuzycie tego miesiaca]]*Tabela_gaz35[[#This Row],[cena]]</f>
        <v>269.37</v>
      </c>
    </row>
    <row r="137" spans="1:9" x14ac:dyDescent="0.25">
      <c r="A137" s="1">
        <v>41394</v>
      </c>
      <c r="B137">
        <v>23533</v>
      </c>
      <c r="C137">
        <f>DAY(Tabela_gaz35[[#This Row],[Data odczytu]])</f>
        <v>30</v>
      </c>
      <c r="D137">
        <f>Tabela_gaz35[[#This Row],[Odczyt licznika]]-B136</f>
        <v>141</v>
      </c>
      <c r="E137">
        <f>Tabela_gaz35[[#This Row],[zuzycie tego miesiaca]]/Tabela_gaz35[[#This Row],[dni]]</f>
        <v>4.7</v>
      </c>
      <c r="F137">
        <f>IF(Tabela_gaz35[[#This Row],[srednio na dobe]]&gt;12,1,0)</f>
        <v>0</v>
      </c>
      <c r="G137">
        <f>IF(Tabela_gaz35[[#This Row],[zuzycie tego miesiaca]]&lt;100,70,IF(AND(Tabela_gaz35[[#This Row],[zuzycie tego miesiaca]]&gt;=100,Tabela_gaz35[[#This Row],[zuzycie tego miesiaca]]&lt;=200),90,120))</f>
        <v>90</v>
      </c>
      <c r="H137" s="5">
        <v>1.23</v>
      </c>
      <c r="I137" s="5">
        <f>Tabela_gaz35[[#This Row],[zuzycie tego miesiaca]]*Tabela_gaz35[[#This Row],[cena]]</f>
        <v>173.43</v>
      </c>
    </row>
    <row r="138" spans="1:9" x14ac:dyDescent="0.25">
      <c r="A138" s="1">
        <v>41425</v>
      </c>
      <c r="B138">
        <v>23699</v>
      </c>
      <c r="C138">
        <f>DAY(Tabela_gaz35[[#This Row],[Data odczytu]])</f>
        <v>31</v>
      </c>
      <c r="D138">
        <f>Tabela_gaz35[[#This Row],[Odczyt licznika]]-B137</f>
        <v>166</v>
      </c>
      <c r="E138">
        <f>Tabela_gaz35[[#This Row],[zuzycie tego miesiaca]]/Tabela_gaz35[[#This Row],[dni]]</f>
        <v>5.354838709677419</v>
      </c>
      <c r="F138">
        <f>IF(Tabela_gaz35[[#This Row],[srednio na dobe]]&gt;12,1,0)</f>
        <v>0</v>
      </c>
      <c r="G138">
        <f>IF(Tabela_gaz35[[#This Row],[zuzycie tego miesiaca]]&lt;100,70,IF(AND(Tabela_gaz35[[#This Row],[zuzycie tego miesiaca]]&gt;=100,Tabela_gaz35[[#This Row],[zuzycie tego miesiaca]]&lt;=200),90,120))</f>
        <v>90</v>
      </c>
      <c r="H138" s="5">
        <v>1.23</v>
      </c>
      <c r="I138" s="5">
        <f>Tabela_gaz35[[#This Row],[zuzycie tego miesiaca]]*Tabela_gaz35[[#This Row],[cena]]</f>
        <v>204.18</v>
      </c>
    </row>
    <row r="139" spans="1:9" x14ac:dyDescent="0.25">
      <c r="A139" s="1">
        <v>41455</v>
      </c>
      <c r="B139">
        <v>23793</v>
      </c>
      <c r="C139">
        <f>DAY(Tabela_gaz35[[#This Row],[Data odczytu]])</f>
        <v>30</v>
      </c>
      <c r="D139">
        <f>Tabela_gaz35[[#This Row],[Odczyt licznika]]-B138</f>
        <v>94</v>
      </c>
      <c r="E139">
        <f>Tabela_gaz35[[#This Row],[zuzycie tego miesiaca]]/Tabela_gaz35[[#This Row],[dni]]</f>
        <v>3.1333333333333333</v>
      </c>
      <c r="F139">
        <f>IF(Tabela_gaz35[[#This Row],[srednio na dobe]]&gt;12,1,0)</f>
        <v>0</v>
      </c>
      <c r="G139">
        <f>IF(Tabela_gaz35[[#This Row],[zuzycie tego miesiaca]]&lt;100,70,IF(AND(Tabela_gaz35[[#This Row],[zuzycie tego miesiaca]]&gt;=100,Tabela_gaz35[[#This Row],[zuzycie tego miesiaca]]&lt;=200),90,120))</f>
        <v>70</v>
      </c>
      <c r="H139" s="5">
        <v>1.23</v>
      </c>
      <c r="I139" s="5">
        <f>Tabela_gaz35[[#This Row],[zuzycie tego miesiaca]]*Tabela_gaz35[[#This Row],[cena]]</f>
        <v>115.62</v>
      </c>
    </row>
    <row r="140" spans="1:9" x14ac:dyDescent="0.25">
      <c r="A140" s="1">
        <v>41486</v>
      </c>
      <c r="B140">
        <v>23809</v>
      </c>
      <c r="C140">
        <f>DAY(Tabela_gaz35[[#This Row],[Data odczytu]])</f>
        <v>31</v>
      </c>
      <c r="D140">
        <f>Tabela_gaz35[[#This Row],[Odczyt licznika]]-B139</f>
        <v>16</v>
      </c>
      <c r="E140">
        <f>Tabela_gaz35[[#This Row],[zuzycie tego miesiaca]]/Tabela_gaz35[[#This Row],[dni]]</f>
        <v>0.5161290322580645</v>
      </c>
      <c r="F140">
        <f>IF(Tabela_gaz35[[#This Row],[srednio na dobe]]&gt;12,1,0)</f>
        <v>0</v>
      </c>
      <c r="G140">
        <f>IF(Tabela_gaz35[[#This Row],[zuzycie tego miesiaca]]&lt;100,70,IF(AND(Tabela_gaz35[[#This Row],[zuzycie tego miesiaca]]&gt;=100,Tabela_gaz35[[#This Row],[zuzycie tego miesiaca]]&lt;=200),90,120))</f>
        <v>70</v>
      </c>
      <c r="H140" s="5">
        <v>1.23</v>
      </c>
      <c r="I140" s="5">
        <f>Tabela_gaz35[[#This Row],[zuzycie tego miesiaca]]*Tabela_gaz35[[#This Row],[cena]]</f>
        <v>19.68</v>
      </c>
    </row>
    <row r="141" spans="1:9" x14ac:dyDescent="0.25">
      <c r="A141" s="1">
        <v>41517</v>
      </c>
      <c r="B141">
        <v>23825</v>
      </c>
      <c r="C141">
        <f>DAY(Tabela_gaz35[[#This Row],[Data odczytu]])</f>
        <v>31</v>
      </c>
      <c r="D141">
        <f>Tabela_gaz35[[#This Row],[Odczyt licznika]]-B140</f>
        <v>16</v>
      </c>
      <c r="E141">
        <f>Tabela_gaz35[[#This Row],[zuzycie tego miesiaca]]/Tabela_gaz35[[#This Row],[dni]]</f>
        <v>0.5161290322580645</v>
      </c>
      <c r="F141">
        <f>IF(Tabela_gaz35[[#This Row],[srednio na dobe]]&gt;12,1,0)</f>
        <v>0</v>
      </c>
      <c r="G141">
        <f>IF(Tabela_gaz35[[#This Row],[zuzycie tego miesiaca]]&lt;100,70,IF(AND(Tabela_gaz35[[#This Row],[zuzycie tego miesiaca]]&gt;=100,Tabela_gaz35[[#This Row],[zuzycie tego miesiaca]]&lt;=200),90,120))</f>
        <v>70</v>
      </c>
      <c r="H141" s="5">
        <v>1.23</v>
      </c>
      <c r="I141" s="5">
        <f>Tabela_gaz35[[#This Row],[zuzycie tego miesiaca]]*Tabela_gaz35[[#This Row],[cena]]</f>
        <v>19.68</v>
      </c>
    </row>
    <row r="142" spans="1:9" x14ac:dyDescent="0.25">
      <c r="A142" s="1">
        <v>41547</v>
      </c>
      <c r="B142">
        <v>23902</v>
      </c>
      <c r="C142">
        <f>DAY(Tabela_gaz35[[#This Row],[Data odczytu]])</f>
        <v>30</v>
      </c>
      <c r="D142">
        <f>Tabela_gaz35[[#This Row],[Odczyt licznika]]-B141</f>
        <v>77</v>
      </c>
      <c r="E142">
        <f>Tabela_gaz35[[#This Row],[zuzycie tego miesiaca]]/Tabela_gaz35[[#This Row],[dni]]</f>
        <v>2.5666666666666669</v>
      </c>
      <c r="F142">
        <f>IF(Tabela_gaz35[[#This Row],[srednio na dobe]]&gt;12,1,0)</f>
        <v>0</v>
      </c>
      <c r="G142">
        <f>IF(Tabela_gaz35[[#This Row],[zuzycie tego miesiaca]]&lt;100,70,IF(AND(Tabela_gaz35[[#This Row],[zuzycie tego miesiaca]]&gt;=100,Tabela_gaz35[[#This Row],[zuzycie tego miesiaca]]&lt;=200),90,120))</f>
        <v>70</v>
      </c>
      <c r="H142" s="5">
        <v>1.23</v>
      </c>
      <c r="I142" s="5">
        <f>Tabela_gaz35[[#This Row],[zuzycie tego miesiaca]]*Tabela_gaz35[[#This Row],[cena]]</f>
        <v>94.71</v>
      </c>
    </row>
    <row r="143" spans="1:9" x14ac:dyDescent="0.25">
      <c r="A143" s="1">
        <v>41578</v>
      </c>
      <c r="B143">
        <v>24028</v>
      </c>
      <c r="C143">
        <f>DAY(Tabela_gaz35[[#This Row],[Data odczytu]])</f>
        <v>31</v>
      </c>
      <c r="D143">
        <f>Tabela_gaz35[[#This Row],[Odczyt licznika]]-B142</f>
        <v>126</v>
      </c>
      <c r="E143">
        <f>Tabela_gaz35[[#This Row],[zuzycie tego miesiaca]]/Tabela_gaz35[[#This Row],[dni]]</f>
        <v>4.064516129032258</v>
      </c>
      <c r="F143">
        <f>IF(Tabela_gaz35[[#This Row],[srednio na dobe]]&gt;12,1,0)</f>
        <v>0</v>
      </c>
      <c r="G143">
        <f>IF(Tabela_gaz35[[#This Row],[zuzycie tego miesiaca]]&lt;100,70,IF(AND(Tabela_gaz35[[#This Row],[zuzycie tego miesiaca]]&gt;=100,Tabela_gaz35[[#This Row],[zuzycie tego miesiaca]]&lt;=200),90,120))</f>
        <v>90</v>
      </c>
      <c r="H143" s="5">
        <v>1.23</v>
      </c>
      <c r="I143" s="5">
        <f>Tabela_gaz35[[#This Row],[zuzycie tego miesiaca]]*Tabela_gaz35[[#This Row],[cena]]</f>
        <v>154.97999999999999</v>
      </c>
    </row>
    <row r="144" spans="1:9" x14ac:dyDescent="0.25">
      <c r="A144" s="1">
        <v>41608</v>
      </c>
      <c r="B144">
        <v>24158</v>
      </c>
      <c r="C144">
        <f>DAY(Tabela_gaz35[[#This Row],[Data odczytu]])</f>
        <v>30</v>
      </c>
      <c r="D144">
        <f>Tabela_gaz35[[#This Row],[Odczyt licznika]]-B143</f>
        <v>130</v>
      </c>
      <c r="E144">
        <f>Tabela_gaz35[[#This Row],[zuzycie tego miesiaca]]/Tabela_gaz35[[#This Row],[dni]]</f>
        <v>4.333333333333333</v>
      </c>
      <c r="F144">
        <f>IF(Tabela_gaz35[[#This Row],[srednio na dobe]]&gt;12,1,0)</f>
        <v>0</v>
      </c>
      <c r="G144">
        <f>IF(Tabela_gaz35[[#This Row],[zuzycie tego miesiaca]]&lt;100,70,IF(AND(Tabela_gaz35[[#This Row],[zuzycie tego miesiaca]]&gt;=100,Tabela_gaz35[[#This Row],[zuzycie tego miesiaca]]&lt;=200),90,120))</f>
        <v>90</v>
      </c>
      <c r="H144" s="5">
        <v>1.23</v>
      </c>
      <c r="I144" s="5">
        <f>Tabela_gaz35[[#This Row],[zuzycie tego miesiaca]]*Tabela_gaz35[[#This Row],[cena]]</f>
        <v>159.9</v>
      </c>
    </row>
    <row r="145" spans="1:9" x14ac:dyDescent="0.25">
      <c r="A145" s="1">
        <v>41639</v>
      </c>
      <c r="B145">
        <v>24390</v>
      </c>
      <c r="C145">
        <f>DAY(Tabela_gaz35[[#This Row],[Data odczytu]])</f>
        <v>31</v>
      </c>
      <c r="D145">
        <f>Tabela_gaz35[[#This Row],[Odczyt licznika]]-B144</f>
        <v>232</v>
      </c>
      <c r="E145">
        <f>Tabela_gaz35[[#This Row],[zuzycie tego miesiaca]]/Tabela_gaz35[[#This Row],[dni]]</f>
        <v>7.4838709677419351</v>
      </c>
      <c r="F145">
        <f>IF(Tabela_gaz35[[#This Row],[srednio na dobe]]&gt;12,1,0)</f>
        <v>0</v>
      </c>
      <c r="G145">
        <f>IF(Tabela_gaz35[[#This Row],[zuzycie tego miesiaca]]&lt;100,70,IF(AND(Tabela_gaz35[[#This Row],[zuzycie tego miesiaca]]&gt;=100,Tabela_gaz35[[#This Row],[zuzycie tego miesiaca]]&lt;=200),90,120))</f>
        <v>120</v>
      </c>
      <c r="H145" s="5">
        <v>1.23</v>
      </c>
      <c r="I145" s="5">
        <f>Tabela_gaz35[[#This Row],[zuzycie tego miesiaca]]*Tabela_gaz35[[#This Row],[cena]]</f>
        <v>285.36</v>
      </c>
    </row>
    <row r="146" spans="1:9" x14ac:dyDescent="0.25">
      <c r="A146" s="1">
        <v>41670</v>
      </c>
      <c r="B146">
        <v>24707</v>
      </c>
      <c r="C146">
        <f>DAY(Tabela_gaz35[[#This Row],[Data odczytu]])</f>
        <v>31</v>
      </c>
      <c r="D146">
        <f>Tabela_gaz35[[#This Row],[Odczyt licznika]]-B145</f>
        <v>317</v>
      </c>
      <c r="E146">
        <f>Tabela_gaz35[[#This Row],[zuzycie tego miesiaca]]/Tabela_gaz35[[#This Row],[dni]]</f>
        <v>10.225806451612904</v>
      </c>
      <c r="F146">
        <f>IF(Tabela_gaz35[[#This Row],[srednio na dobe]]&gt;12,1,0)</f>
        <v>0</v>
      </c>
      <c r="G146">
        <f>IF(Tabela_gaz35[[#This Row],[zuzycie tego miesiaca]]&lt;100,70,IF(AND(Tabela_gaz35[[#This Row],[zuzycie tego miesiaca]]&gt;=100,Tabela_gaz35[[#This Row],[zuzycie tego miesiaca]]&lt;=200),90,120))</f>
        <v>120</v>
      </c>
      <c r="H146" s="5">
        <v>1.23</v>
      </c>
      <c r="I146" s="5">
        <f>Tabela_gaz35[[#This Row],[zuzycie tego miesiaca]]*Tabela_gaz35[[#This Row],[cena]]</f>
        <v>389.90999999999997</v>
      </c>
    </row>
    <row r="147" spans="1:9" x14ac:dyDescent="0.25">
      <c r="A147" s="1">
        <v>41698</v>
      </c>
      <c r="B147">
        <v>25040</v>
      </c>
      <c r="C147">
        <f>DAY(Tabela_gaz35[[#This Row],[Data odczytu]])</f>
        <v>28</v>
      </c>
      <c r="D147">
        <f>Tabela_gaz35[[#This Row],[Odczyt licznika]]-B146</f>
        <v>333</v>
      </c>
      <c r="E147">
        <f>Tabela_gaz35[[#This Row],[zuzycie tego miesiaca]]/Tabela_gaz35[[#This Row],[dni]]</f>
        <v>11.892857142857142</v>
      </c>
      <c r="F147">
        <f>IF(Tabela_gaz35[[#This Row],[srednio na dobe]]&gt;12,1,0)</f>
        <v>0</v>
      </c>
      <c r="G147">
        <f>IF(Tabela_gaz35[[#This Row],[zuzycie tego miesiaca]]&lt;100,70,IF(AND(Tabela_gaz35[[#This Row],[zuzycie tego miesiaca]]&gt;=100,Tabela_gaz35[[#This Row],[zuzycie tego miesiaca]]&lt;=200),90,120))</f>
        <v>120</v>
      </c>
      <c r="H147" s="5">
        <v>1.23</v>
      </c>
      <c r="I147" s="5">
        <f>Tabela_gaz35[[#This Row],[zuzycie tego miesiaca]]*Tabela_gaz35[[#This Row],[cena]]</f>
        <v>409.59</v>
      </c>
    </row>
    <row r="148" spans="1:9" x14ac:dyDescent="0.25">
      <c r="A148" s="1">
        <v>41729</v>
      </c>
      <c r="B148">
        <v>25284</v>
      </c>
      <c r="C148">
        <f>DAY(Tabela_gaz35[[#This Row],[Data odczytu]])</f>
        <v>31</v>
      </c>
      <c r="D148">
        <f>Tabela_gaz35[[#This Row],[Odczyt licznika]]-B147</f>
        <v>244</v>
      </c>
      <c r="E148">
        <f>Tabela_gaz35[[#This Row],[zuzycie tego miesiaca]]/Tabela_gaz35[[#This Row],[dni]]</f>
        <v>7.870967741935484</v>
      </c>
      <c r="F148">
        <f>IF(Tabela_gaz35[[#This Row],[srednio na dobe]]&gt;12,1,0)</f>
        <v>0</v>
      </c>
      <c r="G148">
        <f>IF(Tabela_gaz35[[#This Row],[zuzycie tego miesiaca]]&lt;100,70,IF(AND(Tabela_gaz35[[#This Row],[zuzycie tego miesiaca]]&gt;=100,Tabela_gaz35[[#This Row],[zuzycie tego miesiaca]]&lt;=200),90,120))</f>
        <v>120</v>
      </c>
      <c r="H148" s="5">
        <v>1.23</v>
      </c>
      <c r="I148" s="5">
        <f>Tabela_gaz35[[#This Row],[zuzycie tego miesiaca]]*Tabela_gaz35[[#This Row],[cena]]</f>
        <v>300.12</v>
      </c>
    </row>
    <row r="149" spans="1:9" x14ac:dyDescent="0.25">
      <c r="A149" s="1">
        <v>41759</v>
      </c>
      <c r="B149">
        <v>25403</v>
      </c>
      <c r="C149">
        <f>DAY(Tabela_gaz35[[#This Row],[Data odczytu]])</f>
        <v>30</v>
      </c>
      <c r="D149">
        <f>Tabela_gaz35[[#This Row],[Odczyt licznika]]-B148</f>
        <v>119</v>
      </c>
      <c r="E149">
        <f>Tabela_gaz35[[#This Row],[zuzycie tego miesiaca]]/Tabela_gaz35[[#This Row],[dni]]</f>
        <v>3.9666666666666668</v>
      </c>
      <c r="F149">
        <f>IF(Tabela_gaz35[[#This Row],[srednio na dobe]]&gt;12,1,0)</f>
        <v>0</v>
      </c>
      <c r="G149">
        <f>IF(Tabela_gaz35[[#This Row],[zuzycie tego miesiaca]]&lt;100,70,IF(AND(Tabela_gaz35[[#This Row],[zuzycie tego miesiaca]]&gt;=100,Tabela_gaz35[[#This Row],[zuzycie tego miesiaca]]&lt;=200),90,120))</f>
        <v>90</v>
      </c>
      <c r="H149" s="5">
        <v>1.23</v>
      </c>
      <c r="I149" s="5">
        <f>Tabela_gaz35[[#This Row],[zuzycie tego miesiaca]]*Tabela_gaz35[[#This Row],[cena]]</f>
        <v>146.37</v>
      </c>
    </row>
    <row r="150" spans="1:9" x14ac:dyDescent="0.25">
      <c r="A150" s="1">
        <v>41790</v>
      </c>
      <c r="B150">
        <v>25508</v>
      </c>
      <c r="C150">
        <f>DAY(Tabela_gaz35[[#This Row],[Data odczytu]])</f>
        <v>31</v>
      </c>
      <c r="D150">
        <f>Tabela_gaz35[[#This Row],[Odczyt licznika]]-B149</f>
        <v>105</v>
      </c>
      <c r="E150">
        <f>Tabela_gaz35[[#This Row],[zuzycie tego miesiaca]]/Tabela_gaz35[[#This Row],[dni]]</f>
        <v>3.3870967741935485</v>
      </c>
      <c r="F150">
        <f>IF(Tabela_gaz35[[#This Row],[srednio na dobe]]&gt;12,1,0)</f>
        <v>0</v>
      </c>
      <c r="G150">
        <f>IF(Tabela_gaz35[[#This Row],[zuzycie tego miesiaca]]&lt;100,70,IF(AND(Tabela_gaz35[[#This Row],[zuzycie tego miesiaca]]&gt;=100,Tabela_gaz35[[#This Row],[zuzycie tego miesiaca]]&lt;=200),90,120))</f>
        <v>90</v>
      </c>
      <c r="H150" s="5">
        <v>1.23</v>
      </c>
      <c r="I150" s="5">
        <f>Tabela_gaz35[[#This Row],[zuzycie tego miesiaca]]*Tabela_gaz35[[#This Row],[cena]]</f>
        <v>129.15</v>
      </c>
    </row>
    <row r="151" spans="1:9" x14ac:dyDescent="0.25">
      <c r="A151" s="1">
        <v>41820</v>
      </c>
      <c r="B151">
        <v>25537</v>
      </c>
      <c r="C151">
        <f>DAY(Tabela_gaz35[[#This Row],[Data odczytu]])</f>
        <v>30</v>
      </c>
      <c r="D151">
        <f>Tabela_gaz35[[#This Row],[Odczyt licznika]]-B150</f>
        <v>29</v>
      </c>
      <c r="E151">
        <f>Tabela_gaz35[[#This Row],[zuzycie tego miesiaca]]/Tabela_gaz35[[#This Row],[dni]]</f>
        <v>0.96666666666666667</v>
      </c>
      <c r="F151">
        <f>IF(Tabela_gaz35[[#This Row],[srednio na dobe]]&gt;12,1,0)</f>
        <v>0</v>
      </c>
      <c r="G151">
        <f>IF(Tabela_gaz35[[#This Row],[zuzycie tego miesiaca]]&lt;100,70,IF(AND(Tabela_gaz35[[#This Row],[zuzycie tego miesiaca]]&gt;=100,Tabela_gaz35[[#This Row],[zuzycie tego miesiaca]]&lt;=200),90,120))</f>
        <v>70</v>
      </c>
      <c r="H151" s="5">
        <v>1.23</v>
      </c>
      <c r="I151" s="5">
        <f>Tabela_gaz35[[#This Row],[zuzycie tego miesiaca]]*Tabela_gaz35[[#This Row],[cena]]</f>
        <v>35.67</v>
      </c>
    </row>
    <row r="152" spans="1:9" x14ac:dyDescent="0.25">
      <c r="A152" s="1">
        <v>41851</v>
      </c>
      <c r="B152">
        <v>25556</v>
      </c>
      <c r="C152">
        <f>DAY(Tabela_gaz35[[#This Row],[Data odczytu]])</f>
        <v>31</v>
      </c>
      <c r="D152">
        <f>Tabela_gaz35[[#This Row],[Odczyt licznika]]-B151</f>
        <v>19</v>
      </c>
      <c r="E152">
        <f>Tabela_gaz35[[#This Row],[zuzycie tego miesiaca]]/Tabela_gaz35[[#This Row],[dni]]</f>
        <v>0.61290322580645162</v>
      </c>
      <c r="F152">
        <f>IF(Tabela_gaz35[[#This Row],[srednio na dobe]]&gt;12,1,0)</f>
        <v>0</v>
      </c>
      <c r="G152">
        <f>IF(Tabela_gaz35[[#This Row],[zuzycie tego miesiaca]]&lt;100,70,IF(AND(Tabela_gaz35[[#This Row],[zuzycie tego miesiaca]]&gt;=100,Tabela_gaz35[[#This Row],[zuzycie tego miesiaca]]&lt;=200),90,120))</f>
        <v>70</v>
      </c>
      <c r="H152" s="5">
        <v>1.23</v>
      </c>
      <c r="I152" s="5">
        <f>Tabela_gaz35[[#This Row],[zuzycie tego miesiaca]]*Tabela_gaz35[[#This Row],[cena]]</f>
        <v>23.37</v>
      </c>
    </row>
    <row r="153" spans="1:9" x14ac:dyDescent="0.25">
      <c r="A153" s="1">
        <v>41882</v>
      </c>
      <c r="B153">
        <v>25569</v>
      </c>
      <c r="C153">
        <f>DAY(Tabela_gaz35[[#This Row],[Data odczytu]])</f>
        <v>31</v>
      </c>
      <c r="D153">
        <f>Tabela_gaz35[[#This Row],[Odczyt licznika]]-B152</f>
        <v>13</v>
      </c>
      <c r="E153">
        <f>Tabela_gaz35[[#This Row],[zuzycie tego miesiaca]]/Tabela_gaz35[[#This Row],[dni]]</f>
        <v>0.41935483870967744</v>
      </c>
      <c r="F153">
        <f>IF(Tabela_gaz35[[#This Row],[srednio na dobe]]&gt;12,1,0)</f>
        <v>0</v>
      </c>
      <c r="G153">
        <f>IF(Tabela_gaz35[[#This Row],[zuzycie tego miesiaca]]&lt;100,70,IF(AND(Tabela_gaz35[[#This Row],[zuzycie tego miesiaca]]&gt;=100,Tabela_gaz35[[#This Row],[zuzycie tego miesiaca]]&lt;=200),90,120))</f>
        <v>70</v>
      </c>
      <c r="H153" s="5">
        <v>1.23</v>
      </c>
      <c r="I153" s="5">
        <f>Tabela_gaz35[[#This Row],[zuzycie tego miesiaca]]*Tabela_gaz35[[#This Row],[cena]]</f>
        <v>15.99</v>
      </c>
    </row>
    <row r="154" spans="1:9" x14ac:dyDescent="0.25">
      <c r="A154" s="1">
        <v>41912</v>
      </c>
      <c r="B154">
        <v>25708</v>
      </c>
      <c r="C154">
        <f>DAY(Tabela_gaz35[[#This Row],[Data odczytu]])</f>
        <v>30</v>
      </c>
      <c r="D154">
        <f>Tabela_gaz35[[#This Row],[Odczyt licznika]]-B153</f>
        <v>139</v>
      </c>
      <c r="E154">
        <f>Tabela_gaz35[[#This Row],[zuzycie tego miesiaca]]/Tabela_gaz35[[#This Row],[dni]]</f>
        <v>4.6333333333333337</v>
      </c>
      <c r="F154">
        <f>IF(Tabela_gaz35[[#This Row],[srednio na dobe]]&gt;12,1,0)</f>
        <v>0</v>
      </c>
      <c r="G154">
        <f>IF(Tabela_gaz35[[#This Row],[zuzycie tego miesiaca]]&lt;100,70,IF(AND(Tabela_gaz35[[#This Row],[zuzycie tego miesiaca]]&gt;=100,Tabela_gaz35[[#This Row],[zuzycie tego miesiaca]]&lt;=200),90,120))</f>
        <v>90</v>
      </c>
      <c r="H154" s="5">
        <v>1.23</v>
      </c>
      <c r="I154" s="5">
        <f>Tabela_gaz35[[#This Row],[zuzycie tego miesiaca]]*Tabela_gaz35[[#This Row],[cena]]</f>
        <v>170.97</v>
      </c>
    </row>
    <row r="155" spans="1:9" x14ac:dyDescent="0.25">
      <c r="A155" s="1">
        <v>41943</v>
      </c>
      <c r="B155">
        <v>25883</v>
      </c>
      <c r="C155">
        <f>DAY(Tabela_gaz35[[#This Row],[Data odczytu]])</f>
        <v>31</v>
      </c>
      <c r="D155">
        <f>Tabela_gaz35[[#This Row],[Odczyt licznika]]-B154</f>
        <v>175</v>
      </c>
      <c r="E155">
        <f>Tabela_gaz35[[#This Row],[zuzycie tego miesiaca]]/Tabela_gaz35[[#This Row],[dni]]</f>
        <v>5.645161290322581</v>
      </c>
      <c r="F155">
        <f>IF(Tabela_gaz35[[#This Row],[srednio na dobe]]&gt;12,1,0)</f>
        <v>0</v>
      </c>
      <c r="G155">
        <f>IF(Tabela_gaz35[[#This Row],[zuzycie tego miesiaca]]&lt;100,70,IF(AND(Tabela_gaz35[[#This Row],[zuzycie tego miesiaca]]&gt;=100,Tabela_gaz35[[#This Row],[zuzycie tego miesiaca]]&lt;=200),90,120))</f>
        <v>90</v>
      </c>
      <c r="H155" s="5">
        <v>1.23</v>
      </c>
      <c r="I155" s="5">
        <f>Tabela_gaz35[[#This Row],[zuzycie tego miesiaca]]*Tabela_gaz35[[#This Row],[cena]]</f>
        <v>215.25</v>
      </c>
    </row>
    <row r="156" spans="1:9" x14ac:dyDescent="0.25">
      <c r="A156" s="1">
        <v>41973</v>
      </c>
      <c r="B156">
        <v>26183</v>
      </c>
      <c r="C156">
        <f>DAY(Tabela_gaz35[[#This Row],[Data odczytu]])</f>
        <v>30</v>
      </c>
      <c r="D156">
        <f>Tabela_gaz35[[#This Row],[Odczyt licznika]]-B155</f>
        <v>300</v>
      </c>
      <c r="E156">
        <f>Tabela_gaz35[[#This Row],[zuzycie tego miesiaca]]/Tabela_gaz35[[#This Row],[dni]]</f>
        <v>10</v>
      </c>
      <c r="F156">
        <f>IF(Tabela_gaz35[[#This Row],[srednio na dobe]]&gt;12,1,0)</f>
        <v>0</v>
      </c>
      <c r="G156">
        <f>IF(Tabela_gaz35[[#This Row],[zuzycie tego miesiaca]]&lt;100,70,IF(AND(Tabela_gaz35[[#This Row],[zuzycie tego miesiaca]]&gt;=100,Tabela_gaz35[[#This Row],[zuzycie tego miesiaca]]&lt;=200),90,120))</f>
        <v>120</v>
      </c>
      <c r="H156" s="5">
        <v>1.23</v>
      </c>
      <c r="I156" s="5">
        <f>Tabela_gaz35[[#This Row],[zuzycie tego miesiaca]]*Tabela_gaz35[[#This Row],[cena]]</f>
        <v>369</v>
      </c>
    </row>
    <row r="157" spans="1:9" x14ac:dyDescent="0.25">
      <c r="A157" s="1">
        <v>42004</v>
      </c>
      <c r="B157">
        <v>26478</v>
      </c>
      <c r="C157">
        <f>DAY(Tabela_gaz35[[#This Row],[Data odczytu]])</f>
        <v>31</v>
      </c>
      <c r="D157">
        <f>Tabela_gaz35[[#This Row],[Odczyt licznika]]-B156</f>
        <v>295</v>
      </c>
      <c r="E157">
        <f>Tabela_gaz35[[#This Row],[zuzycie tego miesiaca]]/Tabela_gaz35[[#This Row],[dni]]</f>
        <v>9.5161290322580641</v>
      </c>
      <c r="F157">
        <f>IF(Tabela_gaz35[[#This Row],[srednio na dobe]]&gt;12,1,0)</f>
        <v>0</v>
      </c>
      <c r="G157">
        <f>IF(Tabela_gaz35[[#This Row],[zuzycie tego miesiaca]]&lt;100,70,IF(AND(Tabela_gaz35[[#This Row],[zuzycie tego miesiaca]]&gt;=100,Tabela_gaz35[[#This Row],[zuzycie tego miesiaca]]&lt;=200),90,120))</f>
        <v>120</v>
      </c>
      <c r="H157" s="5">
        <v>1.23</v>
      </c>
      <c r="I157" s="5">
        <f>Tabela_gaz35[[#This Row],[zuzycie tego miesiaca]]*Tabela_gaz35[[#This Row],[cena]]</f>
        <v>362.85</v>
      </c>
    </row>
    <row r="158" spans="1:9" x14ac:dyDescent="0.25">
      <c r="A158" s="1">
        <v>42035</v>
      </c>
      <c r="B158">
        <v>26808</v>
      </c>
      <c r="C158">
        <f>DAY(Tabela_gaz35[[#This Row],[Data odczytu]])</f>
        <v>31</v>
      </c>
      <c r="D158">
        <f>Tabela_gaz35[[#This Row],[Odczyt licznika]]-B157</f>
        <v>330</v>
      </c>
      <c r="E158">
        <f>Tabela_gaz35[[#This Row],[zuzycie tego miesiaca]]/Tabela_gaz35[[#This Row],[dni]]</f>
        <v>10.64516129032258</v>
      </c>
      <c r="F158">
        <f>IF(Tabela_gaz35[[#This Row],[srednio na dobe]]&gt;12,1,0)</f>
        <v>0</v>
      </c>
      <c r="G158">
        <f>IF(Tabela_gaz35[[#This Row],[zuzycie tego miesiaca]]&lt;100,70,IF(AND(Tabela_gaz35[[#This Row],[zuzycie tego miesiaca]]&gt;=100,Tabela_gaz35[[#This Row],[zuzycie tego miesiaca]]&lt;=200),90,120))</f>
        <v>120</v>
      </c>
      <c r="H158" s="5">
        <v>1.2</v>
      </c>
      <c r="I158" s="5">
        <f>Tabela_gaz35[[#This Row],[zuzycie tego miesiaca]]*Tabela_gaz35[[#This Row],[cena]]</f>
        <v>396</v>
      </c>
    </row>
    <row r="159" spans="1:9" x14ac:dyDescent="0.25">
      <c r="A159" s="1">
        <v>42063</v>
      </c>
      <c r="B159">
        <v>27156</v>
      </c>
      <c r="C159">
        <f>DAY(Tabela_gaz35[[#This Row],[Data odczytu]])</f>
        <v>28</v>
      </c>
      <c r="D159">
        <f>Tabela_gaz35[[#This Row],[Odczyt licznika]]-B158</f>
        <v>348</v>
      </c>
      <c r="E159">
        <f>Tabela_gaz35[[#This Row],[zuzycie tego miesiaca]]/Tabela_gaz35[[#This Row],[dni]]</f>
        <v>12.428571428571429</v>
      </c>
      <c r="F159">
        <f>IF(Tabela_gaz35[[#This Row],[srednio na dobe]]&gt;12,1,0)</f>
        <v>1</v>
      </c>
      <c r="G159">
        <f>IF(Tabela_gaz35[[#This Row],[zuzycie tego miesiaca]]&lt;100,70,IF(AND(Tabela_gaz35[[#This Row],[zuzycie tego miesiaca]]&gt;=100,Tabela_gaz35[[#This Row],[zuzycie tego miesiaca]]&lt;=200),90,120))</f>
        <v>120</v>
      </c>
      <c r="H159" s="5">
        <v>1.2</v>
      </c>
      <c r="I159" s="5">
        <f>Tabela_gaz35[[#This Row],[zuzycie tego miesiaca]]*Tabela_gaz35[[#This Row],[cena]]</f>
        <v>417.59999999999997</v>
      </c>
    </row>
    <row r="160" spans="1:9" x14ac:dyDescent="0.25">
      <c r="A160" s="1">
        <v>42094</v>
      </c>
      <c r="B160">
        <v>27366</v>
      </c>
      <c r="C160">
        <f>DAY(Tabela_gaz35[[#This Row],[Data odczytu]])</f>
        <v>31</v>
      </c>
      <c r="D160">
        <f>Tabela_gaz35[[#This Row],[Odczyt licznika]]-B159</f>
        <v>210</v>
      </c>
      <c r="E160">
        <f>Tabela_gaz35[[#This Row],[zuzycie tego miesiaca]]/Tabela_gaz35[[#This Row],[dni]]</f>
        <v>6.774193548387097</v>
      </c>
      <c r="F160">
        <f>IF(Tabela_gaz35[[#This Row],[srednio na dobe]]&gt;12,1,0)</f>
        <v>0</v>
      </c>
      <c r="G160">
        <f>IF(Tabela_gaz35[[#This Row],[zuzycie tego miesiaca]]&lt;100,70,IF(AND(Tabela_gaz35[[#This Row],[zuzycie tego miesiaca]]&gt;=100,Tabela_gaz35[[#This Row],[zuzycie tego miesiaca]]&lt;=200),90,120))</f>
        <v>120</v>
      </c>
      <c r="H160" s="5">
        <v>1.2</v>
      </c>
      <c r="I160" s="5">
        <f>Tabela_gaz35[[#This Row],[zuzycie tego miesiaca]]*Tabela_gaz35[[#This Row],[cena]]</f>
        <v>252</v>
      </c>
    </row>
    <row r="161" spans="1:9" x14ac:dyDescent="0.25">
      <c r="A161" s="1">
        <v>42124</v>
      </c>
      <c r="B161">
        <v>27501</v>
      </c>
      <c r="C161">
        <f>DAY(Tabela_gaz35[[#This Row],[Data odczytu]])</f>
        <v>30</v>
      </c>
      <c r="D161">
        <f>Tabela_gaz35[[#This Row],[Odczyt licznika]]-B160</f>
        <v>135</v>
      </c>
      <c r="E161">
        <f>Tabela_gaz35[[#This Row],[zuzycie tego miesiaca]]/Tabela_gaz35[[#This Row],[dni]]</f>
        <v>4.5</v>
      </c>
      <c r="F161">
        <f>IF(Tabela_gaz35[[#This Row],[srednio na dobe]]&gt;12,1,0)</f>
        <v>0</v>
      </c>
      <c r="G161">
        <f>IF(Tabela_gaz35[[#This Row],[zuzycie tego miesiaca]]&lt;100,70,IF(AND(Tabela_gaz35[[#This Row],[zuzycie tego miesiaca]]&gt;=100,Tabela_gaz35[[#This Row],[zuzycie tego miesiaca]]&lt;=200),90,120))</f>
        <v>90</v>
      </c>
      <c r="H161" s="5">
        <v>1.2</v>
      </c>
      <c r="I161" s="5">
        <f>Tabela_gaz35[[#This Row],[zuzycie tego miesiaca]]*Tabela_gaz35[[#This Row],[cena]]</f>
        <v>162</v>
      </c>
    </row>
    <row r="162" spans="1:9" x14ac:dyDescent="0.25">
      <c r="A162" s="1">
        <v>42155</v>
      </c>
      <c r="B162">
        <v>27661</v>
      </c>
      <c r="C162">
        <f>DAY(Tabela_gaz35[[#This Row],[Data odczytu]])</f>
        <v>31</v>
      </c>
      <c r="D162">
        <f>Tabela_gaz35[[#This Row],[Odczyt licznika]]-B161</f>
        <v>160</v>
      </c>
      <c r="E162">
        <f>Tabela_gaz35[[#This Row],[zuzycie tego miesiaca]]/Tabela_gaz35[[#This Row],[dni]]</f>
        <v>5.161290322580645</v>
      </c>
      <c r="F162">
        <f>IF(Tabela_gaz35[[#This Row],[srednio na dobe]]&gt;12,1,0)</f>
        <v>0</v>
      </c>
      <c r="G162">
        <f>IF(Tabela_gaz35[[#This Row],[zuzycie tego miesiaca]]&lt;100,70,IF(AND(Tabela_gaz35[[#This Row],[zuzycie tego miesiaca]]&gt;=100,Tabela_gaz35[[#This Row],[zuzycie tego miesiaca]]&lt;=200),90,120))</f>
        <v>90</v>
      </c>
      <c r="H162" s="5">
        <v>1.2</v>
      </c>
      <c r="I162" s="5">
        <f>Tabela_gaz35[[#This Row],[zuzycie tego miesiaca]]*Tabela_gaz35[[#This Row],[cena]]</f>
        <v>192</v>
      </c>
    </row>
    <row r="163" spans="1:9" x14ac:dyDescent="0.25">
      <c r="A163" s="1">
        <v>42185</v>
      </c>
      <c r="B163">
        <v>27752</v>
      </c>
      <c r="C163">
        <f>DAY(Tabela_gaz35[[#This Row],[Data odczytu]])</f>
        <v>30</v>
      </c>
      <c r="D163">
        <f>Tabela_gaz35[[#This Row],[Odczyt licznika]]-B162</f>
        <v>91</v>
      </c>
      <c r="E163">
        <f>Tabela_gaz35[[#This Row],[zuzycie tego miesiaca]]/Tabela_gaz35[[#This Row],[dni]]</f>
        <v>3.0333333333333332</v>
      </c>
      <c r="F163">
        <f>IF(Tabela_gaz35[[#This Row],[srednio na dobe]]&gt;12,1,0)</f>
        <v>0</v>
      </c>
      <c r="G163">
        <f>IF(Tabela_gaz35[[#This Row],[zuzycie tego miesiaca]]&lt;100,70,IF(AND(Tabela_gaz35[[#This Row],[zuzycie tego miesiaca]]&gt;=100,Tabela_gaz35[[#This Row],[zuzycie tego miesiaca]]&lt;=200),90,120))</f>
        <v>70</v>
      </c>
      <c r="H163" s="5">
        <v>1.2</v>
      </c>
      <c r="I163" s="5">
        <f>Tabela_gaz35[[#This Row],[zuzycie tego miesiaca]]*Tabela_gaz35[[#This Row],[cena]]</f>
        <v>109.2</v>
      </c>
    </row>
    <row r="164" spans="1:9" x14ac:dyDescent="0.25">
      <c r="A164" s="1">
        <v>42216</v>
      </c>
      <c r="B164">
        <v>27767</v>
      </c>
      <c r="C164">
        <f>DAY(Tabela_gaz35[[#This Row],[Data odczytu]])</f>
        <v>31</v>
      </c>
      <c r="D164">
        <f>Tabela_gaz35[[#This Row],[Odczyt licznika]]-B163</f>
        <v>15</v>
      </c>
      <c r="E164">
        <f>Tabela_gaz35[[#This Row],[zuzycie tego miesiaca]]/Tabela_gaz35[[#This Row],[dni]]</f>
        <v>0.4838709677419355</v>
      </c>
      <c r="F164">
        <f>IF(Tabela_gaz35[[#This Row],[srednio na dobe]]&gt;12,1,0)</f>
        <v>0</v>
      </c>
      <c r="G164">
        <f>IF(Tabela_gaz35[[#This Row],[zuzycie tego miesiaca]]&lt;100,70,IF(AND(Tabela_gaz35[[#This Row],[zuzycie tego miesiaca]]&gt;=100,Tabela_gaz35[[#This Row],[zuzycie tego miesiaca]]&lt;=200),90,120))</f>
        <v>70</v>
      </c>
      <c r="H164" s="5">
        <v>1.2</v>
      </c>
      <c r="I164" s="5">
        <f>Tabela_gaz35[[#This Row],[zuzycie tego miesiaca]]*Tabela_gaz35[[#This Row],[cena]]</f>
        <v>18</v>
      </c>
    </row>
    <row r="165" spans="1:9" x14ac:dyDescent="0.25">
      <c r="A165" s="1">
        <v>42247</v>
      </c>
      <c r="B165">
        <v>27783</v>
      </c>
      <c r="C165">
        <f>DAY(Tabela_gaz35[[#This Row],[Data odczytu]])</f>
        <v>31</v>
      </c>
      <c r="D165">
        <f>Tabela_gaz35[[#This Row],[Odczyt licznika]]-B164</f>
        <v>16</v>
      </c>
      <c r="E165">
        <f>Tabela_gaz35[[#This Row],[zuzycie tego miesiaca]]/Tabela_gaz35[[#This Row],[dni]]</f>
        <v>0.5161290322580645</v>
      </c>
      <c r="F165">
        <f>IF(Tabela_gaz35[[#This Row],[srednio na dobe]]&gt;12,1,0)</f>
        <v>0</v>
      </c>
      <c r="G165">
        <f>IF(Tabela_gaz35[[#This Row],[zuzycie tego miesiaca]]&lt;100,70,IF(AND(Tabela_gaz35[[#This Row],[zuzycie tego miesiaca]]&gt;=100,Tabela_gaz35[[#This Row],[zuzycie tego miesiaca]]&lt;=200),90,120))</f>
        <v>70</v>
      </c>
      <c r="H165" s="5">
        <v>1.2</v>
      </c>
      <c r="I165" s="5">
        <f>Tabela_gaz35[[#This Row],[zuzycie tego miesiaca]]*Tabela_gaz35[[#This Row],[cena]]</f>
        <v>19.2</v>
      </c>
    </row>
    <row r="166" spans="1:9" x14ac:dyDescent="0.25">
      <c r="A166" s="1">
        <v>42277</v>
      </c>
      <c r="B166">
        <v>27857</v>
      </c>
      <c r="C166">
        <f>DAY(Tabela_gaz35[[#This Row],[Data odczytu]])</f>
        <v>30</v>
      </c>
      <c r="D166">
        <f>Tabela_gaz35[[#This Row],[Odczyt licznika]]-B165</f>
        <v>74</v>
      </c>
      <c r="E166">
        <f>Tabela_gaz35[[#This Row],[zuzycie tego miesiaca]]/Tabela_gaz35[[#This Row],[dni]]</f>
        <v>2.4666666666666668</v>
      </c>
      <c r="F166">
        <f>IF(Tabela_gaz35[[#This Row],[srednio na dobe]]&gt;12,1,0)</f>
        <v>0</v>
      </c>
      <c r="G166">
        <f>IF(Tabela_gaz35[[#This Row],[zuzycie tego miesiaca]]&lt;100,70,IF(AND(Tabela_gaz35[[#This Row],[zuzycie tego miesiaca]]&gt;=100,Tabela_gaz35[[#This Row],[zuzycie tego miesiaca]]&lt;=200),90,120))</f>
        <v>70</v>
      </c>
      <c r="H166" s="5">
        <v>1.2</v>
      </c>
      <c r="I166" s="5">
        <f>Tabela_gaz35[[#This Row],[zuzycie tego miesiaca]]*Tabela_gaz35[[#This Row],[cena]]</f>
        <v>88.8</v>
      </c>
    </row>
    <row r="167" spans="1:9" x14ac:dyDescent="0.25">
      <c r="A167" s="1">
        <v>42308</v>
      </c>
      <c r="B167">
        <v>27978</v>
      </c>
      <c r="C167">
        <f>DAY(Tabela_gaz35[[#This Row],[Data odczytu]])</f>
        <v>31</v>
      </c>
      <c r="D167">
        <f>Tabela_gaz35[[#This Row],[Odczyt licznika]]-B166</f>
        <v>121</v>
      </c>
      <c r="E167">
        <f>Tabela_gaz35[[#This Row],[zuzycie tego miesiaca]]/Tabela_gaz35[[#This Row],[dni]]</f>
        <v>3.903225806451613</v>
      </c>
      <c r="F167">
        <f>IF(Tabela_gaz35[[#This Row],[srednio na dobe]]&gt;12,1,0)</f>
        <v>0</v>
      </c>
      <c r="G167">
        <f>IF(Tabela_gaz35[[#This Row],[zuzycie tego miesiaca]]&lt;100,70,IF(AND(Tabela_gaz35[[#This Row],[zuzycie tego miesiaca]]&gt;=100,Tabela_gaz35[[#This Row],[zuzycie tego miesiaca]]&lt;=200),90,120))</f>
        <v>90</v>
      </c>
      <c r="H167" s="5">
        <v>1.2</v>
      </c>
      <c r="I167" s="5">
        <f>Tabela_gaz35[[#This Row],[zuzycie tego miesiaca]]*Tabela_gaz35[[#This Row],[cena]]</f>
        <v>145.19999999999999</v>
      </c>
    </row>
    <row r="168" spans="1:9" x14ac:dyDescent="0.25">
      <c r="A168" s="1">
        <v>42338</v>
      </c>
      <c r="B168">
        <v>28103</v>
      </c>
      <c r="C168">
        <f>DAY(Tabela_gaz35[[#This Row],[Data odczytu]])</f>
        <v>30</v>
      </c>
      <c r="D168">
        <f>Tabela_gaz35[[#This Row],[Odczyt licznika]]-B167</f>
        <v>125</v>
      </c>
      <c r="E168">
        <f>Tabela_gaz35[[#This Row],[zuzycie tego miesiaca]]/Tabela_gaz35[[#This Row],[dni]]</f>
        <v>4.166666666666667</v>
      </c>
      <c r="F168">
        <f>IF(Tabela_gaz35[[#This Row],[srednio na dobe]]&gt;12,1,0)</f>
        <v>0</v>
      </c>
      <c r="G168">
        <f>IF(Tabela_gaz35[[#This Row],[zuzycie tego miesiaca]]&lt;100,70,IF(AND(Tabela_gaz35[[#This Row],[zuzycie tego miesiaca]]&gt;=100,Tabela_gaz35[[#This Row],[zuzycie tego miesiaca]]&lt;=200),90,120))</f>
        <v>90</v>
      </c>
      <c r="H168" s="5">
        <v>1.2</v>
      </c>
      <c r="I168" s="5">
        <f>Tabela_gaz35[[#This Row],[zuzycie tego miesiaca]]*Tabela_gaz35[[#This Row],[cena]]</f>
        <v>150</v>
      </c>
    </row>
    <row r="169" spans="1:9" x14ac:dyDescent="0.25">
      <c r="A169" s="1">
        <v>42369</v>
      </c>
      <c r="B169">
        <v>28326</v>
      </c>
      <c r="C169">
        <f>DAY(Tabela_gaz35[[#This Row],[Data odczytu]])</f>
        <v>31</v>
      </c>
      <c r="D169">
        <f>Tabela_gaz35[[#This Row],[Odczyt licznika]]-B168</f>
        <v>223</v>
      </c>
      <c r="E169">
        <f>Tabela_gaz35[[#This Row],[zuzycie tego miesiaca]]/Tabela_gaz35[[#This Row],[dni]]</f>
        <v>7.193548387096774</v>
      </c>
      <c r="F169">
        <f>IF(Tabela_gaz35[[#This Row],[srednio na dobe]]&gt;12,1,0)</f>
        <v>0</v>
      </c>
      <c r="G169">
        <f>IF(Tabela_gaz35[[#This Row],[zuzycie tego miesiaca]]&lt;100,70,IF(AND(Tabela_gaz35[[#This Row],[zuzycie tego miesiaca]]&gt;=100,Tabela_gaz35[[#This Row],[zuzycie tego miesiaca]]&lt;=200),90,120))</f>
        <v>120</v>
      </c>
      <c r="H169" s="5">
        <v>1.2</v>
      </c>
      <c r="I169" s="5">
        <f>Tabela_gaz35[[#This Row],[zuzycie tego miesiaca]]*Tabela_gaz35[[#This Row],[cena]]</f>
        <v>267.59999999999997</v>
      </c>
    </row>
    <row r="170" spans="1:9" x14ac:dyDescent="0.25">
      <c r="A170" s="1">
        <v>42400</v>
      </c>
      <c r="B170">
        <v>28631</v>
      </c>
      <c r="C170">
        <f>DAY(Tabela_gaz35[[#This Row],[Data odczytu]])</f>
        <v>31</v>
      </c>
      <c r="D170">
        <f>Tabela_gaz35[[#This Row],[Odczyt licznika]]-B169</f>
        <v>305</v>
      </c>
      <c r="E170">
        <f>Tabela_gaz35[[#This Row],[zuzycie tego miesiaca]]/Tabela_gaz35[[#This Row],[dni]]</f>
        <v>9.8387096774193541</v>
      </c>
      <c r="F170">
        <f>IF(Tabela_gaz35[[#This Row],[srednio na dobe]]&gt;12,1,0)</f>
        <v>0</v>
      </c>
      <c r="G170">
        <f>IF(Tabela_gaz35[[#This Row],[zuzycie tego miesiaca]]&lt;100,70,IF(AND(Tabela_gaz35[[#This Row],[zuzycie tego miesiaca]]&gt;=100,Tabela_gaz35[[#This Row],[zuzycie tego miesiaca]]&lt;=200),90,120))</f>
        <v>120</v>
      </c>
      <c r="H170" s="5">
        <v>1.21</v>
      </c>
      <c r="I170" s="5">
        <f>Tabela_gaz35[[#This Row],[zuzycie tego miesiaca]]*Tabela_gaz35[[#This Row],[cena]]</f>
        <v>369.05</v>
      </c>
    </row>
    <row r="171" spans="1:9" x14ac:dyDescent="0.25">
      <c r="A171" s="1">
        <v>42428</v>
      </c>
      <c r="B171">
        <v>28931</v>
      </c>
      <c r="C171">
        <f>DAY(Tabela_gaz35[[#This Row],[Data odczytu]])</f>
        <v>28</v>
      </c>
      <c r="D171">
        <f>Tabela_gaz35[[#This Row],[Odczyt licznika]]-B170</f>
        <v>300</v>
      </c>
      <c r="E171">
        <f>Tabela_gaz35[[#This Row],[zuzycie tego miesiaca]]/Tabela_gaz35[[#This Row],[dni]]</f>
        <v>10.714285714285714</v>
      </c>
      <c r="F171">
        <f>IF(Tabela_gaz35[[#This Row],[srednio na dobe]]&gt;12,1,0)</f>
        <v>0</v>
      </c>
      <c r="G171">
        <f>IF(Tabela_gaz35[[#This Row],[zuzycie tego miesiaca]]&lt;100,70,IF(AND(Tabela_gaz35[[#This Row],[zuzycie tego miesiaca]]&gt;=100,Tabela_gaz35[[#This Row],[zuzycie tego miesiaca]]&lt;=200),90,120))</f>
        <v>120</v>
      </c>
      <c r="H171" s="5">
        <v>1.21</v>
      </c>
      <c r="I171" s="5">
        <f>Tabela_gaz35[[#This Row],[zuzycie tego miesiaca]]*Tabela_gaz35[[#This Row],[cena]]</f>
        <v>363</v>
      </c>
    </row>
    <row r="172" spans="1:9" x14ac:dyDescent="0.25">
      <c r="A172" s="1">
        <v>42460</v>
      </c>
      <c r="B172">
        <v>29165</v>
      </c>
      <c r="C172">
        <f>DAY(Tabela_gaz35[[#This Row],[Data odczytu]])</f>
        <v>31</v>
      </c>
      <c r="D172">
        <f>Tabela_gaz35[[#This Row],[Odczyt licznika]]-B171</f>
        <v>234</v>
      </c>
      <c r="E172">
        <f>Tabela_gaz35[[#This Row],[zuzycie tego miesiaca]]/Tabela_gaz35[[#This Row],[dni]]</f>
        <v>7.5483870967741939</v>
      </c>
      <c r="F172">
        <f>IF(Tabela_gaz35[[#This Row],[srednio na dobe]]&gt;12,1,0)</f>
        <v>0</v>
      </c>
      <c r="G172">
        <f>IF(Tabela_gaz35[[#This Row],[zuzycie tego miesiaca]]&lt;100,70,IF(AND(Tabela_gaz35[[#This Row],[zuzycie tego miesiaca]]&gt;=100,Tabela_gaz35[[#This Row],[zuzycie tego miesiaca]]&lt;=200),90,120))</f>
        <v>120</v>
      </c>
      <c r="H172" s="5">
        <v>1.21</v>
      </c>
      <c r="I172" s="5">
        <f>Tabela_gaz35[[#This Row],[zuzycie tego miesiaca]]*Tabela_gaz35[[#This Row],[cena]]</f>
        <v>283.14</v>
      </c>
    </row>
    <row r="173" spans="1:9" x14ac:dyDescent="0.25">
      <c r="A173" s="1">
        <v>42490</v>
      </c>
      <c r="B173">
        <v>29279</v>
      </c>
      <c r="C173">
        <f>DAY(Tabela_gaz35[[#This Row],[Data odczytu]])</f>
        <v>30</v>
      </c>
      <c r="D173">
        <f>Tabela_gaz35[[#This Row],[Odczyt licznika]]-B172</f>
        <v>114</v>
      </c>
      <c r="E173">
        <f>Tabela_gaz35[[#This Row],[zuzycie tego miesiaca]]/Tabela_gaz35[[#This Row],[dni]]</f>
        <v>3.8</v>
      </c>
      <c r="F173">
        <f>IF(Tabela_gaz35[[#This Row],[srednio na dobe]]&gt;12,1,0)</f>
        <v>0</v>
      </c>
      <c r="G173">
        <f>IF(Tabela_gaz35[[#This Row],[zuzycie tego miesiaca]]&lt;100,70,IF(AND(Tabela_gaz35[[#This Row],[zuzycie tego miesiaca]]&gt;=100,Tabela_gaz35[[#This Row],[zuzycie tego miesiaca]]&lt;=200),90,120))</f>
        <v>90</v>
      </c>
      <c r="H173" s="5">
        <v>1.21</v>
      </c>
      <c r="I173" s="5">
        <f>Tabela_gaz35[[#This Row],[zuzycie tego miesiaca]]*Tabela_gaz35[[#This Row],[cena]]</f>
        <v>137.94</v>
      </c>
    </row>
    <row r="174" spans="1:9" x14ac:dyDescent="0.25">
      <c r="A174" s="1">
        <v>42521</v>
      </c>
      <c r="B174">
        <v>29381</v>
      </c>
      <c r="C174">
        <f>DAY(Tabela_gaz35[[#This Row],[Data odczytu]])</f>
        <v>31</v>
      </c>
      <c r="D174">
        <f>Tabela_gaz35[[#This Row],[Odczyt licznika]]-B173</f>
        <v>102</v>
      </c>
      <c r="E174">
        <f>Tabela_gaz35[[#This Row],[zuzycie tego miesiaca]]/Tabela_gaz35[[#This Row],[dni]]</f>
        <v>3.2903225806451615</v>
      </c>
      <c r="F174">
        <f>IF(Tabela_gaz35[[#This Row],[srednio na dobe]]&gt;12,1,0)</f>
        <v>0</v>
      </c>
      <c r="G174">
        <f>IF(Tabela_gaz35[[#This Row],[zuzycie tego miesiaca]]&lt;100,70,IF(AND(Tabela_gaz35[[#This Row],[zuzycie tego miesiaca]]&gt;=100,Tabela_gaz35[[#This Row],[zuzycie tego miesiaca]]&lt;=200),90,120))</f>
        <v>90</v>
      </c>
      <c r="H174" s="5">
        <v>1.21</v>
      </c>
      <c r="I174" s="5">
        <f>Tabela_gaz35[[#This Row],[zuzycie tego miesiaca]]*Tabela_gaz35[[#This Row],[cena]]</f>
        <v>123.42</v>
      </c>
    </row>
    <row r="175" spans="1:9" x14ac:dyDescent="0.25">
      <c r="A175" s="1">
        <v>42551</v>
      </c>
      <c r="B175">
        <v>29409</v>
      </c>
      <c r="C175">
        <f>DAY(Tabela_gaz35[[#This Row],[Data odczytu]])</f>
        <v>30</v>
      </c>
      <c r="D175">
        <f>Tabela_gaz35[[#This Row],[Odczyt licznika]]-B174</f>
        <v>28</v>
      </c>
      <c r="E175">
        <f>Tabela_gaz35[[#This Row],[zuzycie tego miesiaca]]/Tabela_gaz35[[#This Row],[dni]]</f>
        <v>0.93333333333333335</v>
      </c>
      <c r="F175">
        <f>IF(Tabela_gaz35[[#This Row],[srednio na dobe]]&gt;12,1,0)</f>
        <v>0</v>
      </c>
      <c r="G175">
        <f>IF(Tabela_gaz35[[#This Row],[zuzycie tego miesiaca]]&lt;100,70,IF(AND(Tabela_gaz35[[#This Row],[zuzycie tego miesiaca]]&gt;=100,Tabela_gaz35[[#This Row],[zuzycie tego miesiaca]]&lt;=200),90,120))</f>
        <v>70</v>
      </c>
      <c r="H175" s="5">
        <v>1.21</v>
      </c>
      <c r="I175" s="5">
        <f>Tabela_gaz35[[#This Row],[zuzycie tego miesiaca]]*Tabela_gaz35[[#This Row],[cena]]</f>
        <v>33.879999999999995</v>
      </c>
    </row>
    <row r="176" spans="1:9" x14ac:dyDescent="0.25">
      <c r="A176" s="1">
        <v>42582</v>
      </c>
      <c r="B176">
        <v>29427</v>
      </c>
      <c r="C176">
        <f>DAY(Tabela_gaz35[[#This Row],[Data odczytu]])</f>
        <v>31</v>
      </c>
      <c r="D176">
        <f>Tabela_gaz35[[#This Row],[Odczyt licznika]]-B175</f>
        <v>18</v>
      </c>
      <c r="E176">
        <f>Tabela_gaz35[[#This Row],[zuzycie tego miesiaca]]/Tabela_gaz35[[#This Row],[dni]]</f>
        <v>0.58064516129032262</v>
      </c>
      <c r="F176">
        <f>IF(Tabela_gaz35[[#This Row],[srednio na dobe]]&gt;12,1,0)</f>
        <v>0</v>
      </c>
      <c r="G176">
        <f>IF(Tabela_gaz35[[#This Row],[zuzycie tego miesiaca]]&lt;100,70,IF(AND(Tabela_gaz35[[#This Row],[zuzycie tego miesiaca]]&gt;=100,Tabela_gaz35[[#This Row],[zuzycie tego miesiaca]]&lt;=200),90,120))</f>
        <v>70</v>
      </c>
      <c r="H176" s="5">
        <v>1.21</v>
      </c>
      <c r="I176" s="5">
        <f>Tabela_gaz35[[#This Row],[zuzycie tego miesiaca]]*Tabela_gaz35[[#This Row],[cena]]</f>
        <v>21.78</v>
      </c>
    </row>
    <row r="177" spans="1:9" x14ac:dyDescent="0.25">
      <c r="A177" s="1">
        <v>42613</v>
      </c>
      <c r="B177">
        <v>29440</v>
      </c>
      <c r="C177">
        <f>DAY(Tabela_gaz35[[#This Row],[Data odczytu]])</f>
        <v>31</v>
      </c>
      <c r="D177">
        <f>Tabela_gaz35[[#This Row],[Odczyt licznika]]-B176</f>
        <v>13</v>
      </c>
      <c r="E177">
        <f>Tabela_gaz35[[#This Row],[zuzycie tego miesiaca]]/Tabela_gaz35[[#This Row],[dni]]</f>
        <v>0.41935483870967744</v>
      </c>
      <c r="F177">
        <f>IF(Tabela_gaz35[[#This Row],[srednio na dobe]]&gt;12,1,0)</f>
        <v>0</v>
      </c>
      <c r="G177">
        <f>IF(Tabela_gaz35[[#This Row],[zuzycie tego miesiaca]]&lt;100,70,IF(AND(Tabela_gaz35[[#This Row],[zuzycie tego miesiaca]]&gt;=100,Tabela_gaz35[[#This Row],[zuzycie tego miesiaca]]&lt;=200),90,120))</f>
        <v>70</v>
      </c>
      <c r="H177" s="5">
        <v>1.21</v>
      </c>
      <c r="I177" s="5">
        <f>Tabela_gaz35[[#This Row],[zuzycie tego miesiaca]]*Tabela_gaz35[[#This Row],[cena]]</f>
        <v>15.73</v>
      </c>
    </row>
    <row r="178" spans="1:9" x14ac:dyDescent="0.25">
      <c r="A178" s="1">
        <v>42643</v>
      </c>
      <c r="B178">
        <v>29574</v>
      </c>
      <c r="C178">
        <f>DAY(Tabela_gaz35[[#This Row],[Data odczytu]])</f>
        <v>30</v>
      </c>
      <c r="D178">
        <f>Tabela_gaz35[[#This Row],[Odczyt licznika]]-B177</f>
        <v>134</v>
      </c>
      <c r="E178">
        <f>Tabela_gaz35[[#This Row],[zuzycie tego miesiaca]]/Tabela_gaz35[[#This Row],[dni]]</f>
        <v>4.4666666666666668</v>
      </c>
      <c r="F178">
        <f>IF(Tabela_gaz35[[#This Row],[srednio na dobe]]&gt;12,1,0)</f>
        <v>0</v>
      </c>
      <c r="G178">
        <f>IF(Tabela_gaz35[[#This Row],[zuzycie tego miesiaca]]&lt;100,70,IF(AND(Tabela_gaz35[[#This Row],[zuzycie tego miesiaca]]&gt;=100,Tabela_gaz35[[#This Row],[zuzycie tego miesiaca]]&lt;=200),90,120))</f>
        <v>90</v>
      </c>
      <c r="H178" s="5">
        <v>1.21</v>
      </c>
      <c r="I178" s="5">
        <f>Tabela_gaz35[[#This Row],[zuzycie tego miesiaca]]*Tabela_gaz35[[#This Row],[cena]]</f>
        <v>162.13999999999999</v>
      </c>
    </row>
    <row r="179" spans="1:9" x14ac:dyDescent="0.25">
      <c r="A179" s="1">
        <v>42674</v>
      </c>
      <c r="B179">
        <v>29743</v>
      </c>
      <c r="C179">
        <f>DAY(Tabela_gaz35[[#This Row],[Data odczytu]])</f>
        <v>31</v>
      </c>
      <c r="D179">
        <f>Tabela_gaz35[[#This Row],[Odczyt licznika]]-B178</f>
        <v>169</v>
      </c>
      <c r="E179">
        <f>Tabela_gaz35[[#This Row],[zuzycie tego miesiaca]]/Tabela_gaz35[[#This Row],[dni]]</f>
        <v>5.4516129032258061</v>
      </c>
      <c r="F179">
        <f>IF(Tabela_gaz35[[#This Row],[srednio na dobe]]&gt;12,1,0)</f>
        <v>0</v>
      </c>
      <c r="G179">
        <f>IF(Tabela_gaz35[[#This Row],[zuzycie tego miesiaca]]&lt;100,70,IF(AND(Tabela_gaz35[[#This Row],[zuzycie tego miesiaca]]&gt;=100,Tabela_gaz35[[#This Row],[zuzycie tego miesiaca]]&lt;=200),90,120))</f>
        <v>90</v>
      </c>
      <c r="H179" s="5">
        <v>1.21</v>
      </c>
      <c r="I179" s="5">
        <f>Tabela_gaz35[[#This Row],[zuzycie tego miesiaca]]*Tabela_gaz35[[#This Row],[cena]]</f>
        <v>204.48999999999998</v>
      </c>
    </row>
    <row r="180" spans="1:9" x14ac:dyDescent="0.25">
      <c r="A180" s="1">
        <v>42704</v>
      </c>
      <c r="B180">
        <v>30031</v>
      </c>
      <c r="C180">
        <f>DAY(Tabela_gaz35[[#This Row],[Data odczytu]])</f>
        <v>30</v>
      </c>
      <c r="D180">
        <f>Tabela_gaz35[[#This Row],[Odczyt licznika]]-B179</f>
        <v>288</v>
      </c>
      <c r="E180">
        <f>Tabela_gaz35[[#This Row],[zuzycie tego miesiaca]]/Tabela_gaz35[[#This Row],[dni]]</f>
        <v>9.6</v>
      </c>
      <c r="F180">
        <f>IF(Tabela_gaz35[[#This Row],[srednio na dobe]]&gt;12,1,0)</f>
        <v>0</v>
      </c>
      <c r="G180">
        <f>IF(Tabela_gaz35[[#This Row],[zuzycie tego miesiaca]]&lt;100,70,IF(AND(Tabela_gaz35[[#This Row],[zuzycie tego miesiaca]]&gt;=100,Tabela_gaz35[[#This Row],[zuzycie tego miesiaca]]&lt;=200),90,120))</f>
        <v>120</v>
      </c>
      <c r="H180" s="5">
        <v>1.21</v>
      </c>
      <c r="I180" s="5">
        <f>Tabela_gaz35[[#This Row],[zuzycie tego miesiaca]]*Tabela_gaz35[[#This Row],[cena]]</f>
        <v>348.48</v>
      </c>
    </row>
    <row r="181" spans="1:9" x14ac:dyDescent="0.25">
      <c r="A181" s="1">
        <v>42735</v>
      </c>
      <c r="B181">
        <v>30314</v>
      </c>
      <c r="C181">
        <f>DAY(Tabela_gaz35[[#This Row],[Data odczytu]])</f>
        <v>31</v>
      </c>
      <c r="D181">
        <f>Tabela_gaz35[[#This Row],[Odczyt licznika]]-B180</f>
        <v>283</v>
      </c>
      <c r="E181">
        <f>Tabela_gaz35[[#This Row],[zuzycie tego miesiaca]]/Tabela_gaz35[[#This Row],[dni]]</f>
        <v>9.129032258064516</v>
      </c>
      <c r="F181">
        <f>IF(Tabela_gaz35[[#This Row],[srednio na dobe]]&gt;12,1,0)</f>
        <v>0</v>
      </c>
      <c r="G181">
        <f>IF(Tabela_gaz35[[#This Row],[zuzycie tego miesiaca]]&lt;100,70,IF(AND(Tabela_gaz35[[#This Row],[zuzycie tego miesiaca]]&gt;=100,Tabela_gaz35[[#This Row],[zuzycie tego miesiaca]]&lt;=200),90,120))</f>
        <v>120</v>
      </c>
      <c r="H181" s="5">
        <v>1.21</v>
      </c>
      <c r="I181" s="5">
        <f>Tabela_gaz35[[#This Row],[zuzycie tego miesiaca]]*Tabela_gaz35[[#This Row],[cena]]</f>
        <v>342.43</v>
      </c>
    </row>
    <row r="182" spans="1:9" x14ac:dyDescent="0.25">
      <c r="A182" s="1">
        <v>42766</v>
      </c>
      <c r="B182">
        <v>30630</v>
      </c>
      <c r="C182">
        <f>DAY(Tabela_gaz35[[#This Row],[Data odczytu]])</f>
        <v>31</v>
      </c>
      <c r="D182">
        <f>Tabela_gaz35[[#This Row],[Odczyt licznika]]-B181</f>
        <v>316</v>
      </c>
      <c r="E182">
        <f>Tabela_gaz35[[#This Row],[zuzycie tego miesiaca]]/Tabela_gaz35[[#This Row],[dni]]</f>
        <v>10.193548387096774</v>
      </c>
      <c r="F182">
        <f>IF(Tabela_gaz35[[#This Row],[srednio na dobe]]&gt;12,1,0)</f>
        <v>0</v>
      </c>
      <c r="G182">
        <f>IF(Tabela_gaz35[[#This Row],[zuzycie tego miesiaca]]&lt;100,70,IF(AND(Tabela_gaz35[[#This Row],[zuzycie tego miesiaca]]&gt;=100,Tabela_gaz35[[#This Row],[zuzycie tego miesiaca]]&lt;=200),90,120))</f>
        <v>120</v>
      </c>
      <c r="H182" s="5">
        <v>1.21</v>
      </c>
      <c r="I182" s="5">
        <f>Tabela_gaz35[[#This Row],[zuzycie tego miesiaca]]*Tabela_gaz35[[#This Row],[cena]]</f>
        <v>382.36</v>
      </c>
    </row>
    <row r="183" spans="1:9" x14ac:dyDescent="0.25">
      <c r="A183" s="1">
        <v>42794</v>
      </c>
      <c r="B183">
        <v>30964</v>
      </c>
      <c r="C183">
        <f>DAY(Tabela_gaz35[[#This Row],[Data odczytu]])</f>
        <v>28</v>
      </c>
      <c r="D183">
        <f>Tabela_gaz35[[#This Row],[Odczyt licznika]]-B182</f>
        <v>334</v>
      </c>
      <c r="E183">
        <f>Tabela_gaz35[[#This Row],[zuzycie tego miesiaca]]/Tabela_gaz35[[#This Row],[dni]]</f>
        <v>11.928571428571429</v>
      </c>
      <c r="F183">
        <f>IF(Tabela_gaz35[[#This Row],[srednio na dobe]]&gt;12,1,0)</f>
        <v>0</v>
      </c>
      <c r="G183">
        <f>IF(Tabela_gaz35[[#This Row],[zuzycie tego miesiaca]]&lt;100,70,IF(AND(Tabela_gaz35[[#This Row],[zuzycie tego miesiaca]]&gt;=100,Tabela_gaz35[[#This Row],[zuzycie tego miesiaca]]&lt;=200),90,120))</f>
        <v>120</v>
      </c>
      <c r="H183" s="5">
        <v>1.21</v>
      </c>
      <c r="I183" s="5">
        <f>Tabela_gaz35[[#This Row],[zuzycie tego miesiaca]]*Tabela_gaz35[[#This Row],[cena]]</f>
        <v>404.14</v>
      </c>
    </row>
    <row r="184" spans="1:9" x14ac:dyDescent="0.25">
      <c r="A184" s="1">
        <v>42825</v>
      </c>
      <c r="B184">
        <v>31166</v>
      </c>
      <c r="C184">
        <f>DAY(Tabela_gaz35[[#This Row],[Data odczytu]])</f>
        <v>31</v>
      </c>
      <c r="D184">
        <f>Tabela_gaz35[[#This Row],[Odczyt licznika]]-B183</f>
        <v>202</v>
      </c>
      <c r="E184">
        <f>Tabela_gaz35[[#This Row],[zuzycie tego miesiaca]]/Tabela_gaz35[[#This Row],[dni]]</f>
        <v>6.5161290322580649</v>
      </c>
      <c r="F184">
        <f>IF(Tabela_gaz35[[#This Row],[srednio na dobe]]&gt;12,1,0)</f>
        <v>0</v>
      </c>
      <c r="G184">
        <f>IF(Tabela_gaz35[[#This Row],[zuzycie tego miesiaca]]&lt;100,70,IF(AND(Tabela_gaz35[[#This Row],[zuzycie tego miesiaca]]&gt;=100,Tabela_gaz35[[#This Row],[zuzycie tego miesiaca]]&lt;=200),90,120))</f>
        <v>120</v>
      </c>
      <c r="H184" s="5">
        <v>1.21</v>
      </c>
      <c r="I184" s="5">
        <f>Tabela_gaz35[[#This Row],[zuzycie tego miesiaca]]*Tabela_gaz35[[#This Row],[cena]]</f>
        <v>244.42</v>
      </c>
    </row>
    <row r="185" spans="1:9" x14ac:dyDescent="0.25">
      <c r="A185" s="1">
        <v>42855</v>
      </c>
      <c r="B185">
        <v>31296</v>
      </c>
      <c r="C185">
        <f>DAY(Tabela_gaz35[[#This Row],[Data odczytu]])</f>
        <v>30</v>
      </c>
      <c r="D185">
        <f>Tabela_gaz35[[#This Row],[Odczyt licznika]]-B184</f>
        <v>130</v>
      </c>
      <c r="E185">
        <f>Tabela_gaz35[[#This Row],[zuzycie tego miesiaca]]/Tabela_gaz35[[#This Row],[dni]]</f>
        <v>4.333333333333333</v>
      </c>
      <c r="F185">
        <f>IF(Tabela_gaz35[[#This Row],[srednio na dobe]]&gt;12,1,0)</f>
        <v>0</v>
      </c>
      <c r="G185">
        <f>IF(Tabela_gaz35[[#This Row],[zuzycie tego miesiaca]]&lt;100,70,IF(AND(Tabela_gaz35[[#This Row],[zuzycie tego miesiaca]]&gt;=100,Tabela_gaz35[[#This Row],[zuzycie tego miesiaca]]&lt;=200),90,120))</f>
        <v>90</v>
      </c>
      <c r="H185" s="5">
        <v>1.21</v>
      </c>
      <c r="I185" s="5">
        <f>Tabela_gaz35[[#This Row],[zuzycie tego miesiaca]]*Tabela_gaz35[[#This Row],[cena]]</f>
        <v>157.29999999999998</v>
      </c>
    </row>
    <row r="186" spans="1:9" x14ac:dyDescent="0.25">
      <c r="A186" s="1">
        <v>42886</v>
      </c>
      <c r="B186">
        <v>31449</v>
      </c>
      <c r="C186">
        <f>DAY(Tabela_gaz35[[#This Row],[Data odczytu]])</f>
        <v>31</v>
      </c>
      <c r="D186">
        <f>Tabela_gaz35[[#This Row],[Odczyt licznika]]-B185</f>
        <v>153</v>
      </c>
      <c r="E186">
        <f>Tabela_gaz35[[#This Row],[zuzycie tego miesiaca]]/Tabela_gaz35[[#This Row],[dni]]</f>
        <v>4.935483870967742</v>
      </c>
      <c r="F186">
        <f>IF(Tabela_gaz35[[#This Row],[srednio na dobe]]&gt;12,1,0)</f>
        <v>0</v>
      </c>
      <c r="G186">
        <f>IF(Tabela_gaz35[[#This Row],[zuzycie tego miesiaca]]&lt;100,70,IF(AND(Tabela_gaz35[[#This Row],[zuzycie tego miesiaca]]&gt;=100,Tabela_gaz35[[#This Row],[zuzycie tego miesiaca]]&lt;=200),90,120))</f>
        <v>90</v>
      </c>
      <c r="H186" s="5">
        <v>1.21</v>
      </c>
      <c r="I186" s="5">
        <f>Tabela_gaz35[[#This Row],[zuzycie tego miesiaca]]*Tabela_gaz35[[#This Row],[cena]]</f>
        <v>185.13</v>
      </c>
    </row>
    <row r="187" spans="1:9" x14ac:dyDescent="0.25">
      <c r="A187" s="1">
        <v>42916</v>
      </c>
      <c r="B187">
        <v>31535</v>
      </c>
      <c r="C187">
        <f>DAY(Tabela_gaz35[[#This Row],[Data odczytu]])</f>
        <v>30</v>
      </c>
      <c r="D187">
        <f>Tabela_gaz35[[#This Row],[Odczyt licznika]]-B186</f>
        <v>86</v>
      </c>
      <c r="E187">
        <f>Tabela_gaz35[[#This Row],[zuzycie tego miesiaca]]/Tabela_gaz35[[#This Row],[dni]]</f>
        <v>2.8666666666666667</v>
      </c>
      <c r="F187">
        <f>IF(Tabela_gaz35[[#This Row],[srednio na dobe]]&gt;12,1,0)</f>
        <v>0</v>
      </c>
      <c r="G187">
        <f>IF(Tabela_gaz35[[#This Row],[zuzycie tego miesiaca]]&lt;100,70,IF(AND(Tabela_gaz35[[#This Row],[zuzycie tego miesiaca]]&gt;=100,Tabela_gaz35[[#This Row],[zuzycie tego miesiaca]]&lt;=200),90,120))</f>
        <v>70</v>
      </c>
      <c r="H187" s="5">
        <v>1.21</v>
      </c>
      <c r="I187" s="5">
        <f>Tabela_gaz35[[#This Row],[zuzycie tego miesiaca]]*Tabela_gaz35[[#This Row],[cena]]</f>
        <v>104.06</v>
      </c>
    </row>
    <row r="188" spans="1:9" x14ac:dyDescent="0.25">
      <c r="A188" s="1">
        <v>42947</v>
      </c>
      <c r="B188">
        <v>31550</v>
      </c>
      <c r="C188">
        <f>DAY(Tabela_gaz35[[#This Row],[Data odczytu]])</f>
        <v>31</v>
      </c>
      <c r="D188">
        <f>Tabela_gaz35[[#This Row],[Odczyt licznika]]-B187</f>
        <v>15</v>
      </c>
      <c r="E188">
        <f>Tabela_gaz35[[#This Row],[zuzycie tego miesiaca]]/Tabela_gaz35[[#This Row],[dni]]</f>
        <v>0.4838709677419355</v>
      </c>
      <c r="F188">
        <f>IF(Tabela_gaz35[[#This Row],[srednio na dobe]]&gt;12,1,0)</f>
        <v>0</v>
      </c>
      <c r="G188">
        <f>IF(Tabela_gaz35[[#This Row],[zuzycie tego miesiaca]]&lt;100,70,IF(AND(Tabela_gaz35[[#This Row],[zuzycie tego miesiaca]]&gt;=100,Tabela_gaz35[[#This Row],[zuzycie tego miesiaca]]&lt;=200),90,120))</f>
        <v>70</v>
      </c>
      <c r="H188" s="5">
        <v>1.21</v>
      </c>
      <c r="I188" s="5">
        <f>Tabela_gaz35[[#This Row],[zuzycie tego miesiaca]]*Tabela_gaz35[[#This Row],[cena]]</f>
        <v>18.149999999999999</v>
      </c>
    </row>
    <row r="189" spans="1:9" x14ac:dyDescent="0.25">
      <c r="A189" s="1">
        <v>42978</v>
      </c>
      <c r="B189">
        <v>31565</v>
      </c>
      <c r="C189">
        <f>DAY(Tabela_gaz35[[#This Row],[Data odczytu]])</f>
        <v>31</v>
      </c>
      <c r="D189">
        <f>Tabela_gaz35[[#This Row],[Odczyt licznika]]-B188</f>
        <v>15</v>
      </c>
      <c r="E189">
        <f>Tabela_gaz35[[#This Row],[zuzycie tego miesiaca]]/Tabela_gaz35[[#This Row],[dni]]</f>
        <v>0.4838709677419355</v>
      </c>
      <c r="F189">
        <f>IF(Tabela_gaz35[[#This Row],[srednio na dobe]]&gt;12,1,0)</f>
        <v>0</v>
      </c>
      <c r="G189">
        <f>IF(Tabela_gaz35[[#This Row],[zuzycie tego miesiaca]]&lt;100,70,IF(AND(Tabela_gaz35[[#This Row],[zuzycie tego miesiaca]]&gt;=100,Tabela_gaz35[[#This Row],[zuzycie tego miesiaca]]&lt;=200),90,120))</f>
        <v>70</v>
      </c>
      <c r="H189" s="5">
        <v>1.21</v>
      </c>
      <c r="I189" s="5">
        <f>Tabela_gaz35[[#This Row],[zuzycie tego miesiaca]]*Tabela_gaz35[[#This Row],[cena]]</f>
        <v>18.149999999999999</v>
      </c>
    </row>
    <row r="190" spans="1:9" x14ac:dyDescent="0.25">
      <c r="A190" s="1">
        <v>43008</v>
      </c>
      <c r="B190">
        <v>31635</v>
      </c>
      <c r="C190">
        <f>DAY(Tabela_gaz35[[#This Row],[Data odczytu]])</f>
        <v>30</v>
      </c>
      <c r="D190">
        <f>Tabela_gaz35[[#This Row],[Odczyt licznika]]-B189</f>
        <v>70</v>
      </c>
      <c r="E190">
        <f>Tabela_gaz35[[#This Row],[zuzycie tego miesiaca]]/Tabela_gaz35[[#This Row],[dni]]</f>
        <v>2.3333333333333335</v>
      </c>
      <c r="F190">
        <f>IF(Tabela_gaz35[[#This Row],[srednio na dobe]]&gt;12,1,0)</f>
        <v>0</v>
      </c>
      <c r="G190">
        <f>IF(Tabela_gaz35[[#This Row],[zuzycie tego miesiaca]]&lt;100,70,IF(AND(Tabela_gaz35[[#This Row],[zuzycie tego miesiaca]]&gt;=100,Tabela_gaz35[[#This Row],[zuzycie tego miesiaca]]&lt;=200),90,120))</f>
        <v>70</v>
      </c>
      <c r="H190" s="5">
        <v>1.21</v>
      </c>
      <c r="I190" s="5">
        <f>Tabela_gaz35[[#This Row],[zuzycie tego miesiaca]]*Tabela_gaz35[[#This Row],[cena]]</f>
        <v>84.7</v>
      </c>
    </row>
    <row r="191" spans="1:9" x14ac:dyDescent="0.25">
      <c r="A191" s="1">
        <v>43039</v>
      </c>
      <c r="B191">
        <v>31751</v>
      </c>
      <c r="C191">
        <f>DAY(Tabela_gaz35[[#This Row],[Data odczytu]])</f>
        <v>31</v>
      </c>
      <c r="D191">
        <f>Tabela_gaz35[[#This Row],[Odczyt licznika]]-B190</f>
        <v>116</v>
      </c>
      <c r="E191">
        <f>Tabela_gaz35[[#This Row],[zuzycie tego miesiaca]]/Tabela_gaz35[[#This Row],[dni]]</f>
        <v>3.7419354838709675</v>
      </c>
      <c r="F191">
        <f>IF(Tabela_gaz35[[#This Row],[srednio na dobe]]&gt;12,1,0)</f>
        <v>0</v>
      </c>
      <c r="G191">
        <f>IF(Tabela_gaz35[[#This Row],[zuzycie tego miesiaca]]&lt;100,70,IF(AND(Tabela_gaz35[[#This Row],[zuzycie tego miesiaca]]&gt;=100,Tabela_gaz35[[#This Row],[zuzycie tego miesiaca]]&lt;=200),90,120))</f>
        <v>90</v>
      </c>
      <c r="H191" s="5">
        <v>1.21</v>
      </c>
      <c r="I191" s="5">
        <f>Tabela_gaz35[[#This Row],[zuzycie tego miesiaca]]*Tabela_gaz35[[#This Row],[cena]]</f>
        <v>140.35999999999999</v>
      </c>
    </row>
    <row r="192" spans="1:9" x14ac:dyDescent="0.25">
      <c r="A192" s="1">
        <v>43069</v>
      </c>
      <c r="B192">
        <v>31871</v>
      </c>
      <c r="C192">
        <f>DAY(Tabela_gaz35[[#This Row],[Data odczytu]])</f>
        <v>30</v>
      </c>
      <c r="D192">
        <f>Tabela_gaz35[[#This Row],[Odczyt licznika]]-B191</f>
        <v>120</v>
      </c>
      <c r="E192">
        <f>Tabela_gaz35[[#This Row],[zuzycie tego miesiaca]]/Tabela_gaz35[[#This Row],[dni]]</f>
        <v>4</v>
      </c>
      <c r="F192">
        <f>IF(Tabela_gaz35[[#This Row],[srednio na dobe]]&gt;12,1,0)</f>
        <v>0</v>
      </c>
      <c r="G192">
        <f>IF(Tabela_gaz35[[#This Row],[zuzycie tego miesiaca]]&lt;100,70,IF(AND(Tabela_gaz35[[#This Row],[zuzycie tego miesiaca]]&gt;=100,Tabela_gaz35[[#This Row],[zuzycie tego miesiaca]]&lt;=200),90,120))</f>
        <v>90</v>
      </c>
      <c r="H192" s="5">
        <v>1.21</v>
      </c>
      <c r="I192" s="5">
        <f>Tabela_gaz35[[#This Row],[zuzycie tego miesiaca]]*Tabela_gaz35[[#This Row],[cena]]</f>
        <v>145.19999999999999</v>
      </c>
    </row>
    <row r="193" spans="1:9" x14ac:dyDescent="0.25">
      <c r="A193" s="1">
        <v>43100</v>
      </c>
      <c r="B193">
        <v>32085</v>
      </c>
      <c r="C193">
        <f>DAY(Tabela_gaz35[[#This Row],[Data odczytu]])</f>
        <v>31</v>
      </c>
      <c r="D193">
        <f>Tabela_gaz35[[#This Row],[Odczyt licznika]]-B192</f>
        <v>214</v>
      </c>
      <c r="E193">
        <f>Tabela_gaz35[[#This Row],[zuzycie tego miesiaca]]/Tabela_gaz35[[#This Row],[dni]]</f>
        <v>6.903225806451613</v>
      </c>
      <c r="F193">
        <f>IF(Tabela_gaz35[[#This Row],[srednio na dobe]]&gt;12,1,0)</f>
        <v>0</v>
      </c>
      <c r="G193">
        <f>IF(Tabela_gaz35[[#This Row],[zuzycie tego miesiaca]]&lt;100,70,IF(AND(Tabela_gaz35[[#This Row],[zuzycie tego miesiaca]]&gt;=100,Tabela_gaz35[[#This Row],[zuzycie tego miesiaca]]&lt;=200),90,120))</f>
        <v>120</v>
      </c>
      <c r="H193" s="5">
        <v>1.21</v>
      </c>
      <c r="I193" s="5">
        <f>Tabela_gaz35[[#This Row],[zuzycie tego miesiaca]]*Tabela_gaz35[[#This Row],[cena]]</f>
        <v>258.94</v>
      </c>
    </row>
    <row r="194" spans="1:9" x14ac:dyDescent="0.25">
      <c r="A194" s="1">
        <v>43131</v>
      </c>
      <c r="B194">
        <v>32376</v>
      </c>
      <c r="C194">
        <f>DAY(Tabela_gaz35[[#This Row],[Data odczytu]])</f>
        <v>31</v>
      </c>
      <c r="D194">
        <f>Tabela_gaz35[[#This Row],[Odczyt licznika]]-B193</f>
        <v>291</v>
      </c>
      <c r="E194">
        <f>Tabela_gaz35[[#This Row],[zuzycie tego miesiaca]]/Tabela_gaz35[[#This Row],[dni]]</f>
        <v>9.387096774193548</v>
      </c>
      <c r="F194">
        <f>IF(Tabela_gaz35[[#This Row],[srednio na dobe]]&gt;12,1,0)</f>
        <v>0</v>
      </c>
      <c r="G194">
        <f>IF(Tabela_gaz35[[#This Row],[zuzycie tego miesiaca]]&lt;100,70,IF(AND(Tabela_gaz35[[#This Row],[zuzycie tego miesiaca]]&gt;=100,Tabela_gaz35[[#This Row],[zuzycie tego miesiaca]]&lt;=200),90,120))</f>
        <v>120</v>
      </c>
      <c r="H194" s="5">
        <v>1.22</v>
      </c>
      <c r="I194" s="5">
        <f>Tabela_gaz35[[#This Row],[zuzycie tego miesiaca]]*Tabela_gaz35[[#This Row],[cena]]</f>
        <v>355.02</v>
      </c>
    </row>
    <row r="195" spans="1:9" x14ac:dyDescent="0.25">
      <c r="A195" s="1">
        <v>43159</v>
      </c>
      <c r="B195">
        <v>32621</v>
      </c>
      <c r="C195">
        <f>DAY(Tabela_gaz35[[#This Row],[Data odczytu]])</f>
        <v>28</v>
      </c>
      <c r="D195">
        <f>Tabela_gaz35[[#This Row],[Odczyt licznika]]-B194</f>
        <v>245</v>
      </c>
      <c r="E195">
        <f>Tabela_gaz35[[#This Row],[zuzycie tego miesiaca]]/Tabela_gaz35[[#This Row],[dni]]</f>
        <v>8.75</v>
      </c>
      <c r="F195">
        <f>IF(Tabela_gaz35[[#This Row],[srednio na dobe]]&gt;12,1,0)</f>
        <v>0</v>
      </c>
      <c r="G195">
        <f>IF(Tabela_gaz35[[#This Row],[zuzycie tego miesiaca]]&lt;100,70,IF(AND(Tabela_gaz35[[#This Row],[zuzycie tego miesiaca]]&gt;=100,Tabela_gaz35[[#This Row],[zuzycie tego miesiaca]]&lt;=200),90,120))</f>
        <v>120</v>
      </c>
      <c r="H195" s="5">
        <v>1.22</v>
      </c>
      <c r="I195" s="5">
        <f>Tabela_gaz35[[#This Row],[zuzycie tego miesiaca]]*Tabela_gaz35[[#This Row],[cena]]</f>
        <v>298.89999999999998</v>
      </c>
    </row>
    <row r="196" spans="1:9" x14ac:dyDescent="0.25">
      <c r="A196" s="1">
        <v>43190</v>
      </c>
      <c r="B196">
        <v>32846</v>
      </c>
      <c r="C196">
        <f>DAY(Tabela_gaz35[[#This Row],[Data odczytu]])</f>
        <v>31</v>
      </c>
      <c r="D196">
        <f>Tabela_gaz35[[#This Row],[Odczyt licznika]]-B195</f>
        <v>225</v>
      </c>
      <c r="E196">
        <f>Tabela_gaz35[[#This Row],[zuzycie tego miesiaca]]/Tabela_gaz35[[#This Row],[dni]]</f>
        <v>7.258064516129032</v>
      </c>
      <c r="F196">
        <f>IF(Tabela_gaz35[[#This Row],[srednio na dobe]]&gt;12,1,0)</f>
        <v>0</v>
      </c>
      <c r="G196">
        <f>IF(Tabela_gaz35[[#This Row],[zuzycie tego miesiaca]]&lt;100,70,IF(AND(Tabela_gaz35[[#This Row],[zuzycie tego miesiaca]]&gt;=100,Tabela_gaz35[[#This Row],[zuzycie tego miesiaca]]&lt;=200),90,120))</f>
        <v>120</v>
      </c>
      <c r="H196" s="5">
        <v>1.22</v>
      </c>
      <c r="I196" s="5">
        <f>Tabela_gaz35[[#This Row],[zuzycie tego miesiaca]]*Tabela_gaz35[[#This Row],[cena]]</f>
        <v>274.5</v>
      </c>
    </row>
    <row r="197" spans="1:9" x14ac:dyDescent="0.25">
      <c r="A197" s="1">
        <v>43220</v>
      </c>
      <c r="B197">
        <v>32955</v>
      </c>
      <c r="C197">
        <f>DAY(Tabela_gaz35[[#This Row],[Data odczytu]])</f>
        <v>30</v>
      </c>
      <c r="D197">
        <f>Tabela_gaz35[[#This Row],[Odczyt licznika]]-B196</f>
        <v>109</v>
      </c>
      <c r="E197">
        <f>Tabela_gaz35[[#This Row],[zuzycie tego miesiaca]]/Tabela_gaz35[[#This Row],[dni]]</f>
        <v>3.6333333333333333</v>
      </c>
      <c r="F197">
        <f>IF(Tabela_gaz35[[#This Row],[srednio na dobe]]&gt;12,1,0)</f>
        <v>0</v>
      </c>
      <c r="G197">
        <f>IF(Tabela_gaz35[[#This Row],[zuzycie tego miesiaca]]&lt;100,70,IF(AND(Tabela_gaz35[[#This Row],[zuzycie tego miesiaca]]&gt;=100,Tabela_gaz35[[#This Row],[zuzycie tego miesiaca]]&lt;=200),90,120))</f>
        <v>90</v>
      </c>
      <c r="H197" s="5">
        <v>1.22</v>
      </c>
      <c r="I197" s="5">
        <f>Tabela_gaz35[[#This Row],[zuzycie tego miesiaca]]*Tabela_gaz35[[#This Row],[cena]]</f>
        <v>132.97999999999999</v>
      </c>
    </row>
    <row r="198" spans="1:9" x14ac:dyDescent="0.25">
      <c r="A198" s="1">
        <v>43251</v>
      </c>
      <c r="B198">
        <v>33003</v>
      </c>
      <c r="C198">
        <f>DAY(Tabela_gaz35[[#This Row],[Data odczytu]])</f>
        <v>31</v>
      </c>
      <c r="D198">
        <f>Tabela_gaz35[[#This Row],[Odczyt licznika]]-B197</f>
        <v>48</v>
      </c>
      <c r="E198">
        <f>Tabela_gaz35[[#This Row],[zuzycie tego miesiaca]]/Tabela_gaz35[[#This Row],[dni]]</f>
        <v>1.5483870967741935</v>
      </c>
      <c r="F198">
        <f>IF(Tabela_gaz35[[#This Row],[srednio na dobe]]&gt;12,1,0)</f>
        <v>0</v>
      </c>
      <c r="G198">
        <f>IF(Tabela_gaz35[[#This Row],[zuzycie tego miesiaca]]&lt;100,70,IF(AND(Tabela_gaz35[[#This Row],[zuzycie tego miesiaca]]&gt;=100,Tabela_gaz35[[#This Row],[zuzycie tego miesiaca]]&lt;=200),90,120))</f>
        <v>70</v>
      </c>
      <c r="H198" s="5">
        <v>1.22</v>
      </c>
      <c r="I198" s="5">
        <f>Tabela_gaz35[[#This Row],[zuzycie tego miesiaca]]*Tabela_gaz35[[#This Row],[cena]]</f>
        <v>58.56</v>
      </c>
    </row>
    <row r="199" spans="1:9" x14ac:dyDescent="0.25">
      <c r="A199" s="1">
        <v>43281</v>
      </c>
      <c r="B199">
        <v>33030</v>
      </c>
      <c r="C199">
        <f>DAY(Tabela_gaz35[[#This Row],[Data odczytu]])</f>
        <v>30</v>
      </c>
      <c r="D199">
        <f>Tabela_gaz35[[#This Row],[Odczyt licznika]]-B198</f>
        <v>27</v>
      </c>
      <c r="E199">
        <f>Tabela_gaz35[[#This Row],[zuzycie tego miesiaca]]/Tabela_gaz35[[#This Row],[dni]]</f>
        <v>0.9</v>
      </c>
      <c r="F199">
        <f>IF(Tabela_gaz35[[#This Row],[srednio na dobe]]&gt;12,1,0)</f>
        <v>0</v>
      </c>
      <c r="G199">
        <f>IF(Tabela_gaz35[[#This Row],[zuzycie tego miesiaca]]&lt;100,70,IF(AND(Tabela_gaz35[[#This Row],[zuzycie tego miesiaca]]&gt;=100,Tabela_gaz35[[#This Row],[zuzycie tego miesiaca]]&lt;=200),90,120))</f>
        <v>70</v>
      </c>
      <c r="H199" s="5">
        <v>1.22</v>
      </c>
      <c r="I199" s="5">
        <f>Tabela_gaz35[[#This Row],[zuzycie tego miesiaca]]*Tabela_gaz35[[#This Row],[cena]]</f>
        <v>32.94</v>
      </c>
    </row>
    <row r="200" spans="1:9" x14ac:dyDescent="0.25">
      <c r="A200" s="1">
        <v>43312</v>
      </c>
      <c r="B200">
        <v>33046</v>
      </c>
      <c r="C200">
        <f>DAY(Tabela_gaz35[[#This Row],[Data odczytu]])</f>
        <v>31</v>
      </c>
      <c r="D200">
        <f>Tabela_gaz35[[#This Row],[Odczyt licznika]]-B199</f>
        <v>16</v>
      </c>
      <c r="E200">
        <f>Tabela_gaz35[[#This Row],[zuzycie tego miesiaca]]/Tabela_gaz35[[#This Row],[dni]]</f>
        <v>0.5161290322580645</v>
      </c>
      <c r="F200">
        <f>IF(Tabela_gaz35[[#This Row],[srednio na dobe]]&gt;12,1,0)</f>
        <v>0</v>
      </c>
      <c r="G200">
        <f>IF(Tabela_gaz35[[#This Row],[zuzycie tego miesiaca]]&lt;100,70,IF(AND(Tabela_gaz35[[#This Row],[zuzycie tego miesiaca]]&gt;=100,Tabela_gaz35[[#This Row],[zuzycie tego miesiaca]]&lt;=200),90,120))</f>
        <v>70</v>
      </c>
      <c r="H200" s="5">
        <v>1.22</v>
      </c>
      <c r="I200" s="5">
        <f>Tabela_gaz35[[#This Row],[zuzycie tego miesiaca]]*Tabela_gaz35[[#This Row],[cena]]</f>
        <v>19.52</v>
      </c>
    </row>
    <row r="201" spans="1:9" x14ac:dyDescent="0.25">
      <c r="A201" s="1">
        <v>43343</v>
      </c>
      <c r="B201">
        <v>33058</v>
      </c>
      <c r="C201">
        <f>DAY(Tabela_gaz35[[#This Row],[Data odczytu]])</f>
        <v>31</v>
      </c>
      <c r="D201">
        <f>Tabela_gaz35[[#This Row],[Odczyt licznika]]-B200</f>
        <v>12</v>
      </c>
      <c r="E201">
        <f>Tabela_gaz35[[#This Row],[zuzycie tego miesiaca]]/Tabela_gaz35[[#This Row],[dni]]</f>
        <v>0.38709677419354838</v>
      </c>
      <c r="F201">
        <f>IF(Tabela_gaz35[[#This Row],[srednio na dobe]]&gt;12,1,0)</f>
        <v>0</v>
      </c>
      <c r="G201">
        <f>IF(Tabela_gaz35[[#This Row],[zuzycie tego miesiaca]]&lt;100,70,IF(AND(Tabela_gaz35[[#This Row],[zuzycie tego miesiaca]]&gt;=100,Tabela_gaz35[[#This Row],[zuzycie tego miesiaca]]&lt;=200),90,120))</f>
        <v>70</v>
      </c>
      <c r="H201" s="5">
        <v>1.22</v>
      </c>
      <c r="I201" s="5">
        <f>Tabela_gaz35[[#This Row],[zuzycie tego miesiaca]]*Tabela_gaz35[[#This Row],[cena]]</f>
        <v>14.64</v>
      </c>
    </row>
    <row r="202" spans="1:9" x14ac:dyDescent="0.25">
      <c r="A202" s="1">
        <v>43373</v>
      </c>
      <c r="B202">
        <v>33186</v>
      </c>
      <c r="C202">
        <f>DAY(Tabela_gaz35[[#This Row],[Data odczytu]])</f>
        <v>30</v>
      </c>
      <c r="D202">
        <f>Tabela_gaz35[[#This Row],[Odczyt licznika]]-B201</f>
        <v>128</v>
      </c>
      <c r="E202">
        <f>Tabela_gaz35[[#This Row],[zuzycie tego miesiaca]]/Tabela_gaz35[[#This Row],[dni]]</f>
        <v>4.2666666666666666</v>
      </c>
      <c r="F202">
        <f>IF(Tabela_gaz35[[#This Row],[srednio na dobe]]&gt;12,1,0)</f>
        <v>0</v>
      </c>
      <c r="G202">
        <f>IF(Tabela_gaz35[[#This Row],[zuzycie tego miesiaca]]&lt;100,70,IF(AND(Tabela_gaz35[[#This Row],[zuzycie tego miesiaca]]&gt;=100,Tabela_gaz35[[#This Row],[zuzycie tego miesiaca]]&lt;=200),90,120))</f>
        <v>90</v>
      </c>
      <c r="H202" s="5">
        <v>1.22</v>
      </c>
      <c r="I202" s="5">
        <f>Tabela_gaz35[[#This Row],[zuzycie tego miesiaca]]*Tabela_gaz35[[#This Row],[cena]]</f>
        <v>156.16</v>
      </c>
    </row>
    <row r="203" spans="1:9" x14ac:dyDescent="0.25">
      <c r="A203" s="1">
        <v>43404</v>
      </c>
      <c r="B203">
        <v>33323</v>
      </c>
      <c r="C203">
        <f>DAY(Tabela_gaz35[[#This Row],[Data odczytu]])</f>
        <v>31</v>
      </c>
      <c r="D203">
        <f>Tabela_gaz35[[#This Row],[Odczyt licznika]]-B202</f>
        <v>137</v>
      </c>
      <c r="E203">
        <f>Tabela_gaz35[[#This Row],[zuzycie tego miesiaca]]/Tabela_gaz35[[#This Row],[dni]]</f>
        <v>4.419354838709677</v>
      </c>
      <c r="F203">
        <f>IF(Tabela_gaz35[[#This Row],[srednio na dobe]]&gt;12,1,0)</f>
        <v>0</v>
      </c>
      <c r="G203">
        <f>IF(Tabela_gaz35[[#This Row],[zuzycie tego miesiaca]]&lt;100,70,IF(AND(Tabela_gaz35[[#This Row],[zuzycie tego miesiaca]]&gt;=100,Tabela_gaz35[[#This Row],[zuzycie tego miesiaca]]&lt;=200),90,120))</f>
        <v>90</v>
      </c>
      <c r="H203" s="5">
        <v>1.22</v>
      </c>
      <c r="I203" s="5">
        <f>Tabela_gaz35[[#This Row],[zuzycie tego miesiaca]]*Tabela_gaz35[[#This Row],[cena]]</f>
        <v>167.14</v>
      </c>
    </row>
    <row r="204" spans="1:9" x14ac:dyDescent="0.25">
      <c r="A204" s="1">
        <v>43434</v>
      </c>
      <c r="B204">
        <v>33483</v>
      </c>
      <c r="C204">
        <f>DAY(Tabela_gaz35[[#This Row],[Data odczytu]])</f>
        <v>30</v>
      </c>
      <c r="D204">
        <f>Tabela_gaz35[[#This Row],[Odczyt licznika]]-B203</f>
        <v>160</v>
      </c>
      <c r="E204">
        <f>Tabela_gaz35[[#This Row],[zuzycie tego miesiaca]]/Tabela_gaz35[[#This Row],[dni]]</f>
        <v>5.333333333333333</v>
      </c>
      <c r="F204">
        <f>IF(Tabela_gaz35[[#This Row],[srednio na dobe]]&gt;12,1,0)</f>
        <v>0</v>
      </c>
      <c r="G204">
        <f>IF(Tabela_gaz35[[#This Row],[zuzycie tego miesiaca]]&lt;100,70,IF(AND(Tabela_gaz35[[#This Row],[zuzycie tego miesiaca]]&gt;=100,Tabela_gaz35[[#This Row],[zuzycie tego miesiaca]]&lt;=200),90,120))</f>
        <v>90</v>
      </c>
      <c r="H204" s="5">
        <v>1.22</v>
      </c>
      <c r="I204" s="5">
        <f>Tabela_gaz35[[#This Row],[zuzycie tego miesiaca]]*Tabela_gaz35[[#This Row],[cena]]</f>
        <v>195.2</v>
      </c>
    </row>
    <row r="205" spans="1:9" x14ac:dyDescent="0.25">
      <c r="A205" s="1">
        <v>43465</v>
      </c>
      <c r="B205">
        <v>33734</v>
      </c>
      <c r="C205">
        <f>DAY(Tabela_gaz35[[#This Row],[Data odczytu]])</f>
        <v>31</v>
      </c>
      <c r="D205">
        <f>Tabela_gaz35[[#This Row],[Odczyt licznika]]-B204</f>
        <v>251</v>
      </c>
      <c r="E205">
        <f>Tabela_gaz35[[#This Row],[zuzycie tego miesiaca]]/Tabela_gaz35[[#This Row],[dni]]</f>
        <v>8.0967741935483879</v>
      </c>
      <c r="F205">
        <f>IF(Tabela_gaz35[[#This Row],[srednio na dobe]]&gt;12,1,0)</f>
        <v>0</v>
      </c>
      <c r="G205">
        <f>IF(Tabela_gaz35[[#This Row],[zuzycie tego miesiaca]]&lt;100,70,IF(AND(Tabela_gaz35[[#This Row],[zuzycie tego miesiaca]]&gt;=100,Tabela_gaz35[[#This Row],[zuzycie tego miesiaca]]&lt;=200),90,120))</f>
        <v>120</v>
      </c>
      <c r="H205" s="5">
        <v>1.22</v>
      </c>
      <c r="I205" s="5">
        <f>Tabela_gaz35[[#This Row],[zuzycie tego miesiaca]]*Tabela_gaz35[[#This Row],[cena]]</f>
        <v>306.21999999999997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w 5 6 0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D D n r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6 0 V s r f G J W B A Q A A J g g A A B M A H A B G b 3 J t d W x h c y 9 T Z W N 0 a W 9 u M S 5 t I K I Y A C i g F A A A A A A A A A A A A A A A A A A A A A A A A A A A A O 1 S T U 8 b M R A 9 N 1 L + g 2 U u G 2 m 1 E o F W g m o P V d I W L r R V w g X M Y V h P U w t / R P Y s s B v l w l / i V K k 3 l P / F h P B 1 6 I E 7 6 4 s 9 M / a b 9 8 Y v Y U U m e D H Z 7 N u f + 7 1 + L / 2 B i F r M o B W l s E j 9 n u C 1 + h v v b v X q J n B y l C 6 L c a h q h 5 6 y b 8 Z i M Q q e O E i Z H O 2 r 4 4 Q x q c M 9 9 X Q n q e + G D u p z 9 T O G W Q T n j J + p R O A 1 R K 0 c U B 1 B G f 8 7 R D 6 H q P C 6 Q q s 0 e F T M o q B r k o P 8 d I z W O E M Y S / l B 5 m I U b O 1 8 K o e 5 + O q r o B m z 3 B 5 + 5 P B X H Q g n 1 F g s X 4 7 F U f B 4 N s g 3 a r b k E c x W N 3 e 3 V x d G B D E P + q p Z / U t t 8 I 3 j q D X B G Z Q s d Q r n / J Z 5 O w Y 6 Q N A s L X u e R S 5 O H 0 t f r J 1 U Y C G m k m L 9 u t E J I 3 k e b h D U z F 8 g p x F 8 W i v e 6 J g 2 c 0 z Z 2 2 j l i 4 U c A 4 E I u m o b q n k Y D I 1 C A + E y F w v 5 4 y E v r K l a b y 6 A 6 4 e e P u 0 W 6 y b L 5 a D f M / 7 / 7 F 7 / / 5 Z c O y A b D m R n g 8 4 G O 5 0 N O h u I b L e z w f u z w T 1 Q S w E C L Q A U A A I A C A D D n r R W i 6 C A j q Y A A A D 2 A A A A E g A A A A A A A A A A A A A A A A A A A A A A Q 2 9 u Z m l n L 1 B h Y 2 t h Z 2 U u e G 1 s U E s B A i 0 A F A A C A A g A w 5 6 0 V g / K 6 a u k A A A A 6 Q A A A B M A A A A A A A A A A A A A A A A A 8 g A A A F t D b 2 5 0 Z W 5 0 X 1 R 5 c G V z X S 5 4 b W x Q S w E C L Q A U A A I A C A D D n r R W y t 8 Y l Y E B A A A m C A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I A A A A A A A A E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d h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z c 6 M T g u O T Y 2 N D k 2 N 1 o i I C 8 + P E V u d H J 5 I F R 5 c G U 9 I k Z p b G x D b 2 x 1 b W 5 U e X B l c y I g V m F s d W U 9 I n N D U U 0 9 I i A v P j x F b n R y e S B U e X B l P S J G a W x s Q 2 9 s d W 1 u T m F t Z X M i I F Z h b H V l P S J z W y Z x d W 9 0 O 0 R h d G E g b 2 R j e n l 0 d S Z x d W 9 0 O y w m c X V v d D t P Z G N 6 e X Q g b G l j e m 5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Y X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z o z N z o x O C 4 5 N j Y 0 O T Y 3 W i I g L z 4 8 R W 5 0 c n k g V H l w Z T 0 i R m l s b E N v b H V t b l R 5 c G V z I i B W Y W x 1 Z T 0 i c 0 N R T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k Z p b G x D b 3 V u d C I g V m F s d W U 9 I m w y M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o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U t M j B U M T c 6 M z c 6 M T g u O T Y 2 N D k 2 N 1 o i I C 8 + P E V u d H J 5 I F R 5 c G U 9 I k Z p b G x D b 2 x 1 b W 5 U e X B l c y I g V m F s d W U 9 I n N D U U 0 9 I i A v P j x F b n R y e S B U e X B l P S J G a W x s Q 2 9 s d W 1 u T m F t Z X M i I F Z h b H V l P S J z W y Z x d W 9 0 O 0 R h d G E g b 2 R j e n l 0 d S Z x d W 9 0 O y w m c X V v d D t P Z G N 6 e X Q g b G l j e m 5 p a 2 E m c X V v d D t d I i A v P j x F b n R y e S B U e X B l P S J G a W x s U 3 R h d H V z I i B W Y W x 1 Z T 0 i c 0 N v b X B s Z X R l I i A v P j x F b n R y e S B U e X B l P S J G a W x s Q 2 9 1 b n Q i I F Z h b H V l P S J s M j A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o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V s Y V 9 n Y X o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1 L T I w V D E 3 O j M 3 O j E 4 L j k 2 N j Q 5 N j d a I i A v P j x F b n R y e S B U e X B l P S J G a W x s Q 2 9 s d W 1 u V H l w Z X M i I F Z h b H V l P S J z Q 1 F N P S I g L z 4 8 R W 5 0 c n k g V H l w Z T 0 i R m l s b E N v b H V t b k 5 h b W V z I i B W Y W x 1 Z T 0 i c 1 s m c X V v d D t E Y X R h I G 9 k Y 3 p 5 d H U m c X V v d D s s J n F 1 b 3 Q 7 T 2 R j e n l 0 I G x p Y 3 p u a W t h J n F 1 b 3 Q 7 X S I g L z 4 8 R W 5 0 c n k g V H l w Z T 0 i R m l s b F N 0 Y X R 1 c y I g V m F s d W U 9 I n N D b 2 1 w b G V 0 Z S I g L z 4 8 R W 5 0 c n k g V H l w Z T 0 i R m l s b E N v d W 5 0 I i B W Y W x 1 Z T 0 i b D I w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F 6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g F S Y n i x F U C d C n O O P v 3 V l w A A A A A C A A A A A A A Q Z g A A A A E A A C A A A A D R L c o 3 o 4 o w W f 1 g w 2 L S A 0 x l 2 y w O r 4 M r r 5 z X 9 i t C 1 + 4 h + w A A A A A O g A A A A A I A A C A A A A C F 9 y w j u s 8 I s D U 2 n 4 q 5 p E g j M / 1 T t + b 2 t b q x w L z D 8 Q J / 5 1 A A A A C G 6 T a 5 L T K I a 0 C I e Q c b P g O L l j u J O 0 0 6 v 7 d 5 B 1 8 B j u E Z F 1 a F l g + C H A D 5 W g c H u + J m a N D l Z e e 9 w e B F c 6 o C H 3 1 Q J n E v c G x s U 3 r z z p 8 q C w v p 7 / 3 C A U A A A A C W H W F S e W A V 6 X K r U J 7 Y X c 8 P N q 1 y 1 G B X g 5 x / y a g J o a D W s J H 2 5 7 / H 4 F w 1 q g z 2 c C D 8 H 8 y G 7 W u h j u w E H w / v l 1 6 a t o y t < / D a t a M a s h u p > 
</file>

<file path=customXml/itemProps1.xml><?xml version="1.0" encoding="utf-8"?>
<ds:datastoreItem xmlns:ds="http://schemas.openxmlformats.org/officeDocument/2006/customXml" ds:itemID="{4B89E930-1521-4D3F-B1EF-38EA6AD5B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gaz</vt:lpstr>
      <vt:lpstr>11_1</vt:lpstr>
      <vt:lpstr>Arkusz5</vt:lpstr>
      <vt:lpstr>11_3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2023-05-20T18:39:13Z</dcterms:modified>
</cp:coreProperties>
</file>