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I9\Documents\GitHub\Programming\standard\matura\2021_operon\rozwiazania\"/>
    </mc:Choice>
  </mc:AlternateContent>
  <xr:revisionPtr revIDLastSave="0" documentId="13_ncr:1_{EB8B580F-A6D7-4DF2-AA87-38B279946588}" xr6:coauthVersionLast="47" xr6:coauthVersionMax="47" xr10:uidLastSave="{00000000-0000-0000-0000-000000000000}"/>
  <bookViews>
    <workbookView xWindow="-120" yWindow="480" windowWidth="38640" windowHeight="21240" activeTab="7" xr2:uid="{00000000-000D-0000-FFFF-FFFF00000000}"/>
  </bookViews>
  <sheets>
    <sheet name="6_1" sheetId="3" r:id="rId1"/>
    <sheet name="statek" sheetId="2" r:id="rId2"/>
    <sheet name="6_2" sheetId="1" r:id="rId3"/>
    <sheet name="WYKRES 6_4" sheetId="8" r:id="rId4"/>
    <sheet name="Arkusz6" sheetId="7" r:id="rId5"/>
    <sheet name="6_3" sheetId="4" r:id="rId6"/>
    <sheet name="Arkusz5" sheetId="6" r:id="rId7"/>
    <sheet name="6_5" sheetId="9" r:id="rId8"/>
  </sheets>
  <definedNames>
    <definedName name="ExternalData_1" localSheetId="2" hidden="1">'6_2'!$A$1:$F$203</definedName>
    <definedName name="ExternalData_1" localSheetId="5" hidden="1">'6_3'!$A$1:$F$203</definedName>
    <definedName name="ExternalData_1" localSheetId="7" hidden="1">'6_5'!$A$1:$F$203</definedName>
    <definedName name="ExternalData_1" localSheetId="6" hidden="1">Arkusz5!$A$1:$F$203</definedName>
    <definedName name="ExternalData_1" localSheetId="1" hidden="1">statek!$A$1:$F$203</definedName>
  </definedNames>
  <calcPr calcId="191029"/>
  <pivotCaches>
    <pivotCache cacheId="9" r:id="rId9"/>
    <pivotCache cacheId="16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9" l="1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G68" i="9" s="1"/>
  <c r="G69" i="9" s="1"/>
  <c r="G70" i="9" s="1"/>
  <c r="G71" i="9" s="1"/>
  <c r="G72" i="9" s="1"/>
  <c r="G73" i="9" s="1"/>
  <c r="G74" i="9" s="1"/>
  <c r="G75" i="9" s="1"/>
  <c r="G76" i="9" s="1"/>
  <c r="G77" i="9" s="1"/>
  <c r="G78" i="9" s="1"/>
  <c r="G79" i="9" s="1"/>
  <c r="G80" i="9" s="1"/>
  <c r="G81" i="9" s="1"/>
  <c r="G82" i="9" s="1"/>
  <c r="G83" i="9" s="1"/>
  <c r="G84" i="9" s="1"/>
  <c r="G85" i="9" s="1"/>
  <c r="G86" i="9" s="1"/>
  <c r="G87" i="9" s="1"/>
  <c r="G88" i="9" s="1"/>
  <c r="G89" i="9" s="1"/>
  <c r="G90" i="9" s="1"/>
  <c r="G91" i="9" s="1"/>
  <c r="G92" i="9" s="1"/>
  <c r="G93" i="9" s="1"/>
  <c r="G94" i="9" s="1"/>
  <c r="G95" i="9" s="1"/>
  <c r="G96" i="9" s="1"/>
  <c r="G97" i="9" s="1"/>
  <c r="G98" i="9" s="1"/>
  <c r="G99" i="9" s="1"/>
  <c r="G100" i="9" s="1"/>
  <c r="G101" i="9" s="1"/>
  <c r="G102" i="9" s="1"/>
  <c r="G103" i="9" s="1"/>
  <c r="G104" i="9" s="1"/>
  <c r="G105" i="9" s="1"/>
  <c r="G106" i="9" s="1"/>
  <c r="G107" i="9" s="1"/>
  <c r="G108" i="9" s="1"/>
  <c r="G109" i="9" s="1"/>
  <c r="G110" i="9" s="1"/>
  <c r="G111" i="9" s="1"/>
  <c r="G112" i="9" s="1"/>
  <c r="G113" i="9" s="1"/>
  <c r="G114" i="9" s="1"/>
  <c r="G115" i="9" s="1"/>
  <c r="G116" i="9" s="1"/>
  <c r="G117" i="9" s="1"/>
  <c r="G118" i="9" s="1"/>
  <c r="G119" i="9" s="1"/>
  <c r="G120" i="9" s="1"/>
  <c r="G121" i="9" s="1"/>
  <c r="G122" i="9" s="1"/>
  <c r="G123" i="9" s="1"/>
  <c r="G124" i="9" s="1"/>
  <c r="G125" i="9" s="1"/>
  <c r="G126" i="9" s="1"/>
  <c r="G127" i="9" s="1"/>
  <c r="G128" i="9" s="1"/>
  <c r="G129" i="9" s="1"/>
  <c r="G130" i="9" s="1"/>
  <c r="G131" i="9" s="1"/>
  <c r="G132" i="9" s="1"/>
  <c r="G133" i="9" s="1"/>
  <c r="G134" i="9" s="1"/>
  <c r="G135" i="9" s="1"/>
  <c r="G136" i="9" s="1"/>
  <c r="G137" i="9" s="1"/>
  <c r="G138" i="9" s="1"/>
  <c r="G139" i="9" s="1"/>
  <c r="G140" i="9" s="1"/>
  <c r="G141" i="9" s="1"/>
  <c r="G142" i="9" s="1"/>
  <c r="G143" i="9" s="1"/>
  <c r="G144" i="9" s="1"/>
  <c r="G145" i="9" s="1"/>
  <c r="G146" i="9" s="1"/>
  <c r="G147" i="9" s="1"/>
  <c r="G148" i="9" s="1"/>
  <c r="G149" i="9" s="1"/>
  <c r="G150" i="9" s="1"/>
  <c r="G151" i="9" s="1"/>
  <c r="G152" i="9" s="1"/>
  <c r="G153" i="9" s="1"/>
  <c r="G154" i="9" s="1"/>
  <c r="G155" i="9" s="1"/>
  <c r="G156" i="9" s="1"/>
  <c r="G157" i="9" s="1"/>
  <c r="G158" i="9" s="1"/>
  <c r="G159" i="9" s="1"/>
  <c r="G160" i="9" s="1"/>
  <c r="G161" i="9" s="1"/>
  <c r="G162" i="9" s="1"/>
  <c r="G163" i="9" s="1"/>
  <c r="G164" i="9" s="1"/>
  <c r="G165" i="9" s="1"/>
  <c r="G166" i="9" s="1"/>
  <c r="G167" i="9" s="1"/>
  <c r="G168" i="9" s="1"/>
  <c r="G169" i="9" s="1"/>
  <c r="G170" i="9" s="1"/>
  <c r="G171" i="9" s="1"/>
  <c r="G172" i="9" s="1"/>
  <c r="G173" i="9" s="1"/>
  <c r="G174" i="9" s="1"/>
  <c r="G175" i="9" s="1"/>
  <c r="G176" i="9" s="1"/>
  <c r="G177" i="9" s="1"/>
  <c r="G178" i="9" s="1"/>
  <c r="G179" i="9" s="1"/>
  <c r="G180" i="9" s="1"/>
  <c r="G181" i="9" s="1"/>
  <c r="G182" i="9" s="1"/>
  <c r="G183" i="9" s="1"/>
  <c r="G184" i="9" s="1"/>
  <c r="G185" i="9" s="1"/>
  <c r="G186" i="9" s="1"/>
  <c r="G187" i="9" s="1"/>
  <c r="G188" i="9" s="1"/>
  <c r="G189" i="9" s="1"/>
  <c r="G190" i="9" s="1"/>
  <c r="G191" i="9" s="1"/>
  <c r="G192" i="9" s="1"/>
  <c r="G193" i="9" s="1"/>
  <c r="G194" i="9" s="1"/>
  <c r="G195" i="9" s="1"/>
  <c r="G196" i="9" s="1"/>
  <c r="G197" i="9" s="1"/>
  <c r="G198" i="9" s="1"/>
  <c r="G199" i="9" s="1"/>
  <c r="G200" i="9" s="1"/>
  <c r="G201" i="9" s="1"/>
  <c r="G202" i="9" s="1"/>
  <c r="G203" i="9" s="1"/>
  <c r="H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J166" i="6" s="1"/>
  <c r="J167" i="6" s="1"/>
  <c r="J168" i="6" s="1"/>
  <c r="J169" i="6" s="1"/>
  <c r="J170" i="6" s="1"/>
  <c r="J171" i="6" s="1"/>
  <c r="J172" i="6" s="1"/>
  <c r="J173" i="6" s="1"/>
  <c r="J174" i="6" s="1"/>
  <c r="J175" i="6" s="1"/>
  <c r="J176" i="6" s="1"/>
  <c r="J177" i="6" s="1"/>
  <c r="J178" i="6" s="1"/>
  <c r="J179" i="6" s="1"/>
  <c r="J180" i="6" s="1"/>
  <c r="J181" i="6" s="1"/>
  <c r="J182" i="6" s="1"/>
  <c r="J183" i="6" s="1"/>
  <c r="J184" i="6" s="1"/>
  <c r="J185" i="6" s="1"/>
  <c r="J186" i="6" s="1"/>
  <c r="J187" i="6" s="1"/>
  <c r="J188" i="6" s="1"/>
  <c r="J189" i="6" s="1"/>
  <c r="J190" i="6" s="1"/>
  <c r="J191" i="6" s="1"/>
  <c r="J192" i="6" s="1"/>
  <c r="J193" i="6" s="1"/>
  <c r="J194" i="6" s="1"/>
  <c r="J195" i="6" s="1"/>
  <c r="J196" i="6" s="1"/>
  <c r="J197" i="6" s="1"/>
  <c r="J198" i="6" s="1"/>
  <c r="J199" i="6" s="1"/>
  <c r="J200" i="6" s="1"/>
  <c r="J201" i="6" s="1"/>
  <c r="J202" i="6" s="1"/>
  <c r="J203" i="6" s="1"/>
  <c r="K4" i="6"/>
  <c r="K5" i="6" s="1"/>
  <c r="K6" i="6" s="1"/>
  <c r="K7" i="6" s="1"/>
  <c r="K8" i="6" s="1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K68" i="6" s="1"/>
  <c r="K69" i="6" s="1"/>
  <c r="K70" i="6" s="1"/>
  <c r="K71" i="6" s="1"/>
  <c r="K72" i="6" s="1"/>
  <c r="K73" i="6" s="1"/>
  <c r="K74" i="6" s="1"/>
  <c r="K75" i="6" s="1"/>
  <c r="K76" i="6" s="1"/>
  <c r="K77" i="6" s="1"/>
  <c r="K78" i="6" s="1"/>
  <c r="K79" i="6" s="1"/>
  <c r="K80" i="6" s="1"/>
  <c r="K81" i="6" s="1"/>
  <c r="K82" i="6" s="1"/>
  <c r="K83" i="6" s="1"/>
  <c r="K84" i="6" s="1"/>
  <c r="K85" i="6" s="1"/>
  <c r="K86" i="6" s="1"/>
  <c r="K87" i="6" s="1"/>
  <c r="K88" i="6" s="1"/>
  <c r="K89" i="6" s="1"/>
  <c r="K90" i="6" s="1"/>
  <c r="K91" i="6" s="1"/>
  <c r="K92" i="6" s="1"/>
  <c r="K93" i="6" s="1"/>
  <c r="K94" i="6" s="1"/>
  <c r="K95" i="6" s="1"/>
  <c r="K96" i="6" s="1"/>
  <c r="K97" i="6" s="1"/>
  <c r="K98" i="6" s="1"/>
  <c r="K99" i="6" s="1"/>
  <c r="K100" i="6" s="1"/>
  <c r="K101" i="6" s="1"/>
  <c r="K102" i="6" s="1"/>
  <c r="K103" i="6" s="1"/>
  <c r="K104" i="6" s="1"/>
  <c r="K105" i="6" s="1"/>
  <c r="K106" i="6" s="1"/>
  <c r="K107" i="6" s="1"/>
  <c r="K108" i="6" s="1"/>
  <c r="K109" i="6" s="1"/>
  <c r="K110" i="6" s="1"/>
  <c r="K111" i="6" s="1"/>
  <c r="K112" i="6" s="1"/>
  <c r="K113" i="6" s="1"/>
  <c r="K114" i="6" s="1"/>
  <c r="K115" i="6" s="1"/>
  <c r="K116" i="6" s="1"/>
  <c r="K117" i="6" s="1"/>
  <c r="K118" i="6" s="1"/>
  <c r="K119" i="6" s="1"/>
  <c r="K120" i="6" s="1"/>
  <c r="K121" i="6" s="1"/>
  <c r="K122" i="6" s="1"/>
  <c r="K123" i="6" s="1"/>
  <c r="K124" i="6" s="1"/>
  <c r="K125" i="6" s="1"/>
  <c r="K126" i="6" s="1"/>
  <c r="K127" i="6" s="1"/>
  <c r="K128" i="6" s="1"/>
  <c r="K129" i="6" s="1"/>
  <c r="K130" i="6" s="1"/>
  <c r="K131" i="6" s="1"/>
  <c r="K132" i="6" s="1"/>
  <c r="K133" i="6" s="1"/>
  <c r="K134" i="6" s="1"/>
  <c r="K135" i="6" s="1"/>
  <c r="K136" i="6" s="1"/>
  <c r="K137" i="6" s="1"/>
  <c r="K138" i="6" s="1"/>
  <c r="K139" i="6" s="1"/>
  <c r="K140" i="6" s="1"/>
  <c r="K141" i="6" s="1"/>
  <c r="K142" i="6" s="1"/>
  <c r="K143" i="6" s="1"/>
  <c r="K144" i="6" s="1"/>
  <c r="K145" i="6" s="1"/>
  <c r="K146" i="6" s="1"/>
  <c r="K147" i="6" s="1"/>
  <c r="K148" i="6" s="1"/>
  <c r="K149" i="6" s="1"/>
  <c r="K150" i="6" s="1"/>
  <c r="K151" i="6" s="1"/>
  <c r="K152" i="6" s="1"/>
  <c r="K153" i="6" s="1"/>
  <c r="K154" i="6" s="1"/>
  <c r="K155" i="6" s="1"/>
  <c r="K156" i="6" s="1"/>
  <c r="K157" i="6" s="1"/>
  <c r="K158" i="6" s="1"/>
  <c r="K159" i="6" s="1"/>
  <c r="K160" i="6" s="1"/>
  <c r="K161" i="6" s="1"/>
  <c r="K162" i="6" s="1"/>
  <c r="K163" i="6" s="1"/>
  <c r="K164" i="6" s="1"/>
  <c r="K165" i="6" s="1"/>
  <c r="K166" i="6" s="1"/>
  <c r="K167" i="6" s="1"/>
  <c r="K168" i="6" s="1"/>
  <c r="K169" i="6" s="1"/>
  <c r="K170" i="6" s="1"/>
  <c r="K171" i="6" s="1"/>
  <c r="K172" i="6" s="1"/>
  <c r="K173" i="6" s="1"/>
  <c r="K174" i="6" s="1"/>
  <c r="K175" i="6" s="1"/>
  <c r="K176" i="6" s="1"/>
  <c r="K177" i="6" s="1"/>
  <c r="K178" i="6" s="1"/>
  <c r="K179" i="6" s="1"/>
  <c r="K180" i="6" s="1"/>
  <c r="K181" i="6" s="1"/>
  <c r="K182" i="6" s="1"/>
  <c r="K183" i="6" s="1"/>
  <c r="K184" i="6" s="1"/>
  <c r="K185" i="6" s="1"/>
  <c r="K186" i="6" s="1"/>
  <c r="K187" i="6" s="1"/>
  <c r="K188" i="6" s="1"/>
  <c r="K189" i="6" s="1"/>
  <c r="K190" i="6" s="1"/>
  <c r="K191" i="6" s="1"/>
  <c r="K192" i="6" s="1"/>
  <c r="K193" i="6" s="1"/>
  <c r="K194" i="6" s="1"/>
  <c r="K195" i="6" s="1"/>
  <c r="K196" i="6" s="1"/>
  <c r="K197" i="6" s="1"/>
  <c r="K198" i="6" s="1"/>
  <c r="K199" i="6" s="1"/>
  <c r="K200" i="6" s="1"/>
  <c r="K201" i="6" s="1"/>
  <c r="K202" i="6" s="1"/>
  <c r="K203" i="6" s="1"/>
  <c r="J4" i="6"/>
  <c r="G4" i="6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G116" i="6" s="1"/>
  <c r="G117" i="6" s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G129" i="6" s="1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G141" i="6" s="1"/>
  <c r="G142" i="6" s="1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G153" i="6" s="1"/>
  <c r="G154" i="6" s="1"/>
  <c r="G155" i="6" s="1"/>
  <c r="G156" i="6" s="1"/>
  <c r="G157" i="6" s="1"/>
  <c r="G158" i="6" s="1"/>
  <c r="G159" i="6" s="1"/>
  <c r="G160" i="6" s="1"/>
  <c r="G161" i="6" s="1"/>
  <c r="G162" i="6" s="1"/>
  <c r="G163" i="6" s="1"/>
  <c r="G164" i="6" s="1"/>
  <c r="G165" i="6" s="1"/>
  <c r="G166" i="6" s="1"/>
  <c r="G167" i="6" s="1"/>
  <c r="G168" i="6" s="1"/>
  <c r="G169" i="6" s="1"/>
  <c r="G170" i="6" s="1"/>
  <c r="G171" i="6" s="1"/>
  <c r="G172" i="6" s="1"/>
  <c r="G173" i="6" s="1"/>
  <c r="G174" i="6" s="1"/>
  <c r="G175" i="6" s="1"/>
  <c r="G176" i="6" s="1"/>
  <c r="G177" i="6" s="1"/>
  <c r="G178" i="6" s="1"/>
  <c r="G179" i="6" s="1"/>
  <c r="G180" i="6" s="1"/>
  <c r="G181" i="6" s="1"/>
  <c r="G182" i="6" s="1"/>
  <c r="G183" i="6" s="1"/>
  <c r="G184" i="6" s="1"/>
  <c r="G185" i="6" s="1"/>
  <c r="G186" i="6" s="1"/>
  <c r="G187" i="6" s="1"/>
  <c r="G188" i="6" s="1"/>
  <c r="G189" i="6" s="1"/>
  <c r="G190" i="6" s="1"/>
  <c r="G191" i="6" s="1"/>
  <c r="G192" i="6" s="1"/>
  <c r="G193" i="6" s="1"/>
  <c r="G194" i="6" s="1"/>
  <c r="G195" i="6" s="1"/>
  <c r="G196" i="6" s="1"/>
  <c r="G197" i="6" s="1"/>
  <c r="G198" i="6" s="1"/>
  <c r="G199" i="6" s="1"/>
  <c r="G200" i="6" s="1"/>
  <c r="G201" i="6" s="1"/>
  <c r="G202" i="6" s="1"/>
  <c r="G203" i="6" s="1"/>
  <c r="K3" i="6"/>
  <c r="J3" i="6"/>
  <c r="I3" i="6"/>
  <c r="I4" i="6" s="1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I89" i="6" s="1"/>
  <c r="I90" i="6" s="1"/>
  <c r="I91" i="6" s="1"/>
  <c r="I92" i="6" s="1"/>
  <c r="I93" i="6" s="1"/>
  <c r="I94" i="6" s="1"/>
  <c r="I95" i="6" s="1"/>
  <c r="I96" i="6" s="1"/>
  <c r="I97" i="6" s="1"/>
  <c r="I98" i="6" s="1"/>
  <c r="I99" i="6" s="1"/>
  <c r="I100" i="6" s="1"/>
  <c r="I101" i="6" s="1"/>
  <c r="I102" i="6" s="1"/>
  <c r="I103" i="6" s="1"/>
  <c r="I104" i="6" s="1"/>
  <c r="I105" i="6" s="1"/>
  <c r="I106" i="6" s="1"/>
  <c r="I107" i="6" s="1"/>
  <c r="I108" i="6" s="1"/>
  <c r="I109" i="6" s="1"/>
  <c r="I110" i="6" s="1"/>
  <c r="I111" i="6" s="1"/>
  <c r="I112" i="6" s="1"/>
  <c r="I113" i="6" s="1"/>
  <c r="I114" i="6" s="1"/>
  <c r="I115" i="6" s="1"/>
  <c r="I116" i="6" s="1"/>
  <c r="I117" i="6" s="1"/>
  <c r="I118" i="6" s="1"/>
  <c r="I119" i="6" s="1"/>
  <c r="I120" i="6" s="1"/>
  <c r="I121" i="6" s="1"/>
  <c r="I122" i="6" s="1"/>
  <c r="I123" i="6" s="1"/>
  <c r="I124" i="6" s="1"/>
  <c r="I125" i="6" s="1"/>
  <c r="I126" i="6" s="1"/>
  <c r="I127" i="6" s="1"/>
  <c r="I128" i="6" s="1"/>
  <c r="I129" i="6" s="1"/>
  <c r="I130" i="6" s="1"/>
  <c r="I131" i="6" s="1"/>
  <c r="I132" i="6" s="1"/>
  <c r="I133" i="6" s="1"/>
  <c r="I134" i="6" s="1"/>
  <c r="I135" i="6" s="1"/>
  <c r="I136" i="6" s="1"/>
  <c r="I137" i="6" s="1"/>
  <c r="I138" i="6" s="1"/>
  <c r="I139" i="6" s="1"/>
  <c r="I140" i="6" s="1"/>
  <c r="I141" i="6" s="1"/>
  <c r="I142" i="6" s="1"/>
  <c r="I143" i="6" s="1"/>
  <c r="I144" i="6" s="1"/>
  <c r="I145" i="6" s="1"/>
  <c r="I146" i="6" s="1"/>
  <c r="I147" i="6" s="1"/>
  <c r="I148" i="6" s="1"/>
  <c r="I149" i="6" s="1"/>
  <c r="I150" i="6" s="1"/>
  <c r="I151" i="6" s="1"/>
  <c r="I152" i="6" s="1"/>
  <c r="I153" i="6" s="1"/>
  <c r="I154" i="6" s="1"/>
  <c r="I155" i="6" s="1"/>
  <c r="I156" i="6" s="1"/>
  <c r="I157" i="6" s="1"/>
  <c r="I158" i="6" s="1"/>
  <c r="I159" i="6" s="1"/>
  <c r="I160" i="6" s="1"/>
  <c r="I161" i="6" s="1"/>
  <c r="I162" i="6" s="1"/>
  <c r="I163" i="6" s="1"/>
  <c r="I164" i="6" s="1"/>
  <c r="I165" i="6" s="1"/>
  <c r="I166" i="6" s="1"/>
  <c r="I167" i="6" s="1"/>
  <c r="I168" i="6" s="1"/>
  <c r="I169" i="6" s="1"/>
  <c r="I170" i="6" s="1"/>
  <c r="I171" i="6" s="1"/>
  <c r="I172" i="6" s="1"/>
  <c r="I173" i="6" s="1"/>
  <c r="I174" i="6" s="1"/>
  <c r="I175" i="6" s="1"/>
  <c r="I176" i="6" s="1"/>
  <c r="I177" i="6" s="1"/>
  <c r="I178" i="6" s="1"/>
  <c r="I179" i="6" s="1"/>
  <c r="I180" i="6" s="1"/>
  <c r="I181" i="6" s="1"/>
  <c r="I182" i="6" s="1"/>
  <c r="I183" i="6" s="1"/>
  <c r="I184" i="6" s="1"/>
  <c r="I185" i="6" s="1"/>
  <c r="I186" i="6" s="1"/>
  <c r="I187" i="6" s="1"/>
  <c r="I188" i="6" s="1"/>
  <c r="I189" i="6" s="1"/>
  <c r="I190" i="6" s="1"/>
  <c r="I191" i="6" s="1"/>
  <c r="I192" i="6" s="1"/>
  <c r="I193" i="6" s="1"/>
  <c r="I194" i="6" s="1"/>
  <c r="I195" i="6" s="1"/>
  <c r="I196" i="6" s="1"/>
  <c r="I197" i="6" s="1"/>
  <c r="I198" i="6" s="1"/>
  <c r="I199" i="6" s="1"/>
  <c r="I200" i="6" s="1"/>
  <c r="I201" i="6" s="1"/>
  <c r="I202" i="6" s="1"/>
  <c r="I203" i="6" s="1"/>
  <c r="H3" i="6"/>
  <c r="H4" i="6" s="1"/>
  <c r="H5" i="6" s="1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H129" i="6" s="1"/>
  <c r="H130" i="6" s="1"/>
  <c r="H131" i="6" s="1"/>
  <c r="H132" i="6" s="1"/>
  <c r="H133" i="6" s="1"/>
  <c r="H134" i="6" s="1"/>
  <c r="H135" i="6" s="1"/>
  <c r="H136" i="6" s="1"/>
  <c r="H137" i="6" s="1"/>
  <c r="H138" i="6" s="1"/>
  <c r="H139" i="6" s="1"/>
  <c r="H140" i="6" s="1"/>
  <c r="H141" i="6" s="1"/>
  <c r="H142" i="6" s="1"/>
  <c r="H143" i="6" s="1"/>
  <c r="H144" i="6" s="1"/>
  <c r="H145" i="6" s="1"/>
  <c r="H146" i="6" s="1"/>
  <c r="H147" i="6" s="1"/>
  <c r="H148" i="6" s="1"/>
  <c r="H149" i="6" s="1"/>
  <c r="H150" i="6" s="1"/>
  <c r="H151" i="6" s="1"/>
  <c r="H152" i="6" s="1"/>
  <c r="H153" i="6" s="1"/>
  <c r="H154" i="6" s="1"/>
  <c r="H155" i="6" s="1"/>
  <c r="H156" i="6" s="1"/>
  <c r="H157" i="6" s="1"/>
  <c r="H158" i="6" s="1"/>
  <c r="H159" i="6" s="1"/>
  <c r="H160" i="6" s="1"/>
  <c r="H161" i="6" s="1"/>
  <c r="H162" i="6" s="1"/>
  <c r="H163" i="6" s="1"/>
  <c r="H164" i="6" s="1"/>
  <c r="H165" i="6" s="1"/>
  <c r="H166" i="6" s="1"/>
  <c r="H167" i="6" s="1"/>
  <c r="H168" i="6" s="1"/>
  <c r="H169" i="6" s="1"/>
  <c r="H170" i="6" s="1"/>
  <c r="H171" i="6" s="1"/>
  <c r="H172" i="6" s="1"/>
  <c r="H173" i="6" s="1"/>
  <c r="H174" i="6" s="1"/>
  <c r="H175" i="6" s="1"/>
  <c r="H176" i="6" s="1"/>
  <c r="H177" i="6" s="1"/>
  <c r="H178" i="6" s="1"/>
  <c r="H179" i="6" s="1"/>
  <c r="H180" i="6" s="1"/>
  <c r="H181" i="6" s="1"/>
  <c r="H182" i="6" s="1"/>
  <c r="H183" i="6" s="1"/>
  <c r="H184" i="6" s="1"/>
  <c r="H185" i="6" s="1"/>
  <c r="H186" i="6" s="1"/>
  <c r="H187" i="6" s="1"/>
  <c r="H188" i="6" s="1"/>
  <c r="H189" i="6" s="1"/>
  <c r="H190" i="6" s="1"/>
  <c r="H191" i="6" s="1"/>
  <c r="H192" i="6" s="1"/>
  <c r="H193" i="6" s="1"/>
  <c r="H194" i="6" s="1"/>
  <c r="H195" i="6" s="1"/>
  <c r="H196" i="6" s="1"/>
  <c r="H197" i="6" s="1"/>
  <c r="H198" i="6" s="1"/>
  <c r="H199" i="6" s="1"/>
  <c r="H200" i="6" s="1"/>
  <c r="H201" i="6" s="1"/>
  <c r="H202" i="6" s="1"/>
  <c r="H203" i="6" s="1"/>
  <c r="G3" i="6"/>
  <c r="K3" i="4"/>
  <c r="L3" i="4" s="1"/>
  <c r="J3" i="4"/>
  <c r="J4" i="4" s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J114" i="4" s="1"/>
  <c r="J115" i="4" s="1"/>
  <c r="J116" i="4" s="1"/>
  <c r="J117" i="4" s="1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J149" i="4" s="1"/>
  <c r="J150" i="4" s="1"/>
  <c r="J151" i="4" s="1"/>
  <c r="J152" i="4" s="1"/>
  <c r="J153" i="4" s="1"/>
  <c r="J154" i="4" s="1"/>
  <c r="J155" i="4" s="1"/>
  <c r="J156" i="4" s="1"/>
  <c r="J157" i="4" s="1"/>
  <c r="J158" i="4" s="1"/>
  <c r="J159" i="4" s="1"/>
  <c r="J160" i="4" s="1"/>
  <c r="J161" i="4" s="1"/>
  <c r="J162" i="4" s="1"/>
  <c r="J163" i="4" s="1"/>
  <c r="J164" i="4" s="1"/>
  <c r="J165" i="4" s="1"/>
  <c r="J166" i="4" s="1"/>
  <c r="J167" i="4" s="1"/>
  <c r="J168" i="4" s="1"/>
  <c r="J169" i="4" s="1"/>
  <c r="J170" i="4" s="1"/>
  <c r="J171" i="4" s="1"/>
  <c r="J172" i="4" s="1"/>
  <c r="J173" i="4" s="1"/>
  <c r="J174" i="4" s="1"/>
  <c r="J175" i="4" s="1"/>
  <c r="J176" i="4" s="1"/>
  <c r="J177" i="4" s="1"/>
  <c r="J178" i="4" s="1"/>
  <c r="J179" i="4" s="1"/>
  <c r="J180" i="4" s="1"/>
  <c r="J181" i="4" s="1"/>
  <c r="J182" i="4" s="1"/>
  <c r="J183" i="4" s="1"/>
  <c r="J184" i="4" s="1"/>
  <c r="J185" i="4" s="1"/>
  <c r="J186" i="4" s="1"/>
  <c r="J187" i="4" s="1"/>
  <c r="J188" i="4" s="1"/>
  <c r="J189" i="4" s="1"/>
  <c r="J190" i="4" s="1"/>
  <c r="J191" i="4" s="1"/>
  <c r="J192" i="4" s="1"/>
  <c r="J193" i="4" s="1"/>
  <c r="J194" i="4" s="1"/>
  <c r="J195" i="4" s="1"/>
  <c r="J196" i="4" s="1"/>
  <c r="J197" i="4" s="1"/>
  <c r="J198" i="4" s="1"/>
  <c r="J199" i="4" s="1"/>
  <c r="J200" i="4" s="1"/>
  <c r="J201" i="4" s="1"/>
  <c r="J202" i="4" s="1"/>
  <c r="J203" i="4" s="1"/>
  <c r="I3" i="4"/>
  <c r="I4" i="4" s="1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I115" i="4" s="1"/>
  <c r="I116" i="4" s="1"/>
  <c r="I117" i="4" s="1"/>
  <c r="I118" i="4" s="1"/>
  <c r="I119" i="4" s="1"/>
  <c r="I120" i="4" s="1"/>
  <c r="I121" i="4" s="1"/>
  <c r="I122" i="4" s="1"/>
  <c r="I123" i="4" s="1"/>
  <c r="I124" i="4" s="1"/>
  <c r="I125" i="4" s="1"/>
  <c r="I126" i="4" s="1"/>
  <c r="I127" i="4" s="1"/>
  <c r="I128" i="4" s="1"/>
  <c r="I129" i="4" s="1"/>
  <c r="I130" i="4" s="1"/>
  <c r="I131" i="4" s="1"/>
  <c r="I132" i="4" s="1"/>
  <c r="I133" i="4" s="1"/>
  <c r="I134" i="4" s="1"/>
  <c r="I135" i="4" s="1"/>
  <c r="I136" i="4" s="1"/>
  <c r="I137" i="4" s="1"/>
  <c r="I138" i="4" s="1"/>
  <c r="I139" i="4" s="1"/>
  <c r="I140" i="4" s="1"/>
  <c r="I141" i="4" s="1"/>
  <c r="I142" i="4" s="1"/>
  <c r="I143" i="4" s="1"/>
  <c r="I144" i="4" s="1"/>
  <c r="I145" i="4" s="1"/>
  <c r="I146" i="4" s="1"/>
  <c r="I147" i="4" s="1"/>
  <c r="I148" i="4" s="1"/>
  <c r="I149" i="4" s="1"/>
  <c r="I150" i="4" s="1"/>
  <c r="I151" i="4" s="1"/>
  <c r="I152" i="4" s="1"/>
  <c r="I153" i="4" s="1"/>
  <c r="I154" i="4" s="1"/>
  <c r="I155" i="4" s="1"/>
  <c r="I156" i="4" s="1"/>
  <c r="I157" i="4" s="1"/>
  <c r="I158" i="4" s="1"/>
  <c r="I159" i="4" s="1"/>
  <c r="I160" i="4" s="1"/>
  <c r="I161" i="4" s="1"/>
  <c r="I162" i="4" s="1"/>
  <c r="I163" i="4" s="1"/>
  <c r="I164" i="4" s="1"/>
  <c r="I165" i="4" s="1"/>
  <c r="I166" i="4" s="1"/>
  <c r="I167" i="4" s="1"/>
  <c r="I168" i="4" s="1"/>
  <c r="I169" i="4" s="1"/>
  <c r="I170" i="4" s="1"/>
  <c r="I171" i="4" s="1"/>
  <c r="I172" i="4" s="1"/>
  <c r="I173" i="4" s="1"/>
  <c r="I174" i="4" s="1"/>
  <c r="I175" i="4" s="1"/>
  <c r="I176" i="4" s="1"/>
  <c r="I177" i="4" s="1"/>
  <c r="I178" i="4" s="1"/>
  <c r="I179" i="4" s="1"/>
  <c r="I180" i="4" s="1"/>
  <c r="I181" i="4" s="1"/>
  <c r="I182" i="4" s="1"/>
  <c r="I183" i="4" s="1"/>
  <c r="I184" i="4" s="1"/>
  <c r="I185" i="4" s="1"/>
  <c r="I186" i="4" s="1"/>
  <c r="I187" i="4" s="1"/>
  <c r="I188" i="4" s="1"/>
  <c r="I189" i="4" s="1"/>
  <c r="I190" i="4" s="1"/>
  <c r="I191" i="4" s="1"/>
  <c r="I192" i="4" s="1"/>
  <c r="I193" i="4" s="1"/>
  <c r="I194" i="4" s="1"/>
  <c r="I195" i="4" s="1"/>
  <c r="I196" i="4" s="1"/>
  <c r="I197" i="4" s="1"/>
  <c r="I198" i="4" s="1"/>
  <c r="I199" i="4" s="1"/>
  <c r="I200" i="4" s="1"/>
  <c r="I201" i="4" s="1"/>
  <c r="I202" i="4" s="1"/>
  <c r="I203" i="4" s="1"/>
  <c r="H3" i="4"/>
  <c r="H4" i="4" s="1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G3" i="4"/>
  <c r="G4" i="4" s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3" i="1"/>
  <c r="G4" i="1"/>
  <c r="G5" i="1"/>
  <c r="G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7" i="1"/>
  <c r="I3" i="1"/>
  <c r="P11" i="9" l="1"/>
  <c r="R5" i="9"/>
  <c r="K4" i="4"/>
  <c r="K5" i="4" l="1"/>
  <c r="L4" i="4"/>
  <c r="K6" i="4" l="1"/>
  <c r="L5" i="4"/>
  <c r="K7" i="4" l="1"/>
  <c r="L6" i="4"/>
  <c r="K8" i="4" l="1"/>
  <c r="L7" i="4"/>
  <c r="K9" i="4" l="1"/>
  <c r="L8" i="4"/>
  <c r="K10" i="4" l="1"/>
  <c r="L9" i="4"/>
  <c r="K11" i="4" l="1"/>
  <c r="L10" i="4"/>
  <c r="K12" i="4" l="1"/>
  <c r="L11" i="4"/>
  <c r="K13" i="4" l="1"/>
  <c r="L12" i="4"/>
  <c r="K14" i="4" l="1"/>
  <c r="L13" i="4"/>
  <c r="K15" i="4" l="1"/>
  <c r="L14" i="4"/>
  <c r="K16" i="4" l="1"/>
  <c r="L15" i="4"/>
  <c r="K17" i="4" l="1"/>
  <c r="L16" i="4"/>
  <c r="K18" i="4" l="1"/>
  <c r="L17" i="4"/>
  <c r="K19" i="4" l="1"/>
  <c r="L18" i="4"/>
  <c r="K20" i="4" l="1"/>
  <c r="L19" i="4"/>
  <c r="K21" i="4" l="1"/>
  <c r="L20" i="4"/>
  <c r="K22" i="4" l="1"/>
  <c r="L21" i="4"/>
  <c r="K23" i="4" l="1"/>
  <c r="L22" i="4"/>
  <c r="K24" i="4" l="1"/>
  <c r="L23" i="4"/>
  <c r="K25" i="4" l="1"/>
  <c r="L24" i="4"/>
  <c r="K26" i="4" l="1"/>
  <c r="L25" i="4"/>
  <c r="K27" i="4" l="1"/>
  <c r="L26" i="4"/>
  <c r="K28" i="4" l="1"/>
  <c r="L27" i="4"/>
  <c r="K29" i="4" l="1"/>
  <c r="L28" i="4"/>
  <c r="K30" i="4" l="1"/>
  <c r="L29" i="4"/>
  <c r="K31" i="4" l="1"/>
  <c r="L30" i="4"/>
  <c r="K32" i="4" l="1"/>
  <c r="L31" i="4"/>
  <c r="K33" i="4" l="1"/>
  <c r="L32" i="4"/>
  <c r="K34" i="4" l="1"/>
  <c r="L33" i="4"/>
  <c r="K35" i="4" l="1"/>
  <c r="L34" i="4"/>
  <c r="K36" i="4" l="1"/>
  <c r="L35" i="4"/>
  <c r="K37" i="4" l="1"/>
  <c r="L36" i="4"/>
  <c r="K38" i="4" l="1"/>
  <c r="L37" i="4"/>
  <c r="K39" i="4" l="1"/>
  <c r="L38" i="4"/>
  <c r="K40" i="4" l="1"/>
  <c r="L39" i="4"/>
  <c r="K41" i="4" l="1"/>
  <c r="L40" i="4"/>
  <c r="K42" i="4" l="1"/>
  <c r="L41" i="4"/>
  <c r="K43" i="4" l="1"/>
  <c r="L42" i="4"/>
  <c r="K44" i="4" l="1"/>
  <c r="L43" i="4"/>
  <c r="K45" i="4" l="1"/>
  <c r="L44" i="4"/>
  <c r="K46" i="4" l="1"/>
  <c r="L45" i="4"/>
  <c r="K47" i="4" l="1"/>
  <c r="L46" i="4"/>
  <c r="K48" i="4" l="1"/>
  <c r="L47" i="4"/>
  <c r="K49" i="4" l="1"/>
  <c r="L48" i="4"/>
  <c r="K50" i="4" l="1"/>
  <c r="L49" i="4"/>
  <c r="K51" i="4" l="1"/>
  <c r="L50" i="4"/>
  <c r="K52" i="4" l="1"/>
  <c r="L51" i="4"/>
  <c r="K53" i="4" l="1"/>
  <c r="L52" i="4"/>
  <c r="K54" i="4" l="1"/>
  <c r="L53" i="4"/>
  <c r="K55" i="4" l="1"/>
  <c r="L54" i="4"/>
  <c r="K56" i="4" l="1"/>
  <c r="L55" i="4"/>
  <c r="K57" i="4" l="1"/>
  <c r="L56" i="4"/>
  <c r="K58" i="4" l="1"/>
  <c r="L57" i="4"/>
  <c r="K59" i="4" l="1"/>
  <c r="L58" i="4"/>
  <c r="K60" i="4" l="1"/>
  <c r="L59" i="4"/>
  <c r="K61" i="4" l="1"/>
  <c r="L60" i="4"/>
  <c r="K62" i="4" l="1"/>
  <c r="L61" i="4"/>
  <c r="K63" i="4" l="1"/>
  <c r="L62" i="4"/>
  <c r="K64" i="4" l="1"/>
  <c r="L63" i="4"/>
  <c r="K65" i="4" l="1"/>
  <c r="L64" i="4"/>
  <c r="K66" i="4" l="1"/>
  <c r="L65" i="4"/>
  <c r="K67" i="4" l="1"/>
  <c r="L66" i="4"/>
  <c r="K68" i="4" l="1"/>
  <c r="L67" i="4"/>
  <c r="K69" i="4" l="1"/>
  <c r="L68" i="4"/>
  <c r="K70" i="4" l="1"/>
  <c r="L69" i="4"/>
  <c r="K71" i="4" l="1"/>
  <c r="L70" i="4"/>
  <c r="K72" i="4" l="1"/>
  <c r="L71" i="4"/>
  <c r="K73" i="4" l="1"/>
  <c r="L72" i="4"/>
  <c r="K74" i="4" l="1"/>
  <c r="L73" i="4"/>
  <c r="K75" i="4" l="1"/>
  <c r="L74" i="4"/>
  <c r="K76" i="4" l="1"/>
  <c r="L75" i="4"/>
  <c r="K77" i="4" l="1"/>
  <c r="L76" i="4"/>
  <c r="K78" i="4" l="1"/>
  <c r="L77" i="4"/>
  <c r="K79" i="4" l="1"/>
  <c r="L78" i="4"/>
  <c r="K80" i="4" l="1"/>
  <c r="L79" i="4"/>
  <c r="K81" i="4" l="1"/>
  <c r="L80" i="4"/>
  <c r="K82" i="4" l="1"/>
  <c r="L81" i="4"/>
  <c r="K83" i="4" l="1"/>
  <c r="L82" i="4"/>
  <c r="K84" i="4" l="1"/>
  <c r="L83" i="4"/>
  <c r="K85" i="4" l="1"/>
  <c r="L84" i="4"/>
  <c r="K86" i="4" l="1"/>
  <c r="L85" i="4"/>
  <c r="K87" i="4" l="1"/>
  <c r="L86" i="4"/>
  <c r="K88" i="4" l="1"/>
  <c r="L87" i="4"/>
  <c r="K89" i="4" l="1"/>
  <c r="L88" i="4"/>
  <c r="K90" i="4" l="1"/>
  <c r="L89" i="4"/>
  <c r="K91" i="4" l="1"/>
  <c r="L90" i="4"/>
  <c r="K92" i="4" l="1"/>
  <c r="L91" i="4"/>
  <c r="K93" i="4" l="1"/>
  <c r="L92" i="4"/>
  <c r="K94" i="4" l="1"/>
  <c r="L93" i="4"/>
  <c r="K95" i="4" l="1"/>
  <c r="L94" i="4"/>
  <c r="K96" i="4" l="1"/>
  <c r="L95" i="4"/>
  <c r="K97" i="4" l="1"/>
  <c r="L96" i="4"/>
  <c r="K98" i="4" l="1"/>
  <c r="L97" i="4"/>
  <c r="K99" i="4" l="1"/>
  <c r="L98" i="4"/>
  <c r="K100" i="4" l="1"/>
  <c r="L99" i="4"/>
  <c r="K101" i="4" l="1"/>
  <c r="L100" i="4"/>
  <c r="K102" i="4" l="1"/>
  <c r="L101" i="4"/>
  <c r="K103" i="4" l="1"/>
  <c r="L102" i="4"/>
  <c r="K104" i="4" l="1"/>
  <c r="L103" i="4"/>
  <c r="K105" i="4" l="1"/>
  <c r="L104" i="4"/>
  <c r="K106" i="4" l="1"/>
  <c r="L105" i="4"/>
  <c r="K107" i="4" l="1"/>
  <c r="L106" i="4"/>
  <c r="K108" i="4" l="1"/>
  <c r="L107" i="4"/>
  <c r="K109" i="4" l="1"/>
  <c r="L108" i="4"/>
  <c r="K110" i="4" l="1"/>
  <c r="L109" i="4"/>
  <c r="K111" i="4" l="1"/>
  <c r="L110" i="4"/>
  <c r="K112" i="4" l="1"/>
  <c r="L111" i="4"/>
  <c r="K113" i="4" l="1"/>
  <c r="L112" i="4"/>
  <c r="K114" i="4" l="1"/>
  <c r="L113" i="4"/>
  <c r="K115" i="4" l="1"/>
  <c r="L114" i="4"/>
  <c r="K116" i="4" l="1"/>
  <c r="L115" i="4"/>
  <c r="K117" i="4" l="1"/>
  <c r="L116" i="4"/>
  <c r="K118" i="4" l="1"/>
  <c r="L117" i="4"/>
  <c r="K119" i="4" l="1"/>
  <c r="L118" i="4"/>
  <c r="K120" i="4" l="1"/>
  <c r="L119" i="4"/>
  <c r="K121" i="4" l="1"/>
  <c r="L120" i="4"/>
  <c r="K122" i="4" l="1"/>
  <c r="L121" i="4"/>
  <c r="K123" i="4" l="1"/>
  <c r="L122" i="4"/>
  <c r="K124" i="4" l="1"/>
  <c r="L123" i="4"/>
  <c r="K125" i="4" l="1"/>
  <c r="L124" i="4"/>
  <c r="K126" i="4" l="1"/>
  <c r="L125" i="4"/>
  <c r="K127" i="4" l="1"/>
  <c r="L126" i="4"/>
  <c r="K128" i="4" l="1"/>
  <c r="L127" i="4"/>
  <c r="K129" i="4" l="1"/>
  <c r="L128" i="4"/>
  <c r="K130" i="4" l="1"/>
  <c r="L129" i="4"/>
  <c r="K131" i="4" l="1"/>
  <c r="L130" i="4"/>
  <c r="K132" i="4" l="1"/>
  <c r="L131" i="4"/>
  <c r="K133" i="4" l="1"/>
  <c r="L132" i="4"/>
  <c r="K134" i="4" l="1"/>
  <c r="L133" i="4"/>
  <c r="K135" i="4" l="1"/>
  <c r="L134" i="4"/>
  <c r="K136" i="4" l="1"/>
  <c r="L135" i="4"/>
  <c r="K137" i="4" l="1"/>
  <c r="L136" i="4"/>
  <c r="K138" i="4" l="1"/>
  <c r="L137" i="4"/>
  <c r="K139" i="4" l="1"/>
  <c r="L138" i="4"/>
  <c r="K140" i="4" l="1"/>
  <c r="L139" i="4"/>
  <c r="K141" i="4" l="1"/>
  <c r="L140" i="4"/>
  <c r="K142" i="4" l="1"/>
  <c r="L141" i="4"/>
  <c r="K143" i="4" l="1"/>
  <c r="L142" i="4"/>
  <c r="K144" i="4" l="1"/>
  <c r="L143" i="4"/>
  <c r="K145" i="4" l="1"/>
  <c r="L144" i="4"/>
  <c r="K146" i="4" l="1"/>
  <c r="L145" i="4"/>
  <c r="K147" i="4" l="1"/>
  <c r="L146" i="4"/>
  <c r="K148" i="4" l="1"/>
  <c r="L147" i="4"/>
  <c r="K149" i="4" l="1"/>
  <c r="L148" i="4"/>
  <c r="K150" i="4" l="1"/>
  <c r="L149" i="4"/>
  <c r="K151" i="4" l="1"/>
  <c r="L150" i="4"/>
  <c r="K152" i="4" l="1"/>
  <c r="L151" i="4"/>
  <c r="K153" i="4" l="1"/>
  <c r="L152" i="4"/>
  <c r="K154" i="4" l="1"/>
  <c r="L153" i="4"/>
  <c r="K155" i="4" l="1"/>
  <c r="L154" i="4"/>
  <c r="K156" i="4" l="1"/>
  <c r="L155" i="4"/>
  <c r="K157" i="4" l="1"/>
  <c r="L156" i="4"/>
  <c r="K158" i="4" l="1"/>
  <c r="L157" i="4"/>
  <c r="K159" i="4" l="1"/>
  <c r="L158" i="4"/>
  <c r="K160" i="4" l="1"/>
  <c r="L159" i="4"/>
  <c r="K161" i="4" l="1"/>
  <c r="L160" i="4"/>
  <c r="K162" i="4" l="1"/>
  <c r="L161" i="4"/>
  <c r="K163" i="4" l="1"/>
  <c r="L162" i="4"/>
  <c r="K164" i="4" l="1"/>
  <c r="L163" i="4"/>
  <c r="K165" i="4" l="1"/>
  <c r="L164" i="4"/>
  <c r="K166" i="4" l="1"/>
  <c r="L165" i="4"/>
  <c r="K167" i="4" l="1"/>
  <c r="L166" i="4"/>
  <c r="K168" i="4" l="1"/>
  <c r="L167" i="4"/>
  <c r="K169" i="4" l="1"/>
  <c r="L168" i="4"/>
  <c r="K170" i="4" l="1"/>
  <c r="L169" i="4"/>
  <c r="K171" i="4" l="1"/>
  <c r="L170" i="4"/>
  <c r="K172" i="4" l="1"/>
  <c r="L171" i="4"/>
  <c r="K173" i="4" l="1"/>
  <c r="L172" i="4"/>
  <c r="K174" i="4" l="1"/>
  <c r="L173" i="4"/>
  <c r="K175" i="4" l="1"/>
  <c r="L174" i="4"/>
  <c r="K176" i="4" l="1"/>
  <c r="L175" i="4"/>
  <c r="K177" i="4" l="1"/>
  <c r="L176" i="4"/>
  <c r="K178" i="4" l="1"/>
  <c r="L177" i="4"/>
  <c r="K179" i="4" l="1"/>
  <c r="L178" i="4"/>
  <c r="K180" i="4" l="1"/>
  <c r="L179" i="4"/>
  <c r="K181" i="4" l="1"/>
  <c r="L180" i="4"/>
  <c r="K182" i="4" l="1"/>
  <c r="L181" i="4"/>
  <c r="K183" i="4" l="1"/>
  <c r="L182" i="4"/>
  <c r="K184" i="4" l="1"/>
  <c r="L183" i="4"/>
  <c r="K185" i="4" l="1"/>
  <c r="L184" i="4"/>
  <c r="K186" i="4" l="1"/>
  <c r="L185" i="4"/>
  <c r="K187" i="4" l="1"/>
  <c r="L186" i="4"/>
  <c r="K188" i="4" l="1"/>
  <c r="L187" i="4"/>
  <c r="K189" i="4" l="1"/>
  <c r="L188" i="4"/>
  <c r="K190" i="4" l="1"/>
  <c r="L189" i="4"/>
  <c r="K191" i="4" l="1"/>
  <c r="L190" i="4"/>
  <c r="K192" i="4" l="1"/>
  <c r="L191" i="4"/>
  <c r="K193" i="4" l="1"/>
  <c r="L192" i="4"/>
  <c r="K194" i="4" l="1"/>
  <c r="L193" i="4"/>
  <c r="K195" i="4" l="1"/>
  <c r="L194" i="4"/>
  <c r="K196" i="4" l="1"/>
  <c r="L195" i="4"/>
  <c r="K197" i="4" l="1"/>
  <c r="L196" i="4"/>
  <c r="K198" i="4" l="1"/>
  <c r="L197" i="4"/>
  <c r="K199" i="4" l="1"/>
  <c r="L198" i="4"/>
  <c r="K200" i="4" l="1"/>
  <c r="L199" i="4"/>
  <c r="K201" i="4" l="1"/>
  <c r="L200" i="4"/>
  <c r="K202" i="4" l="1"/>
  <c r="L201" i="4"/>
  <c r="K203" i="4" l="1"/>
  <c r="L203" i="4" s="1"/>
  <c r="L20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2CE1620-D2F5-4C0B-8087-6F29D44D541A}" keepAlive="1" name="Zapytanie — statek" description="Połączenie z zapytaniem „statek” w skoroszycie." type="5" refreshedVersion="8" background="1" saveData="1">
    <dbPr connection="Provider=Microsoft.Mashup.OleDb.1;Data Source=$Workbook$;Location=statek;Extended Properties=&quot;&quot;" command="SELECT * FROM [statek]"/>
  </connection>
  <connection id="2" xr16:uid="{6A4F61F1-A987-4D9A-81EF-6DA7078B3238}" keepAlive="1" name="Zapytanie — statek (2)" description="Połączenie z zapytaniem „statek (2)” w skoroszycie." type="5" refreshedVersion="8" background="1" saveData="1">
    <dbPr connection="Provider=Microsoft.Mashup.OleDb.1;Data Source=$Workbook$;Location=&quot;statek (2)&quot;;Extended Properties=&quot;&quot;" command="SELECT * FROM [statek (2)]"/>
  </connection>
  <connection id="3" xr16:uid="{A3B93A6C-AA39-4E0A-BB74-611B70C2F58F}" keepAlive="1" name="Zapytanie — statek (3)" description="Połączenie z zapytaniem „statek (3)” w skoroszycie." type="5" refreshedVersion="8" background="1" saveData="1">
    <dbPr connection="Provider=Microsoft.Mashup.OleDb.1;Data Source=$Workbook$;Location=&quot;statek (3)&quot;;Extended Properties=&quot;&quot;" command="SELECT * FROM [statek (3)]"/>
  </connection>
  <connection id="4" xr16:uid="{2FC00C7D-5849-4227-8864-83260DAE368F}" keepAlive="1" name="Zapytanie — statek (4)" description="Połączenie z zapytaniem „statek (4)” w skoroszycie." type="5" refreshedVersion="8" background="1" saveData="1">
    <dbPr connection="Provider=Microsoft.Mashup.OleDb.1;Data Source=$Workbook$;Location=&quot;statek (4)&quot;;Extended Properties=&quot;&quot;" command="SELECT * FROM [statek (4)]"/>
  </connection>
  <connection id="5" xr16:uid="{A2E1E094-285E-4763-A372-0F06CE8D2DEC}" keepAlive="1" name="Zapytanie — statek (5)" description="Połączenie z zapytaniem „statek (5)” w skoroszycie." type="5" refreshedVersion="8" background="1" saveData="1">
    <dbPr connection="Provider=Microsoft.Mashup.OleDb.1;Data Source=$Workbook$;Location=&quot;statek (5)&quot;;Extended Properties=&quot;&quot;" command="SELECT * FROM [statek (5)]"/>
  </connection>
</connections>
</file>

<file path=xl/sharedStrings.xml><?xml version="1.0" encoding="utf-8"?>
<sst xmlns="http://schemas.openxmlformats.org/spreadsheetml/2006/main" count="3154" uniqueCount="67">
  <si>
    <t>data</t>
  </si>
  <si>
    <t>port</t>
  </si>
  <si>
    <t>towar</t>
  </si>
  <si>
    <t>Z/W</t>
  </si>
  <si>
    <t>ile ton</t>
  </si>
  <si>
    <t>cena za tone w talarach</t>
  </si>
  <si>
    <t>Algier</t>
  </si>
  <si>
    <t>T4</t>
  </si>
  <si>
    <t>Z</t>
  </si>
  <si>
    <t>T5</t>
  </si>
  <si>
    <t>T1</t>
  </si>
  <si>
    <t>T2</t>
  </si>
  <si>
    <t>T3</t>
  </si>
  <si>
    <t>Tunis</t>
  </si>
  <si>
    <t>W</t>
  </si>
  <si>
    <t>Benghazi</t>
  </si>
  <si>
    <t>Aleksandria</t>
  </si>
  <si>
    <t>Bejrut</t>
  </si>
  <si>
    <t>Palermo</t>
  </si>
  <si>
    <t>Neapol</t>
  </si>
  <si>
    <t>Monako</t>
  </si>
  <si>
    <t>Barcelona</t>
  </si>
  <si>
    <t>Walencja</t>
  </si>
  <si>
    <t>Etykiety wierszy</t>
  </si>
  <si>
    <t>Suma końcowa</t>
  </si>
  <si>
    <t>Suma z ile ton</t>
  </si>
  <si>
    <t>2016</t>
  </si>
  <si>
    <t>Jan</t>
  </si>
  <si>
    <t>Feb</t>
  </si>
  <si>
    <t>Mar</t>
  </si>
  <si>
    <t>Apr</t>
  </si>
  <si>
    <t>Jun</t>
  </si>
  <si>
    <t>Jul</t>
  </si>
  <si>
    <t>Sep</t>
  </si>
  <si>
    <t>Oct</t>
  </si>
  <si>
    <t>Nov</t>
  </si>
  <si>
    <t>2017</t>
  </si>
  <si>
    <t>May</t>
  </si>
  <si>
    <t>Aug</t>
  </si>
  <si>
    <t>Dec</t>
  </si>
  <si>
    <t>2018</t>
  </si>
  <si>
    <t>Liczba z towar</t>
  </si>
  <si>
    <t>liczba dni podrozy</t>
  </si>
  <si>
    <t>ILE TON T1</t>
  </si>
  <si>
    <t>ILE TON T2</t>
  </si>
  <si>
    <t>ILE TON T3</t>
  </si>
  <si>
    <t xml:space="preserve">ILE TON T4 </t>
  </si>
  <si>
    <t>ILE TON T5</t>
  </si>
  <si>
    <t>roznica</t>
  </si>
  <si>
    <t>Zaladowano</t>
  </si>
  <si>
    <t>Rozladowano</t>
  </si>
  <si>
    <t>1.02.2016</t>
  </si>
  <si>
    <t>1.08.2018</t>
  </si>
  <si>
    <t>min</t>
  </si>
  <si>
    <t>max</t>
  </si>
  <si>
    <t>Rozladowania</t>
  </si>
  <si>
    <t>Zaladowania</t>
  </si>
  <si>
    <t>Kolumna3</t>
  </si>
  <si>
    <t>Kolumna4</t>
  </si>
  <si>
    <t>Kolumna5</t>
  </si>
  <si>
    <t>Kolumna6</t>
  </si>
  <si>
    <t>Kolumna7</t>
  </si>
  <si>
    <t>Kolumna8</t>
  </si>
  <si>
    <t>Saldo</t>
  </si>
  <si>
    <t>po zakonczeniu wszystkich transakcji</t>
  </si>
  <si>
    <t>Wyplyniecie</t>
  </si>
  <si>
    <t>MINIMALNE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</si>
</sst>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2" borderId="2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left" indent="1"/>
    </xf>
    <xf numFmtId="0" fontId="1" fillId="0" borderId="3" xfId="0" applyNumberFormat="1" applyFont="1" applyBorder="1"/>
    <xf numFmtId="0" fontId="0" fillId="2" borderId="2" xfId="0" applyNumberFormat="1" applyFont="1" applyFill="1" applyBorder="1"/>
    <xf numFmtId="14" fontId="0" fillId="0" borderId="1" xfId="0" applyNumberFormat="1" applyFont="1" applyBorder="1"/>
    <xf numFmtId="0" fontId="0" fillId="0" borderId="2" xfId="0" applyNumberFormat="1" applyFont="1" applyBorder="1"/>
    <xf numFmtId="14" fontId="0" fillId="3" borderId="0" xfId="0" applyNumberFormat="1" applyFill="1"/>
    <xf numFmtId="0" fontId="0" fillId="3" borderId="0" xfId="0" applyNumberFormat="1" applyFill="1"/>
    <xf numFmtId="0" fontId="0" fillId="3" borderId="0" xfId="0" applyFill="1"/>
    <xf numFmtId="0" fontId="0" fillId="3" borderId="2" xfId="0" applyNumberFormat="1" applyFont="1" applyFill="1" applyBorder="1"/>
    <xf numFmtId="14" fontId="0" fillId="4" borderId="0" xfId="0" applyNumberFormat="1" applyFill="1"/>
    <xf numFmtId="0" fontId="0" fillId="4" borderId="0" xfId="0" applyNumberFormat="1" applyFill="1"/>
    <xf numFmtId="0" fontId="0" fillId="4" borderId="0" xfId="0" applyFill="1"/>
  </cellXfs>
  <cellStyles count="1">
    <cellStyle name="Normalny" xfId="0" builtinId="0"/>
  </cellStyles>
  <dxfs count="4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chartsheet" Target="chartsheets/sheet1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[zad6.xlsx]Arkusz6!Tabela przestawna3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Ilości ton towaru T5 rozładowane i wyładowane w poszczególnych miesiącach 2016-2018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Arkusz6!$B$3</c:f>
              <c:strCache>
                <c:ptCount val="1"/>
                <c:pt idx="0">
                  <c:v>Zaladowania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Arkusz6!$A$4:$A$43</c:f>
              <c:multiLvlStrCache>
                <c:ptCount val="3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</c:lvl>
              </c:multiLvlStrCache>
            </c:multiLvlStrRef>
          </c:cat>
          <c:val>
            <c:numRef>
              <c:f>Arkusz6!$B$4:$B$43</c:f>
              <c:numCache>
                <c:formatCode>General</c:formatCode>
                <c:ptCount val="36"/>
                <c:pt idx="0">
                  <c:v>76</c:v>
                </c:pt>
                <c:pt idx="1">
                  <c:v>8</c:v>
                </c:pt>
                <c:pt idx="2">
                  <c:v>0</c:v>
                </c:pt>
                <c:pt idx="3">
                  <c:v>68</c:v>
                </c:pt>
                <c:pt idx="4">
                  <c:v>0</c:v>
                </c:pt>
                <c:pt idx="5">
                  <c:v>42</c:v>
                </c:pt>
                <c:pt idx="6">
                  <c:v>83</c:v>
                </c:pt>
                <c:pt idx="7">
                  <c:v>0</c:v>
                </c:pt>
                <c:pt idx="8">
                  <c:v>44</c:v>
                </c:pt>
                <c:pt idx="9">
                  <c:v>0</c:v>
                </c:pt>
                <c:pt idx="10">
                  <c:v>30</c:v>
                </c:pt>
                <c:pt idx="11">
                  <c:v>0</c:v>
                </c:pt>
                <c:pt idx="12">
                  <c:v>39</c:v>
                </c:pt>
                <c:pt idx="13">
                  <c:v>0</c:v>
                </c:pt>
                <c:pt idx="14">
                  <c:v>35</c:v>
                </c:pt>
                <c:pt idx="15">
                  <c:v>1</c:v>
                </c:pt>
                <c:pt idx="16">
                  <c:v>33</c:v>
                </c:pt>
                <c:pt idx="17">
                  <c:v>8</c:v>
                </c:pt>
                <c:pt idx="18">
                  <c:v>42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12</c:v>
                </c:pt>
                <c:pt idx="23">
                  <c:v>0</c:v>
                </c:pt>
                <c:pt idx="24">
                  <c:v>10</c:v>
                </c:pt>
                <c:pt idx="25">
                  <c:v>34</c:v>
                </c:pt>
                <c:pt idx="26">
                  <c:v>0</c:v>
                </c:pt>
                <c:pt idx="27">
                  <c:v>5</c:v>
                </c:pt>
                <c:pt idx="28">
                  <c:v>0</c:v>
                </c:pt>
                <c:pt idx="29">
                  <c:v>95</c:v>
                </c:pt>
                <c:pt idx="30">
                  <c:v>25</c:v>
                </c:pt>
                <c:pt idx="31">
                  <c:v>22</c:v>
                </c:pt>
                <c:pt idx="32">
                  <c:v>0</c:v>
                </c:pt>
                <c:pt idx="33">
                  <c:v>20</c:v>
                </c:pt>
                <c:pt idx="34">
                  <c:v>48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2B-4188-B7A2-A14EAAF932E0}"/>
            </c:ext>
          </c:extLst>
        </c:ser>
        <c:ser>
          <c:idx val="1"/>
          <c:order val="1"/>
          <c:tx>
            <c:strRef>
              <c:f>Arkusz6!$C$3</c:f>
              <c:strCache>
                <c:ptCount val="1"/>
                <c:pt idx="0">
                  <c:v>Rozladowania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Arkusz6!$A$4:$A$43</c:f>
              <c:multiLvlStrCache>
                <c:ptCount val="3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</c:lvl>
              </c:multiLvlStrCache>
            </c:multiLvlStrRef>
          </c:cat>
          <c:val>
            <c:numRef>
              <c:f>Arkusz6!$C$4:$C$43</c:f>
              <c:numCache>
                <c:formatCode>General</c:formatCode>
                <c:ptCount val="36"/>
                <c:pt idx="0">
                  <c:v>32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191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112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68</c:v>
                </c:pt>
                <c:pt idx="17">
                  <c:v>0</c:v>
                </c:pt>
                <c:pt idx="18">
                  <c:v>0</c:v>
                </c:pt>
                <c:pt idx="19">
                  <c:v>48</c:v>
                </c:pt>
                <c:pt idx="20">
                  <c:v>0</c:v>
                </c:pt>
                <c:pt idx="21">
                  <c:v>6</c:v>
                </c:pt>
                <c:pt idx="22">
                  <c:v>1</c:v>
                </c:pt>
                <c:pt idx="23">
                  <c:v>0</c:v>
                </c:pt>
                <c:pt idx="24">
                  <c:v>22</c:v>
                </c:pt>
                <c:pt idx="25">
                  <c:v>0</c:v>
                </c:pt>
                <c:pt idx="26">
                  <c:v>34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121</c:v>
                </c:pt>
                <c:pt idx="32">
                  <c:v>26</c:v>
                </c:pt>
                <c:pt idx="33">
                  <c:v>0</c:v>
                </c:pt>
                <c:pt idx="34">
                  <c:v>64</c:v>
                </c:pt>
                <c:pt idx="3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2B-4188-B7A2-A14EAAF932E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569056"/>
        <c:axId val="175224960"/>
      </c:barChart>
      <c:catAx>
        <c:axId val="45656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5224960"/>
        <c:crosses val="autoZero"/>
        <c:auto val="1"/>
        <c:lblAlgn val="ctr"/>
        <c:lblOffset val="100"/>
        <c:noMultiLvlLbl val="0"/>
      </c:catAx>
      <c:valAx>
        <c:axId val="17522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ton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656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D23208D-A78F-4312-B2C5-AE7A0B929B3E}">
  <sheetPr/>
  <sheetViews>
    <sheetView zoomScale="16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3111" cy="6077599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48229E6-54D3-A723-2051-E7B153AE7F3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9" refreshedDate="44993.868293749998" createdVersion="8" refreshedVersion="8" minRefreshableVersion="3" recordCount="202" xr:uid="{A410406D-BA89-4B67-B8C0-E959B6658494}">
  <cacheSource type="worksheet">
    <worksheetSource name="statek"/>
  </cacheSource>
  <cacheFields count="6">
    <cacheField name="data" numFmtId="14">
      <sharedItems containsSemiMixedTypes="0" containsNonDate="0" containsDate="1" containsString="0" minDate="2016-01-01T00:00:00" maxDate="2018-12-19T00:00:00" count="56">
        <d v="2016-01-01T00:00:00"/>
        <d v="2016-01-16T00:00:00"/>
        <d v="2016-01-24T00:00:00"/>
        <d v="2016-02-19T00:00:00"/>
        <d v="2016-03-11T00:00:00"/>
        <d v="2016-04-04T00:00:00"/>
        <d v="2016-04-22T00:00:00"/>
        <d v="2016-05-14T00:00:00"/>
        <d v="2016-06-08T00:00:00"/>
        <d v="2016-06-21T00:00:00"/>
        <d v="2016-07-08T00:00:00"/>
        <d v="2016-07-23T00:00:00"/>
        <d v="2016-08-11T00:00:00"/>
        <d v="2016-09-06T00:00:00"/>
        <d v="2016-09-27T00:00:00"/>
        <d v="2016-10-21T00:00:00"/>
        <d v="2016-11-08T00:00:00"/>
        <d v="2016-11-30T00:00:00"/>
        <d v="2016-12-25T00:00:00"/>
        <d v="2017-01-07T00:00:00"/>
        <d v="2017-01-24T00:00:00"/>
        <d v="2017-02-08T00:00:00"/>
        <d v="2017-02-27T00:00:00"/>
        <d v="2017-03-25T00:00:00"/>
        <d v="2017-04-15T00:00:00"/>
        <d v="2017-05-09T00:00:00"/>
        <d v="2017-05-27T00:00:00"/>
        <d v="2017-06-18T00:00:00"/>
        <d v="2017-07-13T00:00:00"/>
        <d v="2017-07-26T00:00:00"/>
        <d v="2017-08-12T00:00:00"/>
        <d v="2017-08-27T00:00:00"/>
        <d v="2017-09-15T00:00:00"/>
        <d v="2017-10-11T00:00:00"/>
        <d v="2017-11-01T00:00:00"/>
        <d v="2017-11-25T00:00:00"/>
        <d v="2017-12-13T00:00:00"/>
        <d v="2018-01-04T00:00:00"/>
        <d v="2018-01-29T00:00:00"/>
        <d v="2018-01-30T00:00:00"/>
        <d v="2018-02-16T00:00:00"/>
        <d v="2018-03-03T00:00:00"/>
        <d v="2018-03-22T00:00:00"/>
        <d v="2018-04-17T00:00:00"/>
        <d v="2018-05-08T00:00:00"/>
        <d v="2018-06-01T00:00:00"/>
        <d v="2018-06-19T00:00:00"/>
        <d v="2018-07-11T00:00:00"/>
        <d v="2018-08-05T00:00:00"/>
        <d v="2018-08-18T00:00:00"/>
        <d v="2018-09-04T00:00:00"/>
        <d v="2018-09-19T00:00:00"/>
        <d v="2018-10-08T00:00:00"/>
        <d v="2018-11-03T00:00:00"/>
        <d v="2018-11-24T00:00:00"/>
        <d v="2018-12-18T00:00:00"/>
      </sharedItems>
      <fieldGroup base="0">
        <rangePr groupBy="years" startDate="2016-01-01T00:00:00" endDate="2018-12-19T00:00:00"/>
        <groupItems count="5">
          <s v="&lt;01/01/2016"/>
          <s v="2016"/>
          <s v="2017"/>
          <s v="2018"/>
          <s v="&gt;19/12/2018"/>
        </groupItems>
      </fieldGroup>
    </cacheField>
    <cacheField name="port" numFmtId="0">
      <sharedItems/>
    </cacheField>
    <cacheField name="towar" numFmtId="0">
      <sharedItems count="5">
        <s v="T4"/>
        <s v="T5"/>
        <s v="T1"/>
        <s v="T2"/>
        <s v="T3"/>
      </sharedItems>
    </cacheField>
    <cacheField name="Z/W" numFmtId="0">
      <sharedItems count="2">
        <s v="Z"/>
        <s v="W"/>
      </sharedItems>
    </cacheField>
    <cacheField name="ile ton" numFmtId="0">
      <sharedItems containsSemiMixedTypes="0" containsString="0" containsNumber="1" containsInteger="1" minValue="1" maxValue="192"/>
    </cacheField>
    <cacheField name="cena za tone w talarach" numFmtId="0">
      <sharedItems containsSemiMixedTypes="0" containsString="0" containsNumber="1" containsInteger="1" minValue="7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9" refreshedDate="44993.898995717595" createdVersion="8" refreshedVersion="8" minRefreshableVersion="3" recordCount="202" xr:uid="{3ECAA0AC-ED9A-428E-9A56-C0866AD48EB3}">
  <cacheSource type="worksheet">
    <worksheetSource name="statek4"/>
  </cacheSource>
  <cacheFields count="15">
    <cacheField name="data" numFmtId="14">
      <sharedItems containsSemiMixedTypes="0" containsNonDate="0" containsDate="1" containsString="0" minDate="2016-01-01T00:00:00" maxDate="2018-12-19T00:00:00" count="56">
        <d v="2016-01-01T00:00:00"/>
        <d v="2016-01-16T00:00:00"/>
        <d v="2016-01-24T00:00:00"/>
        <d v="2016-02-19T00:00:00"/>
        <d v="2016-03-11T00:00:00"/>
        <d v="2016-04-04T00:00:00"/>
        <d v="2016-04-22T00:00:00"/>
        <d v="2016-05-14T00:00:00"/>
        <d v="2016-06-08T00:00:00"/>
        <d v="2016-06-21T00:00:00"/>
        <d v="2016-07-08T00:00:00"/>
        <d v="2016-07-23T00:00:00"/>
        <d v="2016-08-11T00:00:00"/>
        <d v="2016-09-06T00:00:00"/>
        <d v="2016-09-27T00:00:00"/>
        <d v="2016-10-21T00:00:00"/>
        <d v="2016-11-08T00:00:00"/>
        <d v="2016-11-30T00:00:00"/>
        <d v="2016-12-25T00:00:00"/>
        <d v="2017-01-07T00:00:00"/>
        <d v="2017-01-24T00:00:00"/>
        <d v="2017-02-08T00:00:00"/>
        <d v="2017-02-27T00:00:00"/>
        <d v="2017-03-25T00:00:00"/>
        <d v="2017-04-15T00:00:00"/>
        <d v="2017-05-09T00:00:00"/>
        <d v="2017-05-27T00:00:00"/>
        <d v="2017-06-18T00:00:00"/>
        <d v="2017-07-13T00:00:00"/>
        <d v="2017-07-26T00:00:00"/>
        <d v="2017-08-12T00:00:00"/>
        <d v="2017-08-27T00:00:00"/>
        <d v="2017-09-15T00:00:00"/>
        <d v="2017-10-11T00:00:00"/>
        <d v="2017-11-01T00:00:00"/>
        <d v="2017-11-25T00:00:00"/>
        <d v="2017-12-13T00:00:00"/>
        <d v="2018-01-04T00:00:00"/>
        <d v="2018-01-29T00:00:00"/>
        <d v="2018-01-30T00:00:00"/>
        <d v="2018-02-16T00:00:00"/>
        <d v="2018-03-03T00:00:00"/>
        <d v="2018-03-22T00:00:00"/>
        <d v="2018-04-17T00:00:00"/>
        <d v="2018-05-08T00:00:00"/>
        <d v="2018-06-01T00:00:00"/>
        <d v="2018-06-19T00:00:00"/>
        <d v="2018-07-11T00:00:00"/>
        <d v="2018-08-05T00:00:00"/>
        <d v="2018-08-18T00:00:00"/>
        <d v="2018-09-04T00:00:00"/>
        <d v="2018-09-19T00:00:00"/>
        <d v="2018-10-08T00:00:00"/>
        <d v="2018-11-03T00:00:00"/>
        <d v="2018-11-24T00:00:00"/>
        <d v="2018-12-18T00:00:00"/>
      </sharedItems>
      <fieldGroup par="14" base="0">
        <rangePr groupBy="months" startDate="2016-01-01T00:00:00" endDate="2018-12-19T00:00:00"/>
        <groupItems count="14">
          <s v="&lt;01/01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9/12/2018"/>
        </groupItems>
      </fieldGroup>
    </cacheField>
    <cacheField name="port" numFmtId="0">
      <sharedItems/>
    </cacheField>
    <cacheField name="towar" numFmtId="0">
      <sharedItems/>
    </cacheField>
    <cacheField name="Z/W" numFmtId="0">
      <sharedItems/>
    </cacheField>
    <cacheField name="ile ton" numFmtId="0">
      <sharedItems containsSemiMixedTypes="0" containsString="0" containsNumber="1" containsInteger="1" minValue="1" maxValue="192"/>
    </cacheField>
    <cacheField name="cena za tone w talarach" numFmtId="0">
      <sharedItems containsSemiMixedTypes="0" containsString="0" containsNumber="1" containsInteger="1" minValue="7" maxValue="100"/>
    </cacheField>
    <cacheField name="ILE TON T1" numFmtId="0">
      <sharedItems containsSemiMixedTypes="0" containsString="0" containsNumber="1" containsInteger="1" minValue="0" maxValue="195"/>
    </cacheField>
    <cacheField name="ILE TON T2" numFmtId="0">
      <sharedItems containsSemiMixedTypes="0" containsString="0" containsNumber="1" containsInteger="1" minValue="0" maxValue="199"/>
    </cacheField>
    <cacheField name="ILE TON T3" numFmtId="0">
      <sharedItems containsSemiMixedTypes="0" containsString="0" containsNumber="1" containsInteger="1" minValue="0" maxValue="151"/>
    </cacheField>
    <cacheField name="ILE TON T4 " numFmtId="0">
      <sharedItems containsSemiMixedTypes="0" containsString="0" containsNumber="1" containsInteger="1" minValue="0" maxValue="184"/>
    </cacheField>
    <cacheField name="ILE TON T5" numFmtId="0">
      <sharedItems containsSemiMixedTypes="0" containsString="0" containsNumber="1" containsInteger="1" minValue="0" maxValue="195"/>
    </cacheField>
    <cacheField name="roznica" numFmtId="0">
      <sharedItems containsSemiMixedTypes="0" containsString="0" containsNumber="1" containsInteger="1" minValue="-191" maxValue="48"/>
    </cacheField>
    <cacheField name="Zaladowano" numFmtId="0">
      <sharedItems containsSemiMixedTypes="0" containsString="0" containsNumber="1" containsInteger="1" minValue="0" maxValue="48"/>
    </cacheField>
    <cacheField name="Rozladowano" numFmtId="0">
      <sharedItems containsSemiMixedTypes="0" containsString="0" containsNumber="1" containsInteger="1" minValue="0" maxValue="191"/>
    </cacheField>
    <cacheField name="Lata" numFmtId="0" databaseField="0">
      <fieldGroup base="0">
        <rangePr groupBy="years" startDate="2016-01-01T00:00:00" endDate="2018-12-19T00:00:00"/>
        <groupItems count="5">
          <s v="&lt;01/01/2016"/>
          <s v="2016"/>
          <s v="2017"/>
          <s v="2018"/>
          <s v="&gt;19/12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x v="0"/>
    <s v="Algier"/>
    <x v="0"/>
    <x v="0"/>
    <n v="3"/>
    <n v="80"/>
  </r>
  <r>
    <x v="0"/>
    <s v="Algier"/>
    <x v="1"/>
    <x v="0"/>
    <n v="32"/>
    <n v="50"/>
  </r>
  <r>
    <x v="0"/>
    <s v="Algier"/>
    <x v="2"/>
    <x v="0"/>
    <n v="38"/>
    <n v="10"/>
  </r>
  <r>
    <x v="0"/>
    <s v="Algier"/>
    <x v="3"/>
    <x v="0"/>
    <n v="33"/>
    <n v="30"/>
  </r>
  <r>
    <x v="0"/>
    <s v="Algier"/>
    <x v="4"/>
    <x v="0"/>
    <n v="43"/>
    <n v="25"/>
  </r>
  <r>
    <x v="1"/>
    <s v="Tunis"/>
    <x v="1"/>
    <x v="1"/>
    <n v="32"/>
    <n v="58"/>
  </r>
  <r>
    <x v="1"/>
    <s v="Tunis"/>
    <x v="3"/>
    <x v="0"/>
    <n v="14"/>
    <n v="26"/>
  </r>
  <r>
    <x v="2"/>
    <s v="Benghazi"/>
    <x v="1"/>
    <x v="0"/>
    <n v="44"/>
    <n v="46"/>
  </r>
  <r>
    <x v="2"/>
    <s v="Benghazi"/>
    <x v="3"/>
    <x v="0"/>
    <n v="1"/>
    <n v="28"/>
  </r>
  <r>
    <x v="2"/>
    <s v="Benghazi"/>
    <x v="0"/>
    <x v="0"/>
    <n v="21"/>
    <n v="74"/>
  </r>
  <r>
    <x v="3"/>
    <s v="Aleksandria"/>
    <x v="4"/>
    <x v="1"/>
    <n v="43"/>
    <n v="32"/>
  </r>
  <r>
    <x v="3"/>
    <s v="Aleksandria"/>
    <x v="2"/>
    <x v="1"/>
    <n v="38"/>
    <n v="13"/>
  </r>
  <r>
    <x v="3"/>
    <s v="Aleksandria"/>
    <x v="0"/>
    <x v="0"/>
    <n v="9"/>
    <n v="59"/>
  </r>
  <r>
    <x v="3"/>
    <s v="Aleksandria"/>
    <x v="1"/>
    <x v="0"/>
    <n v="8"/>
    <n v="37"/>
  </r>
  <r>
    <x v="4"/>
    <s v="Bejrut"/>
    <x v="1"/>
    <x v="1"/>
    <n v="50"/>
    <n v="61"/>
  </r>
  <r>
    <x v="4"/>
    <s v="Bejrut"/>
    <x v="4"/>
    <x v="0"/>
    <n v="32"/>
    <n v="20"/>
  </r>
  <r>
    <x v="4"/>
    <s v="Bejrut"/>
    <x v="2"/>
    <x v="0"/>
    <n v="7"/>
    <n v="8"/>
  </r>
  <r>
    <x v="4"/>
    <s v="Bejrut"/>
    <x v="3"/>
    <x v="0"/>
    <n v="10"/>
    <n v="24"/>
  </r>
  <r>
    <x v="5"/>
    <s v="Palermo"/>
    <x v="2"/>
    <x v="1"/>
    <n v="7"/>
    <n v="12"/>
  </r>
  <r>
    <x v="5"/>
    <s v="Palermo"/>
    <x v="4"/>
    <x v="0"/>
    <n v="25"/>
    <n v="19"/>
  </r>
  <r>
    <x v="5"/>
    <s v="Palermo"/>
    <x v="1"/>
    <x v="0"/>
    <n v="33"/>
    <n v="38"/>
  </r>
  <r>
    <x v="6"/>
    <s v="Neapol"/>
    <x v="3"/>
    <x v="1"/>
    <n v="36"/>
    <n v="35"/>
  </r>
  <r>
    <x v="6"/>
    <s v="Neapol"/>
    <x v="0"/>
    <x v="0"/>
    <n v="5"/>
    <n v="66"/>
  </r>
  <r>
    <x v="6"/>
    <s v="Neapol"/>
    <x v="1"/>
    <x v="0"/>
    <n v="35"/>
    <n v="41"/>
  </r>
  <r>
    <x v="7"/>
    <s v="Monako"/>
    <x v="0"/>
    <x v="1"/>
    <n v="38"/>
    <n v="98"/>
  </r>
  <r>
    <x v="7"/>
    <s v="Monako"/>
    <x v="3"/>
    <x v="0"/>
    <n v="10"/>
    <n v="23"/>
  </r>
  <r>
    <x v="8"/>
    <s v="Barcelona"/>
    <x v="3"/>
    <x v="1"/>
    <n v="4"/>
    <n v="38"/>
  </r>
  <r>
    <x v="8"/>
    <s v="Barcelona"/>
    <x v="0"/>
    <x v="0"/>
    <n v="42"/>
    <n v="60"/>
  </r>
  <r>
    <x v="8"/>
    <s v="Barcelona"/>
    <x v="2"/>
    <x v="0"/>
    <n v="28"/>
    <n v="8"/>
  </r>
  <r>
    <x v="8"/>
    <s v="Barcelona"/>
    <x v="4"/>
    <x v="0"/>
    <n v="19"/>
    <n v="19"/>
  </r>
  <r>
    <x v="9"/>
    <s v="Walencja"/>
    <x v="4"/>
    <x v="1"/>
    <n v="72"/>
    <n v="28"/>
  </r>
  <r>
    <x v="9"/>
    <s v="Walencja"/>
    <x v="0"/>
    <x v="1"/>
    <n v="42"/>
    <n v="90"/>
  </r>
  <r>
    <x v="9"/>
    <s v="Walencja"/>
    <x v="1"/>
    <x v="0"/>
    <n v="42"/>
    <n v="44"/>
  </r>
  <r>
    <x v="9"/>
    <s v="Walencja"/>
    <x v="3"/>
    <x v="0"/>
    <n v="33"/>
    <n v="26"/>
  </r>
  <r>
    <x v="9"/>
    <s v="Walencja"/>
    <x v="2"/>
    <x v="0"/>
    <n v="9"/>
    <n v="9"/>
  </r>
  <r>
    <x v="10"/>
    <s v="Algier"/>
    <x v="4"/>
    <x v="1"/>
    <n v="4"/>
    <n v="29"/>
  </r>
  <r>
    <x v="10"/>
    <s v="Algier"/>
    <x v="2"/>
    <x v="1"/>
    <n v="37"/>
    <n v="12"/>
  </r>
  <r>
    <x v="10"/>
    <s v="Algier"/>
    <x v="1"/>
    <x v="0"/>
    <n v="35"/>
    <n v="42"/>
  </r>
  <r>
    <x v="10"/>
    <s v="Algier"/>
    <x v="0"/>
    <x v="0"/>
    <n v="32"/>
    <n v="66"/>
  </r>
  <r>
    <x v="11"/>
    <s v="Tunis"/>
    <x v="0"/>
    <x v="1"/>
    <n v="32"/>
    <n v="92"/>
  </r>
  <r>
    <x v="11"/>
    <s v="Tunis"/>
    <x v="1"/>
    <x v="0"/>
    <n v="48"/>
    <n v="43"/>
  </r>
  <r>
    <x v="12"/>
    <s v="Benghazi"/>
    <x v="1"/>
    <x v="1"/>
    <n v="191"/>
    <n v="60"/>
  </r>
  <r>
    <x v="12"/>
    <s v="Benghazi"/>
    <x v="3"/>
    <x v="0"/>
    <n v="9"/>
    <n v="24"/>
  </r>
  <r>
    <x v="12"/>
    <s v="Benghazi"/>
    <x v="0"/>
    <x v="0"/>
    <n v="36"/>
    <n v="65"/>
  </r>
  <r>
    <x v="13"/>
    <s v="Aleksandria"/>
    <x v="2"/>
    <x v="0"/>
    <n v="47"/>
    <n v="7"/>
  </r>
  <r>
    <x v="13"/>
    <s v="Aleksandria"/>
    <x v="1"/>
    <x v="1"/>
    <n v="4"/>
    <n v="63"/>
  </r>
  <r>
    <x v="13"/>
    <s v="Aleksandria"/>
    <x v="4"/>
    <x v="0"/>
    <n v="8"/>
    <n v="19"/>
  </r>
  <r>
    <x v="13"/>
    <s v="Aleksandria"/>
    <x v="3"/>
    <x v="0"/>
    <n v="3"/>
    <n v="22"/>
  </r>
  <r>
    <x v="13"/>
    <s v="Aleksandria"/>
    <x v="0"/>
    <x v="0"/>
    <n v="41"/>
    <n v="59"/>
  </r>
  <r>
    <x v="14"/>
    <s v="Bejrut"/>
    <x v="1"/>
    <x v="0"/>
    <n v="44"/>
    <n v="40"/>
  </r>
  <r>
    <x v="14"/>
    <s v="Bejrut"/>
    <x v="2"/>
    <x v="1"/>
    <n v="45"/>
    <n v="12"/>
  </r>
  <r>
    <x v="14"/>
    <s v="Bejrut"/>
    <x v="4"/>
    <x v="0"/>
    <n v="40"/>
    <n v="20"/>
  </r>
  <r>
    <x v="14"/>
    <s v="Bejrut"/>
    <x v="0"/>
    <x v="0"/>
    <n v="3"/>
    <n v="63"/>
  </r>
  <r>
    <x v="14"/>
    <s v="Bejrut"/>
    <x v="3"/>
    <x v="0"/>
    <n v="17"/>
    <n v="24"/>
  </r>
  <r>
    <x v="15"/>
    <s v="Palermo"/>
    <x v="2"/>
    <x v="1"/>
    <n v="2"/>
    <n v="12"/>
  </r>
  <r>
    <x v="15"/>
    <s v="Palermo"/>
    <x v="4"/>
    <x v="0"/>
    <n v="14"/>
    <n v="19"/>
  </r>
  <r>
    <x v="15"/>
    <s v="Palermo"/>
    <x v="3"/>
    <x v="0"/>
    <n v="23"/>
    <n v="23"/>
  </r>
  <r>
    <x v="16"/>
    <s v="Neapol"/>
    <x v="2"/>
    <x v="0"/>
    <n v="11"/>
    <n v="8"/>
  </r>
  <r>
    <x v="16"/>
    <s v="Neapol"/>
    <x v="0"/>
    <x v="0"/>
    <n v="17"/>
    <n v="66"/>
  </r>
  <r>
    <x v="16"/>
    <s v="Neapol"/>
    <x v="1"/>
    <x v="0"/>
    <n v="30"/>
    <n v="41"/>
  </r>
  <r>
    <x v="17"/>
    <s v="Monako"/>
    <x v="0"/>
    <x v="1"/>
    <n v="97"/>
    <n v="98"/>
  </r>
  <r>
    <x v="17"/>
    <s v="Monako"/>
    <x v="2"/>
    <x v="1"/>
    <n v="11"/>
    <n v="12"/>
  </r>
  <r>
    <x v="17"/>
    <s v="Monako"/>
    <x v="4"/>
    <x v="0"/>
    <n v="17"/>
    <n v="20"/>
  </r>
  <r>
    <x v="17"/>
    <s v="Monako"/>
    <x v="3"/>
    <x v="0"/>
    <n v="4"/>
    <n v="23"/>
  </r>
  <r>
    <x v="18"/>
    <s v="Barcelona"/>
    <x v="4"/>
    <x v="1"/>
    <n v="79"/>
    <n v="31"/>
  </r>
  <r>
    <x v="18"/>
    <s v="Barcelona"/>
    <x v="0"/>
    <x v="0"/>
    <n v="33"/>
    <n v="60"/>
  </r>
  <r>
    <x v="18"/>
    <s v="Barcelona"/>
    <x v="3"/>
    <x v="0"/>
    <n v="26"/>
    <n v="23"/>
  </r>
  <r>
    <x v="19"/>
    <s v="Walencja"/>
    <x v="4"/>
    <x v="0"/>
    <n v="40"/>
    <n v="22"/>
  </r>
  <r>
    <x v="19"/>
    <s v="Walencja"/>
    <x v="2"/>
    <x v="0"/>
    <n v="42"/>
    <n v="9"/>
  </r>
  <r>
    <x v="19"/>
    <s v="Walencja"/>
    <x v="3"/>
    <x v="0"/>
    <n v="42"/>
    <n v="26"/>
  </r>
  <r>
    <x v="19"/>
    <s v="Walencja"/>
    <x v="0"/>
    <x v="0"/>
    <n v="9"/>
    <n v="70"/>
  </r>
  <r>
    <x v="19"/>
    <s v="Walencja"/>
    <x v="1"/>
    <x v="0"/>
    <n v="39"/>
    <n v="44"/>
  </r>
  <r>
    <x v="20"/>
    <s v="Algier"/>
    <x v="1"/>
    <x v="1"/>
    <n v="112"/>
    <n v="59"/>
  </r>
  <r>
    <x v="20"/>
    <s v="Algier"/>
    <x v="0"/>
    <x v="0"/>
    <n v="34"/>
    <n v="66"/>
  </r>
  <r>
    <x v="20"/>
    <s v="Algier"/>
    <x v="4"/>
    <x v="0"/>
    <n v="5"/>
    <n v="21"/>
  </r>
  <r>
    <x v="21"/>
    <s v="Tunis"/>
    <x v="0"/>
    <x v="1"/>
    <n v="74"/>
    <n v="92"/>
  </r>
  <r>
    <x v="21"/>
    <s v="Tunis"/>
    <x v="3"/>
    <x v="0"/>
    <n v="14"/>
    <n v="26"/>
  </r>
  <r>
    <x v="22"/>
    <s v="Benghazi"/>
    <x v="1"/>
    <x v="1"/>
    <n v="1"/>
    <n v="60"/>
  </r>
  <r>
    <x v="22"/>
    <s v="Benghazi"/>
    <x v="3"/>
    <x v="1"/>
    <n v="43"/>
    <n v="36"/>
  </r>
  <r>
    <x v="22"/>
    <s v="Benghazi"/>
    <x v="2"/>
    <x v="0"/>
    <n v="30"/>
    <n v="8"/>
  </r>
  <r>
    <x v="22"/>
    <s v="Benghazi"/>
    <x v="4"/>
    <x v="0"/>
    <n v="14"/>
    <n v="20"/>
  </r>
  <r>
    <x v="23"/>
    <s v="Aleksandria"/>
    <x v="3"/>
    <x v="1"/>
    <n v="33"/>
    <n v="38"/>
  </r>
  <r>
    <x v="23"/>
    <s v="Aleksandria"/>
    <x v="1"/>
    <x v="0"/>
    <n v="35"/>
    <n v="37"/>
  </r>
  <r>
    <x v="23"/>
    <s v="Aleksandria"/>
    <x v="4"/>
    <x v="0"/>
    <n v="40"/>
    <n v="19"/>
  </r>
  <r>
    <x v="24"/>
    <s v="Bejrut"/>
    <x v="3"/>
    <x v="1"/>
    <n v="21"/>
    <n v="36"/>
  </r>
  <r>
    <x v="24"/>
    <s v="Bejrut"/>
    <x v="0"/>
    <x v="1"/>
    <n v="2"/>
    <n v="97"/>
  </r>
  <r>
    <x v="24"/>
    <s v="Bejrut"/>
    <x v="4"/>
    <x v="0"/>
    <n v="12"/>
    <n v="20"/>
  </r>
  <r>
    <x v="24"/>
    <s v="Bejrut"/>
    <x v="2"/>
    <x v="0"/>
    <n v="15"/>
    <n v="8"/>
  </r>
  <r>
    <x v="24"/>
    <s v="Bejrut"/>
    <x v="1"/>
    <x v="0"/>
    <n v="1"/>
    <n v="40"/>
  </r>
  <r>
    <x v="25"/>
    <s v="Palermo"/>
    <x v="2"/>
    <x v="1"/>
    <n v="86"/>
    <n v="12"/>
  </r>
  <r>
    <x v="25"/>
    <s v="Palermo"/>
    <x v="4"/>
    <x v="1"/>
    <n v="110"/>
    <n v="31"/>
  </r>
  <r>
    <x v="25"/>
    <s v="Palermo"/>
    <x v="1"/>
    <x v="0"/>
    <n v="33"/>
    <n v="38"/>
  </r>
  <r>
    <x v="25"/>
    <s v="Palermo"/>
    <x v="3"/>
    <x v="0"/>
    <n v="13"/>
    <n v="23"/>
  </r>
  <r>
    <x v="25"/>
    <s v="Palermo"/>
    <x v="0"/>
    <x v="0"/>
    <n v="37"/>
    <n v="61"/>
  </r>
  <r>
    <x v="26"/>
    <s v="Neapol"/>
    <x v="2"/>
    <x v="1"/>
    <n v="1"/>
    <n v="12"/>
  </r>
  <r>
    <x v="26"/>
    <s v="Neapol"/>
    <x v="1"/>
    <x v="1"/>
    <n v="68"/>
    <n v="59"/>
  </r>
  <r>
    <x v="26"/>
    <s v="Neapol"/>
    <x v="0"/>
    <x v="0"/>
    <n v="35"/>
    <n v="66"/>
  </r>
  <r>
    <x v="26"/>
    <s v="Neapol"/>
    <x v="4"/>
    <x v="0"/>
    <n v="25"/>
    <n v="21"/>
  </r>
  <r>
    <x v="26"/>
    <s v="Neapol"/>
    <x v="3"/>
    <x v="0"/>
    <n v="10"/>
    <n v="25"/>
  </r>
  <r>
    <x v="27"/>
    <s v="Monako"/>
    <x v="3"/>
    <x v="1"/>
    <n v="38"/>
    <n v="37"/>
  </r>
  <r>
    <x v="27"/>
    <s v="Monako"/>
    <x v="2"/>
    <x v="0"/>
    <n v="22"/>
    <n v="8"/>
  </r>
  <r>
    <x v="27"/>
    <s v="Monako"/>
    <x v="4"/>
    <x v="0"/>
    <n v="25"/>
    <n v="20"/>
  </r>
  <r>
    <x v="27"/>
    <s v="Monako"/>
    <x v="1"/>
    <x v="0"/>
    <n v="8"/>
    <n v="39"/>
  </r>
  <r>
    <x v="27"/>
    <s v="Monako"/>
    <x v="0"/>
    <x v="0"/>
    <n v="45"/>
    <n v="62"/>
  </r>
  <r>
    <x v="28"/>
    <s v="Barcelona"/>
    <x v="0"/>
    <x v="1"/>
    <n v="116"/>
    <n v="100"/>
  </r>
  <r>
    <x v="28"/>
    <s v="Barcelona"/>
    <x v="4"/>
    <x v="0"/>
    <n v="29"/>
    <n v="19"/>
  </r>
  <r>
    <x v="29"/>
    <s v="Walencja"/>
    <x v="3"/>
    <x v="1"/>
    <n v="5"/>
    <n v="34"/>
  </r>
  <r>
    <x v="29"/>
    <s v="Walencja"/>
    <x v="2"/>
    <x v="1"/>
    <n v="22"/>
    <n v="11"/>
  </r>
  <r>
    <x v="29"/>
    <s v="Walencja"/>
    <x v="4"/>
    <x v="0"/>
    <n v="37"/>
    <n v="22"/>
  </r>
  <r>
    <x v="29"/>
    <s v="Walencja"/>
    <x v="0"/>
    <x v="0"/>
    <n v="10"/>
    <n v="70"/>
  </r>
  <r>
    <x v="29"/>
    <s v="Walencja"/>
    <x v="1"/>
    <x v="0"/>
    <n v="42"/>
    <n v="44"/>
  </r>
  <r>
    <x v="30"/>
    <s v="Algier"/>
    <x v="0"/>
    <x v="1"/>
    <n v="11"/>
    <n v="94"/>
  </r>
  <r>
    <x v="30"/>
    <s v="Algier"/>
    <x v="1"/>
    <x v="1"/>
    <n v="48"/>
    <n v="59"/>
  </r>
  <r>
    <x v="30"/>
    <s v="Algier"/>
    <x v="4"/>
    <x v="0"/>
    <n v="20"/>
    <n v="21"/>
  </r>
  <r>
    <x v="30"/>
    <s v="Algier"/>
    <x v="3"/>
    <x v="0"/>
    <n v="26"/>
    <n v="25"/>
  </r>
  <r>
    <x v="31"/>
    <s v="Tunis"/>
    <x v="2"/>
    <x v="0"/>
    <n v="24"/>
    <n v="9"/>
  </r>
  <r>
    <x v="31"/>
    <s v="Tunis"/>
    <x v="0"/>
    <x v="0"/>
    <n v="38"/>
    <n v="68"/>
  </r>
  <r>
    <x v="31"/>
    <s v="Tunis"/>
    <x v="4"/>
    <x v="0"/>
    <n v="14"/>
    <n v="21"/>
  </r>
  <r>
    <x v="31"/>
    <s v="Tunis"/>
    <x v="1"/>
    <x v="0"/>
    <n v="4"/>
    <n v="43"/>
  </r>
  <r>
    <x v="32"/>
    <s v="Benghazi"/>
    <x v="3"/>
    <x v="1"/>
    <n v="19"/>
    <n v="36"/>
  </r>
  <r>
    <x v="32"/>
    <s v="Benghazi"/>
    <x v="0"/>
    <x v="0"/>
    <n v="30"/>
    <n v="65"/>
  </r>
  <r>
    <x v="33"/>
    <s v="Aleksandria"/>
    <x v="1"/>
    <x v="1"/>
    <n v="6"/>
    <n v="63"/>
  </r>
  <r>
    <x v="33"/>
    <s v="Aleksandria"/>
    <x v="0"/>
    <x v="0"/>
    <n v="43"/>
    <n v="59"/>
  </r>
  <r>
    <x v="34"/>
    <s v="Bejrut"/>
    <x v="1"/>
    <x v="1"/>
    <n v="1"/>
    <n v="61"/>
  </r>
  <r>
    <x v="34"/>
    <s v="Bejrut"/>
    <x v="4"/>
    <x v="1"/>
    <n v="147"/>
    <n v="30"/>
  </r>
  <r>
    <x v="34"/>
    <s v="Bejrut"/>
    <x v="2"/>
    <x v="0"/>
    <n v="15"/>
    <n v="8"/>
  </r>
  <r>
    <x v="34"/>
    <s v="Bejrut"/>
    <x v="0"/>
    <x v="0"/>
    <n v="24"/>
    <n v="63"/>
  </r>
  <r>
    <x v="34"/>
    <s v="Bejrut"/>
    <x v="3"/>
    <x v="0"/>
    <n v="19"/>
    <n v="24"/>
  </r>
  <r>
    <x v="35"/>
    <s v="Palermo"/>
    <x v="0"/>
    <x v="1"/>
    <n v="134"/>
    <n v="99"/>
  </r>
  <r>
    <x v="35"/>
    <s v="Palermo"/>
    <x v="1"/>
    <x v="0"/>
    <n v="12"/>
    <n v="38"/>
  </r>
  <r>
    <x v="36"/>
    <s v="Neapol"/>
    <x v="4"/>
    <x v="1"/>
    <n v="4"/>
    <n v="30"/>
  </r>
  <r>
    <x v="36"/>
    <s v="Neapol"/>
    <x v="2"/>
    <x v="0"/>
    <n v="26"/>
    <n v="8"/>
  </r>
  <r>
    <x v="36"/>
    <s v="Neapol"/>
    <x v="0"/>
    <x v="0"/>
    <n v="38"/>
    <n v="66"/>
  </r>
  <r>
    <x v="37"/>
    <s v="Monako"/>
    <x v="0"/>
    <x v="1"/>
    <n v="38"/>
    <n v="98"/>
  </r>
  <r>
    <x v="37"/>
    <s v="Monako"/>
    <x v="3"/>
    <x v="1"/>
    <n v="44"/>
    <n v="37"/>
  </r>
  <r>
    <x v="37"/>
    <s v="Monako"/>
    <x v="2"/>
    <x v="0"/>
    <n v="21"/>
    <n v="8"/>
  </r>
  <r>
    <x v="37"/>
    <s v="Monako"/>
    <x v="1"/>
    <x v="0"/>
    <n v="10"/>
    <n v="39"/>
  </r>
  <r>
    <x v="38"/>
    <s v="Barcelona"/>
    <x v="3"/>
    <x v="1"/>
    <n v="15"/>
    <n v="38"/>
  </r>
  <r>
    <x v="38"/>
    <s v="Barcelona"/>
    <x v="1"/>
    <x v="1"/>
    <n v="22"/>
    <n v="63"/>
  </r>
  <r>
    <x v="38"/>
    <s v="Barcelona"/>
    <x v="0"/>
    <x v="0"/>
    <n v="9"/>
    <n v="60"/>
  </r>
  <r>
    <x v="38"/>
    <s v="Barcelona"/>
    <x v="4"/>
    <x v="0"/>
    <n v="6"/>
    <n v="19"/>
  </r>
  <r>
    <x v="38"/>
    <s v="Barcelona"/>
    <x v="2"/>
    <x v="0"/>
    <n v="4"/>
    <n v="8"/>
  </r>
  <r>
    <x v="39"/>
    <s v="Walencja"/>
    <x v="4"/>
    <x v="1"/>
    <n v="6"/>
    <n v="25"/>
  </r>
  <r>
    <x v="39"/>
    <s v="Walencja"/>
    <x v="0"/>
    <x v="0"/>
    <n v="48"/>
    <n v="79"/>
  </r>
  <r>
    <x v="40"/>
    <s v="Algier"/>
    <x v="1"/>
    <x v="0"/>
    <n v="34"/>
    <n v="42"/>
  </r>
  <r>
    <x v="40"/>
    <s v="Algier"/>
    <x v="3"/>
    <x v="1"/>
    <n v="49"/>
    <n v="35"/>
  </r>
  <r>
    <x v="40"/>
    <s v="Algier"/>
    <x v="2"/>
    <x v="0"/>
    <n v="10"/>
    <n v="8"/>
  </r>
  <r>
    <x v="40"/>
    <s v="Algier"/>
    <x v="4"/>
    <x v="0"/>
    <n v="47"/>
    <n v="21"/>
  </r>
  <r>
    <x v="40"/>
    <s v="Algier"/>
    <x v="0"/>
    <x v="0"/>
    <n v="48"/>
    <n v="66"/>
  </r>
  <r>
    <x v="41"/>
    <s v="Tunis"/>
    <x v="1"/>
    <x v="1"/>
    <n v="34"/>
    <n v="58"/>
  </r>
  <r>
    <x v="41"/>
    <s v="Tunis"/>
    <x v="2"/>
    <x v="0"/>
    <n v="5"/>
    <n v="9"/>
  </r>
  <r>
    <x v="42"/>
    <s v="Benghazi"/>
    <x v="4"/>
    <x v="1"/>
    <n v="46"/>
    <n v="30"/>
  </r>
  <r>
    <x v="42"/>
    <s v="Benghazi"/>
    <x v="0"/>
    <x v="0"/>
    <n v="49"/>
    <n v="65"/>
  </r>
  <r>
    <x v="42"/>
    <s v="Benghazi"/>
    <x v="2"/>
    <x v="0"/>
    <n v="16"/>
    <n v="8"/>
  </r>
  <r>
    <x v="43"/>
    <s v="Aleksandria"/>
    <x v="1"/>
    <x v="0"/>
    <n v="5"/>
    <n v="37"/>
  </r>
  <r>
    <x v="43"/>
    <s v="Aleksandria"/>
    <x v="4"/>
    <x v="1"/>
    <n v="1"/>
    <n v="32"/>
  </r>
  <r>
    <x v="43"/>
    <s v="Aleksandria"/>
    <x v="2"/>
    <x v="0"/>
    <n v="34"/>
    <n v="7"/>
  </r>
  <r>
    <x v="43"/>
    <s v="Aleksandria"/>
    <x v="0"/>
    <x v="0"/>
    <n v="29"/>
    <n v="59"/>
  </r>
  <r>
    <x v="44"/>
    <s v="Bejrut"/>
    <x v="3"/>
    <x v="0"/>
    <n v="34"/>
    <n v="24"/>
  </r>
  <r>
    <x v="44"/>
    <s v="Bejrut"/>
    <x v="4"/>
    <x v="0"/>
    <n v="27"/>
    <n v="20"/>
  </r>
  <r>
    <x v="44"/>
    <s v="Bejrut"/>
    <x v="2"/>
    <x v="0"/>
    <n v="40"/>
    <n v="8"/>
  </r>
  <r>
    <x v="45"/>
    <s v="Palermo"/>
    <x v="0"/>
    <x v="1"/>
    <n v="184"/>
    <n v="99"/>
  </r>
  <r>
    <x v="45"/>
    <s v="Palermo"/>
    <x v="1"/>
    <x v="0"/>
    <n v="48"/>
    <n v="38"/>
  </r>
  <r>
    <x v="45"/>
    <s v="Palermo"/>
    <x v="3"/>
    <x v="0"/>
    <n v="21"/>
    <n v="23"/>
  </r>
  <r>
    <x v="46"/>
    <s v="Neapol"/>
    <x v="0"/>
    <x v="0"/>
    <n v="47"/>
    <n v="66"/>
  </r>
  <r>
    <x v="46"/>
    <s v="Neapol"/>
    <x v="3"/>
    <x v="0"/>
    <n v="6"/>
    <n v="25"/>
  </r>
  <r>
    <x v="46"/>
    <s v="Neapol"/>
    <x v="1"/>
    <x v="0"/>
    <n v="47"/>
    <n v="41"/>
  </r>
  <r>
    <x v="47"/>
    <s v="Monako"/>
    <x v="2"/>
    <x v="1"/>
    <n v="192"/>
    <n v="12"/>
  </r>
  <r>
    <x v="47"/>
    <s v="Monako"/>
    <x v="3"/>
    <x v="1"/>
    <n v="48"/>
    <n v="37"/>
  </r>
  <r>
    <x v="47"/>
    <s v="Monako"/>
    <x v="0"/>
    <x v="0"/>
    <n v="18"/>
    <n v="62"/>
  </r>
  <r>
    <x v="47"/>
    <s v="Monako"/>
    <x v="1"/>
    <x v="0"/>
    <n v="25"/>
    <n v="39"/>
  </r>
  <r>
    <x v="47"/>
    <s v="Monako"/>
    <x v="4"/>
    <x v="0"/>
    <n v="2"/>
    <n v="20"/>
  </r>
  <r>
    <x v="48"/>
    <s v="Barcelona"/>
    <x v="3"/>
    <x v="1"/>
    <n v="13"/>
    <n v="38"/>
  </r>
  <r>
    <x v="48"/>
    <s v="Barcelona"/>
    <x v="1"/>
    <x v="1"/>
    <n v="121"/>
    <n v="63"/>
  </r>
  <r>
    <x v="48"/>
    <s v="Barcelona"/>
    <x v="4"/>
    <x v="0"/>
    <n v="30"/>
    <n v="19"/>
  </r>
  <r>
    <x v="48"/>
    <s v="Barcelona"/>
    <x v="2"/>
    <x v="0"/>
    <n v="46"/>
    <n v="8"/>
  </r>
  <r>
    <x v="49"/>
    <s v="Walencja"/>
    <x v="2"/>
    <x v="1"/>
    <n v="49"/>
    <n v="11"/>
  </r>
  <r>
    <x v="49"/>
    <s v="Walencja"/>
    <x v="0"/>
    <x v="1"/>
    <n v="61"/>
    <n v="90"/>
  </r>
  <r>
    <x v="49"/>
    <s v="Walencja"/>
    <x v="4"/>
    <x v="0"/>
    <n v="19"/>
    <n v="22"/>
  </r>
  <r>
    <x v="49"/>
    <s v="Walencja"/>
    <x v="1"/>
    <x v="0"/>
    <n v="22"/>
    <n v="44"/>
  </r>
  <r>
    <x v="50"/>
    <s v="Algier"/>
    <x v="3"/>
    <x v="0"/>
    <n v="9"/>
    <n v="25"/>
  </r>
  <r>
    <x v="50"/>
    <s v="Algier"/>
    <x v="0"/>
    <x v="1"/>
    <n v="4"/>
    <n v="94"/>
  </r>
  <r>
    <x v="50"/>
    <s v="Algier"/>
    <x v="4"/>
    <x v="0"/>
    <n v="8"/>
    <n v="21"/>
  </r>
  <r>
    <x v="50"/>
    <s v="Algier"/>
    <x v="2"/>
    <x v="0"/>
    <n v="47"/>
    <n v="8"/>
  </r>
  <r>
    <x v="51"/>
    <s v="Tunis"/>
    <x v="4"/>
    <x v="1"/>
    <n v="82"/>
    <n v="29"/>
  </r>
  <r>
    <x v="51"/>
    <s v="Tunis"/>
    <x v="1"/>
    <x v="1"/>
    <n v="26"/>
    <n v="58"/>
  </r>
  <r>
    <x v="51"/>
    <s v="Tunis"/>
    <x v="2"/>
    <x v="0"/>
    <n v="24"/>
    <n v="9"/>
  </r>
  <r>
    <x v="51"/>
    <s v="Tunis"/>
    <x v="3"/>
    <x v="0"/>
    <n v="36"/>
    <n v="26"/>
  </r>
  <r>
    <x v="51"/>
    <s v="Tunis"/>
    <x v="0"/>
    <x v="0"/>
    <n v="6"/>
    <n v="68"/>
  </r>
  <r>
    <x v="52"/>
    <s v="Benghazi"/>
    <x v="3"/>
    <x v="1"/>
    <n v="45"/>
    <n v="36"/>
  </r>
  <r>
    <x v="52"/>
    <s v="Benghazi"/>
    <x v="2"/>
    <x v="0"/>
    <n v="18"/>
    <n v="8"/>
  </r>
  <r>
    <x v="52"/>
    <s v="Benghazi"/>
    <x v="1"/>
    <x v="0"/>
    <n v="20"/>
    <n v="41"/>
  </r>
  <r>
    <x v="53"/>
    <s v="Aleksandria"/>
    <x v="4"/>
    <x v="1"/>
    <n v="4"/>
    <n v="32"/>
  </r>
  <r>
    <x v="53"/>
    <s v="Aleksandria"/>
    <x v="1"/>
    <x v="0"/>
    <n v="48"/>
    <n v="37"/>
  </r>
  <r>
    <x v="54"/>
    <s v="Bejrut"/>
    <x v="1"/>
    <x v="1"/>
    <n v="64"/>
    <n v="61"/>
  </r>
  <r>
    <x v="54"/>
    <s v="Bejrut"/>
    <x v="0"/>
    <x v="0"/>
    <n v="43"/>
    <n v="63"/>
  </r>
  <r>
    <x v="54"/>
    <s v="Bejrut"/>
    <x v="3"/>
    <x v="0"/>
    <n v="24"/>
    <n v="24"/>
  </r>
  <r>
    <x v="55"/>
    <s v="Palermo"/>
    <x v="1"/>
    <x v="1"/>
    <n v="4"/>
    <n v="62"/>
  </r>
  <r>
    <x v="55"/>
    <s v="Palermo"/>
    <x v="4"/>
    <x v="0"/>
    <n v="35"/>
    <n v="19"/>
  </r>
  <r>
    <x v="55"/>
    <s v="Palermo"/>
    <x v="2"/>
    <x v="0"/>
    <n v="41"/>
    <n v="8"/>
  </r>
  <r>
    <x v="55"/>
    <s v="Palermo"/>
    <x v="0"/>
    <x v="0"/>
    <n v="23"/>
    <n v="61"/>
  </r>
  <r>
    <x v="55"/>
    <s v="Palermo"/>
    <x v="3"/>
    <x v="0"/>
    <n v="46"/>
    <n v="2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x v="0"/>
    <s v="Algier"/>
    <s v="T4"/>
    <s v="Z"/>
    <n v="3"/>
    <n v="80"/>
    <n v="0"/>
    <n v="0"/>
    <n v="0"/>
    <n v="3"/>
    <n v="0"/>
    <n v="0"/>
    <n v="0"/>
    <n v="0"/>
  </r>
  <r>
    <x v="0"/>
    <s v="Algier"/>
    <s v="T5"/>
    <s v="Z"/>
    <n v="32"/>
    <n v="50"/>
    <n v="0"/>
    <n v="0"/>
    <n v="0"/>
    <n v="3"/>
    <n v="32"/>
    <n v="32"/>
    <n v="32"/>
    <n v="0"/>
  </r>
  <r>
    <x v="0"/>
    <s v="Algier"/>
    <s v="T1"/>
    <s v="Z"/>
    <n v="38"/>
    <n v="10"/>
    <n v="38"/>
    <n v="0"/>
    <n v="0"/>
    <n v="3"/>
    <n v="32"/>
    <n v="0"/>
    <n v="0"/>
    <n v="0"/>
  </r>
  <r>
    <x v="0"/>
    <s v="Algier"/>
    <s v="T2"/>
    <s v="Z"/>
    <n v="33"/>
    <n v="30"/>
    <n v="38"/>
    <n v="33"/>
    <n v="0"/>
    <n v="3"/>
    <n v="32"/>
    <n v="0"/>
    <n v="0"/>
    <n v="0"/>
  </r>
  <r>
    <x v="0"/>
    <s v="Algier"/>
    <s v="T3"/>
    <s v="Z"/>
    <n v="43"/>
    <n v="25"/>
    <n v="38"/>
    <n v="33"/>
    <n v="43"/>
    <n v="3"/>
    <n v="32"/>
    <n v="0"/>
    <n v="0"/>
    <n v="0"/>
  </r>
  <r>
    <x v="1"/>
    <s v="Tunis"/>
    <s v="T5"/>
    <s v="W"/>
    <n v="32"/>
    <n v="58"/>
    <n v="38"/>
    <n v="33"/>
    <n v="43"/>
    <n v="3"/>
    <n v="0"/>
    <n v="-32"/>
    <n v="0"/>
    <n v="32"/>
  </r>
  <r>
    <x v="1"/>
    <s v="Tunis"/>
    <s v="T2"/>
    <s v="Z"/>
    <n v="14"/>
    <n v="26"/>
    <n v="38"/>
    <n v="47"/>
    <n v="43"/>
    <n v="3"/>
    <n v="0"/>
    <n v="0"/>
    <n v="0"/>
    <n v="0"/>
  </r>
  <r>
    <x v="2"/>
    <s v="Benghazi"/>
    <s v="T5"/>
    <s v="Z"/>
    <n v="44"/>
    <n v="46"/>
    <n v="38"/>
    <n v="47"/>
    <n v="43"/>
    <n v="3"/>
    <n v="44"/>
    <n v="44"/>
    <n v="44"/>
    <n v="0"/>
  </r>
  <r>
    <x v="2"/>
    <s v="Benghazi"/>
    <s v="T2"/>
    <s v="Z"/>
    <n v="1"/>
    <n v="28"/>
    <n v="38"/>
    <n v="48"/>
    <n v="43"/>
    <n v="3"/>
    <n v="44"/>
    <n v="0"/>
    <n v="0"/>
    <n v="0"/>
  </r>
  <r>
    <x v="2"/>
    <s v="Benghazi"/>
    <s v="T4"/>
    <s v="Z"/>
    <n v="21"/>
    <n v="74"/>
    <n v="38"/>
    <n v="48"/>
    <n v="43"/>
    <n v="24"/>
    <n v="44"/>
    <n v="0"/>
    <n v="0"/>
    <n v="0"/>
  </r>
  <r>
    <x v="3"/>
    <s v="Aleksandria"/>
    <s v="T3"/>
    <s v="W"/>
    <n v="43"/>
    <n v="32"/>
    <n v="38"/>
    <n v="48"/>
    <n v="0"/>
    <n v="24"/>
    <n v="44"/>
    <n v="0"/>
    <n v="0"/>
    <n v="0"/>
  </r>
  <r>
    <x v="3"/>
    <s v="Aleksandria"/>
    <s v="T1"/>
    <s v="W"/>
    <n v="38"/>
    <n v="13"/>
    <n v="0"/>
    <n v="48"/>
    <n v="0"/>
    <n v="24"/>
    <n v="44"/>
    <n v="0"/>
    <n v="0"/>
    <n v="0"/>
  </r>
  <r>
    <x v="3"/>
    <s v="Aleksandria"/>
    <s v="T4"/>
    <s v="Z"/>
    <n v="9"/>
    <n v="59"/>
    <n v="0"/>
    <n v="48"/>
    <n v="0"/>
    <n v="33"/>
    <n v="44"/>
    <n v="0"/>
    <n v="0"/>
    <n v="0"/>
  </r>
  <r>
    <x v="3"/>
    <s v="Aleksandria"/>
    <s v="T5"/>
    <s v="Z"/>
    <n v="8"/>
    <n v="37"/>
    <n v="0"/>
    <n v="48"/>
    <n v="0"/>
    <n v="33"/>
    <n v="52"/>
    <n v="8"/>
    <n v="8"/>
    <n v="0"/>
  </r>
  <r>
    <x v="4"/>
    <s v="Bejrut"/>
    <s v="T5"/>
    <s v="W"/>
    <n v="50"/>
    <n v="61"/>
    <n v="0"/>
    <n v="48"/>
    <n v="0"/>
    <n v="33"/>
    <n v="2"/>
    <n v="-50"/>
    <n v="0"/>
    <n v="50"/>
  </r>
  <r>
    <x v="4"/>
    <s v="Bejrut"/>
    <s v="T3"/>
    <s v="Z"/>
    <n v="32"/>
    <n v="20"/>
    <n v="0"/>
    <n v="48"/>
    <n v="32"/>
    <n v="33"/>
    <n v="2"/>
    <n v="0"/>
    <n v="0"/>
    <n v="0"/>
  </r>
  <r>
    <x v="4"/>
    <s v="Bejrut"/>
    <s v="T1"/>
    <s v="Z"/>
    <n v="7"/>
    <n v="8"/>
    <n v="7"/>
    <n v="48"/>
    <n v="32"/>
    <n v="33"/>
    <n v="2"/>
    <n v="0"/>
    <n v="0"/>
    <n v="0"/>
  </r>
  <r>
    <x v="4"/>
    <s v="Bejrut"/>
    <s v="T2"/>
    <s v="Z"/>
    <n v="10"/>
    <n v="24"/>
    <n v="7"/>
    <n v="58"/>
    <n v="32"/>
    <n v="33"/>
    <n v="2"/>
    <n v="0"/>
    <n v="0"/>
    <n v="0"/>
  </r>
  <r>
    <x v="5"/>
    <s v="Palermo"/>
    <s v="T1"/>
    <s v="W"/>
    <n v="7"/>
    <n v="12"/>
    <n v="0"/>
    <n v="58"/>
    <n v="32"/>
    <n v="33"/>
    <n v="2"/>
    <n v="0"/>
    <n v="0"/>
    <n v="0"/>
  </r>
  <r>
    <x v="5"/>
    <s v="Palermo"/>
    <s v="T3"/>
    <s v="Z"/>
    <n v="25"/>
    <n v="19"/>
    <n v="0"/>
    <n v="58"/>
    <n v="57"/>
    <n v="33"/>
    <n v="2"/>
    <n v="0"/>
    <n v="0"/>
    <n v="0"/>
  </r>
  <r>
    <x v="5"/>
    <s v="Palermo"/>
    <s v="T5"/>
    <s v="Z"/>
    <n v="33"/>
    <n v="38"/>
    <n v="0"/>
    <n v="58"/>
    <n v="57"/>
    <n v="33"/>
    <n v="35"/>
    <n v="33"/>
    <n v="33"/>
    <n v="0"/>
  </r>
  <r>
    <x v="6"/>
    <s v="Neapol"/>
    <s v="T2"/>
    <s v="W"/>
    <n v="36"/>
    <n v="35"/>
    <n v="0"/>
    <n v="22"/>
    <n v="57"/>
    <n v="33"/>
    <n v="35"/>
    <n v="0"/>
    <n v="0"/>
    <n v="0"/>
  </r>
  <r>
    <x v="6"/>
    <s v="Neapol"/>
    <s v="T4"/>
    <s v="Z"/>
    <n v="5"/>
    <n v="66"/>
    <n v="0"/>
    <n v="22"/>
    <n v="57"/>
    <n v="38"/>
    <n v="35"/>
    <n v="0"/>
    <n v="0"/>
    <n v="0"/>
  </r>
  <r>
    <x v="6"/>
    <s v="Neapol"/>
    <s v="T5"/>
    <s v="Z"/>
    <n v="35"/>
    <n v="41"/>
    <n v="0"/>
    <n v="22"/>
    <n v="57"/>
    <n v="38"/>
    <n v="70"/>
    <n v="35"/>
    <n v="35"/>
    <n v="0"/>
  </r>
  <r>
    <x v="7"/>
    <s v="Monako"/>
    <s v="T4"/>
    <s v="W"/>
    <n v="38"/>
    <n v="98"/>
    <n v="0"/>
    <n v="22"/>
    <n v="57"/>
    <n v="0"/>
    <n v="70"/>
    <n v="0"/>
    <n v="0"/>
    <n v="0"/>
  </r>
  <r>
    <x v="7"/>
    <s v="Monako"/>
    <s v="T2"/>
    <s v="Z"/>
    <n v="10"/>
    <n v="23"/>
    <n v="0"/>
    <n v="32"/>
    <n v="57"/>
    <n v="0"/>
    <n v="70"/>
    <n v="0"/>
    <n v="0"/>
    <n v="0"/>
  </r>
  <r>
    <x v="8"/>
    <s v="Barcelona"/>
    <s v="T2"/>
    <s v="W"/>
    <n v="4"/>
    <n v="38"/>
    <n v="0"/>
    <n v="28"/>
    <n v="57"/>
    <n v="0"/>
    <n v="70"/>
    <n v="0"/>
    <n v="0"/>
    <n v="0"/>
  </r>
  <r>
    <x v="8"/>
    <s v="Barcelona"/>
    <s v="T4"/>
    <s v="Z"/>
    <n v="42"/>
    <n v="60"/>
    <n v="0"/>
    <n v="28"/>
    <n v="57"/>
    <n v="42"/>
    <n v="70"/>
    <n v="0"/>
    <n v="0"/>
    <n v="0"/>
  </r>
  <r>
    <x v="8"/>
    <s v="Barcelona"/>
    <s v="T1"/>
    <s v="Z"/>
    <n v="28"/>
    <n v="8"/>
    <n v="28"/>
    <n v="28"/>
    <n v="57"/>
    <n v="42"/>
    <n v="70"/>
    <n v="0"/>
    <n v="0"/>
    <n v="0"/>
  </r>
  <r>
    <x v="8"/>
    <s v="Barcelona"/>
    <s v="T3"/>
    <s v="Z"/>
    <n v="19"/>
    <n v="19"/>
    <n v="28"/>
    <n v="28"/>
    <n v="76"/>
    <n v="42"/>
    <n v="70"/>
    <n v="0"/>
    <n v="0"/>
    <n v="0"/>
  </r>
  <r>
    <x v="9"/>
    <s v="Walencja"/>
    <s v="T3"/>
    <s v="W"/>
    <n v="72"/>
    <n v="28"/>
    <n v="28"/>
    <n v="28"/>
    <n v="4"/>
    <n v="42"/>
    <n v="70"/>
    <n v="0"/>
    <n v="0"/>
    <n v="0"/>
  </r>
  <r>
    <x v="9"/>
    <s v="Walencja"/>
    <s v="T4"/>
    <s v="W"/>
    <n v="42"/>
    <n v="90"/>
    <n v="28"/>
    <n v="28"/>
    <n v="4"/>
    <n v="0"/>
    <n v="70"/>
    <n v="0"/>
    <n v="0"/>
    <n v="0"/>
  </r>
  <r>
    <x v="9"/>
    <s v="Walencja"/>
    <s v="T5"/>
    <s v="Z"/>
    <n v="42"/>
    <n v="44"/>
    <n v="28"/>
    <n v="28"/>
    <n v="4"/>
    <n v="0"/>
    <n v="112"/>
    <n v="42"/>
    <n v="42"/>
    <n v="0"/>
  </r>
  <r>
    <x v="9"/>
    <s v="Walencja"/>
    <s v="T2"/>
    <s v="Z"/>
    <n v="33"/>
    <n v="26"/>
    <n v="28"/>
    <n v="61"/>
    <n v="4"/>
    <n v="0"/>
    <n v="112"/>
    <n v="0"/>
    <n v="0"/>
    <n v="0"/>
  </r>
  <r>
    <x v="9"/>
    <s v="Walencja"/>
    <s v="T1"/>
    <s v="Z"/>
    <n v="9"/>
    <n v="9"/>
    <n v="37"/>
    <n v="61"/>
    <n v="4"/>
    <n v="0"/>
    <n v="112"/>
    <n v="0"/>
    <n v="0"/>
    <n v="0"/>
  </r>
  <r>
    <x v="10"/>
    <s v="Algier"/>
    <s v="T3"/>
    <s v="W"/>
    <n v="4"/>
    <n v="29"/>
    <n v="37"/>
    <n v="61"/>
    <n v="0"/>
    <n v="0"/>
    <n v="112"/>
    <n v="0"/>
    <n v="0"/>
    <n v="0"/>
  </r>
  <r>
    <x v="10"/>
    <s v="Algier"/>
    <s v="T1"/>
    <s v="W"/>
    <n v="37"/>
    <n v="12"/>
    <n v="0"/>
    <n v="61"/>
    <n v="0"/>
    <n v="0"/>
    <n v="112"/>
    <n v="0"/>
    <n v="0"/>
    <n v="0"/>
  </r>
  <r>
    <x v="10"/>
    <s v="Algier"/>
    <s v="T5"/>
    <s v="Z"/>
    <n v="35"/>
    <n v="42"/>
    <n v="0"/>
    <n v="61"/>
    <n v="0"/>
    <n v="0"/>
    <n v="147"/>
    <n v="35"/>
    <n v="35"/>
    <n v="0"/>
  </r>
  <r>
    <x v="10"/>
    <s v="Algier"/>
    <s v="T4"/>
    <s v="Z"/>
    <n v="32"/>
    <n v="66"/>
    <n v="0"/>
    <n v="61"/>
    <n v="0"/>
    <n v="32"/>
    <n v="147"/>
    <n v="0"/>
    <n v="0"/>
    <n v="0"/>
  </r>
  <r>
    <x v="11"/>
    <s v="Tunis"/>
    <s v="T4"/>
    <s v="W"/>
    <n v="32"/>
    <n v="92"/>
    <n v="0"/>
    <n v="61"/>
    <n v="0"/>
    <n v="0"/>
    <n v="147"/>
    <n v="0"/>
    <n v="0"/>
    <n v="0"/>
  </r>
  <r>
    <x v="11"/>
    <s v="Tunis"/>
    <s v="T5"/>
    <s v="Z"/>
    <n v="48"/>
    <n v="43"/>
    <n v="0"/>
    <n v="61"/>
    <n v="0"/>
    <n v="0"/>
    <n v="195"/>
    <n v="48"/>
    <n v="48"/>
    <n v="0"/>
  </r>
  <r>
    <x v="12"/>
    <s v="Benghazi"/>
    <s v="T5"/>
    <s v="W"/>
    <n v="191"/>
    <n v="60"/>
    <n v="0"/>
    <n v="61"/>
    <n v="0"/>
    <n v="0"/>
    <n v="4"/>
    <n v="-191"/>
    <n v="0"/>
    <n v="191"/>
  </r>
  <r>
    <x v="12"/>
    <s v="Benghazi"/>
    <s v="T2"/>
    <s v="Z"/>
    <n v="9"/>
    <n v="24"/>
    <n v="0"/>
    <n v="70"/>
    <n v="0"/>
    <n v="0"/>
    <n v="4"/>
    <n v="0"/>
    <n v="0"/>
    <n v="0"/>
  </r>
  <r>
    <x v="12"/>
    <s v="Benghazi"/>
    <s v="T4"/>
    <s v="Z"/>
    <n v="36"/>
    <n v="65"/>
    <n v="0"/>
    <n v="70"/>
    <n v="0"/>
    <n v="36"/>
    <n v="4"/>
    <n v="0"/>
    <n v="0"/>
    <n v="0"/>
  </r>
  <r>
    <x v="13"/>
    <s v="Aleksandria"/>
    <s v="T1"/>
    <s v="Z"/>
    <n v="47"/>
    <n v="7"/>
    <n v="47"/>
    <n v="70"/>
    <n v="0"/>
    <n v="36"/>
    <n v="4"/>
    <n v="0"/>
    <n v="0"/>
    <n v="0"/>
  </r>
  <r>
    <x v="13"/>
    <s v="Aleksandria"/>
    <s v="T5"/>
    <s v="W"/>
    <n v="4"/>
    <n v="63"/>
    <n v="47"/>
    <n v="70"/>
    <n v="0"/>
    <n v="36"/>
    <n v="0"/>
    <n v="-4"/>
    <n v="0"/>
    <n v="4"/>
  </r>
  <r>
    <x v="13"/>
    <s v="Aleksandria"/>
    <s v="T3"/>
    <s v="Z"/>
    <n v="8"/>
    <n v="19"/>
    <n v="47"/>
    <n v="70"/>
    <n v="8"/>
    <n v="36"/>
    <n v="0"/>
    <n v="0"/>
    <n v="0"/>
    <n v="0"/>
  </r>
  <r>
    <x v="13"/>
    <s v="Aleksandria"/>
    <s v="T2"/>
    <s v="Z"/>
    <n v="3"/>
    <n v="22"/>
    <n v="47"/>
    <n v="73"/>
    <n v="8"/>
    <n v="36"/>
    <n v="0"/>
    <n v="0"/>
    <n v="0"/>
    <n v="0"/>
  </r>
  <r>
    <x v="13"/>
    <s v="Aleksandria"/>
    <s v="T4"/>
    <s v="Z"/>
    <n v="41"/>
    <n v="59"/>
    <n v="47"/>
    <n v="73"/>
    <n v="8"/>
    <n v="77"/>
    <n v="0"/>
    <n v="0"/>
    <n v="0"/>
    <n v="0"/>
  </r>
  <r>
    <x v="14"/>
    <s v="Bejrut"/>
    <s v="T5"/>
    <s v="Z"/>
    <n v="44"/>
    <n v="40"/>
    <n v="47"/>
    <n v="73"/>
    <n v="8"/>
    <n v="77"/>
    <n v="44"/>
    <n v="44"/>
    <n v="44"/>
    <n v="0"/>
  </r>
  <r>
    <x v="14"/>
    <s v="Bejrut"/>
    <s v="T1"/>
    <s v="W"/>
    <n v="45"/>
    <n v="12"/>
    <n v="2"/>
    <n v="73"/>
    <n v="8"/>
    <n v="77"/>
    <n v="44"/>
    <n v="0"/>
    <n v="0"/>
    <n v="0"/>
  </r>
  <r>
    <x v="14"/>
    <s v="Bejrut"/>
    <s v="T3"/>
    <s v="Z"/>
    <n v="40"/>
    <n v="20"/>
    <n v="2"/>
    <n v="73"/>
    <n v="48"/>
    <n v="77"/>
    <n v="44"/>
    <n v="0"/>
    <n v="0"/>
    <n v="0"/>
  </r>
  <r>
    <x v="14"/>
    <s v="Bejrut"/>
    <s v="T4"/>
    <s v="Z"/>
    <n v="3"/>
    <n v="63"/>
    <n v="2"/>
    <n v="73"/>
    <n v="48"/>
    <n v="80"/>
    <n v="44"/>
    <n v="0"/>
    <n v="0"/>
    <n v="0"/>
  </r>
  <r>
    <x v="14"/>
    <s v="Bejrut"/>
    <s v="T2"/>
    <s v="Z"/>
    <n v="17"/>
    <n v="24"/>
    <n v="2"/>
    <n v="90"/>
    <n v="48"/>
    <n v="80"/>
    <n v="44"/>
    <n v="0"/>
    <n v="0"/>
    <n v="0"/>
  </r>
  <r>
    <x v="15"/>
    <s v="Palermo"/>
    <s v="T1"/>
    <s v="W"/>
    <n v="2"/>
    <n v="12"/>
    <n v="0"/>
    <n v="90"/>
    <n v="48"/>
    <n v="80"/>
    <n v="44"/>
    <n v="0"/>
    <n v="0"/>
    <n v="0"/>
  </r>
  <r>
    <x v="15"/>
    <s v="Palermo"/>
    <s v="T3"/>
    <s v="Z"/>
    <n v="14"/>
    <n v="19"/>
    <n v="0"/>
    <n v="90"/>
    <n v="62"/>
    <n v="80"/>
    <n v="44"/>
    <n v="0"/>
    <n v="0"/>
    <n v="0"/>
  </r>
  <r>
    <x v="15"/>
    <s v="Palermo"/>
    <s v="T2"/>
    <s v="Z"/>
    <n v="23"/>
    <n v="23"/>
    <n v="0"/>
    <n v="113"/>
    <n v="62"/>
    <n v="80"/>
    <n v="44"/>
    <n v="0"/>
    <n v="0"/>
    <n v="0"/>
  </r>
  <r>
    <x v="16"/>
    <s v="Neapol"/>
    <s v="T1"/>
    <s v="Z"/>
    <n v="11"/>
    <n v="8"/>
    <n v="11"/>
    <n v="113"/>
    <n v="62"/>
    <n v="80"/>
    <n v="44"/>
    <n v="0"/>
    <n v="0"/>
    <n v="0"/>
  </r>
  <r>
    <x v="16"/>
    <s v="Neapol"/>
    <s v="T4"/>
    <s v="Z"/>
    <n v="17"/>
    <n v="66"/>
    <n v="11"/>
    <n v="113"/>
    <n v="62"/>
    <n v="97"/>
    <n v="44"/>
    <n v="0"/>
    <n v="0"/>
    <n v="0"/>
  </r>
  <r>
    <x v="16"/>
    <s v="Neapol"/>
    <s v="T5"/>
    <s v="Z"/>
    <n v="30"/>
    <n v="41"/>
    <n v="11"/>
    <n v="113"/>
    <n v="62"/>
    <n v="97"/>
    <n v="74"/>
    <n v="30"/>
    <n v="30"/>
    <n v="0"/>
  </r>
  <r>
    <x v="17"/>
    <s v="Monako"/>
    <s v="T4"/>
    <s v="W"/>
    <n v="97"/>
    <n v="98"/>
    <n v="11"/>
    <n v="113"/>
    <n v="62"/>
    <n v="0"/>
    <n v="74"/>
    <n v="0"/>
    <n v="0"/>
    <n v="0"/>
  </r>
  <r>
    <x v="17"/>
    <s v="Monako"/>
    <s v="T1"/>
    <s v="W"/>
    <n v="11"/>
    <n v="12"/>
    <n v="0"/>
    <n v="113"/>
    <n v="62"/>
    <n v="0"/>
    <n v="74"/>
    <n v="0"/>
    <n v="0"/>
    <n v="0"/>
  </r>
  <r>
    <x v="17"/>
    <s v="Monako"/>
    <s v="T3"/>
    <s v="Z"/>
    <n v="17"/>
    <n v="20"/>
    <n v="0"/>
    <n v="113"/>
    <n v="79"/>
    <n v="0"/>
    <n v="74"/>
    <n v="0"/>
    <n v="0"/>
    <n v="0"/>
  </r>
  <r>
    <x v="17"/>
    <s v="Monako"/>
    <s v="T2"/>
    <s v="Z"/>
    <n v="4"/>
    <n v="23"/>
    <n v="0"/>
    <n v="117"/>
    <n v="79"/>
    <n v="0"/>
    <n v="74"/>
    <n v="0"/>
    <n v="0"/>
    <n v="0"/>
  </r>
  <r>
    <x v="18"/>
    <s v="Barcelona"/>
    <s v="T3"/>
    <s v="W"/>
    <n v="79"/>
    <n v="31"/>
    <n v="0"/>
    <n v="117"/>
    <n v="0"/>
    <n v="0"/>
    <n v="74"/>
    <n v="0"/>
    <n v="0"/>
    <n v="0"/>
  </r>
  <r>
    <x v="18"/>
    <s v="Barcelona"/>
    <s v="T4"/>
    <s v="Z"/>
    <n v="33"/>
    <n v="60"/>
    <n v="0"/>
    <n v="117"/>
    <n v="0"/>
    <n v="33"/>
    <n v="74"/>
    <n v="0"/>
    <n v="0"/>
    <n v="0"/>
  </r>
  <r>
    <x v="18"/>
    <s v="Barcelona"/>
    <s v="T2"/>
    <s v="Z"/>
    <n v="26"/>
    <n v="23"/>
    <n v="0"/>
    <n v="143"/>
    <n v="0"/>
    <n v="33"/>
    <n v="74"/>
    <n v="0"/>
    <n v="0"/>
    <n v="0"/>
  </r>
  <r>
    <x v="19"/>
    <s v="Walencja"/>
    <s v="T3"/>
    <s v="Z"/>
    <n v="40"/>
    <n v="22"/>
    <n v="0"/>
    <n v="143"/>
    <n v="40"/>
    <n v="33"/>
    <n v="74"/>
    <n v="0"/>
    <n v="0"/>
    <n v="0"/>
  </r>
  <r>
    <x v="19"/>
    <s v="Walencja"/>
    <s v="T1"/>
    <s v="Z"/>
    <n v="42"/>
    <n v="9"/>
    <n v="42"/>
    <n v="143"/>
    <n v="40"/>
    <n v="33"/>
    <n v="74"/>
    <n v="0"/>
    <n v="0"/>
    <n v="0"/>
  </r>
  <r>
    <x v="19"/>
    <s v="Walencja"/>
    <s v="T2"/>
    <s v="Z"/>
    <n v="42"/>
    <n v="26"/>
    <n v="42"/>
    <n v="185"/>
    <n v="40"/>
    <n v="33"/>
    <n v="74"/>
    <n v="0"/>
    <n v="0"/>
    <n v="0"/>
  </r>
  <r>
    <x v="19"/>
    <s v="Walencja"/>
    <s v="T4"/>
    <s v="Z"/>
    <n v="9"/>
    <n v="70"/>
    <n v="42"/>
    <n v="185"/>
    <n v="40"/>
    <n v="42"/>
    <n v="74"/>
    <n v="0"/>
    <n v="0"/>
    <n v="0"/>
  </r>
  <r>
    <x v="19"/>
    <s v="Walencja"/>
    <s v="T5"/>
    <s v="Z"/>
    <n v="39"/>
    <n v="44"/>
    <n v="42"/>
    <n v="185"/>
    <n v="40"/>
    <n v="42"/>
    <n v="113"/>
    <n v="39"/>
    <n v="39"/>
    <n v="0"/>
  </r>
  <r>
    <x v="20"/>
    <s v="Algier"/>
    <s v="T5"/>
    <s v="W"/>
    <n v="112"/>
    <n v="59"/>
    <n v="42"/>
    <n v="185"/>
    <n v="40"/>
    <n v="42"/>
    <n v="1"/>
    <n v="-112"/>
    <n v="0"/>
    <n v="112"/>
  </r>
  <r>
    <x v="20"/>
    <s v="Algier"/>
    <s v="T4"/>
    <s v="Z"/>
    <n v="34"/>
    <n v="66"/>
    <n v="42"/>
    <n v="185"/>
    <n v="40"/>
    <n v="76"/>
    <n v="1"/>
    <n v="0"/>
    <n v="0"/>
    <n v="0"/>
  </r>
  <r>
    <x v="20"/>
    <s v="Algier"/>
    <s v="T3"/>
    <s v="Z"/>
    <n v="5"/>
    <n v="21"/>
    <n v="42"/>
    <n v="185"/>
    <n v="45"/>
    <n v="76"/>
    <n v="1"/>
    <n v="0"/>
    <n v="0"/>
    <n v="0"/>
  </r>
  <r>
    <x v="21"/>
    <s v="Tunis"/>
    <s v="T4"/>
    <s v="W"/>
    <n v="74"/>
    <n v="92"/>
    <n v="42"/>
    <n v="185"/>
    <n v="45"/>
    <n v="2"/>
    <n v="1"/>
    <n v="0"/>
    <n v="0"/>
    <n v="0"/>
  </r>
  <r>
    <x v="21"/>
    <s v="Tunis"/>
    <s v="T2"/>
    <s v="Z"/>
    <n v="14"/>
    <n v="26"/>
    <n v="42"/>
    <n v="199"/>
    <n v="45"/>
    <n v="2"/>
    <n v="1"/>
    <n v="0"/>
    <n v="0"/>
    <n v="0"/>
  </r>
  <r>
    <x v="22"/>
    <s v="Benghazi"/>
    <s v="T5"/>
    <s v="W"/>
    <n v="1"/>
    <n v="60"/>
    <n v="42"/>
    <n v="199"/>
    <n v="45"/>
    <n v="2"/>
    <n v="0"/>
    <n v="-1"/>
    <n v="0"/>
    <n v="1"/>
  </r>
  <r>
    <x v="22"/>
    <s v="Benghazi"/>
    <s v="T2"/>
    <s v="W"/>
    <n v="43"/>
    <n v="36"/>
    <n v="42"/>
    <n v="156"/>
    <n v="45"/>
    <n v="2"/>
    <n v="0"/>
    <n v="0"/>
    <n v="0"/>
    <n v="0"/>
  </r>
  <r>
    <x v="22"/>
    <s v="Benghazi"/>
    <s v="T1"/>
    <s v="Z"/>
    <n v="30"/>
    <n v="8"/>
    <n v="72"/>
    <n v="156"/>
    <n v="45"/>
    <n v="2"/>
    <n v="0"/>
    <n v="0"/>
    <n v="0"/>
    <n v="0"/>
  </r>
  <r>
    <x v="22"/>
    <s v="Benghazi"/>
    <s v="T3"/>
    <s v="Z"/>
    <n v="14"/>
    <n v="20"/>
    <n v="72"/>
    <n v="156"/>
    <n v="59"/>
    <n v="2"/>
    <n v="0"/>
    <n v="0"/>
    <n v="0"/>
    <n v="0"/>
  </r>
  <r>
    <x v="23"/>
    <s v="Aleksandria"/>
    <s v="T2"/>
    <s v="W"/>
    <n v="33"/>
    <n v="38"/>
    <n v="72"/>
    <n v="123"/>
    <n v="59"/>
    <n v="2"/>
    <n v="0"/>
    <n v="0"/>
    <n v="0"/>
    <n v="0"/>
  </r>
  <r>
    <x v="23"/>
    <s v="Aleksandria"/>
    <s v="T5"/>
    <s v="Z"/>
    <n v="35"/>
    <n v="37"/>
    <n v="72"/>
    <n v="123"/>
    <n v="59"/>
    <n v="2"/>
    <n v="35"/>
    <n v="35"/>
    <n v="35"/>
    <n v="0"/>
  </r>
  <r>
    <x v="23"/>
    <s v="Aleksandria"/>
    <s v="T3"/>
    <s v="Z"/>
    <n v="40"/>
    <n v="19"/>
    <n v="72"/>
    <n v="123"/>
    <n v="99"/>
    <n v="2"/>
    <n v="35"/>
    <n v="0"/>
    <n v="0"/>
    <n v="0"/>
  </r>
  <r>
    <x v="24"/>
    <s v="Bejrut"/>
    <s v="T2"/>
    <s v="W"/>
    <n v="21"/>
    <n v="36"/>
    <n v="72"/>
    <n v="102"/>
    <n v="99"/>
    <n v="2"/>
    <n v="35"/>
    <n v="0"/>
    <n v="0"/>
    <n v="0"/>
  </r>
  <r>
    <x v="24"/>
    <s v="Bejrut"/>
    <s v="T4"/>
    <s v="W"/>
    <n v="2"/>
    <n v="97"/>
    <n v="72"/>
    <n v="102"/>
    <n v="99"/>
    <n v="0"/>
    <n v="35"/>
    <n v="0"/>
    <n v="0"/>
    <n v="0"/>
  </r>
  <r>
    <x v="24"/>
    <s v="Bejrut"/>
    <s v="T3"/>
    <s v="Z"/>
    <n v="12"/>
    <n v="20"/>
    <n v="72"/>
    <n v="102"/>
    <n v="111"/>
    <n v="0"/>
    <n v="35"/>
    <n v="0"/>
    <n v="0"/>
    <n v="0"/>
  </r>
  <r>
    <x v="24"/>
    <s v="Bejrut"/>
    <s v="T1"/>
    <s v="Z"/>
    <n v="15"/>
    <n v="8"/>
    <n v="87"/>
    <n v="102"/>
    <n v="111"/>
    <n v="0"/>
    <n v="35"/>
    <n v="0"/>
    <n v="0"/>
    <n v="0"/>
  </r>
  <r>
    <x v="24"/>
    <s v="Bejrut"/>
    <s v="T5"/>
    <s v="Z"/>
    <n v="1"/>
    <n v="40"/>
    <n v="87"/>
    <n v="102"/>
    <n v="111"/>
    <n v="0"/>
    <n v="36"/>
    <n v="1"/>
    <n v="1"/>
    <n v="0"/>
  </r>
  <r>
    <x v="25"/>
    <s v="Palermo"/>
    <s v="T1"/>
    <s v="W"/>
    <n v="86"/>
    <n v="12"/>
    <n v="1"/>
    <n v="102"/>
    <n v="111"/>
    <n v="0"/>
    <n v="36"/>
    <n v="0"/>
    <n v="0"/>
    <n v="0"/>
  </r>
  <r>
    <x v="25"/>
    <s v="Palermo"/>
    <s v="T3"/>
    <s v="W"/>
    <n v="110"/>
    <n v="31"/>
    <n v="1"/>
    <n v="102"/>
    <n v="1"/>
    <n v="0"/>
    <n v="36"/>
    <n v="0"/>
    <n v="0"/>
    <n v="0"/>
  </r>
  <r>
    <x v="25"/>
    <s v="Palermo"/>
    <s v="T5"/>
    <s v="Z"/>
    <n v="33"/>
    <n v="38"/>
    <n v="1"/>
    <n v="102"/>
    <n v="1"/>
    <n v="0"/>
    <n v="69"/>
    <n v="33"/>
    <n v="33"/>
    <n v="0"/>
  </r>
  <r>
    <x v="25"/>
    <s v="Palermo"/>
    <s v="T2"/>
    <s v="Z"/>
    <n v="13"/>
    <n v="23"/>
    <n v="1"/>
    <n v="115"/>
    <n v="1"/>
    <n v="0"/>
    <n v="69"/>
    <n v="0"/>
    <n v="0"/>
    <n v="0"/>
  </r>
  <r>
    <x v="25"/>
    <s v="Palermo"/>
    <s v="T4"/>
    <s v="Z"/>
    <n v="37"/>
    <n v="61"/>
    <n v="1"/>
    <n v="115"/>
    <n v="1"/>
    <n v="37"/>
    <n v="69"/>
    <n v="0"/>
    <n v="0"/>
    <n v="0"/>
  </r>
  <r>
    <x v="26"/>
    <s v="Neapol"/>
    <s v="T1"/>
    <s v="W"/>
    <n v="1"/>
    <n v="12"/>
    <n v="0"/>
    <n v="115"/>
    <n v="1"/>
    <n v="37"/>
    <n v="69"/>
    <n v="0"/>
    <n v="0"/>
    <n v="0"/>
  </r>
  <r>
    <x v="26"/>
    <s v="Neapol"/>
    <s v="T5"/>
    <s v="W"/>
    <n v="68"/>
    <n v="59"/>
    <n v="0"/>
    <n v="115"/>
    <n v="1"/>
    <n v="37"/>
    <n v="1"/>
    <n v="-68"/>
    <n v="0"/>
    <n v="68"/>
  </r>
  <r>
    <x v="26"/>
    <s v="Neapol"/>
    <s v="T4"/>
    <s v="Z"/>
    <n v="35"/>
    <n v="66"/>
    <n v="0"/>
    <n v="115"/>
    <n v="1"/>
    <n v="72"/>
    <n v="1"/>
    <n v="0"/>
    <n v="0"/>
    <n v="0"/>
  </r>
  <r>
    <x v="26"/>
    <s v="Neapol"/>
    <s v="T3"/>
    <s v="Z"/>
    <n v="25"/>
    <n v="21"/>
    <n v="0"/>
    <n v="115"/>
    <n v="26"/>
    <n v="72"/>
    <n v="1"/>
    <n v="0"/>
    <n v="0"/>
    <n v="0"/>
  </r>
  <r>
    <x v="26"/>
    <s v="Neapol"/>
    <s v="T2"/>
    <s v="Z"/>
    <n v="10"/>
    <n v="25"/>
    <n v="0"/>
    <n v="125"/>
    <n v="26"/>
    <n v="72"/>
    <n v="1"/>
    <n v="0"/>
    <n v="0"/>
    <n v="0"/>
  </r>
  <r>
    <x v="27"/>
    <s v="Monako"/>
    <s v="T2"/>
    <s v="W"/>
    <n v="38"/>
    <n v="37"/>
    <n v="0"/>
    <n v="87"/>
    <n v="26"/>
    <n v="72"/>
    <n v="1"/>
    <n v="0"/>
    <n v="0"/>
    <n v="0"/>
  </r>
  <r>
    <x v="27"/>
    <s v="Monako"/>
    <s v="T1"/>
    <s v="Z"/>
    <n v="22"/>
    <n v="8"/>
    <n v="22"/>
    <n v="87"/>
    <n v="26"/>
    <n v="72"/>
    <n v="1"/>
    <n v="0"/>
    <n v="0"/>
    <n v="0"/>
  </r>
  <r>
    <x v="27"/>
    <s v="Monako"/>
    <s v="T3"/>
    <s v="Z"/>
    <n v="25"/>
    <n v="20"/>
    <n v="22"/>
    <n v="87"/>
    <n v="51"/>
    <n v="72"/>
    <n v="1"/>
    <n v="0"/>
    <n v="0"/>
    <n v="0"/>
  </r>
  <r>
    <x v="27"/>
    <s v="Monako"/>
    <s v="T5"/>
    <s v="Z"/>
    <n v="8"/>
    <n v="39"/>
    <n v="22"/>
    <n v="87"/>
    <n v="51"/>
    <n v="72"/>
    <n v="9"/>
    <n v="8"/>
    <n v="8"/>
    <n v="0"/>
  </r>
  <r>
    <x v="27"/>
    <s v="Monako"/>
    <s v="T4"/>
    <s v="Z"/>
    <n v="45"/>
    <n v="62"/>
    <n v="22"/>
    <n v="87"/>
    <n v="51"/>
    <n v="117"/>
    <n v="9"/>
    <n v="0"/>
    <n v="0"/>
    <n v="0"/>
  </r>
  <r>
    <x v="28"/>
    <s v="Barcelona"/>
    <s v="T4"/>
    <s v="W"/>
    <n v="116"/>
    <n v="100"/>
    <n v="22"/>
    <n v="87"/>
    <n v="51"/>
    <n v="1"/>
    <n v="9"/>
    <n v="0"/>
    <n v="0"/>
    <n v="0"/>
  </r>
  <r>
    <x v="28"/>
    <s v="Barcelona"/>
    <s v="T3"/>
    <s v="Z"/>
    <n v="29"/>
    <n v="19"/>
    <n v="22"/>
    <n v="87"/>
    <n v="80"/>
    <n v="1"/>
    <n v="9"/>
    <n v="0"/>
    <n v="0"/>
    <n v="0"/>
  </r>
  <r>
    <x v="29"/>
    <s v="Walencja"/>
    <s v="T2"/>
    <s v="W"/>
    <n v="5"/>
    <n v="34"/>
    <n v="22"/>
    <n v="82"/>
    <n v="80"/>
    <n v="1"/>
    <n v="9"/>
    <n v="0"/>
    <n v="0"/>
    <n v="0"/>
  </r>
  <r>
    <x v="29"/>
    <s v="Walencja"/>
    <s v="T1"/>
    <s v="W"/>
    <n v="22"/>
    <n v="11"/>
    <n v="0"/>
    <n v="82"/>
    <n v="80"/>
    <n v="1"/>
    <n v="9"/>
    <n v="0"/>
    <n v="0"/>
    <n v="0"/>
  </r>
  <r>
    <x v="29"/>
    <s v="Walencja"/>
    <s v="T3"/>
    <s v="Z"/>
    <n v="37"/>
    <n v="22"/>
    <n v="0"/>
    <n v="82"/>
    <n v="117"/>
    <n v="1"/>
    <n v="9"/>
    <n v="0"/>
    <n v="0"/>
    <n v="0"/>
  </r>
  <r>
    <x v="29"/>
    <s v="Walencja"/>
    <s v="T4"/>
    <s v="Z"/>
    <n v="10"/>
    <n v="70"/>
    <n v="0"/>
    <n v="82"/>
    <n v="117"/>
    <n v="11"/>
    <n v="9"/>
    <n v="0"/>
    <n v="0"/>
    <n v="0"/>
  </r>
  <r>
    <x v="29"/>
    <s v="Walencja"/>
    <s v="T5"/>
    <s v="Z"/>
    <n v="42"/>
    <n v="44"/>
    <n v="0"/>
    <n v="82"/>
    <n v="117"/>
    <n v="11"/>
    <n v="51"/>
    <n v="42"/>
    <n v="42"/>
    <n v="0"/>
  </r>
  <r>
    <x v="30"/>
    <s v="Algier"/>
    <s v="T4"/>
    <s v="W"/>
    <n v="11"/>
    <n v="94"/>
    <n v="0"/>
    <n v="82"/>
    <n v="117"/>
    <n v="0"/>
    <n v="51"/>
    <n v="0"/>
    <n v="0"/>
    <n v="0"/>
  </r>
  <r>
    <x v="30"/>
    <s v="Algier"/>
    <s v="T5"/>
    <s v="W"/>
    <n v="48"/>
    <n v="59"/>
    <n v="0"/>
    <n v="82"/>
    <n v="117"/>
    <n v="0"/>
    <n v="3"/>
    <n v="-48"/>
    <n v="0"/>
    <n v="48"/>
  </r>
  <r>
    <x v="30"/>
    <s v="Algier"/>
    <s v="T3"/>
    <s v="Z"/>
    <n v="20"/>
    <n v="21"/>
    <n v="0"/>
    <n v="82"/>
    <n v="137"/>
    <n v="0"/>
    <n v="3"/>
    <n v="0"/>
    <n v="0"/>
    <n v="0"/>
  </r>
  <r>
    <x v="30"/>
    <s v="Algier"/>
    <s v="T2"/>
    <s v="Z"/>
    <n v="26"/>
    <n v="25"/>
    <n v="0"/>
    <n v="108"/>
    <n v="137"/>
    <n v="0"/>
    <n v="3"/>
    <n v="0"/>
    <n v="0"/>
    <n v="0"/>
  </r>
  <r>
    <x v="31"/>
    <s v="Tunis"/>
    <s v="T1"/>
    <s v="Z"/>
    <n v="24"/>
    <n v="9"/>
    <n v="24"/>
    <n v="108"/>
    <n v="137"/>
    <n v="0"/>
    <n v="3"/>
    <n v="0"/>
    <n v="0"/>
    <n v="0"/>
  </r>
  <r>
    <x v="31"/>
    <s v="Tunis"/>
    <s v="T4"/>
    <s v="Z"/>
    <n v="38"/>
    <n v="68"/>
    <n v="24"/>
    <n v="108"/>
    <n v="137"/>
    <n v="38"/>
    <n v="3"/>
    <n v="0"/>
    <n v="0"/>
    <n v="0"/>
  </r>
  <r>
    <x v="31"/>
    <s v="Tunis"/>
    <s v="T3"/>
    <s v="Z"/>
    <n v="14"/>
    <n v="21"/>
    <n v="24"/>
    <n v="108"/>
    <n v="151"/>
    <n v="38"/>
    <n v="3"/>
    <n v="0"/>
    <n v="0"/>
    <n v="0"/>
  </r>
  <r>
    <x v="31"/>
    <s v="Tunis"/>
    <s v="T5"/>
    <s v="Z"/>
    <n v="4"/>
    <n v="43"/>
    <n v="24"/>
    <n v="108"/>
    <n v="151"/>
    <n v="38"/>
    <n v="7"/>
    <n v="4"/>
    <n v="4"/>
    <n v="0"/>
  </r>
  <r>
    <x v="32"/>
    <s v="Benghazi"/>
    <s v="T2"/>
    <s v="W"/>
    <n v="19"/>
    <n v="36"/>
    <n v="24"/>
    <n v="89"/>
    <n v="151"/>
    <n v="38"/>
    <n v="7"/>
    <n v="0"/>
    <n v="0"/>
    <n v="0"/>
  </r>
  <r>
    <x v="32"/>
    <s v="Benghazi"/>
    <s v="T4"/>
    <s v="Z"/>
    <n v="30"/>
    <n v="65"/>
    <n v="24"/>
    <n v="89"/>
    <n v="151"/>
    <n v="68"/>
    <n v="7"/>
    <n v="0"/>
    <n v="0"/>
    <n v="0"/>
  </r>
  <r>
    <x v="33"/>
    <s v="Aleksandria"/>
    <s v="T5"/>
    <s v="W"/>
    <n v="6"/>
    <n v="63"/>
    <n v="24"/>
    <n v="89"/>
    <n v="151"/>
    <n v="68"/>
    <n v="1"/>
    <n v="-6"/>
    <n v="0"/>
    <n v="6"/>
  </r>
  <r>
    <x v="33"/>
    <s v="Aleksandria"/>
    <s v="T4"/>
    <s v="Z"/>
    <n v="43"/>
    <n v="59"/>
    <n v="24"/>
    <n v="89"/>
    <n v="151"/>
    <n v="111"/>
    <n v="1"/>
    <n v="0"/>
    <n v="0"/>
    <n v="0"/>
  </r>
  <r>
    <x v="34"/>
    <s v="Bejrut"/>
    <s v="T5"/>
    <s v="W"/>
    <n v="1"/>
    <n v="61"/>
    <n v="24"/>
    <n v="89"/>
    <n v="151"/>
    <n v="111"/>
    <n v="0"/>
    <n v="-1"/>
    <n v="0"/>
    <n v="1"/>
  </r>
  <r>
    <x v="34"/>
    <s v="Bejrut"/>
    <s v="T3"/>
    <s v="W"/>
    <n v="147"/>
    <n v="30"/>
    <n v="24"/>
    <n v="89"/>
    <n v="4"/>
    <n v="111"/>
    <n v="0"/>
    <n v="0"/>
    <n v="0"/>
    <n v="0"/>
  </r>
  <r>
    <x v="34"/>
    <s v="Bejrut"/>
    <s v="T1"/>
    <s v="Z"/>
    <n v="15"/>
    <n v="8"/>
    <n v="39"/>
    <n v="89"/>
    <n v="4"/>
    <n v="111"/>
    <n v="0"/>
    <n v="0"/>
    <n v="0"/>
    <n v="0"/>
  </r>
  <r>
    <x v="34"/>
    <s v="Bejrut"/>
    <s v="T4"/>
    <s v="Z"/>
    <n v="24"/>
    <n v="63"/>
    <n v="39"/>
    <n v="89"/>
    <n v="4"/>
    <n v="135"/>
    <n v="0"/>
    <n v="0"/>
    <n v="0"/>
    <n v="0"/>
  </r>
  <r>
    <x v="34"/>
    <s v="Bejrut"/>
    <s v="T2"/>
    <s v="Z"/>
    <n v="19"/>
    <n v="24"/>
    <n v="39"/>
    <n v="108"/>
    <n v="4"/>
    <n v="135"/>
    <n v="0"/>
    <n v="0"/>
    <n v="0"/>
    <n v="0"/>
  </r>
  <r>
    <x v="35"/>
    <s v="Palermo"/>
    <s v="T4"/>
    <s v="W"/>
    <n v="134"/>
    <n v="99"/>
    <n v="39"/>
    <n v="108"/>
    <n v="4"/>
    <n v="1"/>
    <n v="0"/>
    <n v="0"/>
    <n v="0"/>
    <n v="0"/>
  </r>
  <r>
    <x v="35"/>
    <s v="Palermo"/>
    <s v="T5"/>
    <s v="Z"/>
    <n v="12"/>
    <n v="38"/>
    <n v="39"/>
    <n v="108"/>
    <n v="4"/>
    <n v="1"/>
    <n v="12"/>
    <n v="12"/>
    <n v="12"/>
    <n v="0"/>
  </r>
  <r>
    <x v="36"/>
    <s v="Neapol"/>
    <s v="T3"/>
    <s v="W"/>
    <n v="4"/>
    <n v="30"/>
    <n v="39"/>
    <n v="108"/>
    <n v="0"/>
    <n v="1"/>
    <n v="12"/>
    <n v="0"/>
    <n v="0"/>
    <n v="0"/>
  </r>
  <r>
    <x v="36"/>
    <s v="Neapol"/>
    <s v="T1"/>
    <s v="Z"/>
    <n v="26"/>
    <n v="8"/>
    <n v="65"/>
    <n v="108"/>
    <n v="0"/>
    <n v="1"/>
    <n v="12"/>
    <n v="0"/>
    <n v="0"/>
    <n v="0"/>
  </r>
  <r>
    <x v="36"/>
    <s v="Neapol"/>
    <s v="T4"/>
    <s v="Z"/>
    <n v="38"/>
    <n v="66"/>
    <n v="65"/>
    <n v="108"/>
    <n v="0"/>
    <n v="39"/>
    <n v="12"/>
    <n v="0"/>
    <n v="0"/>
    <n v="0"/>
  </r>
  <r>
    <x v="37"/>
    <s v="Monako"/>
    <s v="T4"/>
    <s v="W"/>
    <n v="38"/>
    <n v="98"/>
    <n v="65"/>
    <n v="108"/>
    <n v="0"/>
    <n v="1"/>
    <n v="12"/>
    <n v="0"/>
    <n v="0"/>
    <n v="0"/>
  </r>
  <r>
    <x v="37"/>
    <s v="Monako"/>
    <s v="T2"/>
    <s v="W"/>
    <n v="44"/>
    <n v="37"/>
    <n v="65"/>
    <n v="64"/>
    <n v="0"/>
    <n v="1"/>
    <n v="12"/>
    <n v="0"/>
    <n v="0"/>
    <n v="0"/>
  </r>
  <r>
    <x v="37"/>
    <s v="Monako"/>
    <s v="T1"/>
    <s v="Z"/>
    <n v="21"/>
    <n v="8"/>
    <n v="86"/>
    <n v="64"/>
    <n v="0"/>
    <n v="1"/>
    <n v="12"/>
    <n v="0"/>
    <n v="0"/>
    <n v="0"/>
  </r>
  <r>
    <x v="37"/>
    <s v="Monako"/>
    <s v="T5"/>
    <s v="Z"/>
    <n v="10"/>
    <n v="39"/>
    <n v="86"/>
    <n v="64"/>
    <n v="0"/>
    <n v="1"/>
    <n v="22"/>
    <n v="10"/>
    <n v="10"/>
    <n v="0"/>
  </r>
  <r>
    <x v="38"/>
    <s v="Barcelona"/>
    <s v="T2"/>
    <s v="W"/>
    <n v="15"/>
    <n v="38"/>
    <n v="86"/>
    <n v="49"/>
    <n v="0"/>
    <n v="1"/>
    <n v="22"/>
    <n v="0"/>
    <n v="0"/>
    <n v="0"/>
  </r>
  <r>
    <x v="38"/>
    <s v="Barcelona"/>
    <s v="T5"/>
    <s v="W"/>
    <n v="22"/>
    <n v="63"/>
    <n v="86"/>
    <n v="49"/>
    <n v="0"/>
    <n v="1"/>
    <n v="0"/>
    <n v="-22"/>
    <n v="0"/>
    <n v="22"/>
  </r>
  <r>
    <x v="38"/>
    <s v="Barcelona"/>
    <s v="T4"/>
    <s v="Z"/>
    <n v="9"/>
    <n v="60"/>
    <n v="86"/>
    <n v="49"/>
    <n v="0"/>
    <n v="10"/>
    <n v="0"/>
    <n v="0"/>
    <n v="0"/>
    <n v="0"/>
  </r>
  <r>
    <x v="38"/>
    <s v="Barcelona"/>
    <s v="T3"/>
    <s v="Z"/>
    <n v="6"/>
    <n v="19"/>
    <n v="86"/>
    <n v="49"/>
    <n v="6"/>
    <n v="10"/>
    <n v="0"/>
    <n v="0"/>
    <n v="0"/>
    <n v="0"/>
  </r>
  <r>
    <x v="38"/>
    <s v="Barcelona"/>
    <s v="T1"/>
    <s v="Z"/>
    <n v="4"/>
    <n v="8"/>
    <n v="90"/>
    <n v="49"/>
    <n v="6"/>
    <n v="10"/>
    <n v="0"/>
    <n v="0"/>
    <n v="0"/>
    <n v="0"/>
  </r>
  <r>
    <x v="39"/>
    <s v="Walencja"/>
    <s v="T3"/>
    <s v="W"/>
    <n v="6"/>
    <n v="25"/>
    <n v="90"/>
    <n v="49"/>
    <n v="0"/>
    <n v="10"/>
    <n v="0"/>
    <n v="0"/>
    <n v="0"/>
    <n v="0"/>
  </r>
  <r>
    <x v="39"/>
    <s v="Walencja"/>
    <s v="T4"/>
    <s v="Z"/>
    <n v="48"/>
    <n v="79"/>
    <n v="90"/>
    <n v="49"/>
    <n v="0"/>
    <n v="58"/>
    <n v="0"/>
    <n v="0"/>
    <n v="0"/>
    <n v="0"/>
  </r>
  <r>
    <x v="40"/>
    <s v="Algier"/>
    <s v="T5"/>
    <s v="Z"/>
    <n v="34"/>
    <n v="42"/>
    <n v="90"/>
    <n v="49"/>
    <n v="0"/>
    <n v="58"/>
    <n v="34"/>
    <n v="34"/>
    <n v="34"/>
    <n v="0"/>
  </r>
  <r>
    <x v="40"/>
    <s v="Algier"/>
    <s v="T2"/>
    <s v="W"/>
    <n v="49"/>
    <n v="35"/>
    <n v="90"/>
    <n v="0"/>
    <n v="0"/>
    <n v="58"/>
    <n v="34"/>
    <n v="0"/>
    <n v="0"/>
    <n v="0"/>
  </r>
  <r>
    <x v="40"/>
    <s v="Algier"/>
    <s v="T1"/>
    <s v="Z"/>
    <n v="10"/>
    <n v="8"/>
    <n v="100"/>
    <n v="0"/>
    <n v="0"/>
    <n v="58"/>
    <n v="34"/>
    <n v="0"/>
    <n v="0"/>
    <n v="0"/>
  </r>
  <r>
    <x v="40"/>
    <s v="Algier"/>
    <s v="T3"/>
    <s v="Z"/>
    <n v="47"/>
    <n v="21"/>
    <n v="100"/>
    <n v="0"/>
    <n v="47"/>
    <n v="58"/>
    <n v="34"/>
    <n v="0"/>
    <n v="0"/>
    <n v="0"/>
  </r>
  <r>
    <x v="40"/>
    <s v="Algier"/>
    <s v="T4"/>
    <s v="Z"/>
    <n v="48"/>
    <n v="66"/>
    <n v="100"/>
    <n v="0"/>
    <n v="47"/>
    <n v="106"/>
    <n v="34"/>
    <n v="0"/>
    <n v="0"/>
    <n v="0"/>
  </r>
  <r>
    <x v="41"/>
    <s v="Tunis"/>
    <s v="T5"/>
    <s v="W"/>
    <n v="34"/>
    <n v="58"/>
    <n v="100"/>
    <n v="0"/>
    <n v="47"/>
    <n v="106"/>
    <n v="0"/>
    <n v="-34"/>
    <n v="0"/>
    <n v="34"/>
  </r>
  <r>
    <x v="41"/>
    <s v="Tunis"/>
    <s v="T1"/>
    <s v="Z"/>
    <n v="5"/>
    <n v="9"/>
    <n v="105"/>
    <n v="0"/>
    <n v="47"/>
    <n v="106"/>
    <n v="0"/>
    <n v="0"/>
    <n v="0"/>
    <n v="0"/>
  </r>
  <r>
    <x v="42"/>
    <s v="Benghazi"/>
    <s v="T3"/>
    <s v="W"/>
    <n v="46"/>
    <n v="30"/>
    <n v="105"/>
    <n v="0"/>
    <n v="1"/>
    <n v="106"/>
    <n v="0"/>
    <n v="0"/>
    <n v="0"/>
    <n v="0"/>
  </r>
  <r>
    <x v="42"/>
    <s v="Benghazi"/>
    <s v="T4"/>
    <s v="Z"/>
    <n v="49"/>
    <n v="65"/>
    <n v="105"/>
    <n v="0"/>
    <n v="1"/>
    <n v="155"/>
    <n v="0"/>
    <n v="0"/>
    <n v="0"/>
    <n v="0"/>
  </r>
  <r>
    <x v="42"/>
    <s v="Benghazi"/>
    <s v="T1"/>
    <s v="Z"/>
    <n v="16"/>
    <n v="8"/>
    <n v="121"/>
    <n v="0"/>
    <n v="1"/>
    <n v="155"/>
    <n v="0"/>
    <n v="0"/>
    <n v="0"/>
    <n v="0"/>
  </r>
  <r>
    <x v="43"/>
    <s v="Aleksandria"/>
    <s v="T5"/>
    <s v="Z"/>
    <n v="5"/>
    <n v="37"/>
    <n v="121"/>
    <n v="0"/>
    <n v="1"/>
    <n v="155"/>
    <n v="5"/>
    <n v="5"/>
    <n v="5"/>
    <n v="0"/>
  </r>
  <r>
    <x v="43"/>
    <s v="Aleksandria"/>
    <s v="T3"/>
    <s v="W"/>
    <n v="1"/>
    <n v="32"/>
    <n v="121"/>
    <n v="0"/>
    <n v="0"/>
    <n v="155"/>
    <n v="5"/>
    <n v="0"/>
    <n v="0"/>
    <n v="0"/>
  </r>
  <r>
    <x v="43"/>
    <s v="Aleksandria"/>
    <s v="T1"/>
    <s v="Z"/>
    <n v="34"/>
    <n v="7"/>
    <n v="155"/>
    <n v="0"/>
    <n v="0"/>
    <n v="155"/>
    <n v="5"/>
    <n v="0"/>
    <n v="0"/>
    <n v="0"/>
  </r>
  <r>
    <x v="43"/>
    <s v="Aleksandria"/>
    <s v="T4"/>
    <s v="Z"/>
    <n v="29"/>
    <n v="59"/>
    <n v="155"/>
    <n v="0"/>
    <n v="0"/>
    <n v="184"/>
    <n v="5"/>
    <n v="0"/>
    <n v="0"/>
    <n v="0"/>
  </r>
  <r>
    <x v="44"/>
    <s v="Bejrut"/>
    <s v="T2"/>
    <s v="Z"/>
    <n v="34"/>
    <n v="24"/>
    <n v="155"/>
    <n v="34"/>
    <n v="0"/>
    <n v="184"/>
    <n v="5"/>
    <n v="0"/>
    <n v="0"/>
    <n v="0"/>
  </r>
  <r>
    <x v="44"/>
    <s v="Bejrut"/>
    <s v="T3"/>
    <s v="Z"/>
    <n v="27"/>
    <n v="20"/>
    <n v="155"/>
    <n v="34"/>
    <n v="27"/>
    <n v="184"/>
    <n v="5"/>
    <n v="0"/>
    <n v="0"/>
    <n v="0"/>
  </r>
  <r>
    <x v="44"/>
    <s v="Bejrut"/>
    <s v="T1"/>
    <s v="Z"/>
    <n v="40"/>
    <n v="8"/>
    <n v="195"/>
    <n v="34"/>
    <n v="27"/>
    <n v="184"/>
    <n v="5"/>
    <n v="0"/>
    <n v="0"/>
    <n v="0"/>
  </r>
  <r>
    <x v="45"/>
    <s v="Palermo"/>
    <s v="T4"/>
    <s v="W"/>
    <n v="184"/>
    <n v="99"/>
    <n v="195"/>
    <n v="34"/>
    <n v="27"/>
    <n v="0"/>
    <n v="5"/>
    <n v="0"/>
    <n v="0"/>
    <n v="0"/>
  </r>
  <r>
    <x v="45"/>
    <s v="Palermo"/>
    <s v="T5"/>
    <s v="Z"/>
    <n v="48"/>
    <n v="38"/>
    <n v="195"/>
    <n v="34"/>
    <n v="27"/>
    <n v="0"/>
    <n v="53"/>
    <n v="48"/>
    <n v="48"/>
    <n v="0"/>
  </r>
  <r>
    <x v="45"/>
    <s v="Palermo"/>
    <s v="T2"/>
    <s v="Z"/>
    <n v="21"/>
    <n v="23"/>
    <n v="195"/>
    <n v="55"/>
    <n v="27"/>
    <n v="0"/>
    <n v="53"/>
    <n v="0"/>
    <n v="0"/>
    <n v="0"/>
  </r>
  <r>
    <x v="46"/>
    <s v="Neapol"/>
    <s v="T4"/>
    <s v="Z"/>
    <n v="47"/>
    <n v="66"/>
    <n v="195"/>
    <n v="55"/>
    <n v="27"/>
    <n v="47"/>
    <n v="53"/>
    <n v="0"/>
    <n v="0"/>
    <n v="0"/>
  </r>
  <r>
    <x v="46"/>
    <s v="Neapol"/>
    <s v="T2"/>
    <s v="Z"/>
    <n v="6"/>
    <n v="25"/>
    <n v="195"/>
    <n v="61"/>
    <n v="27"/>
    <n v="47"/>
    <n v="53"/>
    <n v="0"/>
    <n v="0"/>
    <n v="0"/>
  </r>
  <r>
    <x v="46"/>
    <s v="Neapol"/>
    <s v="T5"/>
    <s v="Z"/>
    <n v="47"/>
    <n v="41"/>
    <n v="195"/>
    <n v="61"/>
    <n v="27"/>
    <n v="47"/>
    <n v="100"/>
    <n v="47"/>
    <n v="47"/>
    <n v="0"/>
  </r>
  <r>
    <x v="47"/>
    <s v="Monako"/>
    <s v="T1"/>
    <s v="W"/>
    <n v="192"/>
    <n v="12"/>
    <n v="3"/>
    <n v="61"/>
    <n v="27"/>
    <n v="47"/>
    <n v="100"/>
    <n v="0"/>
    <n v="0"/>
    <n v="0"/>
  </r>
  <r>
    <x v="47"/>
    <s v="Monako"/>
    <s v="T2"/>
    <s v="W"/>
    <n v="48"/>
    <n v="37"/>
    <n v="3"/>
    <n v="13"/>
    <n v="27"/>
    <n v="47"/>
    <n v="100"/>
    <n v="0"/>
    <n v="0"/>
    <n v="0"/>
  </r>
  <r>
    <x v="47"/>
    <s v="Monako"/>
    <s v="T4"/>
    <s v="Z"/>
    <n v="18"/>
    <n v="62"/>
    <n v="3"/>
    <n v="13"/>
    <n v="27"/>
    <n v="65"/>
    <n v="100"/>
    <n v="0"/>
    <n v="0"/>
    <n v="0"/>
  </r>
  <r>
    <x v="47"/>
    <s v="Monako"/>
    <s v="T5"/>
    <s v="Z"/>
    <n v="25"/>
    <n v="39"/>
    <n v="3"/>
    <n v="13"/>
    <n v="27"/>
    <n v="65"/>
    <n v="125"/>
    <n v="25"/>
    <n v="25"/>
    <n v="0"/>
  </r>
  <r>
    <x v="47"/>
    <s v="Monako"/>
    <s v="T3"/>
    <s v="Z"/>
    <n v="2"/>
    <n v="20"/>
    <n v="3"/>
    <n v="13"/>
    <n v="29"/>
    <n v="65"/>
    <n v="125"/>
    <n v="0"/>
    <n v="0"/>
    <n v="0"/>
  </r>
  <r>
    <x v="48"/>
    <s v="Barcelona"/>
    <s v="T2"/>
    <s v="W"/>
    <n v="13"/>
    <n v="38"/>
    <n v="3"/>
    <n v="0"/>
    <n v="29"/>
    <n v="65"/>
    <n v="125"/>
    <n v="0"/>
    <n v="0"/>
    <n v="0"/>
  </r>
  <r>
    <x v="48"/>
    <s v="Barcelona"/>
    <s v="T5"/>
    <s v="W"/>
    <n v="121"/>
    <n v="63"/>
    <n v="3"/>
    <n v="0"/>
    <n v="29"/>
    <n v="65"/>
    <n v="4"/>
    <n v="-121"/>
    <n v="0"/>
    <n v="121"/>
  </r>
  <r>
    <x v="48"/>
    <s v="Barcelona"/>
    <s v="T3"/>
    <s v="Z"/>
    <n v="30"/>
    <n v="19"/>
    <n v="3"/>
    <n v="0"/>
    <n v="59"/>
    <n v="65"/>
    <n v="4"/>
    <n v="0"/>
    <n v="0"/>
    <n v="0"/>
  </r>
  <r>
    <x v="48"/>
    <s v="Barcelona"/>
    <s v="T1"/>
    <s v="Z"/>
    <n v="46"/>
    <n v="8"/>
    <n v="49"/>
    <n v="0"/>
    <n v="59"/>
    <n v="65"/>
    <n v="4"/>
    <n v="0"/>
    <n v="0"/>
    <n v="0"/>
  </r>
  <r>
    <x v="49"/>
    <s v="Walencja"/>
    <s v="T1"/>
    <s v="W"/>
    <n v="49"/>
    <n v="11"/>
    <n v="0"/>
    <n v="0"/>
    <n v="59"/>
    <n v="65"/>
    <n v="4"/>
    <n v="0"/>
    <n v="0"/>
    <n v="0"/>
  </r>
  <r>
    <x v="49"/>
    <s v="Walencja"/>
    <s v="T4"/>
    <s v="W"/>
    <n v="61"/>
    <n v="90"/>
    <n v="0"/>
    <n v="0"/>
    <n v="59"/>
    <n v="4"/>
    <n v="4"/>
    <n v="0"/>
    <n v="0"/>
    <n v="0"/>
  </r>
  <r>
    <x v="49"/>
    <s v="Walencja"/>
    <s v="T3"/>
    <s v="Z"/>
    <n v="19"/>
    <n v="22"/>
    <n v="0"/>
    <n v="0"/>
    <n v="78"/>
    <n v="4"/>
    <n v="4"/>
    <n v="0"/>
    <n v="0"/>
    <n v="0"/>
  </r>
  <r>
    <x v="49"/>
    <s v="Walencja"/>
    <s v="T5"/>
    <s v="Z"/>
    <n v="22"/>
    <n v="44"/>
    <n v="0"/>
    <n v="0"/>
    <n v="78"/>
    <n v="4"/>
    <n v="26"/>
    <n v="22"/>
    <n v="22"/>
    <n v="0"/>
  </r>
  <r>
    <x v="50"/>
    <s v="Algier"/>
    <s v="T2"/>
    <s v="Z"/>
    <n v="9"/>
    <n v="25"/>
    <n v="0"/>
    <n v="9"/>
    <n v="78"/>
    <n v="4"/>
    <n v="26"/>
    <n v="0"/>
    <n v="0"/>
    <n v="0"/>
  </r>
  <r>
    <x v="50"/>
    <s v="Algier"/>
    <s v="T4"/>
    <s v="W"/>
    <n v="4"/>
    <n v="94"/>
    <n v="0"/>
    <n v="9"/>
    <n v="78"/>
    <n v="0"/>
    <n v="26"/>
    <n v="0"/>
    <n v="0"/>
    <n v="0"/>
  </r>
  <r>
    <x v="50"/>
    <s v="Algier"/>
    <s v="T3"/>
    <s v="Z"/>
    <n v="8"/>
    <n v="21"/>
    <n v="0"/>
    <n v="9"/>
    <n v="86"/>
    <n v="0"/>
    <n v="26"/>
    <n v="0"/>
    <n v="0"/>
    <n v="0"/>
  </r>
  <r>
    <x v="50"/>
    <s v="Algier"/>
    <s v="T1"/>
    <s v="Z"/>
    <n v="47"/>
    <n v="8"/>
    <n v="47"/>
    <n v="9"/>
    <n v="86"/>
    <n v="0"/>
    <n v="26"/>
    <n v="0"/>
    <n v="0"/>
    <n v="0"/>
  </r>
  <r>
    <x v="51"/>
    <s v="Tunis"/>
    <s v="T3"/>
    <s v="W"/>
    <n v="82"/>
    <n v="29"/>
    <n v="47"/>
    <n v="9"/>
    <n v="4"/>
    <n v="0"/>
    <n v="26"/>
    <n v="0"/>
    <n v="0"/>
    <n v="0"/>
  </r>
  <r>
    <x v="51"/>
    <s v="Tunis"/>
    <s v="T5"/>
    <s v="W"/>
    <n v="26"/>
    <n v="58"/>
    <n v="47"/>
    <n v="9"/>
    <n v="4"/>
    <n v="0"/>
    <n v="0"/>
    <n v="-26"/>
    <n v="0"/>
    <n v="26"/>
  </r>
  <r>
    <x v="51"/>
    <s v="Tunis"/>
    <s v="T1"/>
    <s v="Z"/>
    <n v="24"/>
    <n v="9"/>
    <n v="71"/>
    <n v="9"/>
    <n v="4"/>
    <n v="0"/>
    <n v="0"/>
    <n v="0"/>
    <n v="0"/>
    <n v="0"/>
  </r>
  <r>
    <x v="51"/>
    <s v="Tunis"/>
    <s v="T2"/>
    <s v="Z"/>
    <n v="36"/>
    <n v="26"/>
    <n v="71"/>
    <n v="45"/>
    <n v="4"/>
    <n v="0"/>
    <n v="0"/>
    <n v="0"/>
    <n v="0"/>
    <n v="0"/>
  </r>
  <r>
    <x v="51"/>
    <s v="Tunis"/>
    <s v="T4"/>
    <s v="Z"/>
    <n v="6"/>
    <n v="68"/>
    <n v="71"/>
    <n v="45"/>
    <n v="4"/>
    <n v="6"/>
    <n v="0"/>
    <n v="0"/>
    <n v="0"/>
    <n v="0"/>
  </r>
  <r>
    <x v="52"/>
    <s v="Benghazi"/>
    <s v="T2"/>
    <s v="W"/>
    <n v="45"/>
    <n v="36"/>
    <n v="71"/>
    <n v="0"/>
    <n v="4"/>
    <n v="6"/>
    <n v="0"/>
    <n v="0"/>
    <n v="0"/>
    <n v="0"/>
  </r>
  <r>
    <x v="52"/>
    <s v="Benghazi"/>
    <s v="T1"/>
    <s v="Z"/>
    <n v="18"/>
    <n v="8"/>
    <n v="89"/>
    <n v="0"/>
    <n v="4"/>
    <n v="6"/>
    <n v="0"/>
    <n v="0"/>
    <n v="0"/>
    <n v="0"/>
  </r>
  <r>
    <x v="52"/>
    <s v="Benghazi"/>
    <s v="T5"/>
    <s v="Z"/>
    <n v="20"/>
    <n v="41"/>
    <n v="89"/>
    <n v="0"/>
    <n v="4"/>
    <n v="6"/>
    <n v="20"/>
    <n v="20"/>
    <n v="20"/>
    <n v="0"/>
  </r>
  <r>
    <x v="53"/>
    <s v="Aleksandria"/>
    <s v="T3"/>
    <s v="W"/>
    <n v="4"/>
    <n v="32"/>
    <n v="89"/>
    <n v="0"/>
    <n v="0"/>
    <n v="6"/>
    <n v="20"/>
    <n v="0"/>
    <n v="0"/>
    <n v="0"/>
  </r>
  <r>
    <x v="53"/>
    <s v="Aleksandria"/>
    <s v="T5"/>
    <s v="Z"/>
    <n v="48"/>
    <n v="37"/>
    <n v="89"/>
    <n v="0"/>
    <n v="0"/>
    <n v="6"/>
    <n v="68"/>
    <n v="48"/>
    <n v="48"/>
    <n v="0"/>
  </r>
  <r>
    <x v="54"/>
    <s v="Bejrut"/>
    <s v="T5"/>
    <s v="W"/>
    <n v="64"/>
    <n v="61"/>
    <n v="89"/>
    <n v="0"/>
    <n v="0"/>
    <n v="6"/>
    <n v="4"/>
    <n v="-64"/>
    <n v="0"/>
    <n v="64"/>
  </r>
  <r>
    <x v="54"/>
    <s v="Bejrut"/>
    <s v="T4"/>
    <s v="Z"/>
    <n v="43"/>
    <n v="63"/>
    <n v="89"/>
    <n v="0"/>
    <n v="0"/>
    <n v="49"/>
    <n v="4"/>
    <n v="0"/>
    <n v="0"/>
    <n v="0"/>
  </r>
  <r>
    <x v="54"/>
    <s v="Bejrut"/>
    <s v="T2"/>
    <s v="Z"/>
    <n v="24"/>
    <n v="24"/>
    <n v="89"/>
    <n v="24"/>
    <n v="0"/>
    <n v="49"/>
    <n v="4"/>
    <n v="0"/>
    <n v="0"/>
    <n v="0"/>
  </r>
  <r>
    <x v="55"/>
    <s v="Palermo"/>
    <s v="T5"/>
    <s v="W"/>
    <n v="4"/>
    <n v="62"/>
    <n v="89"/>
    <n v="24"/>
    <n v="0"/>
    <n v="49"/>
    <n v="0"/>
    <n v="-4"/>
    <n v="0"/>
    <n v="4"/>
  </r>
  <r>
    <x v="55"/>
    <s v="Palermo"/>
    <s v="T3"/>
    <s v="Z"/>
    <n v="35"/>
    <n v="19"/>
    <n v="89"/>
    <n v="24"/>
    <n v="35"/>
    <n v="49"/>
    <n v="0"/>
    <n v="0"/>
    <n v="0"/>
    <n v="0"/>
  </r>
  <r>
    <x v="55"/>
    <s v="Palermo"/>
    <s v="T1"/>
    <s v="Z"/>
    <n v="41"/>
    <n v="8"/>
    <n v="130"/>
    <n v="24"/>
    <n v="35"/>
    <n v="49"/>
    <n v="0"/>
    <n v="0"/>
    <n v="0"/>
    <n v="0"/>
  </r>
  <r>
    <x v="55"/>
    <s v="Palermo"/>
    <s v="T4"/>
    <s v="Z"/>
    <n v="23"/>
    <n v="61"/>
    <n v="130"/>
    <n v="24"/>
    <n v="35"/>
    <n v="72"/>
    <n v="0"/>
    <n v="0"/>
    <n v="0"/>
    <n v="0"/>
  </r>
  <r>
    <x v="55"/>
    <s v="Palermo"/>
    <s v="T2"/>
    <s v="Z"/>
    <n v="46"/>
    <n v="23"/>
    <n v="130"/>
    <n v="70"/>
    <n v="35"/>
    <n v="72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B881F8-D946-4045-B1A0-1114162D2D17}" name="Tabela przestawna1" cacheId="9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C14" firstHeaderRow="0" firstDataRow="1" firstDataCol="1"/>
  <pivotFields count="6">
    <pivotField numFmtId="14" showAll="0">
      <items count="6">
        <item x="0"/>
        <item x="1"/>
        <item x="2"/>
        <item x="3"/>
        <item x="4"/>
        <item t="default"/>
      </items>
    </pivotField>
    <pivotField showAll="0"/>
    <pivotField axis="axisRow" dataField="1" showAll="0">
      <items count="6">
        <item x="2"/>
        <item x="3"/>
        <item x="4"/>
        <item x="0"/>
        <item x="1"/>
        <item t="default"/>
      </items>
    </pivotField>
    <pivotField axis="axisRow" showAll="0">
      <items count="3">
        <item h="1" x="1"/>
        <item x="0"/>
        <item t="default"/>
      </items>
    </pivotField>
    <pivotField dataField="1" showAll="0"/>
    <pivotField showAll="0"/>
  </pivotFields>
  <rowFields count="2">
    <field x="2"/>
    <field x="3"/>
  </rowFields>
  <rowItems count="11">
    <i>
      <x/>
    </i>
    <i r="1">
      <x v="1"/>
    </i>
    <i>
      <x v="1"/>
    </i>
    <i r="1">
      <x v="1"/>
    </i>
    <i>
      <x v="2"/>
    </i>
    <i r="1">
      <x v="1"/>
    </i>
    <i>
      <x v="3"/>
    </i>
    <i r="1">
      <x v="1"/>
    </i>
    <i>
      <x v="4"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ile ton" fld="4" baseField="0" baseItem="0"/>
    <dataField name="Liczba z towar" fld="2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68F922-D5E4-4202-A3DB-D609616CC6EE}" name="Tabela przestawna3" cacheId="1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4">
  <location ref="A3:C43" firstHeaderRow="0" firstDataRow="1" firstDataCol="1"/>
  <pivotFields count="15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axis="axisRow" showAll="0">
      <items count="6">
        <item x="0"/>
        <item x="1"/>
        <item x="2"/>
        <item x="3"/>
        <item x="4"/>
        <item t="default"/>
      </items>
    </pivotField>
  </pivotFields>
  <rowFields count="2">
    <field x="14"/>
    <field x="0"/>
  </rowFields>
  <rowItems count="4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Zaladowania" fld="12" baseField="14" baseItem="1"/>
    <dataField name="Rozladowania" fld="13" baseField="14" baseItem="1"/>
  </dataField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42C27D8-11F6-49A5-AA4B-784799C7E26B}" autoFormatId="16" applyNumberFormats="0" applyBorderFormats="0" applyFontFormats="0" applyPatternFormats="0" applyAlignmentFormats="0" applyWidthHeightFormats="0">
  <queryTableRefresh nextId="7">
    <queryTableFields count="6">
      <queryTableField id="1" name="data" tableColumnId="1"/>
      <queryTableField id="2" name="port" tableColumnId="2"/>
      <queryTableField id="3" name="towar" tableColumnId="3"/>
      <queryTableField id="4" name="Z/W" tableColumnId="4"/>
      <queryTableField id="5" name="ile ton" tableColumnId="5"/>
      <queryTableField id="6" name="cena za tone w talarach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8554D01-20A5-43F3-8C9E-4203E299694F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data" tableColumnId="1"/>
      <queryTableField id="2" name="port" tableColumnId="2"/>
      <queryTableField id="3" name="towar" tableColumnId="3"/>
      <queryTableField id="4" name="Z/W" tableColumnId="4"/>
      <queryTableField id="5" name="ile ton" tableColumnId="5"/>
      <queryTableField id="6" name="cena za tone w talarach" tableColumnId="6"/>
      <queryTableField id="7" dataBound="0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F816EB4D-A2AE-4103-B0E8-55596CF18393}" autoFormatId="16" applyNumberFormats="0" applyBorderFormats="0" applyFontFormats="0" applyPatternFormats="0" applyAlignmentFormats="0" applyWidthHeightFormats="0">
  <queryTableRefresh nextId="15" unboundColumnsRight="8">
    <queryTableFields count="14">
      <queryTableField id="1" name="data" tableColumnId="1"/>
      <queryTableField id="2" name="port" tableColumnId="2"/>
      <queryTableField id="3" name="towar" tableColumnId="3"/>
      <queryTableField id="4" name="Z/W" tableColumnId="4"/>
      <queryTableField id="5" name="ile ton" tableColumnId="5"/>
      <queryTableField id="6" name="cena za tone w talarach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E68079E-F8C0-4DFD-B54B-1EF17B37CB51}" autoFormatId="16" applyNumberFormats="0" applyBorderFormats="0" applyFontFormats="0" applyPatternFormats="0" applyAlignmentFormats="0" applyWidthHeightFormats="0">
  <queryTableRefresh nextId="12" unboundColumnsRight="5">
    <queryTableFields count="11">
      <queryTableField id="1" name="data" tableColumnId="1"/>
      <queryTableField id="2" name="port" tableColumnId="2"/>
      <queryTableField id="3" name="towar" tableColumnId="3"/>
      <queryTableField id="4" name="Z/W" tableColumnId="4"/>
      <queryTableField id="5" name="ile ton" tableColumnId="5"/>
      <queryTableField id="6" name="cena za tone w talarach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E8B70531-BF94-46AB-AE63-E9B947EDA5BE}" autoFormatId="16" applyNumberFormats="0" applyBorderFormats="0" applyFontFormats="0" applyPatternFormats="0" applyAlignmentFormats="0" applyWidthHeightFormats="0">
  <queryTableRefresh nextId="15" unboundColumnsRight="8">
    <queryTableFields count="14">
      <queryTableField id="1" name="data" tableColumnId="1"/>
      <queryTableField id="2" name="port" tableColumnId="2"/>
      <queryTableField id="3" name="towar" tableColumnId="3"/>
      <queryTableField id="4" name="Z/W" tableColumnId="4"/>
      <queryTableField id="5" name="ile ton" tableColumnId="5"/>
      <queryTableField id="6" name="cena za tone w talarach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EA6F5B-A847-48FE-82B4-2B2AFAD2BE73}" name="statek" displayName="statek" ref="A1:F203" tableType="queryTable" totalsRowShown="0">
  <autoFilter ref="A1:F203" xr:uid="{37EA6F5B-A847-48FE-82B4-2B2AFAD2BE73}"/>
  <tableColumns count="6">
    <tableColumn id="1" xr3:uid="{617CCAE8-E156-45B8-B802-2A73F12FB99E}" uniqueName="1" name="data" queryTableFieldId="1" dataDxfId="41"/>
    <tableColumn id="2" xr3:uid="{5E15BEAD-D821-48EE-84A0-0429F5AFDAEB}" uniqueName="2" name="port" queryTableFieldId="2" dataDxfId="40"/>
    <tableColumn id="3" xr3:uid="{E3DEC07A-545B-4EF2-8378-DB6BE526F44F}" uniqueName="3" name="towar" queryTableFieldId="3" dataDxfId="39"/>
    <tableColumn id="4" xr3:uid="{B5C7E1C4-003F-4E56-88D2-10AF35EE4FF2}" uniqueName="4" name="Z/W" queryTableFieldId="4" dataDxfId="38"/>
    <tableColumn id="5" xr3:uid="{3AEE4F73-8A2F-4418-BAF8-13517D21DBDB}" uniqueName="5" name="ile ton" queryTableFieldId="5"/>
    <tableColumn id="6" xr3:uid="{ADED0EB6-FB27-47FC-848C-74F8AFC31A7B}" uniqueName="6" name="cena za tone w talarach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A77C9A-0B8D-4D77-BC9E-39F367952E9B}" name="statek3" displayName="statek3" ref="A1:G203" tableType="queryTable" totalsRowShown="0">
  <autoFilter ref="A1:G203" xr:uid="{F3A77C9A-0B8D-4D77-BC9E-39F367952E9B}"/>
  <tableColumns count="7">
    <tableColumn id="1" xr3:uid="{E36F5797-29B4-4E4F-8B2B-4262470017F2}" uniqueName="1" name="data" queryTableFieldId="1" dataDxfId="37"/>
    <tableColumn id="2" xr3:uid="{BA093281-C6CE-4328-9F2D-37B6FCAEC197}" uniqueName="2" name="port" queryTableFieldId="2" dataDxfId="36"/>
    <tableColumn id="3" xr3:uid="{A7C5A7C4-2489-47A4-BC17-64705FAA9068}" uniqueName="3" name="towar" queryTableFieldId="3" dataDxfId="35"/>
    <tableColumn id="4" xr3:uid="{F14914EC-4125-4266-AB49-BE327D4E5BDD}" uniqueName="4" name="Z/W" queryTableFieldId="4" dataDxfId="34"/>
    <tableColumn id="5" xr3:uid="{7DCC4B51-9166-474D-8BE1-5434B29123A7}" uniqueName="5" name="ile ton" queryTableFieldId="5"/>
    <tableColumn id="6" xr3:uid="{0E457D62-0985-47F2-B818-69F93D3923B4}" uniqueName="6" name="cena za tone w talarach" queryTableFieldId="6"/>
    <tableColumn id="7" xr3:uid="{E6C9CE2E-5A2E-4619-A916-4D318988D74C}" uniqueName="7" name="liczba dni podrozy" queryTableFieldId="7" dataDxfId="33">
      <calculatedColumnFormula>IF(statek3[[#This Row],[data]]&lt;&gt;A1,_xlfn.DAYS(statek3[[#This Row],[data]],A1),0)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5AB7266-2FC8-4E10-9A17-A43092DECF85}" name="statek4" displayName="statek4" ref="A1:N203" tableType="queryTable" totalsRowShown="0">
  <autoFilter ref="A1:N203" xr:uid="{95AB7266-2FC8-4E10-9A17-A43092DECF85}"/>
  <tableColumns count="14">
    <tableColumn id="1" xr3:uid="{E7411FD8-22D9-4B94-90A4-4014D80BFBC8}" uniqueName="1" name="data" queryTableFieldId="1" dataDxfId="32"/>
    <tableColumn id="2" xr3:uid="{9C9C720F-8D8F-4A2F-BF26-1636321738EB}" uniqueName="2" name="port" queryTableFieldId="2" dataDxfId="31"/>
    <tableColumn id="3" xr3:uid="{77A559AB-6A46-4584-815B-3DE50DDDA7F5}" uniqueName="3" name="towar" queryTableFieldId="3" dataDxfId="30"/>
    <tableColumn id="4" xr3:uid="{997A1BD6-A916-411D-936D-64B995A226B7}" uniqueName="4" name="Z/W" queryTableFieldId="4" dataDxfId="29"/>
    <tableColumn id="5" xr3:uid="{7F3827EB-82D6-4127-9E69-5DBC7EF0E6FB}" uniqueName="5" name="ile ton" queryTableFieldId="5"/>
    <tableColumn id="6" xr3:uid="{AADF6270-804A-46E9-9CD6-945BEFBFC3EF}" uniqueName="6" name="cena za tone w talarach" queryTableFieldId="6"/>
    <tableColumn id="7" xr3:uid="{E51C84FE-D2F6-4E8D-8772-C37E98E07CE0}" uniqueName="7" name="ILE TON T1" queryTableFieldId="7" dataDxfId="24">
      <calculatedColumnFormula>IF(AND(statek4[[#This Row],[Z/W]]="Z",statek4[[#This Row],[towar]]="T1"),G1+statek4[[#This Row],[ile ton]],IF(AND(statek4[[#This Row],[Z/W]]="W",statek4[[#This Row],[towar]]="T1"),G1-statek4[[#This Row],[ile ton]],G1))</calculatedColumnFormula>
    </tableColumn>
    <tableColumn id="8" xr3:uid="{09E3E3F4-979E-40CF-A71C-556A216E2B6A}" uniqueName="8" name="ILE TON T2" queryTableFieldId="8" dataDxfId="28"/>
    <tableColumn id="9" xr3:uid="{57EA4269-2A37-4DBC-AF08-872054BA12C7}" uniqueName="9" name="ILE TON T3" queryTableFieldId="9" dataDxfId="27"/>
    <tableColumn id="10" xr3:uid="{867124CB-D41A-4371-B257-02FF3962E9A0}" uniqueName="10" name="ILE TON T4 " queryTableFieldId="10" dataDxfId="26"/>
    <tableColumn id="11" xr3:uid="{D8A87BE3-FAA2-4FCE-9D14-9D605AC2EEB8}" uniqueName="11" name="ILE TON T5" queryTableFieldId="11" dataDxfId="25"/>
    <tableColumn id="12" xr3:uid="{85469CBD-637D-442E-A946-4BB29BFCE869}" uniqueName="12" name="roznica" queryTableFieldId="12" dataDxfId="14">
      <calculatedColumnFormula>statek4[[#This Row],[ILE TON T5]]-K1</calculatedColumnFormula>
    </tableColumn>
    <tableColumn id="13" xr3:uid="{A2C1C914-5323-4F69-A7F0-03C3861E64D5}" uniqueName="13" name="Zaladowano" queryTableFieldId="13" dataDxfId="13">
      <calculatedColumnFormula>IF(statek4[[#This Row],[roznica]]&gt;0,statek4[[#This Row],[roznica]],0)</calculatedColumnFormula>
    </tableColumn>
    <tableColumn id="14" xr3:uid="{9B03BCFF-C471-4408-A238-3FD581E20080}" uniqueName="14" name="Rozladowano" queryTableFieldId="14" dataDxfId="12">
      <calculatedColumnFormula>IF(statek4[[#This Row],[roznica]]&lt;0,ABS(statek4[[#This Row],[roznica]]),0)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9CF3B75-EB99-4EDE-B8DB-F4DEB25EA685}" name="statek45" displayName="statek45" ref="A1:K203" tableType="queryTable" totalsRowShown="0">
  <autoFilter ref="A1:K203" xr:uid="{19CF3B75-EB99-4EDE-B8DB-F4DEB25EA685}"/>
  <tableColumns count="11">
    <tableColumn id="1" xr3:uid="{54DF402C-6D99-4A70-BCC2-F7CB9D1AAD15}" uniqueName="1" name="data" queryTableFieldId="1" dataDxfId="23"/>
    <tableColumn id="2" xr3:uid="{6E63090E-76AC-4EA5-8331-B196D2351DF4}" uniqueName="2" name="port" queryTableFieldId="2" dataDxfId="22"/>
    <tableColumn id="3" xr3:uid="{7181EFB9-0E40-4B40-8E4A-E1A872B8293F}" uniqueName="3" name="towar" queryTableFieldId="3" dataDxfId="21"/>
    <tableColumn id="4" xr3:uid="{83D290D4-9475-4099-B53B-57D6A4F65F51}" uniqueName="4" name="Z/W" queryTableFieldId="4" dataDxfId="20"/>
    <tableColumn id="5" xr3:uid="{0A4B99C3-28B1-44E6-A760-9BFCCB82EAC6}" uniqueName="5" name="ile ton" queryTableFieldId="5"/>
    <tableColumn id="6" xr3:uid="{62576059-D18F-4A79-BD84-4C97ACD57AC6}" uniqueName="6" name="cena za tone w talarach" queryTableFieldId="6"/>
    <tableColumn id="7" xr3:uid="{7ECB61E2-983F-4D85-944D-E7EDBE3CD226}" uniqueName="7" name="ILE TON T1" queryTableFieldId="7" dataDxfId="19">
      <calculatedColumnFormula>IF(AND(statek45[[#This Row],[Z/W]]="Z",statek45[[#This Row],[towar]]="T1"),G1+statek45[[#This Row],[ile ton]],IF(AND(statek45[[#This Row],[Z/W]]="W",statek45[[#This Row],[towar]]="T1"),G1-statek45[[#This Row],[ile ton]],G1))</calculatedColumnFormula>
    </tableColumn>
    <tableColumn id="8" xr3:uid="{5C264B64-DC45-42F2-8F2A-E58C7A1885E2}" uniqueName="8" name="ILE TON T2" queryTableFieldId="8" dataDxfId="18"/>
    <tableColumn id="9" xr3:uid="{CF15C691-D291-4F94-A087-9872BB6509C4}" uniqueName="9" name="ILE TON T3" queryTableFieldId="9" dataDxfId="17"/>
    <tableColumn id="10" xr3:uid="{3A9104D1-1E75-4F65-9570-3B84D415E7B7}" uniqueName="10" name="ILE TON T4 " queryTableFieldId="10" dataDxfId="16"/>
    <tableColumn id="11" xr3:uid="{20EC2879-059C-43DD-993E-7DE3AAAAC90D}" uniqueName="11" name="ILE TON T5" queryTableFieldId="11" dataDxfId="1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8E9DA1B-44F7-4C47-93D0-00B6FB210A0F}" name="statek46" displayName="statek46" ref="A1:N203" tableType="queryTable" totalsRowShown="0">
  <autoFilter ref="A1:N203" xr:uid="{38E9DA1B-44F7-4C47-93D0-00B6FB210A0F}"/>
  <tableColumns count="14">
    <tableColumn id="1" xr3:uid="{618A6EE4-814E-438A-A91E-A346615E7721}" uniqueName="1" name="data" queryTableFieldId="1" dataDxfId="11"/>
    <tableColumn id="2" xr3:uid="{CAF15B1B-4B09-4389-9D87-86D32C50E208}" uniqueName="2" name="port" queryTableFieldId="2" dataDxfId="10"/>
    <tableColumn id="3" xr3:uid="{533F9479-F2FB-4805-B8A6-74A703C78F33}" uniqueName="3" name="towar" queryTableFieldId="3" dataDxfId="9"/>
    <tableColumn id="4" xr3:uid="{AD0944F9-02EC-457D-8257-0D3811EF900D}" uniqueName="4" name="Z/W" queryTableFieldId="4" dataDxfId="8"/>
    <tableColumn id="5" xr3:uid="{EFD75BC7-FDD5-4A4C-897A-6A420D0C168A}" uniqueName="5" name="ile ton" queryTableFieldId="5"/>
    <tableColumn id="6" xr3:uid="{020D999C-FE19-4A4F-BD7D-CFB0FFC17DF3}" uniqueName="6" name="cena za tone w talarach" queryTableFieldId="6"/>
    <tableColumn id="7" xr3:uid="{1A09D943-B7B8-4386-B552-CD634FB2DE5C}" uniqueName="7" name="Saldo" queryTableFieldId="7" dataDxfId="7"/>
    <tableColumn id="8" xr3:uid="{45C490DC-3A48-41F6-97F6-C3298F40CA74}" uniqueName="8" name="Wyplyniecie" queryTableFieldId="8" dataDxfId="6">
      <calculatedColumnFormula>IF(statek46[[#This Row],[data]]&lt;&gt;A3,"tak","nie")</calculatedColumnFormula>
    </tableColumn>
    <tableColumn id="9" xr3:uid="{34337B82-30D7-4C26-B78B-566EAE918DE4}" uniqueName="9" name="Kolumna3" queryTableFieldId="9" dataDxfId="5"/>
    <tableColumn id="10" xr3:uid="{7558B79A-01DB-4E16-9374-222389AEDC53}" uniqueName="10" name="Kolumna4" queryTableFieldId="10" dataDxfId="4"/>
    <tableColumn id="11" xr3:uid="{D2A61264-541C-47BE-BCA1-9DDEF4CF3B2E}" uniqueName="11" name="Kolumna5" queryTableFieldId="11" dataDxfId="3"/>
    <tableColumn id="12" xr3:uid="{4B211351-8BCB-4270-B216-7240AC375AD4}" uniqueName="12" name="Kolumna6" queryTableFieldId="12" dataDxfId="2"/>
    <tableColumn id="13" xr3:uid="{DF48DEF6-341D-4D05-BDCD-B4F42186BFD9}" uniqueName="13" name="Kolumna7" queryTableFieldId="13" dataDxfId="1"/>
    <tableColumn id="14" xr3:uid="{3073E765-6A0E-4178-9E64-88AA1F389081}" uniqueName="14" name="Kolumna8" queryTableFieldId="1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54952-F2CC-4713-AB5D-2402826969F9}">
  <dimension ref="A3:J14"/>
  <sheetViews>
    <sheetView workbookViewId="0">
      <selection activeCell="K17" sqref="K17"/>
    </sheetView>
  </sheetViews>
  <sheetFormatPr defaultRowHeight="15" x14ac:dyDescent="0.25"/>
  <cols>
    <col min="1" max="1" width="17.7109375" bestFit="1" customWidth="1"/>
    <col min="2" max="2" width="13.42578125" bestFit="1" customWidth="1"/>
    <col min="3" max="3" width="13.28515625" bestFit="1" customWidth="1"/>
  </cols>
  <sheetData>
    <row r="3" spans="1:10" x14ac:dyDescent="0.25">
      <c r="A3" s="4" t="s">
        <v>23</v>
      </c>
      <c r="B3" t="s">
        <v>25</v>
      </c>
      <c r="C3" t="s">
        <v>41</v>
      </c>
    </row>
    <row r="4" spans="1:10" x14ac:dyDescent="0.25">
      <c r="A4" s="5" t="s">
        <v>10</v>
      </c>
      <c r="B4" s="2">
        <v>620</v>
      </c>
      <c r="C4" s="2">
        <v>25</v>
      </c>
    </row>
    <row r="5" spans="1:10" x14ac:dyDescent="0.25">
      <c r="A5" s="7" t="s">
        <v>8</v>
      </c>
      <c r="B5" s="2">
        <v>620</v>
      </c>
      <c r="C5" s="2">
        <v>25</v>
      </c>
      <c r="I5" s="5" t="s">
        <v>7</v>
      </c>
      <c r="J5" s="8">
        <v>905</v>
      </c>
    </row>
    <row r="6" spans="1:10" x14ac:dyDescent="0.25">
      <c r="A6" s="5" t="s">
        <v>11</v>
      </c>
      <c r="B6" s="2">
        <v>483</v>
      </c>
      <c r="C6" s="2">
        <v>25</v>
      </c>
    </row>
    <row r="7" spans="1:10" x14ac:dyDescent="0.25">
      <c r="A7" s="7" t="s">
        <v>8</v>
      </c>
      <c r="B7" s="2">
        <v>483</v>
      </c>
      <c r="C7" s="2">
        <v>25</v>
      </c>
    </row>
    <row r="8" spans="1:10" x14ac:dyDescent="0.25">
      <c r="A8" s="5" t="s">
        <v>12</v>
      </c>
      <c r="B8" s="2">
        <v>633</v>
      </c>
      <c r="C8" s="2">
        <v>27</v>
      </c>
    </row>
    <row r="9" spans="1:10" x14ac:dyDescent="0.25">
      <c r="A9" s="7" t="s">
        <v>8</v>
      </c>
      <c r="B9" s="2">
        <v>633</v>
      </c>
      <c r="C9" s="2">
        <v>27</v>
      </c>
    </row>
    <row r="10" spans="1:10" x14ac:dyDescent="0.25">
      <c r="A10" s="5" t="s">
        <v>7</v>
      </c>
      <c r="B10" s="2">
        <v>905</v>
      </c>
      <c r="C10" s="2">
        <v>32</v>
      </c>
    </row>
    <row r="11" spans="1:10" x14ac:dyDescent="0.25">
      <c r="A11" s="7" t="s">
        <v>8</v>
      </c>
      <c r="B11" s="2">
        <v>905</v>
      </c>
      <c r="C11" s="2">
        <v>32</v>
      </c>
    </row>
    <row r="12" spans="1:10" x14ac:dyDescent="0.25">
      <c r="A12" s="5" t="s">
        <v>9</v>
      </c>
      <c r="B12" s="2">
        <v>784</v>
      </c>
      <c r="C12" s="2">
        <v>27</v>
      </c>
    </row>
    <row r="13" spans="1:10" x14ac:dyDescent="0.25">
      <c r="A13" s="7" t="s">
        <v>8</v>
      </c>
      <c r="B13" s="2">
        <v>784</v>
      </c>
      <c r="C13" s="2">
        <v>27</v>
      </c>
    </row>
    <row r="14" spans="1:10" x14ac:dyDescent="0.25">
      <c r="A14" s="5" t="s">
        <v>24</v>
      </c>
      <c r="B14" s="2">
        <v>3425</v>
      </c>
      <c r="C14" s="2">
        <v>136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1C819-12F1-4B3E-9C46-B89C75A9B162}">
  <dimension ref="A1:F203"/>
  <sheetViews>
    <sheetView workbookViewId="0">
      <selection sqref="A1:F1048576"/>
    </sheetView>
  </sheetViews>
  <sheetFormatPr defaultRowHeight="15" x14ac:dyDescent="0.25"/>
  <cols>
    <col min="1" max="1" width="10.7109375" bestFit="1" customWidth="1"/>
    <col min="2" max="2" width="11.42578125" bestFit="1" customWidth="1"/>
    <col min="3" max="3" width="8.42578125" bestFit="1" customWidth="1"/>
    <col min="4" max="4" width="7.140625" bestFit="1" customWidth="1"/>
    <col min="5" max="5" width="9" bestFit="1" customWidth="1"/>
    <col min="6" max="6" width="24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42370</v>
      </c>
      <c r="B2" s="2" t="s">
        <v>6</v>
      </c>
      <c r="C2" s="2" t="s">
        <v>7</v>
      </c>
      <c r="D2" s="2" t="s">
        <v>8</v>
      </c>
      <c r="E2">
        <v>3</v>
      </c>
      <c r="F2">
        <v>80</v>
      </c>
    </row>
    <row r="3" spans="1:6" x14ac:dyDescent="0.25">
      <c r="A3" s="1">
        <v>42370</v>
      </c>
      <c r="B3" s="2" t="s">
        <v>6</v>
      </c>
      <c r="C3" s="2" t="s">
        <v>9</v>
      </c>
      <c r="D3" s="2" t="s">
        <v>8</v>
      </c>
      <c r="E3">
        <v>32</v>
      </c>
      <c r="F3">
        <v>50</v>
      </c>
    </row>
    <row r="4" spans="1:6" x14ac:dyDescent="0.25">
      <c r="A4" s="1">
        <v>42370</v>
      </c>
      <c r="B4" s="2" t="s">
        <v>6</v>
      </c>
      <c r="C4" s="2" t="s">
        <v>10</v>
      </c>
      <c r="D4" s="2" t="s">
        <v>8</v>
      </c>
      <c r="E4">
        <v>38</v>
      </c>
      <c r="F4">
        <v>10</v>
      </c>
    </row>
    <row r="5" spans="1:6" x14ac:dyDescent="0.25">
      <c r="A5" s="1">
        <v>42370</v>
      </c>
      <c r="B5" s="2" t="s">
        <v>6</v>
      </c>
      <c r="C5" s="2" t="s">
        <v>11</v>
      </c>
      <c r="D5" s="2" t="s">
        <v>8</v>
      </c>
      <c r="E5">
        <v>33</v>
      </c>
      <c r="F5">
        <v>30</v>
      </c>
    </row>
    <row r="6" spans="1:6" x14ac:dyDescent="0.25">
      <c r="A6" s="1">
        <v>42370</v>
      </c>
      <c r="B6" s="2" t="s">
        <v>6</v>
      </c>
      <c r="C6" s="2" t="s">
        <v>12</v>
      </c>
      <c r="D6" s="2" t="s">
        <v>8</v>
      </c>
      <c r="E6">
        <v>43</v>
      </c>
      <c r="F6">
        <v>25</v>
      </c>
    </row>
    <row r="7" spans="1:6" x14ac:dyDescent="0.25">
      <c r="A7" s="1">
        <v>42385</v>
      </c>
      <c r="B7" s="2" t="s">
        <v>13</v>
      </c>
      <c r="C7" s="2" t="s">
        <v>9</v>
      </c>
      <c r="D7" s="2" t="s">
        <v>14</v>
      </c>
      <c r="E7">
        <v>32</v>
      </c>
      <c r="F7">
        <v>58</v>
      </c>
    </row>
    <row r="8" spans="1:6" x14ac:dyDescent="0.25">
      <c r="A8" s="1">
        <v>42385</v>
      </c>
      <c r="B8" s="2" t="s">
        <v>13</v>
      </c>
      <c r="C8" s="2" t="s">
        <v>11</v>
      </c>
      <c r="D8" s="2" t="s">
        <v>8</v>
      </c>
      <c r="E8">
        <v>14</v>
      </c>
      <c r="F8">
        <v>26</v>
      </c>
    </row>
    <row r="9" spans="1:6" x14ac:dyDescent="0.25">
      <c r="A9" s="1">
        <v>42393</v>
      </c>
      <c r="B9" s="2" t="s">
        <v>15</v>
      </c>
      <c r="C9" s="2" t="s">
        <v>9</v>
      </c>
      <c r="D9" s="2" t="s">
        <v>8</v>
      </c>
      <c r="E9">
        <v>44</v>
      </c>
      <c r="F9">
        <v>46</v>
      </c>
    </row>
    <row r="10" spans="1:6" x14ac:dyDescent="0.25">
      <c r="A10" s="1">
        <v>42393</v>
      </c>
      <c r="B10" s="2" t="s">
        <v>15</v>
      </c>
      <c r="C10" s="2" t="s">
        <v>11</v>
      </c>
      <c r="D10" s="2" t="s">
        <v>8</v>
      </c>
      <c r="E10">
        <v>1</v>
      </c>
      <c r="F10">
        <v>28</v>
      </c>
    </row>
    <row r="11" spans="1:6" x14ac:dyDescent="0.25">
      <c r="A11" s="1">
        <v>42393</v>
      </c>
      <c r="B11" s="2" t="s">
        <v>15</v>
      </c>
      <c r="C11" s="2" t="s">
        <v>7</v>
      </c>
      <c r="D11" s="2" t="s">
        <v>8</v>
      </c>
      <c r="E11">
        <v>21</v>
      </c>
      <c r="F11">
        <v>74</v>
      </c>
    </row>
    <row r="12" spans="1:6" x14ac:dyDescent="0.25">
      <c r="A12" s="1">
        <v>42419</v>
      </c>
      <c r="B12" s="2" t="s">
        <v>16</v>
      </c>
      <c r="C12" s="2" t="s">
        <v>12</v>
      </c>
      <c r="D12" s="2" t="s">
        <v>14</v>
      </c>
      <c r="E12">
        <v>43</v>
      </c>
      <c r="F12">
        <v>32</v>
      </c>
    </row>
    <row r="13" spans="1:6" x14ac:dyDescent="0.25">
      <c r="A13" s="1">
        <v>42419</v>
      </c>
      <c r="B13" s="2" t="s">
        <v>16</v>
      </c>
      <c r="C13" s="2" t="s">
        <v>10</v>
      </c>
      <c r="D13" s="2" t="s">
        <v>14</v>
      </c>
      <c r="E13">
        <v>38</v>
      </c>
      <c r="F13">
        <v>13</v>
      </c>
    </row>
    <row r="14" spans="1:6" x14ac:dyDescent="0.25">
      <c r="A14" s="1">
        <v>42419</v>
      </c>
      <c r="B14" s="2" t="s">
        <v>16</v>
      </c>
      <c r="C14" s="2" t="s">
        <v>7</v>
      </c>
      <c r="D14" s="2" t="s">
        <v>8</v>
      </c>
      <c r="E14">
        <v>9</v>
      </c>
      <c r="F14">
        <v>59</v>
      </c>
    </row>
    <row r="15" spans="1:6" x14ac:dyDescent="0.25">
      <c r="A15" s="1">
        <v>42419</v>
      </c>
      <c r="B15" s="2" t="s">
        <v>16</v>
      </c>
      <c r="C15" s="2" t="s">
        <v>9</v>
      </c>
      <c r="D15" s="2" t="s">
        <v>8</v>
      </c>
      <c r="E15">
        <v>8</v>
      </c>
      <c r="F15">
        <v>37</v>
      </c>
    </row>
    <row r="16" spans="1:6" x14ac:dyDescent="0.25">
      <c r="A16" s="1">
        <v>42440</v>
      </c>
      <c r="B16" s="2" t="s">
        <v>17</v>
      </c>
      <c r="C16" s="2" t="s">
        <v>9</v>
      </c>
      <c r="D16" s="2" t="s">
        <v>14</v>
      </c>
      <c r="E16">
        <v>50</v>
      </c>
      <c r="F16">
        <v>61</v>
      </c>
    </row>
    <row r="17" spans="1:6" x14ac:dyDescent="0.25">
      <c r="A17" s="1">
        <v>42440</v>
      </c>
      <c r="B17" s="2" t="s">
        <v>17</v>
      </c>
      <c r="C17" s="2" t="s">
        <v>12</v>
      </c>
      <c r="D17" s="2" t="s">
        <v>8</v>
      </c>
      <c r="E17">
        <v>32</v>
      </c>
      <c r="F17">
        <v>20</v>
      </c>
    </row>
    <row r="18" spans="1:6" x14ac:dyDescent="0.25">
      <c r="A18" s="1">
        <v>42440</v>
      </c>
      <c r="B18" s="2" t="s">
        <v>17</v>
      </c>
      <c r="C18" s="2" t="s">
        <v>10</v>
      </c>
      <c r="D18" s="2" t="s">
        <v>8</v>
      </c>
      <c r="E18">
        <v>7</v>
      </c>
      <c r="F18">
        <v>8</v>
      </c>
    </row>
    <row r="19" spans="1:6" x14ac:dyDescent="0.25">
      <c r="A19" s="1">
        <v>42440</v>
      </c>
      <c r="B19" s="2" t="s">
        <v>17</v>
      </c>
      <c r="C19" s="2" t="s">
        <v>11</v>
      </c>
      <c r="D19" s="2" t="s">
        <v>8</v>
      </c>
      <c r="E19">
        <v>10</v>
      </c>
      <c r="F19">
        <v>24</v>
      </c>
    </row>
    <row r="20" spans="1:6" x14ac:dyDescent="0.25">
      <c r="A20" s="1">
        <v>42464</v>
      </c>
      <c r="B20" s="2" t="s">
        <v>18</v>
      </c>
      <c r="C20" s="2" t="s">
        <v>10</v>
      </c>
      <c r="D20" s="2" t="s">
        <v>14</v>
      </c>
      <c r="E20">
        <v>7</v>
      </c>
      <c r="F20">
        <v>12</v>
      </c>
    </row>
    <row r="21" spans="1:6" x14ac:dyDescent="0.25">
      <c r="A21" s="1">
        <v>42464</v>
      </c>
      <c r="B21" s="2" t="s">
        <v>18</v>
      </c>
      <c r="C21" s="2" t="s">
        <v>12</v>
      </c>
      <c r="D21" s="2" t="s">
        <v>8</v>
      </c>
      <c r="E21">
        <v>25</v>
      </c>
      <c r="F21">
        <v>19</v>
      </c>
    </row>
    <row r="22" spans="1:6" x14ac:dyDescent="0.25">
      <c r="A22" s="1">
        <v>42464</v>
      </c>
      <c r="B22" s="2" t="s">
        <v>18</v>
      </c>
      <c r="C22" s="2" t="s">
        <v>9</v>
      </c>
      <c r="D22" s="2" t="s">
        <v>8</v>
      </c>
      <c r="E22">
        <v>33</v>
      </c>
      <c r="F22">
        <v>38</v>
      </c>
    </row>
    <row r="23" spans="1:6" x14ac:dyDescent="0.25">
      <c r="A23" s="1">
        <v>42482</v>
      </c>
      <c r="B23" s="2" t="s">
        <v>19</v>
      </c>
      <c r="C23" s="2" t="s">
        <v>11</v>
      </c>
      <c r="D23" s="2" t="s">
        <v>14</v>
      </c>
      <c r="E23">
        <v>36</v>
      </c>
      <c r="F23">
        <v>35</v>
      </c>
    </row>
    <row r="24" spans="1:6" x14ac:dyDescent="0.25">
      <c r="A24" s="1">
        <v>42482</v>
      </c>
      <c r="B24" s="2" t="s">
        <v>19</v>
      </c>
      <c r="C24" s="2" t="s">
        <v>7</v>
      </c>
      <c r="D24" s="2" t="s">
        <v>8</v>
      </c>
      <c r="E24">
        <v>5</v>
      </c>
      <c r="F24">
        <v>66</v>
      </c>
    </row>
    <row r="25" spans="1:6" x14ac:dyDescent="0.25">
      <c r="A25" s="1">
        <v>42482</v>
      </c>
      <c r="B25" s="2" t="s">
        <v>19</v>
      </c>
      <c r="C25" s="2" t="s">
        <v>9</v>
      </c>
      <c r="D25" s="2" t="s">
        <v>8</v>
      </c>
      <c r="E25">
        <v>35</v>
      </c>
      <c r="F25">
        <v>41</v>
      </c>
    </row>
    <row r="26" spans="1:6" x14ac:dyDescent="0.25">
      <c r="A26" s="1">
        <v>42504</v>
      </c>
      <c r="B26" s="2" t="s">
        <v>20</v>
      </c>
      <c r="C26" s="2" t="s">
        <v>7</v>
      </c>
      <c r="D26" s="2" t="s">
        <v>14</v>
      </c>
      <c r="E26">
        <v>38</v>
      </c>
      <c r="F26">
        <v>98</v>
      </c>
    </row>
    <row r="27" spans="1:6" x14ac:dyDescent="0.25">
      <c r="A27" s="1">
        <v>42504</v>
      </c>
      <c r="B27" s="2" t="s">
        <v>20</v>
      </c>
      <c r="C27" s="2" t="s">
        <v>11</v>
      </c>
      <c r="D27" s="2" t="s">
        <v>8</v>
      </c>
      <c r="E27">
        <v>10</v>
      </c>
      <c r="F27">
        <v>23</v>
      </c>
    </row>
    <row r="28" spans="1:6" x14ac:dyDescent="0.25">
      <c r="A28" s="1">
        <v>42529</v>
      </c>
      <c r="B28" s="2" t="s">
        <v>21</v>
      </c>
      <c r="C28" s="2" t="s">
        <v>11</v>
      </c>
      <c r="D28" s="2" t="s">
        <v>14</v>
      </c>
      <c r="E28">
        <v>4</v>
      </c>
      <c r="F28">
        <v>38</v>
      </c>
    </row>
    <row r="29" spans="1:6" x14ac:dyDescent="0.25">
      <c r="A29" s="1">
        <v>42529</v>
      </c>
      <c r="B29" s="2" t="s">
        <v>21</v>
      </c>
      <c r="C29" s="2" t="s">
        <v>7</v>
      </c>
      <c r="D29" s="2" t="s">
        <v>8</v>
      </c>
      <c r="E29">
        <v>42</v>
      </c>
      <c r="F29">
        <v>60</v>
      </c>
    </row>
    <row r="30" spans="1:6" x14ac:dyDescent="0.25">
      <c r="A30" s="1">
        <v>42529</v>
      </c>
      <c r="B30" s="2" t="s">
        <v>21</v>
      </c>
      <c r="C30" s="2" t="s">
        <v>10</v>
      </c>
      <c r="D30" s="2" t="s">
        <v>8</v>
      </c>
      <c r="E30">
        <v>28</v>
      </c>
      <c r="F30">
        <v>8</v>
      </c>
    </row>
    <row r="31" spans="1:6" x14ac:dyDescent="0.25">
      <c r="A31" s="1">
        <v>42529</v>
      </c>
      <c r="B31" s="2" t="s">
        <v>21</v>
      </c>
      <c r="C31" s="2" t="s">
        <v>12</v>
      </c>
      <c r="D31" s="2" t="s">
        <v>8</v>
      </c>
      <c r="E31">
        <v>19</v>
      </c>
      <c r="F31">
        <v>19</v>
      </c>
    </row>
    <row r="32" spans="1:6" x14ac:dyDescent="0.25">
      <c r="A32" s="1">
        <v>42542</v>
      </c>
      <c r="B32" s="2" t="s">
        <v>22</v>
      </c>
      <c r="C32" s="2" t="s">
        <v>12</v>
      </c>
      <c r="D32" s="2" t="s">
        <v>14</v>
      </c>
      <c r="E32">
        <v>72</v>
      </c>
      <c r="F32">
        <v>28</v>
      </c>
    </row>
    <row r="33" spans="1:6" x14ac:dyDescent="0.25">
      <c r="A33" s="1">
        <v>42542</v>
      </c>
      <c r="B33" s="2" t="s">
        <v>22</v>
      </c>
      <c r="C33" s="2" t="s">
        <v>7</v>
      </c>
      <c r="D33" s="2" t="s">
        <v>14</v>
      </c>
      <c r="E33">
        <v>42</v>
      </c>
      <c r="F33">
        <v>90</v>
      </c>
    </row>
    <row r="34" spans="1:6" x14ac:dyDescent="0.25">
      <c r="A34" s="1">
        <v>42542</v>
      </c>
      <c r="B34" s="2" t="s">
        <v>22</v>
      </c>
      <c r="C34" s="2" t="s">
        <v>9</v>
      </c>
      <c r="D34" s="2" t="s">
        <v>8</v>
      </c>
      <c r="E34">
        <v>42</v>
      </c>
      <c r="F34">
        <v>44</v>
      </c>
    </row>
    <row r="35" spans="1:6" x14ac:dyDescent="0.25">
      <c r="A35" s="1">
        <v>42542</v>
      </c>
      <c r="B35" s="2" t="s">
        <v>22</v>
      </c>
      <c r="C35" s="2" t="s">
        <v>11</v>
      </c>
      <c r="D35" s="2" t="s">
        <v>8</v>
      </c>
      <c r="E35">
        <v>33</v>
      </c>
      <c r="F35">
        <v>26</v>
      </c>
    </row>
    <row r="36" spans="1:6" x14ac:dyDescent="0.25">
      <c r="A36" s="1">
        <v>42542</v>
      </c>
      <c r="B36" s="2" t="s">
        <v>22</v>
      </c>
      <c r="C36" s="2" t="s">
        <v>10</v>
      </c>
      <c r="D36" s="2" t="s">
        <v>8</v>
      </c>
      <c r="E36">
        <v>9</v>
      </c>
      <c r="F36">
        <v>9</v>
      </c>
    </row>
    <row r="37" spans="1:6" x14ac:dyDescent="0.25">
      <c r="A37" s="1">
        <v>42559</v>
      </c>
      <c r="B37" s="2" t="s">
        <v>6</v>
      </c>
      <c r="C37" s="2" t="s">
        <v>12</v>
      </c>
      <c r="D37" s="2" t="s">
        <v>14</v>
      </c>
      <c r="E37">
        <v>4</v>
      </c>
      <c r="F37">
        <v>29</v>
      </c>
    </row>
    <row r="38" spans="1:6" x14ac:dyDescent="0.25">
      <c r="A38" s="1">
        <v>42559</v>
      </c>
      <c r="B38" s="2" t="s">
        <v>6</v>
      </c>
      <c r="C38" s="2" t="s">
        <v>10</v>
      </c>
      <c r="D38" s="2" t="s">
        <v>14</v>
      </c>
      <c r="E38">
        <v>37</v>
      </c>
      <c r="F38">
        <v>12</v>
      </c>
    </row>
    <row r="39" spans="1:6" x14ac:dyDescent="0.25">
      <c r="A39" s="1">
        <v>42559</v>
      </c>
      <c r="B39" s="2" t="s">
        <v>6</v>
      </c>
      <c r="C39" s="2" t="s">
        <v>9</v>
      </c>
      <c r="D39" s="2" t="s">
        <v>8</v>
      </c>
      <c r="E39">
        <v>35</v>
      </c>
      <c r="F39">
        <v>42</v>
      </c>
    </row>
    <row r="40" spans="1:6" x14ac:dyDescent="0.25">
      <c r="A40" s="1">
        <v>42559</v>
      </c>
      <c r="B40" s="2" t="s">
        <v>6</v>
      </c>
      <c r="C40" s="2" t="s">
        <v>7</v>
      </c>
      <c r="D40" s="2" t="s">
        <v>8</v>
      </c>
      <c r="E40">
        <v>32</v>
      </c>
      <c r="F40">
        <v>66</v>
      </c>
    </row>
    <row r="41" spans="1:6" x14ac:dyDescent="0.25">
      <c r="A41" s="1">
        <v>42574</v>
      </c>
      <c r="B41" s="2" t="s">
        <v>13</v>
      </c>
      <c r="C41" s="2" t="s">
        <v>7</v>
      </c>
      <c r="D41" s="2" t="s">
        <v>14</v>
      </c>
      <c r="E41">
        <v>32</v>
      </c>
      <c r="F41">
        <v>92</v>
      </c>
    </row>
    <row r="42" spans="1:6" x14ac:dyDescent="0.25">
      <c r="A42" s="1">
        <v>42574</v>
      </c>
      <c r="B42" s="2" t="s">
        <v>13</v>
      </c>
      <c r="C42" s="2" t="s">
        <v>9</v>
      </c>
      <c r="D42" s="2" t="s">
        <v>8</v>
      </c>
      <c r="E42">
        <v>48</v>
      </c>
      <c r="F42">
        <v>43</v>
      </c>
    </row>
    <row r="43" spans="1:6" x14ac:dyDescent="0.25">
      <c r="A43" s="1">
        <v>42593</v>
      </c>
      <c r="B43" s="2" t="s">
        <v>15</v>
      </c>
      <c r="C43" s="2" t="s">
        <v>9</v>
      </c>
      <c r="D43" s="2" t="s">
        <v>14</v>
      </c>
      <c r="E43">
        <v>191</v>
      </c>
      <c r="F43">
        <v>60</v>
      </c>
    </row>
    <row r="44" spans="1:6" x14ac:dyDescent="0.25">
      <c r="A44" s="1">
        <v>42593</v>
      </c>
      <c r="B44" s="2" t="s">
        <v>15</v>
      </c>
      <c r="C44" s="2" t="s">
        <v>11</v>
      </c>
      <c r="D44" s="2" t="s">
        <v>8</v>
      </c>
      <c r="E44">
        <v>9</v>
      </c>
      <c r="F44">
        <v>24</v>
      </c>
    </row>
    <row r="45" spans="1:6" x14ac:dyDescent="0.25">
      <c r="A45" s="1">
        <v>42593</v>
      </c>
      <c r="B45" s="2" t="s">
        <v>15</v>
      </c>
      <c r="C45" s="2" t="s">
        <v>7</v>
      </c>
      <c r="D45" s="2" t="s">
        <v>8</v>
      </c>
      <c r="E45">
        <v>36</v>
      </c>
      <c r="F45">
        <v>65</v>
      </c>
    </row>
    <row r="46" spans="1:6" x14ac:dyDescent="0.25">
      <c r="A46" s="1">
        <v>42619</v>
      </c>
      <c r="B46" s="2" t="s">
        <v>16</v>
      </c>
      <c r="C46" s="2" t="s">
        <v>10</v>
      </c>
      <c r="D46" s="2" t="s">
        <v>8</v>
      </c>
      <c r="E46">
        <v>47</v>
      </c>
      <c r="F46">
        <v>7</v>
      </c>
    </row>
    <row r="47" spans="1:6" x14ac:dyDescent="0.25">
      <c r="A47" s="1">
        <v>42619</v>
      </c>
      <c r="B47" s="2" t="s">
        <v>16</v>
      </c>
      <c r="C47" s="2" t="s">
        <v>9</v>
      </c>
      <c r="D47" s="2" t="s">
        <v>14</v>
      </c>
      <c r="E47">
        <v>4</v>
      </c>
      <c r="F47">
        <v>63</v>
      </c>
    </row>
    <row r="48" spans="1:6" x14ac:dyDescent="0.25">
      <c r="A48" s="1">
        <v>42619</v>
      </c>
      <c r="B48" s="2" t="s">
        <v>16</v>
      </c>
      <c r="C48" s="2" t="s">
        <v>12</v>
      </c>
      <c r="D48" s="2" t="s">
        <v>8</v>
      </c>
      <c r="E48">
        <v>8</v>
      </c>
      <c r="F48">
        <v>19</v>
      </c>
    </row>
    <row r="49" spans="1:6" x14ac:dyDescent="0.25">
      <c r="A49" s="1">
        <v>42619</v>
      </c>
      <c r="B49" s="2" t="s">
        <v>16</v>
      </c>
      <c r="C49" s="2" t="s">
        <v>11</v>
      </c>
      <c r="D49" s="2" t="s">
        <v>8</v>
      </c>
      <c r="E49">
        <v>3</v>
      </c>
      <c r="F49">
        <v>22</v>
      </c>
    </row>
    <row r="50" spans="1:6" x14ac:dyDescent="0.25">
      <c r="A50" s="1">
        <v>42619</v>
      </c>
      <c r="B50" s="2" t="s">
        <v>16</v>
      </c>
      <c r="C50" s="2" t="s">
        <v>7</v>
      </c>
      <c r="D50" s="2" t="s">
        <v>8</v>
      </c>
      <c r="E50">
        <v>41</v>
      </c>
      <c r="F50">
        <v>59</v>
      </c>
    </row>
    <row r="51" spans="1:6" x14ac:dyDescent="0.25">
      <c r="A51" s="1">
        <v>42640</v>
      </c>
      <c r="B51" s="2" t="s">
        <v>17</v>
      </c>
      <c r="C51" s="2" t="s">
        <v>9</v>
      </c>
      <c r="D51" s="2" t="s">
        <v>8</v>
      </c>
      <c r="E51">
        <v>44</v>
      </c>
      <c r="F51">
        <v>40</v>
      </c>
    </row>
    <row r="52" spans="1:6" x14ac:dyDescent="0.25">
      <c r="A52" s="1">
        <v>42640</v>
      </c>
      <c r="B52" s="2" t="s">
        <v>17</v>
      </c>
      <c r="C52" s="2" t="s">
        <v>10</v>
      </c>
      <c r="D52" s="2" t="s">
        <v>14</v>
      </c>
      <c r="E52">
        <v>45</v>
      </c>
      <c r="F52">
        <v>12</v>
      </c>
    </row>
    <row r="53" spans="1:6" x14ac:dyDescent="0.25">
      <c r="A53" s="1">
        <v>42640</v>
      </c>
      <c r="B53" s="2" t="s">
        <v>17</v>
      </c>
      <c r="C53" s="2" t="s">
        <v>12</v>
      </c>
      <c r="D53" s="2" t="s">
        <v>8</v>
      </c>
      <c r="E53">
        <v>40</v>
      </c>
      <c r="F53">
        <v>20</v>
      </c>
    </row>
    <row r="54" spans="1:6" x14ac:dyDescent="0.25">
      <c r="A54" s="1">
        <v>42640</v>
      </c>
      <c r="B54" s="2" t="s">
        <v>17</v>
      </c>
      <c r="C54" s="2" t="s">
        <v>7</v>
      </c>
      <c r="D54" s="2" t="s">
        <v>8</v>
      </c>
      <c r="E54">
        <v>3</v>
      </c>
      <c r="F54">
        <v>63</v>
      </c>
    </row>
    <row r="55" spans="1:6" x14ac:dyDescent="0.25">
      <c r="A55" s="1">
        <v>42640</v>
      </c>
      <c r="B55" s="2" t="s">
        <v>17</v>
      </c>
      <c r="C55" s="2" t="s">
        <v>11</v>
      </c>
      <c r="D55" s="2" t="s">
        <v>8</v>
      </c>
      <c r="E55">
        <v>17</v>
      </c>
      <c r="F55">
        <v>24</v>
      </c>
    </row>
    <row r="56" spans="1:6" x14ac:dyDescent="0.25">
      <c r="A56" s="1">
        <v>42664</v>
      </c>
      <c r="B56" s="2" t="s">
        <v>18</v>
      </c>
      <c r="C56" s="2" t="s">
        <v>10</v>
      </c>
      <c r="D56" s="2" t="s">
        <v>14</v>
      </c>
      <c r="E56">
        <v>2</v>
      </c>
      <c r="F56">
        <v>12</v>
      </c>
    </row>
    <row r="57" spans="1:6" x14ac:dyDescent="0.25">
      <c r="A57" s="1">
        <v>42664</v>
      </c>
      <c r="B57" s="2" t="s">
        <v>18</v>
      </c>
      <c r="C57" s="2" t="s">
        <v>12</v>
      </c>
      <c r="D57" s="2" t="s">
        <v>8</v>
      </c>
      <c r="E57">
        <v>14</v>
      </c>
      <c r="F57">
        <v>19</v>
      </c>
    </row>
    <row r="58" spans="1:6" x14ac:dyDescent="0.25">
      <c r="A58" s="1">
        <v>42664</v>
      </c>
      <c r="B58" s="2" t="s">
        <v>18</v>
      </c>
      <c r="C58" s="2" t="s">
        <v>11</v>
      </c>
      <c r="D58" s="2" t="s">
        <v>8</v>
      </c>
      <c r="E58">
        <v>23</v>
      </c>
      <c r="F58">
        <v>23</v>
      </c>
    </row>
    <row r="59" spans="1:6" x14ac:dyDescent="0.25">
      <c r="A59" s="1">
        <v>42682</v>
      </c>
      <c r="B59" s="2" t="s">
        <v>19</v>
      </c>
      <c r="C59" s="2" t="s">
        <v>10</v>
      </c>
      <c r="D59" s="2" t="s">
        <v>8</v>
      </c>
      <c r="E59">
        <v>11</v>
      </c>
      <c r="F59">
        <v>8</v>
      </c>
    </row>
    <row r="60" spans="1:6" x14ac:dyDescent="0.25">
      <c r="A60" s="1">
        <v>42682</v>
      </c>
      <c r="B60" s="2" t="s">
        <v>19</v>
      </c>
      <c r="C60" s="2" t="s">
        <v>7</v>
      </c>
      <c r="D60" s="2" t="s">
        <v>8</v>
      </c>
      <c r="E60">
        <v>17</v>
      </c>
      <c r="F60">
        <v>66</v>
      </c>
    </row>
    <row r="61" spans="1:6" x14ac:dyDescent="0.25">
      <c r="A61" s="1">
        <v>42682</v>
      </c>
      <c r="B61" s="2" t="s">
        <v>19</v>
      </c>
      <c r="C61" s="2" t="s">
        <v>9</v>
      </c>
      <c r="D61" s="2" t="s">
        <v>8</v>
      </c>
      <c r="E61">
        <v>30</v>
      </c>
      <c r="F61">
        <v>41</v>
      </c>
    </row>
    <row r="62" spans="1:6" x14ac:dyDescent="0.25">
      <c r="A62" s="1">
        <v>42704</v>
      </c>
      <c r="B62" s="2" t="s">
        <v>20</v>
      </c>
      <c r="C62" s="2" t="s">
        <v>7</v>
      </c>
      <c r="D62" s="2" t="s">
        <v>14</v>
      </c>
      <c r="E62">
        <v>97</v>
      </c>
      <c r="F62">
        <v>98</v>
      </c>
    </row>
    <row r="63" spans="1:6" x14ac:dyDescent="0.25">
      <c r="A63" s="1">
        <v>42704</v>
      </c>
      <c r="B63" s="2" t="s">
        <v>20</v>
      </c>
      <c r="C63" s="2" t="s">
        <v>10</v>
      </c>
      <c r="D63" s="2" t="s">
        <v>14</v>
      </c>
      <c r="E63">
        <v>11</v>
      </c>
      <c r="F63">
        <v>12</v>
      </c>
    </row>
    <row r="64" spans="1:6" x14ac:dyDescent="0.25">
      <c r="A64" s="1">
        <v>42704</v>
      </c>
      <c r="B64" s="2" t="s">
        <v>20</v>
      </c>
      <c r="C64" s="2" t="s">
        <v>12</v>
      </c>
      <c r="D64" s="2" t="s">
        <v>8</v>
      </c>
      <c r="E64">
        <v>17</v>
      </c>
      <c r="F64">
        <v>20</v>
      </c>
    </row>
    <row r="65" spans="1:6" x14ac:dyDescent="0.25">
      <c r="A65" s="1">
        <v>42704</v>
      </c>
      <c r="B65" s="2" t="s">
        <v>20</v>
      </c>
      <c r="C65" s="2" t="s">
        <v>11</v>
      </c>
      <c r="D65" s="2" t="s">
        <v>8</v>
      </c>
      <c r="E65">
        <v>4</v>
      </c>
      <c r="F65">
        <v>23</v>
      </c>
    </row>
    <row r="66" spans="1:6" x14ac:dyDescent="0.25">
      <c r="A66" s="1">
        <v>42729</v>
      </c>
      <c r="B66" s="2" t="s">
        <v>21</v>
      </c>
      <c r="C66" s="2" t="s">
        <v>12</v>
      </c>
      <c r="D66" s="2" t="s">
        <v>14</v>
      </c>
      <c r="E66">
        <v>79</v>
      </c>
      <c r="F66">
        <v>31</v>
      </c>
    </row>
    <row r="67" spans="1:6" x14ac:dyDescent="0.25">
      <c r="A67" s="1">
        <v>42729</v>
      </c>
      <c r="B67" s="2" t="s">
        <v>21</v>
      </c>
      <c r="C67" s="2" t="s">
        <v>7</v>
      </c>
      <c r="D67" s="2" t="s">
        <v>8</v>
      </c>
      <c r="E67">
        <v>33</v>
      </c>
      <c r="F67">
        <v>60</v>
      </c>
    </row>
    <row r="68" spans="1:6" x14ac:dyDescent="0.25">
      <c r="A68" s="1">
        <v>42729</v>
      </c>
      <c r="B68" s="2" t="s">
        <v>21</v>
      </c>
      <c r="C68" s="2" t="s">
        <v>11</v>
      </c>
      <c r="D68" s="2" t="s">
        <v>8</v>
      </c>
      <c r="E68">
        <v>26</v>
      </c>
      <c r="F68">
        <v>23</v>
      </c>
    </row>
    <row r="69" spans="1:6" x14ac:dyDescent="0.25">
      <c r="A69" s="1">
        <v>42742</v>
      </c>
      <c r="B69" s="2" t="s">
        <v>22</v>
      </c>
      <c r="C69" s="2" t="s">
        <v>12</v>
      </c>
      <c r="D69" s="2" t="s">
        <v>8</v>
      </c>
      <c r="E69">
        <v>40</v>
      </c>
      <c r="F69">
        <v>22</v>
      </c>
    </row>
    <row r="70" spans="1:6" x14ac:dyDescent="0.25">
      <c r="A70" s="1">
        <v>42742</v>
      </c>
      <c r="B70" s="2" t="s">
        <v>22</v>
      </c>
      <c r="C70" s="2" t="s">
        <v>10</v>
      </c>
      <c r="D70" s="2" t="s">
        <v>8</v>
      </c>
      <c r="E70">
        <v>42</v>
      </c>
      <c r="F70">
        <v>9</v>
      </c>
    </row>
    <row r="71" spans="1:6" x14ac:dyDescent="0.25">
      <c r="A71" s="1">
        <v>42742</v>
      </c>
      <c r="B71" s="2" t="s">
        <v>22</v>
      </c>
      <c r="C71" s="2" t="s">
        <v>11</v>
      </c>
      <c r="D71" s="2" t="s">
        <v>8</v>
      </c>
      <c r="E71">
        <v>42</v>
      </c>
      <c r="F71">
        <v>26</v>
      </c>
    </row>
    <row r="72" spans="1:6" x14ac:dyDescent="0.25">
      <c r="A72" s="1">
        <v>42742</v>
      </c>
      <c r="B72" s="2" t="s">
        <v>22</v>
      </c>
      <c r="C72" s="2" t="s">
        <v>7</v>
      </c>
      <c r="D72" s="2" t="s">
        <v>8</v>
      </c>
      <c r="E72">
        <v>9</v>
      </c>
      <c r="F72">
        <v>70</v>
      </c>
    </row>
    <row r="73" spans="1:6" x14ac:dyDescent="0.25">
      <c r="A73" s="1">
        <v>42742</v>
      </c>
      <c r="B73" s="2" t="s">
        <v>22</v>
      </c>
      <c r="C73" s="2" t="s">
        <v>9</v>
      </c>
      <c r="D73" s="2" t="s">
        <v>8</v>
      </c>
      <c r="E73">
        <v>39</v>
      </c>
      <c r="F73">
        <v>44</v>
      </c>
    </row>
    <row r="74" spans="1:6" x14ac:dyDescent="0.25">
      <c r="A74" s="1">
        <v>42759</v>
      </c>
      <c r="B74" s="2" t="s">
        <v>6</v>
      </c>
      <c r="C74" s="2" t="s">
        <v>9</v>
      </c>
      <c r="D74" s="2" t="s">
        <v>14</v>
      </c>
      <c r="E74">
        <v>112</v>
      </c>
      <c r="F74">
        <v>59</v>
      </c>
    </row>
    <row r="75" spans="1:6" x14ac:dyDescent="0.25">
      <c r="A75" s="1">
        <v>42759</v>
      </c>
      <c r="B75" s="2" t="s">
        <v>6</v>
      </c>
      <c r="C75" s="2" t="s">
        <v>7</v>
      </c>
      <c r="D75" s="2" t="s">
        <v>8</v>
      </c>
      <c r="E75">
        <v>34</v>
      </c>
      <c r="F75">
        <v>66</v>
      </c>
    </row>
    <row r="76" spans="1:6" x14ac:dyDescent="0.25">
      <c r="A76" s="1">
        <v>42759</v>
      </c>
      <c r="B76" s="2" t="s">
        <v>6</v>
      </c>
      <c r="C76" s="2" t="s">
        <v>12</v>
      </c>
      <c r="D76" s="2" t="s">
        <v>8</v>
      </c>
      <c r="E76">
        <v>5</v>
      </c>
      <c r="F76">
        <v>21</v>
      </c>
    </row>
    <row r="77" spans="1:6" x14ac:dyDescent="0.25">
      <c r="A77" s="1">
        <v>42774</v>
      </c>
      <c r="B77" s="2" t="s">
        <v>13</v>
      </c>
      <c r="C77" s="2" t="s">
        <v>7</v>
      </c>
      <c r="D77" s="2" t="s">
        <v>14</v>
      </c>
      <c r="E77">
        <v>74</v>
      </c>
      <c r="F77">
        <v>92</v>
      </c>
    </row>
    <row r="78" spans="1:6" x14ac:dyDescent="0.25">
      <c r="A78" s="1">
        <v>42774</v>
      </c>
      <c r="B78" s="2" t="s">
        <v>13</v>
      </c>
      <c r="C78" s="2" t="s">
        <v>11</v>
      </c>
      <c r="D78" s="2" t="s">
        <v>8</v>
      </c>
      <c r="E78">
        <v>14</v>
      </c>
      <c r="F78">
        <v>26</v>
      </c>
    </row>
    <row r="79" spans="1:6" x14ac:dyDescent="0.25">
      <c r="A79" s="1">
        <v>42793</v>
      </c>
      <c r="B79" s="2" t="s">
        <v>15</v>
      </c>
      <c r="C79" s="2" t="s">
        <v>9</v>
      </c>
      <c r="D79" s="2" t="s">
        <v>14</v>
      </c>
      <c r="E79">
        <v>1</v>
      </c>
      <c r="F79">
        <v>60</v>
      </c>
    </row>
    <row r="80" spans="1:6" x14ac:dyDescent="0.25">
      <c r="A80" s="1">
        <v>42793</v>
      </c>
      <c r="B80" s="2" t="s">
        <v>15</v>
      </c>
      <c r="C80" s="2" t="s">
        <v>11</v>
      </c>
      <c r="D80" s="2" t="s">
        <v>14</v>
      </c>
      <c r="E80">
        <v>43</v>
      </c>
      <c r="F80">
        <v>36</v>
      </c>
    </row>
    <row r="81" spans="1:6" x14ac:dyDescent="0.25">
      <c r="A81" s="1">
        <v>42793</v>
      </c>
      <c r="B81" s="2" t="s">
        <v>15</v>
      </c>
      <c r="C81" s="2" t="s">
        <v>10</v>
      </c>
      <c r="D81" s="2" t="s">
        <v>8</v>
      </c>
      <c r="E81">
        <v>30</v>
      </c>
      <c r="F81">
        <v>8</v>
      </c>
    </row>
    <row r="82" spans="1:6" x14ac:dyDescent="0.25">
      <c r="A82" s="1">
        <v>42793</v>
      </c>
      <c r="B82" s="2" t="s">
        <v>15</v>
      </c>
      <c r="C82" s="2" t="s">
        <v>12</v>
      </c>
      <c r="D82" s="2" t="s">
        <v>8</v>
      </c>
      <c r="E82">
        <v>14</v>
      </c>
      <c r="F82">
        <v>20</v>
      </c>
    </row>
    <row r="83" spans="1:6" x14ac:dyDescent="0.25">
      <c r="A83" s="1">
        <v>42819</v>
      </c>
      <c r="B83" s="2" t="s">
        <v>16</v>
      </c>
      <c r="C83" s="2" t="s">
        <v>11</v>
      </c>
      <c r="D83" s="2" t="s">
        <v>14</v>
      </c>
      <c r="E83">
        <v>33</v>
      </c>
      <c r="F83">
        <v>38</v>
      </c>
    </row>
    <row r="84" spans="1:6" x14ac:dyDescent="0.25">
      <c r="A84" s="1">
        <v>42819</v>
      </c>
      <c r="B84" s="2" t="s">
        <v>16</v>
      </c>
      <c r="C84" s="2" t="s">
        <v>9</v>
      </c>
      <c r="D84" s="2" t="s">
        <v>8</v>
      </c>
      <c r="E84">
        <v>35</v>
      </c>
      <c r="F84">
        <v>37</v>
      </c>
    </row>
    <row r="85" spans="1:6" x14ac:dyDescent="0.25">
      <c r="A85" s="1">
        <v>42819</v>
      </c>
      <c r="B85" s="2" t="s">
        <v>16</v>
      </c>
      <c r="C85" s="2" t="s">
        <v>12</v>
      </c>
      <c r="D85" s="2" t="s">
        <v>8</v>
      </c>
      <c r="E85">
        <v>40</v>
      </c>
      <c r="F85">
        <v>19</v>
      </c>
    </row>
    <row r="86" spans="1:6" x14ac:dyDescent="0.25">
      <c r="A86" s="1">
        <v>42840</v>
      </c>
      <c r="B86" s="2" t="s">
        <v>17</v>
      </c>
      <c r="C86" s="2" t="s">
        <v>11</v>
      </c>
      <c r="D86" s="2" t="s">
        <v>14</v>
      </c>
      <c r="E86">
        <v>21</v>
      </c>
      <c r="F86">
        <v>36</v>
      </c>
    </row>
    <row r="87" spans="1:6" x14ac:dyDescent="0.25">
      <c r="A87" s="1">
        <v>42840</v>
      </c>
      <c r="B87" s="2" t="s">
        <v>17</v>
      </c>
      <c r="C87" s="2" t="s">
        <v>7</v>
      </c>
      <c r="D87" s="2" t="s">
        <v>14</v>
      </c>
      <c r="E87">
        <v>2</v>
      </c>
      <c r="F87">
        <v>97</v>
      </c>
    </row>
    <row r="88" spans="1:6" x14ac:dyDescent="0.25">
      <c r="A88" s="1">
        <v>42840</v>
      </c>
      <c r="B88" s="2" t="s">
        <v>17</v>
      </c>
      <c r="C88" s="2" t="s">
        <v>12</v>
      </c>
      <c r="D88" s="2" t="s">
        <v>8</v>
      </c>
      <c r="E88">
        <v>12</v>
      </c>
      <c r="F88">
        <v>20</v>
      </c>
    </row>
    <row r="89" spans="1:6" x14ac:dyDescent="0.25">
      <c r="A89" s="1">
        <v>42840</v>
      </c>
      <c r="B89" s="2" t="s">
        <v>17</v>
      </c>
      <c r="C89" s="2" t="s">
        <v>10</v>
      </c>
      <c r="D89" s="2" t="s">
        <v>8</v>
      </c>
      <c r="E89">
        <v>15</v>
      </c>
      <c r="F89">
        <v>8</v>
      </c>
    </row>
    <row r="90" spans="1:6" x14ac:dyDescent="0.25">
      <c r="A90" s="1">
        <v>42840</v>
      </c>
      <c r="B90" s="2" t="s">
        <v>17</v>
      </c>
      <c r="C90" s="2" t="s">
        <v>9</v>
      </c>
      <c r="D90" s="2" t="s">
        <v>8</v>
      </c>
      <c r="E90">
        <v>1</v>
      </c>
      <c r="F90">
        <v>40</v>
      </c>
    </row>
    <row r="91" spans="1:6" x14ac:dyDescent="0.25">
      <c r="A91" s="1">
        <v>42864</v>
      </c>
      <c r="B91" s="2" t="s">
        <v>18</v>
      </c>
      <c r="C91" s="2" t="s">
        <v>10</v>
      </c>
      <c r="D91" s="2" t="s">
        <v>14</v>
      </c>
      <c r="E91">
        <v>86</v>
      </c>
      <c r="F91">
        <v>12</v>
      </c>
    </row>
    <row r="92" spans="1:6" x14ac:dyDescent="0.25">
      <c r="A92" s="1">
        <v>42864</v>
      </c>
      <c r="B92" s="2" t="s">
        <v>18</v>
      </c>
      <c r="C92" s="2" t="s">
        <v>12</v>
      </c>
      <c r="D92" s="2" t="s">
        <v>14</v>
      </c>
      <c r="E92">
        <v>110</v>
      </c>
      <c r="F92">
        <v>31</v>
      </c>
    </row>
    <row r="93" spans="1:6" x14ac:dyDescent="0.25">
      <c r="A93" s="1">
        <v>42864</v>
      </c>
      <c r="B93" s="2" t="s">
        <v>18</v>
      </c>
      <c r="C93" s="2" t="s">
        <v>9</v>
      </c>
      <c r="D93" s="2" t="s">
        <v>8</v>
      </c>
      <c r="E93">
        <v>33</v>
      </c>
      <c r="F93">
        <v>38</v>
      </c>
    </row>
    <row r="94" spans="1:6" x14ac:dyDescent="0.25">
      <c r="A94" s="1">
        <v>42864</v>
      </c>
      <c r="B94" s="2" t="s">
        <v>18</v>
      </c>
      <c r="C94" s="2" t="s">
        <v>11</v>
      </c>
      <c r="D94" s="2" t="s">
        <v>8</v>
      </c>
      <c r="E94">
        <v>13</v>
      </c>
      <c r="F94">
        <v>23</v>
      </c>
    </row>
    <row r="95" spans="1:6" x14ac:dyDescent="0.25">
      <c r="A95" s="1">
        <v>42864</v>
      </c>
      <c r="B95" s="2" t="s">
        <v>18</v>
      </c>
      <c r="C95" s="2" t="s">
        <v>7</v>
      </c>
      <c r="D95" s="2" t="s">
        <v>8</v>
      </c>
      <c r="E95">
        <v>37</v>
      </c>
      <c r="F95">
        <v>61</v>
      </c>
    </row>
    <row r="96" spans="1:6" x14ac:dyDescent="0.25">
      <c r="A96" s="1">
        <v>42882</v>
      </c>
      <c r="B96" s="2" t="s">
        <v>19</v>
      </c>
      <c r="C96" s="2" t="s">
        <v>10</v>
      </c>
      <c r="D96" s="2" t="s">
        <v>14</v>
      </c>
      <c r="E96">
        <v>1</v>
      </c>
      <c r="F96">
        <v>12</v>
      </c>
    </row>
    <row r="97" spans="1:6" x14ac:dyDescent="0.25">
      <c r="A97" s="1">
        <v>42882</v>
      </c>
      <c r="B97" s="2" t="s">
        <v>19</v>
      </c>
      <c r="C97" s="2" t="s">
        <v>9</v>
      </c>
      <c r="D97" s="2" t="s">
        <v>14</v>
      </c>
      <c r="E97">
        <v>68</v>
      </c>
      <c r="F97">
        <v>59</v>
      </c>
    </row>
    <row r="98" spans="1:6" x14ac:dyDescent="0.25">
      <c r="A98" s="1">
        <v>42882</v>
      </c>
      <c r="B98" s="2" t="s">
        <v>19</v>
      </c>
      <c r="C98" s="2" t="s">
        <v>7</v>
      </c>
      <c r="D98" s="2" t="s">
        <v>8</v>
      </c>
      <c r="E98">
        <v>35</v>
      </c>
      <c r="F98">
        <v>66</v>
      </c>
    </row>
    <row r="99" spans="1:6" x14ac:dyDescent="0.25">
      <c r="A99" s="1">
        <v>42882</v>
      </c>
      <c r="B99" s="2" t="s">
        <v>19</v>
      </c>
      <c r="C99" s="2" t="s">
        <v>12</v>
      </c>
      <c r="D99" s="2" t="s">
        <v>8</v>
      </c>
      <c r="E99">
        <v>25</v>
      </c>
      <c r="F99">
        <v>21</v>
      </c>
    </row>
    <row r="100" spans="1:6" x14ac:dyDescent="0.25">
      <c r="A100" s="1">
        <v>42882</v>
      </c>
      <c r="B100" s="2" t="s">
        <v>19</v>
      </c>
      <c r="C100" s="2" t="s">
        <v>11</v>
      </c>
      <c r="D100" s="2" t="s">
        <v>8</v>
      </c>
      <c r="E100">
        <v>10</v>
      </c>
      <c r="F100">
        <v>25</v>
      </c>
    </row>
    <row r="101" spans="1:6" x14ac:dyDescent="0.25">
      <c r="A101" s="1">
        <v>42904</v>
      </c>
      <c r="B101" s="2" t="s">
        <v>20</v>
      </c>
      <c r="C101" s="2" t="s">
        <v>11</v>
      </c>
      <c r="D101" s="2" t="s">
        <v>14</v>
      </c>
      <c r="E101">
        <v>38</v>
      </c>
      <c r="F101">
        <v>37</v>
      </c>
    </row>
    <row r="102" spans="1:6" x14ac:dyDescent="0.25">
      <c r="A102" s="1">
        <v>42904</v>
      </c>
      <c r="B102" s="2" t="s">
        <v>20</v>
      </c>
      <c r="C102" s="2" t="s">
        <v>10</v>
      </c>
      <c r="D102" s="2" t="s">
        <v>8</v>
      </c>
      <c r="E102">
        <v>22</v>
      </c>
      <c r="F102">
        <v>8</v>
      </c>
    </row>
    <row r="103" spans="1:6" x14ac:dyDescent="0.25">
      <c r="A103" s="1">
        <v>42904</v>
      </c>
      <c r="B103" s="2" t="s">
        <v>20</v>
      </c>
      <c r="C103" s="2" t="s">
        <v>12</v>
      </c>
      <c r="D103" s="2" t="s">
        <v>8</v>
      </c>
      <c r="E103">
        <v>25</v>
      </c>
      <c r="F103">
        <v>20</v>
      </c>
    </row>
    <row r="104" spans="1:6" x14ac:dyDescent="0.25">
      <c r="A104" s="1">
        <v>42904</v>
      </c>
      <c r="B104" s="2" t="s">
        <v>20</v>
      </c>
      <c r="C104" s="2" t="s">
        <v>9</v>
      </c>
      <c r="D104" s="2" t="s">
        <v>8</v>
      </c>
      <c r="E104">
        <v>8</v>
      </c>
      <c r="F104">
        <v>39</v>
      </c>
    </row>
    <row r="105" spans="1:6" x14ac:dyDescent="0.25">
      <c r="A105" s="1">
        <v>42904</v>
      </c>
      <c r="B105" s="2" t="s">
        <v>20</v>
      </c>
      <c r="C105" s="2" t="s">
        <v>7</v>
      </c>
      <c r="D105" s="2" t="s">
        <v>8</v>
      </c>
      <c r="E105">
        <v>45</v>
      </c>
      <c r="F105">
        <v>62</v>
      </c>
    </row>
    <row r="106" spans="1:6" x14ac:dyDescent="0.25">
      <c r="A106" s="1">
        <v>42929</v>
      </c>
      <c r="B106" s="2" t="s">
        <v>21</v>
      </c>
      <c r="C106" s="2" t="s">
        <v>7</v>
      </c>
      <c r="D106" s="2" t="s">
        <v>14</v>
      </c>
      <c r="E106">
        <v>116</v>
      </c>
      <c r="F106">
        <v>100</v>
      </c>
    </row>
    <row r="107" spans="1:6" x14ac:dyDescent="0.25">
      <c r="A107" s="1">
        <v>42929</v>
      </c>
      <c r="B107" s="2" t="s">
        <v>21</v>
      </c>
      <c r="C107" s="2" t="s">
        <v>12</v>
      </c>
      <c r="D107" s="2" t="s">
        <v>8</v>
      </c>
      <c r="E107">
        <v>29</v>
      </c>
      <c r="F107">
        <v>19</v>
      </c>
    </row>
    <row r="108" spans="1:6" x14ac:dyDescent="0.25">
      <c r="A108" s="1">
        <v>42942</v>
      </c>
      <c r="B108" s="2" t="s">
        <v>22</v>
      </c>
      <c r="C108" s="2" t="s">
        <v>11</v>
      </c>
      <c r="D108" s="2" t="s">
        <v>14</v>
      </c>
      <c r="E108">
        <v>5</v>
      </c>
      <c r="F108">
        <v>34</v>
      </c>
    </row>
    <row r="109" spans="1:6" x14ac:dyDescent="0.25">
      <c r="A109" s="1">
        <v>42942</v>
      </c>
      <c r="B109" s="2" t="s">
        <v>22</v>
      </c>
      <c r="C109" s="2" t="s">
        <v>10</v>
      </c>
      <c r="D109" s="2" t="s">
        <v>14</v>
      </c>
      <c r="E109">
        <v>22</v>
      </c>
      <c r="F109">
        <v>11</v>
      </c>
    </row>
    <row r="110" spans="1:6" x14ac:dyDescent="0.25">
      <c r="A110" s="1">
        <v>42942</v>
      </c>
      <c r="B110" s="2" t="s">
        <v>22</v>
      </c>
      <c r="C110" s="2" t="s">
        <v>12</v>
      </c>
      <c r="D110" s="2" t="s">
        <v>8</v>
      </c>
      <c r="E110">
        <v>37</v>
      </c>
      <c r="F110">
        <v>22</v>
      </c>
    </row>
    <row r="111" spans="1:6" x14ac:dyDescent="0.25">
      <c r="A111" s="1">
        <v>42942</v>
      </c>
      <c r="B111" s="2" t="s">
        <v>22</v>
      </c>
      <c r="C111" s="2" t="s">
        <v>7</v>
      </c>
      <c r="D111" s="2" t="s">
        <v>8</v>
      </c>
      <c r="E111">
        <v>10</v>
      </c>
      <c r="F111">
        <v>70</v>
      </c>
    </row>
    <row r="112" spans="1:6" x14ac:dyDescent="0.25">
      <c r="A112" s="1">
        <v>42942</v>
      </c>
      <c r="B112" s="2" t="s">
        <v>22</v>
      </c>
      <c r="C112" s="2" t="s">
        <v>9</v>
      </c>
      <c r="D112" s="2" t="s">
        <v>8</v>
      </c>
      <c r="E112">
        <v>42</v>
      </c>
      <c r="F112">
        <v>44</v>
      </c>
    </row>
    <row r="113" spans="1:6" x14ac:dyDescent="0.25">
      <c r="A113" s="1">
        <v>42959</v>
      </c>
      <c r="B113" s="2" t="s">
        <v>6</v>
      </c>
      <c r="C113" s="2" t="s">
        <v>7</v>
      </c>
      <c r="D113" s="2" t="s">
        <v>14</v>
      </c>
      <c r="E113">
        <v>11</v>
      </c>
      <c r="F113">
        <v>94</v>
      </c>
    </row>
    <row r="114" spans="1:6" x14ac:dyDescent="0.25">
      <c r="A114" s="1">
        <v>42959</v>
      </c>
      <c r="B114" s="2" t="s">
        <v>6</v>
      </c>
      <c r="C114" s="2" t="s">
        <v>9</v>
      </c>
      <c r="D114" s="2" t="s">
        <v>14</v>
      </c>
      <c r="E114">
        <v>48</v>
      </c>
      <c r="F114">
        <v>59</v>
      </c>
    </row>
    <row r="115" spans="1:6" x14ac:dyDescent="0.25">
      <c r="A115" s="1">
        <v>42959</v>
      </c>
      <c r="B115" s="2" t="s">
        <v>6</v>
      </c>
      <c r="C115" s="2" t="s">
        <v>12</v>
      </c>
      <c r="D115" s="2" t="s">
        <v>8</v>
      </c>
      <c r="E115">
        <v>20</v>
      </c>
      <c r="F115">
        <v>21</v>
      </c>
    </row>
    <row r="116" spans="1:6" x14ac:dyDescent="0.25">
      <c r="A116" s="1">
        <v>42959</v>
      </c>
      <c r="B116" s="2" t="s">
        <v>6</v>
      </c>
      <c r="C116" s="2" t="s">
        <v>11</v>
      </c>
      <c r="D116" s="2" t="s">
        <v>8</v>
      </c>
      <c r="E116">
        <v>26</v>
      </c>
      <c r="F116">
        <v>25</v>
      </c>
    </row>
    <row r="117" spans="1:6" x14ac:dyDescent="0.25">
      <c r="A117" s="1">
        <v>42974</v>
      </c>
      <c r="B117" s="2" t="s">
        <v>13</v>
      </c>
      <c r="C117" s="2" t="s">
        <v>10</v>
      </c>
      <c r="D117" s="2" t="s">
        <v>8</v>
      </c>
      <c r="E117">
        <v>24</v>
      </c>
      <c r="F117">
        <v>9</v>
      </c>
    </row>
    <row r="118" spans="1:6" x14ac:dyDescent="0.25">
      <c r="A118" s="1">
        <v>42974</v>
      </c>
      <c r="B118" s="2" t="s">
        <v>13</v>
      </c>
      <c r="C118" s="2" t="s">
        <v>7</v>
      </c>
      <c r="D118" s="2" t="s">
        <v>8</v>
      </c>
      <c r="E118">
        <v>38</v>
      </c>
      <c r="F118">
        <v>68</v>
      </c>
    </row>
    <row r="119" spans="1:6" x14ac:dyDescent="0.25">
      <c r="A119" s="1">
        <v>42974</v>
      </c>
      <c r="B119" s="2" t="s">
        <v>13</v>
      </c>
      <c r="C119" s="2" t="s">
        <v>12</v>
      </c>
      <c r="D119" s="2" t="s">
        <v>8</v>
      </c>
      <c r="E119">
        <v>14</v>
      </c>
      <c r="F119">
        <v>21</v>
      </c>
    </row>
    <row r="120" spans="1:6" x14ac:dyDescent="0.25">
      <c r="A120" s="1">
        <v>42974</v>
      </c>
      <c r="B120" s="2" t="s">
        <v>13</v>
      </c>
      <c r="C120" s="2" t="s">
        <v>9</v>
      </c>
      <c r="D120" s="2" t="s">
        <v>8</v>
      </c>
      <c r="E120">
        <v>4</v>
      </c>
      <c r="F120">
        <v>43</v>
      </c>
    </row>
    <row r="121" spans="1:6" x14ac:dyDescent="0.25">
      <c r="A121" s="1">
        <v>42993</v>
      </c>
      <c r="B121" s="2" t="s">
        <v>15</v>
      </c>
      <c r="C121" s="2" t="s">
        <v>11</v>
      </c>
      <c r="D121" s="2" t="s">
        <v>14</v>
      </c>
      <c r="E121">
        <v>19</v>
      </c>
      <c r="F121">
        <v>36</v>
      </c>
    </row>
    <row r="122" spans="1:6" x14ac:dyDescent="0.25">
      <c r="A122" s="1">
        <v>42993</v>
      </c>
      <c r="B122" s="2" t="s">
        <v>15</v>
      </c>
      <c r="C122" s="2" t="s">
        <v>7</v>
      </c>
      <c r="D122" s="2" t="s">
        <v>8</v>
      </c>
      <c r="E122">
        <v>30</v>
      </c>
      <c r="F122">
        <v>65</v>
      </c>
    </row>
    <row r="123" spans="1:6" x14ac:dyDescent="0.25">
      <c r="A123" s="1">
        <v>43019</v>
      </c>
      <c r="B123" s="2" t="s">
        <v>16</v>
      </c>
      <c r="C123" s="2" t="s">
        <v>9</v>
      </c>
      <c r="D123" s="2" t="s">
        <v>14</v>
      </c>
      <c r="E123">
        <v>6</v>
      </c>
      <c r="F123">
        <v>63</v>
      </c>
    </row>
    <row r="124" spans="1:6" x14ac:dyDescent="0.25">
      <c r="A124" s="1">
        <v>43019</v>
      </c>
      <c r="B124" s="2" t="s">
        <v>16</v>
      </c>
      <c r="C124" s="2" t="s">
        <v>7</v>
      </c>
      <c r="D124" s="2" t="s">
        <v>8</v>
      </c>
      <c r="E124">
        <v>43</v>
      </c>
      <c r="F124">
        <v>59</v>
      </c>
    </row>
    <row r="125" spans="1:6" x14ac:dyDescent="0.25">
      <c r="A125" s="1">
        <v>43040</v>
      </c>
      <c r="B125" s="2" t="s">
        <v>17</v>
      </c>
      <c r="C125" s="2" t="s">
        <v>9</v>
      </c>
      <c r="D125" s="2" t="s">
        <v>14</v>
      </c>
      <c r="E125">
        <v>1</v>
      </c>
      <c r="F125">
        <v>61</v>
      </c>
    </row>
    <row r="126" spans="1:6" x14ac:dyDescent="0.25">
      <c r="A126" s="1">
        <v>43040</v>
      </c>
      <c r="B126" s="2" t="s">
        <v>17</v>
      </c>
      <c r="C126" s="2" t="s">
        <v>12</v>
      </c>
      <c r="D126" s="2" t="s">
        <v>14</v>
      </c>
      <c r="E126">
        <v>147</v>
      </c>
      <c r="F126">
        <v>30</v>
      </c>
    </row>
    <row r="127" spans="1:6" x14ac:dyDescent="0.25">
      <c r="A127" s="1">
        <v>43040</v>
      </c>
      <c r="B127" s="2" t="s">
        <v>17</v>
      </c>
      <c r="C127" s="2" t="s">
        <v>10</v>
      </c>
      <c r="D127" s="2" t="s">
        <v>8</v>
      </c>
      <c r="E127">
        <v>15</v>
      </c>
      <c r="F127">
        <v>8</v>
      </c>
    </row>
    <row r="128" spans="1:6" x14ac:dyDescent="0.25">
      <c r="A128" s="1">
        <v>43040</v>
      </c>
      <c r="B128" s="2" t="s">
        <v>17</v>
      </c>
      <c r="C128" s="2" t="s">
        <v>7</v>
      </c>
      <c r="D128" s="2" t="s">
        <v>8</v>
      </c>
      <c r="E128">
        <v>24</v>
      </c>
      <c r="F128">
        <v>63</v>
      </c>
    </row>
    <row r="129" spans="1:6" x14ac:dyDescent="0.25">
      <c r="A129" s="1">
        <v>43040</v>
      </c>
      <c r="B129" s="2" t="s">
        <v>17</v>
      </c>
      <c r="C129" s="2" t="s">
        <v>11</v>
      </c>
      <c r="D129" s="2" t="s">
        <v>8</v>
      </c>
      <c r="E129">
        <v>19</v>
      </c>
      <c r="F129">
        <v>24</v>
      </c>
    </row>
    <row r="130" spans="1:6" x14ac:dyDescent="0.25">
      <c r="A130" s="1">
        <v>43064</v>
      </c>
      <c r="B130" s="2" t="s">
        <v>18</v>
      </c>
      <c r="C130" s="2" t="s">
        <v>7</v>
      </c>
      <c r="D130" s="2" t="s">
        <v>14</v>
      </c>
      <c r="E130">
        <v>134</v>
      </c>
      <c r="F130">
        <v>99</v>
      </c>
    </row>
    <row r="131" spans="1:6" x14ac:dyDescent="0.25">
      <c r="A131" s="1">
        <v>43064</v>
      </c>
      <c r="B131" s="2" t="s">
        <v>18</v>
      </c>
      <c r="C131" s="2" t="s">
        <v>9</v>
      </c>
      <c r="D131" s="2" t="s">
        <v>8</v>
      </c>
      <c r="E131">
        <v>12</v>
      </c>
      <c r="F131">
        <v>38</v>
      </c>
    </row>
    <row r="132" spans="1:6" x14ac:dyDescent="0.25">
      <c r="A132" s="1">
        <v>43082</v>
      </c>
      <c r="B132" s="2" t="s">
        <v>19</v>
      </c>
      <c r="C132" s="2" t="s">
        <v>12</v>
      </c>
      <c r="D132" s="2" t="s">
        <v>14</v>
      </c>
      <c r="E132">
        <v>4</v>
      </c>
      <c r="F132">
        <v>30</v>
      </c>
    </row>
    <row r="133" spans="1:6" x14ac:dyDescent="0.25">
      <c r="A133" s="1">
        <v>43082</v>
      </c>
      <c r="B133" s="2" t="s">
        <v>19</v>
      </c>
      <c r="C133" s="2" t="s">
        <v>10</v>
      </c>
      <c r="D133" s="2" t="s">
        <v>8</v>
      </c>
      <c r="E133">
        <v>26</v>
      </c>
      <c r="F133">
        <v>8</v>
      </c>
    </row>
    <row r="134" spans="1:6" x14ac:dyDescent="0.25">
      <c r="A134" s="1">
        <v>43082</v>
      </c>
      <c r="B134" s="2" t="s">
        <v>19</v>
      </c>
      <c r="C134" s="2" t="s">
        <v>7</v>
      </c>
      <c r="D134" s="2" t="s">
        <v>8</v>
      </c>
      <c r="E134">
        <v>38</v>
      </c>
      <c r="F134">
        <v>66</v>
      </c>
    </row>
    <row r="135" spans="1:6" x14ac:dyDescent="0.25">
      <c r="A135" s="1">
        <v>43104</v>
      </c>
      <c r="B135" s="2" t="s">
        <v>20</v>
      </c>
      <c r="C135" s="2" t="s">
        <v>7</v>
      </c>
      <c r="D135" s="2" t="s">
        <v>14</v>
      </c>
      <c r="E135">
        <v>38</v>
      </c>
      <c r="F135">
        <v>98</v>
      </c>
    </row>
    <row r="136" spans="1:6" x14ac:dyDescent="0.25">
      <c r="A136" s="1">
        <v>43104</v>
      </c>
      <c r="B136" s="2" t="s">
        <v>20</v>
      </c>
      <c r="C136" s="2" t="s">
        <v>11</v>
      </c>
      <c r="D136" s="2" t="s">
        <v>14</v>
      </c>
      <c r="E136">
        <v>44</v>
      </c>
      <c r="F136">
        <v>37</v>
      </c>
    </row>
    <row r="137" spans="1:6" x14ac:dyDescent="0.25">
      <c r="A137" s="1">
        <v>43104</v>
      </c>
      <c r="B137" s="2" t="s">
        <v>20</v>
      </c>
      <c r="C137" s="2" t="s">
        <v>10</v>
      </c>
      <c r="D137" s="2" t="s">
        <v>8</v>
      </c>
      <c r="E137">
        <v>21</v>
      </c>
      <c r="F137">
        <v>8</v>
      </c>
    </row>
    <row r="138" spans="1:6" x14ac:dyDescent="0.25">
      <c r="A138" s="1">
        <v>43104</v>
      </c>
      <c r="B138" s="2" t="s">
        <v>20</v>
      </c>
      <c r="C138" s="2" t="s">
        <v>9</v>
      </c>
      <c r="D138" s="2" t="s">
        <v>8</v>
      </c>
      <c r="E138">
        <v>10</v>
      </c>
      <c r="F138">
        <v>39</v>
      </c>
    </row>
    <row r="139" spans="1:6" x14ac:dyDescent="0.25">
      <c r="A139" s="1">
        <v>43129</v>
      </c>
      <c r="B139" s="2" t="s">
        <v>21</v>
      </c>
      <c r="C139" s="2" t="s">
        <v>11</v>
      </c>
      <c r="D139" s="2" t="s">
        <v>14</v>
      </c>
      <c r="E139">
        <v>15</v>
      </c>
      <c r="F139">
        <v>38</v>
      </c>
    </row>
    <row r="140" spans="1:6" x14ac:dyDescent="0.25">
      <c r="A140" s="1">
        <v>43129</v>
      </c>
      <c r="B140" s="2" t="s">
        <v>21</v>
      </c>
      <c r="C140" s="2" t="s">
        <v>9</v>
      </c>
      <c r="D140" s="2" t="s">
        <v>14</v>
      </c>
      <c r="E140">
        <v>22</v>
      </c>
      <c r="F140">
        <v>63</v>
      </c>
    </row>
    <row r="141" spans="1:6" x14ac:dyDescent="0.25">
      <c r="A141" s="1">
        <v>43129</v>
      </c>
      <c r="B141" s="2" t="s">
        <v>21</v>
      </c>
      <c r="C141" s="2" t="s">
        <v>7</v>
      </c>
      <c r="D141" s="2" t="s">
        <v>8</v>
      </c>
      <c r="E141">
        <v>9</v>
      </c>
      <c r="F141">
        <v>60</v>
      </c>
    </row>
    <row r="142" spans="1:6" x14ac:dyDescent="0.25">
      <c r="A142" s="1">
        <v>43129</v>
      </c>
      <c r="B142" s="2" t="s">
        <v>21</v>
      </c>
      <c r="C142" s="2" t="s">
        <v>12</v>
      </c>
      <c r="D142" s="2" t="s">
        <v>8</v>
      </c>
      <c r="E142">
        <v>6</v>
      </c>
      <c r="F142">
        <v>19</v>
      </c>
    </row>
    <row r="143" spans="1:6" x14ac:dyDescent="0.25">
      <c r="A143" s="1">
        <v>43129</v>
      </c>
      <c r="B143" s="2" t="s">
        <v>21</v>
      </c>
      <c r="C143" s="2" t="s">
        <v>10</v>
      </c>
      <c r="D143" s="2" t="s">
        <v>8</v>
      </c>
      <c r="E143">
        <v>4</v>
      </c>
      <c r="F143">
        <v>8</v>
      </c>
    </row>
    <row r="144" spans="1:6" x14ac:dyDescent="0.25">
      <c r="A144" s="1">
        <v>43130</v>
      </c>
      <c r="B144" s="2" t="s">
        <v>22</v>
      </c>
      <c r="C144" s="2" t="s">
        <v>12</v>
      </c>
      <c r="D144" s="2" t="s">
        <v>14</v>
      </c>
      <c r="E144">
        <v>6</v>
      </c>
      <c r="F144">
        <v>25</v>
      </c>
    </row>
    <row r="145" spans="1:6" x14ac:dyDescent="0.25">
      <c r="A145" s="1">
        <v>43130</v>
      </c>
      <c r="B145" s="2" t="s">
        <v>22</v>
      </c>
      <c r="C145" s="2" t="s">
        <v>7</v>
      </c>
      <c r="D145" s="2" t="s">
        <v>8</v>
      </c>
      <c r="E145">
        <v>48</v>
      </c>
      <c r="F145">
        <v>79</v>
      </c>
    </row>
    <row r="146" spans="1:6" x14ac:dyDescent="0.25">
      <c r="A146" s="1">
        <v>43147</v>
      </c>
      <c r="B146" s="2" t="s">
        <v>6</v>
      </c>
      <c r="C146" s="2" t="s">
        <v>9</v>
      </c>
      <c r="D146" s="2" t="s">
        <v>8</v>
      </c>
      <c r="E146">
        <v>34</v>
      </c>
      <c r="F146">
        <v>42</v>
      </c>
    </row>
    <row r="147" spans="1:6" x14ac:dyDescent="0.25">
      <c r="A147" s="1">
        <v>43147</v>
      </c>
      <c r="B147" s="2" t="s">
        <v>6</v>
      </c>
      <c r="C147" s="2" t="s">
        <v>11</v>
      </c>
      <c r="D147" s="2" t="s">
        <v>14</v>
      </c>
      <c r="E147">
        <v>49</v>
      </c>
      <c r="F147">
        <v>35</v>
      </c>
    </row>
    <row r="148" spans="1:6" x14ac:dyDescent="0.25">
      <c r="A148" s="1">
        <v>43147</v>
      </c>
      <c r="B148" s="2" t="s">
        <v>6</v>
      </c>
      <c r="C148" s="2" t="s">
        <v>10</v>
      </c>
      <c r="D148" s="2" t="s">
        <v>8</v>
      </c>
      <c r="E148">
        <v>10</v>
      </c>
      <c r="F148">
        <v>8</v>
      </c>
    </row>
    <row r="149" spans="1:6" x14ac:dyDescent="0.25">
      <c r="A149" s="1">
        <v>43147</v>
      </c>
      <c r="B149" s="2" t="s">
        <v>6</v>
      </c>
      <c r="C149" s="2" t="s">
        <v>12</v>
      </c>
      <c r="D149" s="2" t="s">
        <v>8</v>
      </c>
      <c r="E149">
        <v>47</v>
      </c>
      <c r="F149">
        <v>21</v>
      </c>
    </row>
    <row r="150" spans="1:6" x14ac:dyDescent="0.25">
      <c r="A150" s="1">
        <v>43147</v>
      </c>
      <c r="B150" s="2" t="s">
        <v>6</v>
      </c>
      <c r="C150" s="2" t="s">
        <v>7</v>
      </c>
      <c r="D150" s="2" t="s">
        <v>8</v>
      </c>
      <c r="E150">
        <v>48</v>
      </c>
      <c r="F150">
        <v>66</v>
      </c>
    </row>
    <row r="151" spans="1:6" x14ac:dyDescent="0.25">
      <c r="A151" s="1">
        <v>43162</v>
      </c>
      <c r="B151" s="2" t="s">
        <v>13</v>
      </c>
      <c r="C151" s="2" t="s">
        <v>9</v>
      </c>
      <c r="D151" s="2" t="s">
        <v>14</v>
      </c>
      <c r="E151">
        <v>34</v>
      </c>
      <c r="F151">
        <v>58</v>
      </c>
    </row>
    <row r="152" spans="1:6" x14ac:dyDescent="0.25">
      <c r="A152" s="1">
        <v>43162</v>
      </c>
      <c r="B152" s="2" t="s">
        <v>13</v>
      </c>
      <c r="C152" s="2" t="s">
        <v>10</v>
      </c>
      <c r="D152" s="2" t="s">
        <v>8</v>
      </c>
      <c r="E152">
        <v>5</v>
      </c>
      <c r="F152">
        <v>9</v>
      </c>
    </row>
    <row r="153" spans="1:6" x14ac:dyDescent="0.25">
      <c r="A153" s="1">
        <v>43181</v>
      </c>
      <c r="B153" s="2" t="s">
        <v>15</v>
      </c>
      <c r="C153" s="2" t="s">
        <v>12</v>
      </c>
      <c r="D153" s="2" t="s">
        <v>14</v>
      </c>
      <c r="E153">
        <v>46</v>
      </c>
      <c r="F153">
        <v>30</v>
      </c>
    </row>
    <row r="154" spans="1:6" x14ac:dyDescent="0.25">
      <c r="A154" s="1">
        <v>43181</v>
      </c>
      <c r="B154" s="2" t="s">
        <v>15</v>
      </c>
      <c r="C154" s="2" t="s">
        <v>7</v>
      </c>
      <c r="D154" s="2" t="s">
        <v>8</v>
      </c>
      <c r="E154">
        <v>49</v>
      </c>
      <c r="F154">
        <v>65</v>
      </c>
    </row>
    <row r="155" spans="1:6" x14ac:dyDescent="0.25">
      <c r="A155" s="1">
        <v>43181</v>
      </c>
      <c r="B155" s="2" t="s">
        <v>15</v>
      </c>
      <c r="C155" s="2" t="s">
        <v>10</v>
      </c>
      <c r="D155" s="2" t="s">
        <v>8</v>
      </c>
      <c r="E155">
        <v>16</v>
      </c>
      <c r="F155">
        <v>8</v>
      </c>
    </row>
    <row r="156" spans="1:6" x14ac:dyDescent="0.25">
      <c r="A156" s="1">
        <v>43207</v>
      </c>
      <c r="B156" s="2" t="s">
        <v>16</v>
      </c>
      <c r="C156" s="2" t="s">
        <v>9</v>
      </c>
      <c r="D156" s="2" t="s">
        <v>8</v>
      </c>
      <c r="E156">
        <v>5</v>
      </c>
      <c r="F156">
        <v>37</v>
      </c>
    </row>
    <row r="157" spans="1:6" x14ac:dyDescent="0.25">
      <c r="A157" s="1">
        <v>43207</v>
      </c>
      <c r="B157" s="2" t="s">
        <v>16</v>
      </c>
      <c r="C157" s="2" t="s">
        <v>12</v>
      </c>
      <c r="D157" s="2" t="s">
        <v>14</v>
      </c>
      <c r="E157">
        <v>1</v>
      </c>
      <c r="F157">
        <v>32</v>
      </c>
    </row>
    <row r="158" spans="1:6" x14ac:dyDescent="0.25">
      <c r="A158" s="1">
        <v>43207</v>
      </c>
      <c r="B158" s="2" t="s">
        <v>16</v>
      </c>
      <c r="C158" s="2" t="s">
        <v>10</v>
      </c>
      <c r="D158" s="2" t="s">
        <v>8</v>
      </c>
      <c r="E158">
        <v>34</v>
      </c>
      <c r="F158">
        <v>7</v>
      </c>
    </row>
    <row r="159" spans="1:6" x14ac:dyDescent="0.25">
      <c r="A159" s="1">
        <v>43207</v>
      </c>
      <c r="B159" s="2" t="s">
        <v>16</v>
      </c>
      <c r="C159" s="2" t="s">
        <v>7</v>
      </c>
      <c r="D159" s="2" t="s">
        <v>8</v>
      </c>
      <c r="E159">
        <v>29</v>
      </c>
      <c r="F159">
        <v>59</v>
      </c>
    </row>
    <row r="160" spans="1:6" x14ac:dyDescent="0.25">
      <c r="A160" s="1">
        <v>43228</v>
      </c>
      <c r="B160" s="2" t="s">
        <v>17</v>
      </c>
      <c r="C160" s="2" t="s">
        <v>11</v>
      </c>
      <c r="D160" s="2" t="s">
        <v>8</v>
      </c>
      <c r="E160">
        <v>34</v>
      </c>
      <c r="F160">
        <v>24</v>
      </c>
    </row>
    <row r="161" spans="1:6" x14ac:dyDescent="0.25">
      <c r="A161" s="1">
        <v>43228</v>
      </c>
      <c r="B161" s="2" t="s">
        <v>17</v>
      </c>
      <c r="C161" s="2" t="s">
        <v>12</v>
      </c>
      <c r="D161" s="2" t="s">
        <v>8</v>
      </c>
      <c r="E161">
        <v>27</v>
      </c>
      <c r="F161">
        <v>20</v>
      </c>
    </row>
    <row r="162" spans="1:6" x14ac:dyDescent="0.25">
      <c r="A162" s="1">
        <v>43228</v>
      </c>
      <c r="B162" s="2" t="s">
        <v>17</v>
      </c>
      <c r="C162" s="2" t="s">
        <v>10</v>
      </c>
      <c r="D162" s="2" t="s">
        <v>8</v>
      </c>
      <c r="E162">
        <v>40</v>
      </c>
      <c r="F162">
        <v>8</v>
      </c>
    </row>
    <row r="163" spans="1:6" x14ac:dyDescent="0.25">
      <c r="A163" s="1">
        <v>43252</v>
      </c>
      <c r="B163" s="2" t="s">
        <v>18</v>
      </c>
      <c r="C163" s="2" t="s">
        <v>7</v>
      </c>
      <c r="D163" s="2" t="s">
        <v>14</v>
      </c>
      <c r="E163">
        <v>184</v>
      </c>
      <c r="F163">
        <v>99</v>
      </c>
    </row>
    <row r="164" spans="1:6" x14ac:dyDescent="0.25">
      <c r="A164" s="1">
        <v>43252</v>
      </c>
      <c r="B164" s="2" t="s">
        <v>18</v>
      </c>
      <c r="C164" s="2" t="s">
        <v>9</v>
      </c>
      <c r="D164" s="2" t="s">
        <v>8</v>
      </c>
      <c r="E164">
        <v>48</v>
      </c>
      <c r="F164">
        <v>38</v>
      </c>
    </row>
    <row r="165" spans="1:6" x14ac:dyDescent="0.25">
      <c r="A165" s="1">
        <v>43252</v>
      </c>
      <c r="B165" s="2" t="s">
        <v>18</v>
      </c>
      <c r="C165" s="2" t="s">
        <v>11</v>
      </c>
      <c r="D165" s="2" t="s">
        <v>8</v>
      </c>
      <c r="E165">
        <v>21</v>
      </c>
      <c r="F165">
        <v>23</v>
      </c>
    </row>
    <row r="166" spans="1:6" x14ac:dyDescent="0.25">
      <c r="A166" s="1">
        <v>43270</v>
      </c>
      <c r="B166" s="2" t="s">
        <v>19</v>
      </c>
      <c r="C166" s="2" t="s">
        <v>7</v>
      </c>
      <c r="D166" s="2" t="s">
        <v>8</v>
      </c>
      <c r="E166">
        <v>47</v>
      </c>
      <c r="F166">
        <v>66</v>
      </c>
    </row>
    <row r="167" spans="1:6" x14ac:dyDescent="0.25">
      <c r="A167" s="1">
        <v>43270</v>
      </c>
      <c r="B167" s="2" t="s">
        <v>19</v>
      </c>
      <c r="C167" s="2" t="s">
        <v>11</v>
      </c>
      <c r="D167" s="2" t="s">
        <v>8</v>
      </c>
      <c r="E167">
        <v>6</v>
      </c>
      <c r="F167">
        <v>25</v>
      </c>
    </row>
    <row r="168" spans="1:6" x14ac:dyDescent="0.25">
      <c r="A168" s="1">
        <v>43270</v>
      </c>
      <c r="B168" s="2" t="s">
        <v>19</v>
      </c>
      <c r="C168" s="2" t="s">
        <v>9</v>
      </c>
      <c r="D168" s="2" t="s">
        <v>8</v>
      </c>
      <c r="E168">
        <v>47</v>
      </c>
      <c r="F168">
        <v>41</v>
      </c>
    </row>
    <row r="169" spans="1:6" x14ac:dyDescent="0.25">
      <c r="A169" s="1">
        <v>43292</v>
      </c>
      <c r="B169" s="2" t="s">
        <v>20</v>
      </c>
      <c r="C169" s="2" t="s">
        <v>10</v>
      </c>
      <c r="D169" s="2" t="s">
        <v>14</v>
      </c>
      <c r="E169">
        <v>192</v>
      </c>
      <c r="F169">
        <v>12</v>
      </c>
    </row>
    <row r="170" spans="1:6" x14ac:dyDescent="0.25">
      <c r="A170" s="1">
        <v>43292</v>
      </c>
      <c r="B170" s="2" t="s">
        <v>20</v>
      </c>
      <c r="C170" s="2" t="s">
        <v>11</v>
      </c>
      <c r="D170" s="2" t="s">
        <v>14</v>
      </c>
      <c r="E170">
        <v>48</v>
      </c>
      <c r="F170">
        <v>37</v>
      </c>
    </row>
    <row r="171" spans="1:6" x14ac:dyDescent="0.25">
      <c r="A171" s="1">
        <v>43292</v>
      </c>
      <c r="B171" s="2" t="s">
        <v>20</v>
      </c>
      <c r="C171" s="2" t="s">
        <v>7</v>
      </c>
      <c r="D171" s="2" t="s">
        <v>8</v>
      </c>
      <c r="E171">
        <v>18</v>
      </c>
      <c r="F171">
        <v>62</v>
      </c>
    </row>
    <row r="172" spans="1:6" x14ac:dyDescent="0.25">
      <c r="A172" s="1">
        <v>43292</v>
      </c>
      <c r="B172" s="2" t="s">
        <v>20</v>
      </c>
      <c r="C172" s="2" t="s">
        <v>9</v>
      </c>
      <c r="D172" s="2" t="s">
        <v>8</v>
      </c>
      <c r="E172">
        <v>25</v>
      </c>
      <c r="F172">
        <v>39</v>
      </c>
    </row>
    <row r="173" spans="1:6" x14ac:dyDescent="0.25">
      <c r="A173" s="1">
        <v>43292</v>
      </c>
      <c r="B173" s="2" t="s">
        <v>20</v>
      </c>
      <c r="C173" s="2" t="s">
        <v>12</v>
      </c>
      <c r="D173" s="2" t="s">
        <v>8</v>
      </c>
      <c r="E173">
        <v>2</v>
      </c>
      <c r="F173">
        <v>20</v>
      </c>
    </row>
    <row r="174" spans="1:6" x14ac:dyDescent="0.25">
      <c r="A174" s="1">
        <v>43317</v>
      </c>
      <c r="B174" s="2" t="s">
        <v>21</v>
      </c>
      <c r="C174" s="2" t="s">
        <v>11</v>
      </c>
      <c r="D174" s="2" t="s">
        <v>14</v>
      </c>
      <c r="E174">
        <v>13</v>
      </c>
      <c r="F174">
        <v>38</v>
      </c>
    </row>
    <row r="175" spans="1:6" x14ac:dyDescent="0.25">
      <c r="A175" s="1">
        <v>43317</v>
      </c>
      <c r="B175" s="2" t="s">
        <v>21</v>
      </c>
      <c r="C175" s="2" t="s">
        <v>9</v>
      </c>
      <c r="D175" s="2" t="s">
        <v>14</v>
      </c>
      <c r="E175">
        <v>121</v>
      </c>
      <c r="F175">
        <v>63</v>
      </c>
    </row>
    <row r="176" spans="1:6" x14ac:dyDescent="0.25">
      <c r="A176" s="1">
        <v>43317</v>
      </c>
      <c r="B176" s="2" t="s">
        <v>21</v>
      </c>
      <c r="C176" s="2" t="s">
        <v>12</v>
      </c>
      <c r="D176" s="2" t="s">
        <v>8</v>
      </c>
      <c r="E176">
        <v>30</v>
      </c>
      <c r="F176">
        <v>19</v>
      </c>
    </row>
    <row r="177" spans="1:6" x14ac:dyDescent="0.25">
      <c r="A177" s="1">
        <v>43317</v>
      </c>
      <c r="B177" s="2" t="s">
        <v>21</v>
      </c>
      <c r="C177" s="2" t="s">
        <v>10</v>
      </c>
      <c r="D177" s="2" t="s">
        <v>8</v>
      </c>
      <c r="E177">
        <v>46</v>
      </c>
      <c r="F177">
        <v>8</v>
      </c>
    </row>
    <row r="178" spans="1:6" x14ac:dyDescent="0.25">
      <c r="A178" s="1">
        <v>43330</v>
      </c>
      <c r="B178" s="2" t="s">
        <v>22</v>
      </c>
      <c r="C178" s="2" t="s">
        <v>10</v>
      </c>
      <c r="D178" s="2" t="s">
        <v>14</v>
      </c>
      <c r="E178">
        <v>49</v>
      </c>
      <c r="F178">
        <v>11</v>
      </c>
    </row>
    <row r="179" spans="1:6" x14ac:dyDescent="0.25">
      <c r="A179" s="1">
        <v>43330</v>
      </c>
      <c r="B179" s="2" t="s">
        <v>22</v>
      </c>
      <c r="C179" s="2" t="s">
        <v>7</v>
      </c>
      <c r="D179" s="2" t="s">
        <v>14</v>
      </c>
      <c r="E179">
        <v>61</v>
      </c>
      <c r="F179">
        <v>90</v>
      </c>
    </row>
    <row r="180" spans="1:6" x14ac:dyDescent="0.25">
      <c r="A180" s="1">
        <v>43330</v>
      </c>
      <c r="B180" s="2" t="s">
        <v>22</v>
      </c>
      <c r="C180" s="2" t="s">
        <v>12</v>
      </c>
      <c r="D180" s="2" t="s">
        <v>8</v>
      </c>
      <c r="E180">
        <v>19</v>
      </c>
      <c r="F180">
        <v>22</v>
      </c>
    </row>
    <row r="181" spans="1:6" x14ac:dyDescent="0.25">
      <c r="A181" s="1">
        <v>43330</v>
      </c>
      <c r="B181" s="2" t="s">
        <v>22</v>
      </c>
      <c r="C181" s="2" t="s">
        <v>9</v>
      </c>
      <c r="D181" s="2" t="s">
        <v>8</v>
      </c>
      <c r="E181">
        <v>22</v>
      </c>
      <c r="F181">
        <v>44</v>
      </c>
    </row>
    <row r="182" spans="1:6" x14ac:dyDescent="0.25">
      <c r="A182" s="1">
        <v>43347</v>
      </c>
      <c r="B182" s="2" t="s">
        <v>6</v>
      </c>
      <c r="C182" s="2" t="s">
        <v>11</v>
      </c>
      <c r="D182" s="2" t="s">
        <v>8</v>
      </c>
      <c r="E182">
        <v>9</v>
      </c>
      <c r="F182">
        <v>25</v>
      </c>
    </row>
    <row r="183" spans="1:6" x14ac:dyDescent="0.25">
      <c r="A183" s="1">
        <v>43347</v>
      </c>
      <c r="B183" s="2" t="s">
        <v>6</v>
      </c>
      <c r="C183" s="2" t="s">
        <v>7</v>
      </c>
      <c r="D183" s="2" t="s">
        <v>14</v>
      </c>
      <c r="E183">
        <v>4</v>
      </c>
      <c r="F183">
        <v>94</v>
      </c>
    </row>
    <row r="184" spans="1:6" x14ac:dyDescent="0.25">
      <c r="A184" s="1">
        <v>43347</v>
      </c>
      <c r="B184" s="2" t="s">
        <v>6</v>
      </c>
      <c r="C184" s="2" t="s">
        <v>12</v>
      </c>
      <c r="D184" s="2" t="s">
        <v>8</v>
      </c>
      <c r="E184">
        <v>8</v>
      </c>
      <c r="F184">
        <v>21</v>
      </c>
    </row>
    <row r="185" spans="1:6" x14ac:dyDescent="0.25">
      <c r="A185" s="1">
        <v>43347</v>
      </c>
      <c r="B185" s="2" t="s">
        <v>6</v>
      </c>
      <c r="C185" s="2" t="s">
        <v>10</v>
      </c>
      <c r="D185" s="2" t="s">
        <v>8</v>
      </c>
      <c r="E185">
        <v>47</v>
      </c>
      <c r="F185">
        <v>8</v>
      </c>
    </row>
    <row r="186" spans="1:6" x14ac:dyDescent="0.25">
      <c r="A186" s="1">
        <v>43362</v>
      </c>
      <c r="B186" s="2" t="s">
        <v>13</v>
      </c>
      <c r="C186" s="2" t="s">
        <v>12</v>
      </c>
      <c r="D186" s="2" t="s">
        <v>14</v>
      </c>
      <c r="E186">
        <v>82</v>
      </c>
      <c r="F186">
        <v>29</v>
      </c>
    </row>
    <row r="187" spans="1:6" x14ac:dyDescent="0.25">
      <c r="A187" s="1">
        <v>43362</v>
      </c>
      <c r="B187" s="2" t="s">
        <v>13</v>
      </c>
      <c r="C187" s="2" t="s">
        <v>9</v>
      </c>
      <c r="D187" s="2" t="s">
        <v>14</v>
      </c>
      <c r="E187">
        <v>26</v>
      </c>
      <c r="F187">
        <v>58</v>
      </c>
    </row>
    <row r="188" spans="1:6" x14ac:dyDescent="0.25">
      <c r="A188" s="1">
        <v>43362</v>
      </c>
      <c r="B188" s="2" t="s">
        <v>13</v>
      </c>
      <c r="C188" s="2" t="s">
        <v>10</v>
      </c>
      <c r="D188" s="2" t="s">
        <v>8</v>
      </c>
      <c r="E188">
        <v>24</v>
      </c>
      <c r="F188">
        <v>9</v>
      </c>
    </row>
    <row r="189" spans="1:6" x14ac:dyDescent="0.25">
      <c r="A189" s="1">
        <v>43362</v>
      </c>
      <c r="B189" s="2" t="s">
        <v>13</v>
      </c>
      <c r="C189" s="2" t="s">
        <v>11</v>
      </c>
      <c r="D189" s="2" t="s">
        <v>8</v>
      </c>
      <c r="E189">
        <v>36</v>
      </c>
      <c r="F189">
        <v>26</v>
      </c>
    </row>
    <row r="190" spans="1:6" x14ac:dyDescent="0.25">
      <c r="A190" s="1">
        <v>43362</v>
      </c>
      <c r="B190" s="2" t="s">
        <v>13</v>
      </c>
      <c r="C190" s="2" t="s">
        <v>7</v>
      </c>
      <c r="D190" s="2" t="s">
        <v>8</v>
      </c>
      <c r="E190">
        <v>6</v>
      </c>
      <c r="F190">
        <v>68</v>
      </c>
    </row>
    <row r="191" spans="1:6" x14ac:dyDescent="0.25">
      <c r="A191" s="1">
        <v>43381</v>
      </c>
      <c r="B191" s="2" t="s">
        <v>15</v>
      </c>
      <c r="C191" s="2" t="s">
        <v>11</v>
      </c>
      <c r="D191" s="2" t="s">
        <v>14</v>
      </c>
      <c r="E191">
        <v>45</v>
      </c>
      <c r="F191">
        <v>36</v>
      </c>
    </row>
    <row r="192" spans="1:6" x14ac:dyDescent="0.25">
      <c r="A192" s="1">
        <v>43381</v>
      </c>
      <c r="B192" s="2" t="s">
        <v>15</v>
      </c>
      <c r="C192" s="2" t="s">
        <v>10</v>
      </c>
      <c r="D192" s="2" t="s">
        <v>8</v>
      </c>
      <c r="E192">
        <v>18</v>
      </c>
      <c r="F192">
        <v>8</v>
      </c>
    </row>
    <row r="193" spans="1:6" x14ac:dyDescent="0.25">
      <c r="A193" s="1">
        <v>43381</v>
      </c>
      <c r="B193" s="2" t="s">
        <v>15</v>
      </c>
      <c r="C193" s="2" t="s">
        <v>9</v>
      </c>
      <c r="D193" s="2" t="s">
        <v>8</v>
      </c>
      <c r="E193">
        <v>20</v>
      </c>
      <c r="F193">
        <v>41</v>
      </c>
    </row>
    <row r="194" spans="1:6" x14ac:dyDescent="0.25">
      <c r="A194" s="1">
        <v>43407</v>
      </c>
      <c r="B194" s="2" t="s">
        <v>16</v>
      </c>
      <c r="C194" s="2" t="s">
        <v>12</v>
      </c>
      <c r="D194" s="2" t="s">
        <v>14</v>
      </c>
      <c r="E194">
        <v>4</v>
      </c>
      <c r="F194">
        <v>32</v>
      </c>
    </row>
    <row r="195" spans="1:6" x14ac:dyDescent="0.25">
      <c r="A195" s="1">
        <v>43407</v>
      </c>
      <c r="B195" s="2" t="s">
        <v>16</v>
      </c>
      <c r="C195" s="2" t="s">
        <v>9</v>
      </c>
      <c r="D195" s="2" t="s">
        <v>8</v>
      </c>
      <c r="E195">
        <v>48</v>
      </c>
      <c r="F195">
        <v>37</v>
      </c>
    </row>
    <row r="196" spans="1:6" x14ac:dyDescent="0.25">
      <c r="A196" s="1">
        <v>43428</v>
      </c>
      <c r="B196" s="2" t="s">
        <v>17</v>
      </c>
      <c r="C196" s="2" t="s">
        <v>9</v>
      </c>
      <c r="D196" s="2" t="s">
        <v>14</v>
      </c>
      <c r="E196">
        <v>64</v>
      </c>
      <c r="F196">
        <v>61</v>
      </c>
    </row>
    <row r="197" spans="1:6" x14ac:dyDescent="0.25">
      <c r="A197" s="1">
        <v>43428</v>
      </c>
      <c r="B197" s="2" t="s">
        <v>17</v>
      </c>
      <c r="C197" s="2" t="s">
        <v>7</v>
      </c>
      <c r="D197" s="2" t="s">
        <v>8</v>
      </c>
      <c r="E197">
        <v>43</v>
      </c>
      <c r="F197">
        <v>63</v>
      </c>
    </row>
    <row r="198" spans="1:6" x14ac:dyDescent="0.25">
      <c r="A198" s="1">
        <v>43428</v>
      </c>
      <c r="B198" s="2" t="s">
        <v>17</v>
      </c>
      <c r="C198" s="2" t="s">
        <v>11</v>
      </c>
      <c r="D198" s="2" t="s">
        <v>8</v>
      </c>
      <c r="E198">
        <v>24</v>
      </c>
      <c r="F198">
        <v>24</v>
      </c>
    </row>
    <row r="199" spans="1:6" x14ac:dyDescent="0.25">
      <c r="A199" s="1">
        <v>43452</v>
      </c>
      <c r="B199" s="2" t="s">
        <v>18</v>
      </c>
      <c r="C199" s="2" t="s">
        <v>9</v>
      </c>
      <c r="D199" s="2" t="s">
        <v>14</v>
      </c>
      <c r="E199">
        <v>4</v>
      </c>
      <c r="F199">
        <v>62</v>
      </c>
    </row>
    <row r="200" spans="1:6" x14ac:dyDescent="0.25">
      <c r="A200" s="1">
        <v>43452</v>
      </c>
      <c r="B200" s="2" t="s">
        <v>18</v>
      </c>
      <c r="C200" s="2" t="s">
        <v>12</v>
      </c>
      <c r="D200" s="2" t="s">
        <v>8</v>
      </c>
      <c r="E200">
        <v>35</v>
      </c>
      <c r="F200">
        <v>19</v>
      </c>
    </row>
    <row r="201" spans="1:6" x14ac:dyDescent="0.25">
      <c r="A201" s="1">
        <v>43452</v>
      </c>
      <c r="B201" s="2" t="s">
        <v>18</v>
      </c>
      <c r="C201" s="2" t="s">
        <v>10</v>
      </c>
      <c r="D201" s="2" t="s">
        <v>8</v>
      </c>
      <c r="E201">
        <v>41</v>
      </c>
      <c r="F201">
        <v>8</v>
      </c>
    </row>
    <row r="202" spans="1:6" x14ac:dyDescent="0.25">
      <c r="A202" s="1">
        <v>43452</v>
      </c>
      <c r="B202" s="2" t="s">
        <v>18</v>
      </c>
      <c r="C202" s="2" t="s">
        <v>7</v>
      </c>
      <c r="D202" s="2" t="s">
        <v>8</v>
      </c>
      <c r="E202">
        <v>23</v>
      </c>
      <c r="F202">
        <v>61</v>
      </c>
    </row>
    <row r="203" spans="1:6" x14ac:dyDescent="0.25">
      <c r="A203" s="1">
        <v>43452</v>
      </c>
      <c r="B203" s="2" t="s">
        <v>18</v>
      </c>
      <c r="C203" s="2" t="s">
        <v>11</v>
      </c>
      <c r="D203" s="2" t="s">
        <v>8</v>
      </c>
      <c r="E203">
        <v>46</v>
      </c>
      <c r="F203">
        <v>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3"/>
  <sheetViews>
    <sheetView workbookViewId="0">
      <selection activeCell="Q22" sqref="Q22"/>
    </sheetView>
  </sheetViews>
  <sheetFormatPr defaultRowHeight="15" x14ac:dyDescent="0.25"/>
  <cols>
    <col min="1" max="1" width="10.7109375" bestFit="1" customWidth="1"/>
    <col min="2" max="2" width="11.42578125" bestFit="1" customWidth="1"/>
    <col min="3" max="3" width="8.42578125" bestFit="1" customWidth="1"/>
    <col min="4" max="4" width="7.140625" bestFit="1" customWidth="1"/>
    <col min="5" max="5" width="9" bestFit="1" customWidth="1"/>
    <col min="6" max="6" width="24.140625" bestFit="1" customWidth="1"/>
    <col min="7" max="7" width="19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42</v>
      </c>
    </row>
    <row r="2" spans="1:9" x14ac:dyDescent="0.25">
      <c r="A2" s="1">
        <v>42370</v>
      </c>
      <c r="B2" s="2" t="s">
        <v>6</v>
      </c>
      <c r="C2" s="2" t="s">
        <v>7</v>
      </c>
      <c r="D2" s="2" t="s">
        <v>8</v>
      </c>
      <c r="E2">
        <v>3</v>
      </c>
      <c r="F2">
        <v>80</v>
      </c>
      <c r="G2" s="2">
        <v>0</v>
      </c>
    </row>
    <row r="3" spans="1:9" x14ac:dyDescent="0.25">
      <c r="A3" s="1">
        <v>42370</v>
      </c>
      <c r="B3" s="2" t="s">
        <v>6</v>
      </c>
      <c r="C3" s="2" t="s">
        <v>9</v>
      </c>
      <c r="D3" s="2" t="s">
        <v>8</v>
      </c>
      <c r="E3">
        <v>32</v>
      </c>
      <c r="F3">
        <v>50</v>
      </c>
      <c r="G3" s="2">
        <f>IF(statek3[[#This Row],[data]]&lt;&gt;A2,_xlfn.DAYS(statek3[[#This Row],[data]],A2)-1,0)</f>
        <v>0</v>
      </c>
      <c r="I3">
        <f>COUNTIF(G:G,"&gt;20")</f>
        <v>22</v>
      </c>
    </row>
    <row r="4" spans="1:9" x14ac:dyDescent="0.25">
      <c r="A4" s="1">
        <v>42370</v>
      </c>
      <c r="B4" s="2" t="s">
        <v>6</v>
      </c>
      <c r="C4" s="2" t="s">
        <v>10</v>
      </c>
      <c r="D4" s="2" t="s">
        <v>8</v>
      </c>
      <c r="E4">
        <v>38</v>
      </c>
      <c r="F4">
        <v>10</v>
      </c>
      <c r="G4" s="2">
        <f>IF(statek3[[#This Row],[data]]&lt;&gt;A3,_xlfn.DAYS(statek3[[#This Row],[data]],A3)-1,0)</f>
        <v>0</v>
      </c>
    </row>
    <row r="5" spans="1:9" x14ac:dyDescent="0.25">
      <c r="A5" s="1">
        <v>42370</v>
      </c>
      <c r="B5" s="2" t="s">
        <v>6</v>
      </c>
      <c r="C5" s="2" t="s">
        <v>11</v>
      </c>
      <c r="D5" s="2" t="s">
        <v>8</v>
      </c>
      <c r="E5">
        <v>33</v>
      </c>
      <c r="F5">
        <v>30</v>
      </c>
      <c r="G5" s="2">
        <f>IF(statek3[[#This Row],[data]]&lt;&gt;A4,_xlfn.DAYS(statek3[[#This Row],[data]],A4)-1,0)</f>
        <v>0</v>
      </c>
    </row>
    <row r="6" spans="1:9" x14ac:dyDescent="0.25">
      <c r="A6" s="1">
        <v>42370</v>
      </c>
      <c r="B6" s="2" t="s">
        <v>6</v>
      </c>
      <c r="C6" s="2" t="s">
        <v>12</v>
      </c>
      <c r="D6" s="2" t="s">
        <v>8</v>
      </c>
      <c r="E6">
        <v>43</v>
      </c>
      <c r="F6">
        <v>25</v>
      </c>
      <c r="G6" s="2">
        <f>IF(statek3[[#This Row],[data]]&lt;&gt;A5,_xlfn.DAYS(statek3[[#This Row],[data]],A5)-1,0)</f>
        <v>0</v>
      </c>
    </row>
    <row r="7" spans="1:9" x14ac:dyDescent="0.25">
      <c r="A7" s="1">
        <v>42385</v>
      </c>
      <c r="B7" s="2" t="s">
        <v>13</v>
      </c>
      <c r="C7" s="2" t="s">
        <v>9</v>
      </c>
      <c r="D7" s="2" t="s">
        <v>14</v>
      </c>
      <c r="E7">
        <v>32</v>
      </c>
      <c r="F7">
        <v>58</v>
      </c>
      <c r="G7" s="2">
        <f>IF(statek3[[#This Row],[data]]&lt;&gt;A6,_xlfn.DAYS(statek3[[#This Row],[data]],A6)-1,0)</f>
        <v>14</v>
      </c>
    </row>
    <row r="8" spans="1:9" x14ac:dyDescent="0.25">
      <c r="A8" s="1">
        <v>42385</v>
      </c>
      <c r="B8" s="2" t="s">
        <v>13</v>
      </c>
      <c r="C8" s="2" t="s">
        <v>11</v>
      </c>
      <c r="D8" s="2" t="s">
        <v>8</v>
      </c>
      <c r="E8">
        <v>14</v>
      </c>
      <c r="F8">
        <v>26</v>
      </c>
      <c r="G8" s="2">
        <f>IF(statek3[[#This Row],[data]]&lt;&gt;A7,_xlfn.DAYS(statek3[[#This Row],[data]],A7)-1,0)</f>
        <v>0</v>
      </c>
    </row>
    <row r="9" spans="1:9" x14ac:dyDescent="0.25">
      <c r="A9" s="1">
        <v>42393</v>
      </c>
      <c r="B9" s="2" t="s">
        <v>15</v>
      </c>
      <c r="C9" s="2" t="s">
        <v>9</v>
      </c>
      <c r="D9" s="2" t="s">
        <v>8</v>
      </c>
      <c r="E9">
        <v>44</v>
      </c>
      <c r="F9">
        <v>46</v>
      </c>
      <c r="G9" s="2">
        <f>IF(statek3[[#This Row],[data]]&lt;&gt;A8,_xlfn.DAYS(statek3[[#This Row],[data]],A8)-1,0)</f>
        <v>7</v>
      </c>
    </row>
    <row r="10" spans="1:9" x14ac:dyDescent="0.25">
      <c r="A10" s="1">
        <v>42393</v>
      </c>
      <c r="B10" s="2" t="s">
        <v>15</v>
      </c>
      <c r="C10" s="2" t="s">
        <v>11</v>
      </c>
      <c r="D10" s="2" t="s">
        <v>8</v>
      </c>
      <c r="E10">
        <v>1</v>
      </c>
      <c r="F10">
        <v>28</v>
      </c>
      <c r="G10" s="2">
        <f>IF(statek3[[#This Row],[data]]&lt;&gt;A9,_xlfn.DAYS(statek3[[#This Row],[data]],A9)-1,0)</f>
        <v>0</v>
      </c>
    </row>
    <row r="11" spans="1:9" x14ac:dyDescent="0.25">
      <c r="A11" s="1">
        <v>42393</v>
      </c>
      <c r="B11" s="2" t="s">
        <v>15</v>
      </c>
      <c r="C11" s="2" t="s">
        <v>7</v>
      </c>
      <c r="D11" s="2" t="s">
        <v>8</v>
      </c>
      <c r="E11">
        <v>21</v>
      </c>
      <c r="F11">
        <v>74</v>
      </c>
      <c r="G11" s="2">
        <f>IF(statek3[[#This Row],[data]]&lt;&gt;A10,_xlfn.DAYS(statek3[[#This Row],[data]],A10)-1,0)</f>
        <v>0</v>
      </c>
    </row>
    <row r="12" spans="1:9" x14ac:dyDescent="0.25">
      <c r="A12" s="1">
        <v>42419</v>
      </c>
      <c r="B12" s="2" t="s">
        <v>16</v>
      </c>
      <c r="C12" s="2" t="s">
        <v>12</v>
      </c>
      <c r="D12" s="2" t="s">
        <v>14</v>
      </c>
      <c r="E12">
        <v>43</v>
      </c>
      <c r="F12">
        <v>32</v>
      </c>
      <c r="G12" s="2">
        <f>IF(statek3[[#This Row],[data]]&lt;&gt;A11,_xlfn.DAYS(statek3[[#This Row],[data]],A11)-1,0)</f>
        <v>25</v>
      </c>
    </row>
    <row r="13" spans="1:9" x14ac:dyDescent="0.25">
      <c r="A13" s="1">
        <v>42419</v>
      </c>
      <c r="B13" s="2" t="s">
        <v>16</v>
      </c>
      <c r="C13" s="2" t="s">
        <v>10</v>
      </c>
      <c r="D13" s="2" t="s">
        <v>14</v>
      </c>
      <c r="E13">
        <v>38</v>
      </c>
      <c r="F13">
        <v>13</v>
      </c>
      <c r="G13" s="2">
        <f>IF(statek3[[#This Row],[data]]&lt;&gt;A12,_xlfn.DAYS(statek3[[#This Row],[data]],A12)-1,0)</f>
        <v>0</v>
      </c>
    </row>
    <row r="14" spans="1:9" x14ac:dyDescent="0.25">
      <c r="A14" s="1">
        <v>42419</v>
      </c>
      <c r="B14" s="2" t="s">
        <v>16</v>
      </c>
      <c r="C14" s="2" t="s">
        <v>7</v>
      </c>
      <c r="D14" s="2" t="s">
        <v>8</v>
      </c>
      <c r="E14">
        <v>9</v>
      </c>
      <c r="F14">
        <v>59</v>
      </c>
      <c r="G14" s="2">
        <f>IF(statek3[[#This Row],[data]]&lt;&gt;A13,_xlfn.DAYS(statek3[[#This Row],[data]],A13)-1,0)</f>
        <v>0</v>
      </c>
    </row>
    <row r="15" spans="1:9" x14ac:dyDescent="0.25">
      <c r="A15" s="1">
        <v>42419</v>
      </c>
      <c r="B15" s="2" t="s">
        <v>16</v>
      </c>
      <c r="C15" s="2" t="s">
        <v>9</v>
      </c>
      <c r="D15" s="2" t="s">
        <v>8</v>
      </c>
      <c r="E15">
        <v>8</v>
      </c>
      <c r="F15">
        <v>37</v>
      </c>
      <c r="G15" s="2">
        <f>IF(statek3[[#This Row],[data]]&lt;&gt;A14,_xlfn.DAYS(statek3[[#This Row],[data]],A14)-1,0)</f>
        <v>0</v>
      </c>
    </row>
    <row r="16" spans="1:9" x14ac:dyDescent="0.25">
      <c r="A16" s="1">
        <v>42440</v>
      </c>
      <c r="B16" s="2" t="s">
        <v>17</v>
      </c>
      <c r="C16" s="2" t="s">
        <v>9</v>
      </c>
      <c r="D16" s="2" t="s">
        <v>14</v>
      </c>
      <c r="E16">
        <v>50</v>
      </c>
      <c r="F16">
        <v>61</v>
      </c>
      <c r="G16" s="2">
        <f>IF(statek3[[#This Row],[data]]&lt;&gt;A15,_xlfn.DAYS(statek3[[#This Row],[data]],A15)-1,0)</f>
        <v>20</v>
      </c>
    </row>
    <row r="17" spans="1:7" x14ac:dyDescent="0.25">
      <c r="A17" s="1">
        <v>42440</v>
      </c>
      <c r="B17" s="2" t="s">
        <v>17</v>
      </c>
      <c r="C17" s="2" t="s">
        <v>12</v>
      </c>
      <c r="D17" s="2" t="s">
        <v>8</v>
      </c>
      <c r="E17">
        <v>32</v>
      </c>
      <c r="F17">
        <v>20</v>
      </c>
      <c r="G17" s="2">
        <f>IF(statek3[[#This Row],[data]]&lt;&gt;A16,_xlfn.DAYS(statek3[[#This Row],[data]],A16)-1,0)</f>
        <v>0</v>
      </c>
    </row>
    <row r="18" spans="1:7" x14ac:dyDescent="0.25">
      <c r="A18" s="1">
        <v>42440</v>
      </c>
      <c r="B18" s="2" t="s">
        <v>17</v>
      </c>
      <c r="C18" s="2" t="s">
        <v>10</v>
      </c>
      <c r="D18" s="2" t="s">
        <v>8</v>
      </c>
      <c r="E18">
        <v>7</v>
      </c>
      <c r="F18">
        <v>8</v>
      </c>
      <c r="G18" s="2">
        <f>IF(statek3[[#This Row],[data]]&lt;&gt;A17,_xlfn.DAYS(statek3[[#This Row],[data]],A17)-1,0)</f>
        <v>0</v>
      </c>
    </row>
    <row r="19" spans="1:7" x14ac:dyDescent="0.25">
      <c r="A19" s="1">
        <v>42440</v>
      </c>
      <c r="B19" s="2" t="s">
        <v>17</v>
      </c>
      <c r="C19" s="2" t="s">
        <v>11</v>
      </c>
      <c r="D19" s="2" t="s">
        <v>8</v>
      </c>
      <c r="E19">
        <v>10</v>
      </c>
      <c r="F19">
        <v>24</v>
      </c>
      <c r="G19" s="2">
        <f>IF(statek3[[#This Row],[data]]&lt;&gt;A18,_xlfn.DAYS(statek3[[#This Row],[data]],A18)-1,0)</f>
        <v>0</v>
      </c>
    </row>
    <row r="20" spans="1:7" x14ac:dyDescent="0.25">
      <c r="A20" s="1">
        <v>42464</v>
      </c>
      <c r="B20" s="2" t="s">
        <v>18</v>
      </c>
      <c r="C20" s="2" t="s">
        <v>10</v>
      </c>
      <c r="D20" s="2" t="s">
        <v>14</v>
      </c>
      <c r="E20">
        <v>7</v>
      </c>
      <c r="F20">
        <v>12</v>
      </c>
      <c r="G20" s="2">
        <f>IF(statek3[[#This Row],[data]]&lt;&gt;A19,_xlfn.DAYS(statek3[[#This Row],[data]],A19)-1,0)</f>
        <v>23</v>
      </c>
    </row>
    <row r="21" spans="1:7" x14ac:dyDescent="0.25">
      <c r="A21" s="1">
        <v>42464</v>
      </c>
      <c r="B21" s="2" t="s">
        <v>18</v>
      </c>
      <c r="C21" s="2" t="s">
        <v>12</v>
      </c>
      <c r="D21" s="2" t="s">
        <v>8</v>
      </c>
      <c r="E21">
        <v>25</v>
      </c>
      <c r="F21">
        <v>19</v>
      </c>
      <c r="G21" s="2">
        <f>IF(statek3[[#This Row],[data]]&lt;&gt;A20,_xlfn.DAYS(statek3[[#This Row],[data]],A20)-1,0)</f>
        <v>0</v>
      </c>
    </row>
    <row r="22" spans="1:7" x14ac:dyDescent="0.25">
      <c r="A22" s="1">
        <v>42464</v>
      </c>
      <c r="B22" s="2" t="s">
        <v>18</v>
      </c>
      <c r="C22" s="2" t="s">
        <v>9</v>
      </c>
      <c r="D22" s="2" t="s">
        <v>8</v>
      </c>
      <c r="E22">
        <v>33</v>
      </c>
      <c r="F22">
        <v>38</v>
      </c>
      <c r="G22" s="2">
        <f>IF(statek3[[#This Row],[data]]&lt;&gt;A21,_xlfn.DAYS(statek3[[#This Row],[data]],A21)-1,0)</f>
        <v>0</v>
      </c>
    </row>
    <row r="23" spans="1:7" x14ac:dyDescent="0.25">
      <c r="A23" s="1">
        <v>42482</v>
      </c>
      <c r="B23" s="2" t="s">
        <v>19</v>
      </c>
      <c r="C23" s="2" t="s">
        <v>11</v>
      </c>
      <c r="D23" s="2" t="s">
        <v>14</v>
      </c>
      <c r="E23">
        <v>36</v>
      </c>
      <c r="F23">
        <v>35</v>
      </c>
      <c r="G23" s="2">
        <f>IF(statek3[[#This Row],[data]]&lt;&gt;A22,_xlfn.DAYS(statek3[[#This Row],[data]],A22)-1,0)</f>
        <v>17</v>
      </c>
    </row>
    <row r="24" spans="1:7" x14ac:dyDescent="0.25">
      <c r="A24" s="1">
        <v>42482</v>
      </c>
      <c r="B24" s="2" t="s">
        <v>19</v>
      </c>
      <c r="C24" s="2" t="s">
        <v>7</v>
      </c>
      <c r="D24" s="2" t="s">
        <v>8</v>
      </c>
      <c r="E24">
        <v>5</v>
      </c>
      <c r="F24">
        <v>66</v>
      </c>
      <c r="G24" s="2">
        <f>IF(statek3[[#This Row],[data]]&lt;&gt;A23,_xlfn.DAYS(statek3[[#This Row],[data]],A23)-1,0)</f>
        <v>0</v>
      </c>
    </row>
    <row r="25" spans="1:7" x14ac:dyDescent="0.25">
      <c r="A25" s="1">
        <v>42482</v>
      </c>
      <c r="B25" s="2" t="s">
        <v>19</v>
      </c>
      <c r="C25" s="2" t="s">
        <v>9</v>
      </c>
      <c r="D25" s="2" t="s">
        <v>8</v>
      </c>
      <c r="E25">
        <v>35</v>
      </c>
      <c r="F25">
        <v>41</v>
      </c>
      <c r="G25" s="2">
        <f>IF(statek3[[#This Row],[data]]&lt;&gt;A24,_xlfn.DAYS(statek3[[#This Row],[data]],A24)-1,0)</f>
        <v>0</v>
      </c>
    </row>
    <row r="26" spans="1:7" x14ac:dyDescent="0.25">
      <c r="A26" s="1">
        <v>42504</v>
      </c>
      <c r="B26" s="2" t="s">
        <v>20</v>
      </c>
      <c r="C26" s="2" t="s">
        <v>7</v>
      </c>
      <c r="D26" s="2" t="s">
        <v>14</v>
      </c>
      <c r="E26">
        <v>38</v>
      </c>
      <c r="F26">
        <v>98</v>
      </c>
      <c r="G26" s="2">
        <f>IF(statek3[[#This Row],[data]]&lt;&gt;A25,_xlfn.DAYS(statek3[[#This Row],[data]],A25)-1,0)</f>
        <v>21</v>
      </c>
    </row>
    <row r="27" spans="1:7" x14ac:dyDescent="0.25">
      <c r="A27" s="1">
        <v>42504</v>
      </c>
      <c r="B27" s="2" t="s">
        <v>20</v>
      </c>
      <c r="C27" s="2" t="s">
        <v>11</v>
      </c>
      <c r="D27" s="2" t="s">
        <v>8</v>
      </c>
      <c r="E27">
        <v>10</v>
      </c>
      <c r="F27">
        <v>23</v>
      </c>
      <c r="G27" s="2">
        <f>IF(statek3[[#This Row],[data]]&lt;&gt;A26,_xlfn.DAYS(statek3[[#This Row],[data]],A26)-1,0)</f>
        <v>0</v>
      </c>
    </row>
    <row r="28" spans="1:7" x14ac:dyDescent="0.25">
      <c r="A28" s="1">
        <v>42529</v>
      </c>
      <c r="B28" s="2" t="s">
        <v>21</v>
      </c>
      <c r="C28" s="2" t="s">
        <v>11</v>
      </c>
      <c r="D28" s="2" t="s">
        <v>14</v>
      </c>
      <c r="E28">
        <v>4</v>
      </c>
      <c r="F28">
        <v>38</v>
      </c>
      <c r="G28" s="2">
        <f>IF(statek3[[#This Row],[data]]&lt;&gt;A27,_xlfn.DAYS(statek3[[#This Row],[data]],A27)-1,0)</f>
        <v>24</v>
      </c>
    </row>
    <row r="29" spans="1:7" x14ac:dyDescent="0.25">
      <c r="A29" s="1">
        <v>42529</v>
      </c>
      <c r="B29" s="2" t="s">
        <v>21</v>
      </c>
      <c r="C29" s="2" t="s">
        <v>7</v>
      </c>
      <c r="D29" s="2" t="s">
        <v>8</v>
      </c>
      <c r="E29">
        <v>42</v>
      </c>
      <c r="F29">
        <v>60</v>
      </c>
      <c r="G29" s="2">
        <f>IF(statek3[[#This Row],[data]]&lt;&gt;A28,_xlfn.DAYS(statek3[[#This Row],[data]],A28)-1,0)</f>
        <v>0</v>
      </c>
    </row>
    <row r="30" spans="1:7" x14ac:dyDescent="0.25">
      <c r="A30" s="1">
        <v>42529</v>
      </c>
      <c r="B30" s="2" t="s">
        <v>21</v>
      </c>
      <c r="C30" s="2" t="s">
        <v>10</v>
      </c>
      <c r="D30" s="2" t="s">
        <v>8</v>
      </c>
      <c r="E30">
        <v>28</v>
      </c>
      <c r="F30">
        <v>8</v>
      </c>
      <c r="G30" s="2">
        <f>IF(statek3[[#This Row],[data]]&lt;&gt;A29,_xlfn.DAYS(statek3[[#This Row],[data]],A29)-1,0)</f>
        <v>0</v>
      </c>
    </row>
    <row r="31" spans="1:7" x14ac:dyDescent="0.25">
      <c r="A31" s="1">
        <v>42529</v>
      </c>
      <c r="B31" s="2" t="s">
        <v>21</v>
      </c>
      <c r="C31" s="2" t="s">
        <v>12</v>
      </c>
      <c r="D31" s="2" t="s">
        <v>8</v>
      </c>
      <c r="E31">
        <v>19</v>
      </c>
      <c r="F31">
        <v>19</v>
      </c>
      <c r="G31" s="2">
        <f>IF(statek3[[#This Row],[data]]&lt;&gt;A30,_xlfn.DAYS(statek3[[#This Row],[data]],A30)-1,0)</f>
        <v>0</v>
      </c>
    </row>
    <row r="32" spans="1:7" x14ac:dyDescent="0.25">
      <c r="A32" s="1">
        <v>42542</v>
      </c>
      <c r="B32" s="2" t="s">
        <v>22</v>
      </c>
      <c r="C32" s="2" t="s">
        <v>12</v>
      </c>
      <c r="D32" s="2" t="s">
        <v>14</v>
      </c>
      <c r="E32">
        <v>72</v>
      </c>
      <c r="F32">
        <v>28</v>
      </c>
      <c r="G32" s="2">
        <f>IF(statek3[[#This Row],[data]]&lt;&gt;A31,_xlfn.DAYS(statek3[[#This Row],[data]],A31)-1,0)</f>
        <v>12</v>
      </c>
    </row>
    <row r="33" spans="1:7" x14ac:dyDescent="0.25">
      <c r="A33" s="1">
        <v>42542</v>
      </c>
      <c r="B33" s="2" t="s">
        <v>22</v>
      </c>
      <c r="C33" s="2" t="s">
        <v>7</v>
      </c>
      <c r="D33" s="2" t="s">
        <v>14</v>
      </c>
      <c r="E33">
        <v>42</v>
      </c>
      <c r="F33">
        <v>90</v>
      </c>
      <c r="G33" s="2">
        <f>IF(statek3[[#This Row],[data]]&lt;&gt;A32,_xlfn.DAYS(statek3[[#This Row],[data]],A32)-1,0)</f>
        <v>0</v>
      </c>
    </row>
    <row r="34" spans="1:7" x14ac:dyDescent="0.25">
      <c r="A34" s="1">
        <v>42542</v>
      </c>
      <c r="B34" s="2" t="s">
        <v>22</v>
      </c>
      <c r="C34" s="2" t="s">
        <v>9</v>
      </c>
      <c r="D34" s="2" t="s">
        <v>8</v>
      </c>
      <c r="E34">
        <v>42</v>
      </c>
      <c r="F34">
        <v>44</v>
      </c>
      <c r="G34" s="2">
        <f>IF(statek3[[#This Row],[data]]&lt;&gt;A33,_xlfn.DAYS(statek3[[#This Row],[data]],A33)-1,0)</f>
        <v>0</v>
      </c>
    </row>
    <row r="35" spans="1:7" x14ac:dyDescent="0.25">
      <c r="A35" s="1">
        <v>42542</v>
      </c>
      <c r="B35" s="2" t="s">
        <v>22</v>
      </c>
      <c r="C35" s="2" t="s">
        <v>11</v>
      </c>
      <c r="D35" s="2" t="s">
        <v>8</v>
      </c>
      <c r="E35">
        <v>33</v>
      </c>
      <c r="F35">
        <v>26</v>
      </c>
      <c r="G35" s="2">
        <f>IF(statek3[[#This Row],[data]]&lt;&gt;A34,_xlfn.DAYS(statek3[[#This Row],[data]],A34)-1,0)</f>
        <v>0</v>
      </c>
    </row>
    <row r="36" spans="1:7" x14ac:dyDescent="0.25">
      <c r="A36" s="1">
        <v>42542</v>
      </c>
      <c r="B36" s="2" t="s">
        <v>22</v>
      </c>
      <c r="C36" s="2" t="s">
        <v>10</v>
      </c>
      <c r="D36" s="2" t="s">
        <v>8</v>
      </c>
      <c r="E36">
        <v>9</v>
      </c>
      <c r="F36">
        <v>9</v>
      </c>
      <c r="G36" s="2">
        <f>IF(statek3[[#This Row],[data]]&lt;&gt;A35,_xlfn.DAYS(statek3[[#This Row],[data]],A35)-1,0)</f>
        <v>0</v>
      </c>
    </row>
    <row r="37" spans="1:7" x14ac:dyDescent="0.25">
      <c r="A37" s="1">
        <v>42559</v>
      </c>
      <c r="B37" s="2" t="s">
        <v>6</v>
      </c>
      <c r="C37" s="2" t="s">
        <v>12</v>
      </c>
      <c r="D37" s="2" t="s">
        <v>14</v>
      </c>
      <c r="E37">
        <v>4</v>
      </c>
      <c r="F37">
        <v>29</v>
      </c>
      <c r="G37" s="2">
        <f>IF(statek3[[#This Row],[data]]&lt;&gt;A36,_xlfn.DAYS(statek3[[#This Row],[data]],A36)-1,0)</f>
        <v>16</v>
      </c>
    </row>
    <row r="38" spans="1:7" x14ac:dyDescent="0.25">
      <c r="A38" s="1">
        <v>42559</v>
      </c>
      <c r="B38" s="2" t="s">
        <v>6</v>
      </c>
      <c r="C38" s="2" t="s">
        <v>10</v>
      </c>
      <c r="D38" s="2" t="s">
        <v>14</v>
      </c>
      <c r="E38">
        <v>37</v>
      </c>
      <c r="F38">
        <v>12</v>
      </c>
      <c r="G38" s="2">
        <f>IF(statek3[[#This Row],[data]]&lt;&gt;A37,_xlfn.DAYS(statek3[[#This Row],[data]],A37)-1,0)</f>
        <v>0</v>
      </c>
    </row>
    <row r="39" spans="1:7" x14ac:dyDescent="0.25">
      <c r="A39" s="1">
        <v>42559</v>
      </c>
      <c r="B39" s="2" t="s">
        <v>6</v>
      </c>
      <c r="C39" s="2" t="s">
        <v>9</v>
      </c>
      <c r="D39" s="2" t="s">
        <v>8</v>
      </c>
      <c r="E39">
        <v>35</v>
      </c>
      <c r="F39">
        <v>42</v>
      </c>
      <c r="G39" s="2">
        <f>IF(statek3[[#This Row],[data]]&lt;&gt;A38,_xlfn.DAYS(statek3[[#This Row],[data]],A38)-1,0)</f>
        <v>0</v>
      </c>
    </row>
    <row r="40" spans="1:7" x14ac:dyDescent="0.25">
      <c r="A40" s="1">
        <v>42559</v>
      </c>
      <c r="B40" s="2" t="s">
        <v>6</v>
      </c>
      <c r="C40" s="2" t="s">
        <v>7</v>
      </c>
      <c r="D40" s="2" t="s">
        <v>8</v>
      </c>
      <c r="E40">
        <v>32</v>
      </c>
      <c r="F40">
        <v>66</v>
      </c>
      <c r="G40" s="2">
        <f>IF(statek3[[#This Row],[data]]&lt;&gt;A39,_xlfn.DAYS(statek3[[#This Row],[data]],A39)-1,0)</f>
        <v>0</v>
      </c>
    </row>
    <row r="41" spans="1:7" x14ac:dyDescent="0.25">
      <c r="A41" s="1">
        <v>42574</v>
      </c>
      <c r="B41" s="2" t="s">
        <v>13</v>
      </c>
      <c r="C41" s="2" t="s">
        <v>7</v>
      </c>
      <c r="D41" s="2" t="s">
        <v>14</v>
      </c>
      <c r="E41">
        <v>32</v>
      </c>
      <c r="F41">
        <v>92</v>
      </c>
      <c r="G41" s="2">
        <f>IF(statek3[[#This Row],[data]]&lt;&gt;A40,_xlfn.DAYS(statek3[[#This Row],[data]],A40)-1,0)</f>
        <v>14</v>
      </c>
    </row>
    <row r="42" spans="1:7" x14ac:dyDescent="0.25">
      <c r="A42" s="1">
        <v>42574</v>
      </c>
      <c r="B42" s="2" t="s">
        <v>13</v>
      </c>
      <c r="C42" s="2" t="s">
        <v>9</v>
      </c>
      <c r="D42" s="2" t="s">
        <v>8</v>
      </c>
      <c r="E42">
        <v>48</v>
      </c>
      <c r="F42">
        <v>43</v>
      </c>
      <c r="G42" s="2">
        <f>IF(statek3[[#This Row],[data]]&lt;&gt;A41,_xlfn.DAYS(statek3[[#This Row],[data]],A41)-1,0)</f>
        <v>0</v>
      </c>
    </row>
    <row r="43" spans="1:7" x14ac:dyDescent="0.25">
      <c r="A43" s="1">
        <v>42593</v>
      </c>
      <c r="B43" s="2" t="s">
        <v>15</v>
      </c>
      <c r="C43" s="2" t="s">
        <v>9</v>
      </c>
      <c r="D43" s="2" t="s">
        <v>14</v>
      </c>
      <c r="E43">
        <v>191</v>
      </c>
      <c r="F43">
        <v>60</v>
      </c>
      <c r="G43" s="2">
        <f>IF(statek3[[#This Row],[data]]&lt;&gt;A42,_xlfn.DAYS(statek3[[#This Row],[data]],A42)-1,0)</f>
        <v>18</v>
      </c>
    </row>
    <row r="44" spans="1:7" x14ac:dyDescent="0.25">
      <c r="A44" s="1">
        <v>42593</v>
      </c>
      <c r="B44" s="2" t="s">
        <v>15</v>
      </c>
      <c r="C44" s="2" t="s">
        <v>11</v>
      </c>
      <c r="D44" s="2" t="s">
        <v>8</v>
      </c>
      <c r="E44">
        <v>9</v>
      </c>
      <c r="F44">
        <v>24</v>
      </c>
      <c r="G44" s="2">
        <f>IF(statek3[[#This Row],[data]]&lt;&gt;A43,_xlfn.DAYS(statek3[[#This Row],[data]],A43)-1,0)</f>
        <v>0</v>
      </c>
    </row>
    <row r="45" spans="1:7" x14ac:dyDescent="0.25">
      <c r="A45" s="1">
        <v>42593</v>
      </c>
      <c r="B45" s="2" t="s">
        <v>15</v>
      </c>
      <c r="C45" s="2" t="s">
        <v>7</v>
      </c>
      <c r="D45" s="2" t="s">
        <v>8</v>
      </c>
      <c r="E45">
        <v>36</v>
      </c>
      <c r="F45">
        <v>65</v>
      </c>
      <c r="G45" s="2">
        <f>IF(statek3[[#This Row],[data]]&lt;&gt;A44,_xlfn.DAYS(statek3[[#This Row],[data]],A44)-1,0)</f>
        <v>0</v>
      </c>
    </row>
    <row r="46" spans="1:7" x14ac:dyDescent="0.25">
      <c r="A46" s="1">
        <v>42619</v>
      </c>
      <c r="B46" s="2" t="s">
        <v>16</v>
      </c>
      <c r="C46" s="2" t="s">
        <v>10</v>
      </c>
      <c r="D46" s="2" t="s">
        <v>8</v>
      </c>
      <c r="E46">
        <v>47</v>
      </c>
      <c r="F46">
        <v>7</v>
      </c>
      <c r="G46" s="2">
        <f>IF(statek3[[#This Row],[data]]&lt;&gt;A45,_xlfn.DAYS(statek3[[#This Row],[data]],A45)-1,0)</f>
        <v>25</v>
      </c>
    </row>
    <row r="47" spans="1:7" x14ac:dyDescent="0.25">
      <c r="A47" s="1">
        <v>42619</v>
      </c>
      <c r="B47" s="2" t="s">
        <v>16</v>
      </c>
      <c r="C47" s="2" t="s">
        <v>9</v>
      </c>
      <c r="D47" s="2" t="s">
        <v>14</v>
      </c>
      <c r="E47">
        <v>4</v>
      </c>
      <c r="F47">
        <v>63</v>
      </c>
      <c r="G47" s="2">
        <f>IF(statek3[[#This Row],[data]]&lt;&gt;A46,_xlfn.DAYS(statek3[[#This Row],[data]],A46)-1,0)</f>
        <v>0</v>
      </c>
    </row>
    <row r="48" spans="1:7" x14ac:dyDescent="0.25">
      <c r="A48" s="1">
        <v>42619</v>
      </c>
      <c r="B48" s="2" t="s">
        <v>16</v>
      </c>
      <c r="C48" s="2" t="s">
        <v>12</v>
      </c>
      <c r="D48" s="2" t="s">
        <v>8</v>
      </c>
      <c r="E48">
        <v>8</v>
      </c>
      <c r="F48">
        <v>19</v>
      </c>
      <c r="G48" s="2">
        <f>IF(statek3[[#This Row],[data]]&lt;&gt;A47,_xlfn.DAYS(statek3[[#This Row],[data]],A47)-1,0)</f>
        <v>0</v>
      </c>
    </row>
    <row r="49" spans="1:7" x14ac:dyDescent="0.25">
      <c r="A49" s="1">
        <v>42619</v>
      </c>
      <c r="B49" s="2" t="s">
        <v>16</v>
      </c>
      <c r="C49" s="2" t="s">
        <v>11</v>
      </c>
      <c r="D49" s="2" t="s">
        <v>8</v>
      </c>
      <c r="E49">
        <v>3</v>
      </c>
      <c r="F49">
        <v>22</v>
      </c>
      <c r="G49" s="2">
        <f>IF(statek3[[#This Row],[data]]&lt;&gt;A48,_xlfn.DAYS(statek3[[#This Row],[data]],A48)-1,0)</f>
        <v>0</v>
      </c>
    </row>
    <row r="50" spans="1:7" x14ac:dyDescent="0.25">
      <c r="A50" s="1">
        <v>42619</v>
      </c>
      <c r="B50" s="2" t="s">
        <v>16</v>
      </c>
      <c r="C50" s="2" t="s">
        <v>7</v>
      </c>
      <c r="D50" s="2" t="s">
        <v>8</v>
      </c>
      <c r="E50">
        <v>41</v>
      </c>
      <c r="F50">
        <v>59</v>
      </c>
      <c r="G50" s="2">
        <f>IF(statek3[[#This Row],[data]]&lt;&gt;A49,_xlfn.DAYS(statek3[[#This Row],[data]],A49)-1,0)</f>
        <v>0</v>
      </c>
    </row>
    <row r="51" spans="1:7" x14ac:dyDescent="0.25">
      <c r="A51" s="1">
        <v>42640</v>
      </c>
      <c r="B51" s="2" t="s">
        <v>17</v>
      </c>
      <c r="C51" s="2" t="s">
        <v>9</v>
      </c>
      <c r="D51" s="2" t="s">
        <v>8</v>
      </c>
      <c r="E51">
        <v>44</v>
      </c>
      <c r="F51">
        <v>40</v>
      </c>
      <c r="G51" s="2">
        <f>IF(statek3[[#This Row],[data]]&lt;&gt;A50,_xlfn.DAYS(statek3[[#This Row],[data]],A50)-1,0)</f>
        <v>20</v>
      </c>
    </row>
    <row r="52" spans="1:7" x14ac:dyDescent="0.25">
      <c r="A52" s="1">
        <v>42640</v>
      </c>
      <c r="B52" s="2" t="s">
        <v>17</v>
      </c>
      <c r="C52" s="2" t="s">
        <v>10</v>
      </c>
      <c r="D52" s="2" t="s">
        <v>14</v>
      </c>
      <c r="E52">
        <v>45</v>
      </c>
      <c r="F52">
        <v>12</v>
      </c>
      <c r="G52" s="2">
        <f>IF(statek3[[#This Row],[data]]&lt;&gt;A51,_xlfn.DAYS(statek3[[#This Row],[data]],A51)-1,0)</f>
        <v>0</v>
      </c>
    </row>
    <row r="53" spans="1:7" x14ac:dyDescent="0.25">
      <c r="A53" s="1">
        <v>42640</v>
      </c>
      <c r="B53" s="2" t="s">
        <v>17</v>
      </c>
      <c r="C53" s="2" t="s">
        <v>12</v>
      </c>
      <c r="D53" s="2" t="s">
        <v>8</v>
      </c>
      <c r="E53">
        <v>40</v>
      </c>
      <c r="F53">
        <v>20</v>
      </c>
      <c r="G53" s="2">
        <f>IF(statek3[[#This Row],[data]]&lt;&gt;A52,_xlfn.DAYS(statek3[[#This Row],[data]],A52)-1,0)</f>
        <v>0</v>
      </c>
    </row>
    <row r="54" spans="1:7" x14ac:dyDescent="0.25">
      <c r="A54" s="1">
        <v>42640</v>
      </c>
      <c r="B54" s="2" t="s">
        <v>17</v>
      </c>
      <c r="C54" s="2" t="s">
        <v>7</v>
      </c>
      <c r="D54" s="2" t="s">
        <v>8</v>
      </c>
      <c r="E54">
        <v>3</v>
      </c>
      <c r="F54">
        <v>63</v>
      </c>
      <c r="G54" s="2">
        <f>IF(statek3[[#This Row],[data]]&lt;&gt;A53,_xlfn.DAYS(statek3[[#This Row],[data]],A53)-1,0)</f>
        <v>0</v>
      </c>
    </row>
    <row r="55" spans="1:7" x14ac:dyDescent="0.25">
      <c r="A55" s="1">
        <v>42640</v>
      </c>
      <c r="B55" s="2" t="s">
        <v>17</v>
      </c>
      <c r="C55" s="2" t="s">
        <v>11</v>
      </c>
      <c r="D55" s="2" t="s">
        <v>8</v>
      </c>
      <c r="E55">
        <v>17</v>
      </c>
      <c r="F55">
        <v>24</v>
      </c>
      <c r="G55" s="2">
        <f>IF(statek3[[#This Row],[data]]&lt;&gt;A54,_xlfn.DAYS(statek3[[#This Row],[data]],A54)-1,0)</f>
        <v>0</v>
      </c>
    </row>
    <row r="56" spans="1:7" x14ac:dyDescent="0.25">
      <c r="A56" s="1">
        <v>42664</v>
      </c>
      <c r="B56" s="2" t="s">
        <v>18</v>
      </c>
      <c r="C56" s="2" t="s">
        <v>10</v>
      </c>
      <c r="D56" s="2" t="s">
        <v>14</v>
      </c>
      <c r="E56">
        <v>2</v>
      </c>
      <c r="F56">
        <v>12</v>
      </c>
      <c r="G56" s="2">
        <f>IF(statek3[[#This Row],[data]]&lt;&gt;A55,_xlfn.DAYS(statek3[[#This Row],[data]],A55)-1,0)</f>
        <v>23</v>
      </c>
    </row>
    <row r="57" spans="1:7" x14ac:dyDescent="0.25">
      <c r="A57" s="1">
        <v>42664</v>
      </c>
      <c r="B57" s="2" t="s">
        <v>18</v>
      </c>
      <c r="C57" s="2" t="s">
        <v>12</v>
      </c>
      <c r="D57" s="2" t="s">
        <v>8</v>
      </c>
      <c r="E57">
        <v>14</v>
      </c>
      <c r="F57">
        <v>19</v>
      </c>
      <c r="G57" s="2">
        <f>IF(statek3[[#This Row],[data]]&lt;&gt;A56,_xlfn.DAYS(statek3[[#This Row],[data]],A56)-1,0)</f>
        <v>0</v>
      </c>
    </row>
    <row r="58" spans="1:7" x14ac:dyDescent="0.25">
      <c r="A58" s="1">
        <v>42664</v>
      </c>
      <c r="B58" s="2" t="s">
        <v>18</v>
      </c>
      <c r="C58" s="2" t="s">
        <v>11</v>
      </c>
      <c r="D58" s="2" t="s">
        <v>8</v>
      </c>
      <c r="E58">
        <v>23</v>
      </c>
      <c r="F58">
        <v>23</v>
      </c>
      <c r="G58" s="2">
        <f>IF(statek3[[#This Row],[data]]&lt;&gt;A57,_xlfn.DAYS(statek3[[#This Row],[data]],A57)-1,0)</f>
        <v>0</v>
      </c>
    </row>
    <row r="59" spans="1:7" x14ac:dyDescent="0.25">
      <c r="A59" s="1">
        <v>42682</v>
      </c>
      <c r="B59" s="2" t="s">
        <v>19</v>
      </c>
      <c r="C59" s="2" t="s">
        <v>10</v>
      </c>
      <c r="D59" s="2" t="s">
        <v>8</v>
      </c>
      <c r="E59">
        <v>11</v>
      </c>
      <c r="F59">
        <v>8</v>
      </c>
      <c r="G59" s="2">
        <f>IF(statek3[[#This Row],[data]]&lt;&gt;A58,_xlfn.DAYS(statek3[[#This Row],[data]],A58)-1,0)</f>
        <v>17</v>
      </c>
    </row>
    <row r="60" spans="1:7" x14ac:dyDescent="0.25">
      <c r="A60" s="1">
        <v>42682</v>
      </c>
      <c r="B60" s="2" t="s">
        <v>19</v>
      </c>
      <c r="C60" s="2" t="s">
        <v>7</v>
      </c>
      <c r="D60" s="2" t="s">
        <v>8</v>
      </c>
      <c r="E60">
        <v>17</v>
      </c>
      <c r="F60">
        <v>66</v>
      </c>
      <c r="G60" s="2">
        <f>IF(statek3[[#This Row],[data]]&lt;&gt;A59,_xlfn.DAYS(statek3[[#This Row],[data]],A59)-1,0)</f>
        <v>0</v>
      </c>
    </row>
    <row r="61" spans="1:7" x14ac:dyDescent="0.25">
      <c r="A61" s="1">
        <v>42682</v>
      </c>
      <c r="B61" s="2" t="s">
        <v>19</v>
      </c>
      <c r="C61" s="2" t="s">
        <v>9</v>
      </c>
      <c r="D61" s="2" t="s">
        <v>8</v>
      </c>
      <c r="E61">
        <v>30</v>
      </c>
      <c r="F61">
        <v>41</v>
      </c>
      <c r="G61" s="2">
        <f>IF(statek3[[#This Row],[data]]&lt;&gt;A60,_xlfn.DAYS(statek3[[#This Row],[data]],A60)-1,0)</f>
        <v>0</v>
      </c>
    </row>
    <row r="62" spans="1:7" x14ac:dyDescent="0.25">
      <c r="A62" s="1">
        <v>42704</v>
      </c>
      <c r="B62" s="2" t="s">
        <v>20</v>
      </c>
      <c r="C62" s="2" t="s">
        <v>7</v>
      </c>
      <c r="D62" s="2" t="s">
        <v>14</v>
      </c>
      <c r="E62">
        <v>97</v>
      </c>
      <c r="F62">
        <v>98</v>
      </c>
      <c r="G62" s="2">
        <f>IF(statek3[[#This Row],[data]]&lt;&gt;A61,_xlfn.DAYS(statek3[[#This Row],[data]],A61)-1,0)</f>
        <v>21</v>
      </c>
    </row>
    <row r="63" spans="1:7" x14ac:dyDescent="0.25">
      <c r="A63" s="1">
        <v>42704</v>
      </c>
      <c r="B63" s="2" t="s">
        <v>20</v>
      </c>
      <c r="C63" s="2" t="s">
        <v>10</v>
      </c>
      <c r="D63" s="2" t="s">
        <v>14</v>
      </c>
      <c r="E63">
        <v>11</v>
      </c>
      <c r="F63">
        <v>12</v>
      </c>
      <c r="G63" s="2">
        <f>IF(statek3[[#This Row],[data]]&lt;&gt;A62,_xlfn.DAYS(statek3[[#This Row],[data]],A62)-1,0)</f>
        <v>0</v>
      </c>
    </row>
    <row r="64" spans="1:7" x14ac:dyDescent="0.25">
      <c r="A64" s="1">
        <v>42704</v>
      </c>
      <c r="B64" s="2" t="s">
        <v>20</v>
      </c>
      <c r="C64" s="2" t="s">
        <v>12</v>
      </c>
      <c r="D64" s="2" t="s">
        <v>8</v>
      </c>
      <c r="E64">
        <v>17</v>
      </c>
      <c r="F64">
        <v>20</v>
      </c>
      <c r="G64" s="2">
        <f>IF(statek3[[#This Row],[data]]&lt;&gt;A63,_xlfn.DAYS(statek3[[#This Row],[data]],A63)-1,0)</f>
        <v>0</v>
      </c>
    </row>
    <row r="65" spans="1:7" x14ac:dyDescent="0.25">
      <c r="A65" s="1">
        <v>42704</v>
      </c>
      <c r="B65" s="2" t="s">
        <v>20</v>
      </c>
      <c r="C65" s="2" t="s">
        <v>11</v>
      </c>
      <c r="D65" s="2" t="s">
        <v>8</v>
      </c>
      <c r="E65">
        <v>4</v>
      </c>
      <c r="F65">
        <v>23</v>
      </c>
      <c r="G65" s="2">
        <f>IF(statek3[[#This Row],[data]]&lt;&gt;A64,_xlfn.DAYS(statek3[[#This Row],[data]],A64)-1,0)</f>
        <v>0</v>
      </c>
    </row>
    <row r="66" spans="1:7" x14ac:dyDescent="0.25">
      <c r="A66" s="1">
        <v>42729</v>
      </c>
      <c r="B66" s="2" t="s">
        <v>21</v>
      </c>
      <c r="C66" s="2" t="s">
        <v>12</v>
      </c>
      <c r="D66" s="2" t="s">
        <v>14</v>
      </c>
      <c r="E66">
        <v>79</v>
      </c>
      <c r="F66">
        <v>31</v>
      </c>
      <c r="G66" s="2">
        <f>IF(statek3[[#This Row],[data]]&lt;&gt;A65,_xlfn.DAYS(statek3[[#This Row],[data]],A65)-1,0)</f>
        <v>24</v>
      </c>
    </row>
    <row r="67" spans="1:7" x14ac:dyDescent="0.25">
      <c r="A67" s="1">
        <v>42729</v>
      </c>
      <c r="B67" s="2" t="s">
        <v>21</v>
      </c>
      <c r="C67" s="2" t="s">
        <v>7</v>
      </c>
      <c r="D67" s="2" t="s">
        <v>8</v>
      </c>
      <c r="E67">
        <v>33</v>
      </c>
      <c r="F67">
        <v>60</v>
      </c>
      <c r="G67" s="2">
        <f>IF(statek3[[#This Row],[data]]&lt;&gt;A66,_xlfn.DAYS(statek3[[#This Row],[data]],A66)-1,0)</f>
        <v>0</v>
      </c>
    </row>
    <row r="68" spans="1:7" x14ac:dyDescent="0.25">
      <c r="A68" s="1">
        <v>42729</v>
      </c>
      <c r="B68" s="2" t="s">
        <v>21</v>
      </c>
      <c r="C68" s="2" t="s">
        <v>11</v>
      </c>
      <c r="D68" s="2" t="s">
        <v>8</v>
      </c>
      <c r="E68">
        <v>26</v>
      </c>
      <c r="F68">
        <v>23</v>
      </c>
      <c r="G68" s="2">
        <f>IF(statek3[[#This Row],[data]]&lt;&gt;A67,_xlfn.DAYS(statek3[[#This Row],[data]],A67)-1,0)</f>
        <v>0</v>
      </c>
    </row>
    <row r="69" spans="1:7" x14ac:dyDescent="0.25">
      <c r="A69" s="1">
        <v>42742</v>
      </c>
      <c r="B69" s="2" t="s">
        <v>22</v>
      </c>
      <c r="C69" s="2" t="s">
        <v>12</v>
      </c>
      <c r="D69" s="2" t="s">
        <v>8</v>
      </c>
      <c r="E69">
        <v>40</v>
      </c>
      <c r="F69">
        <v>22</v>
      </c>
      <c r="G69" s="2">
        <f>IF(statek3[[#This Row],[data]]&lt;&gt;A68,_xlfn.DAYS(statek3[[#This Row],[data]],A68)-1,0)</f>
        <v>12</v>
      </c>
    </row>
    <row r="70" spans="1:7" x14ac:dyDescent="0.25">
      <c r="A70" s="1">
        <v>42742</v>
      </c>
      <c r="B70" s="2" t="s">
        <v>22</v>
      </c>
      <c r="C70" s="2" t="s">
        <v>10</v>
      </c>
      <c r="D70" s="2" t="s">
        <v>8</v>
      </c>
      <c r="E70">
        <v>42</v>
      </c>
      <c r="F70">
        <v>9</v>
      </c>
      <c r="G70" s="2">
        <f>IF(statek3[[#This Row],[data]]&lt;&gt;A69,_xlfn.DAYS(statek3[[#This Row],[data]],A69)-1,0)</f>
        <v>0</v>
      </c>
    </row>
    <row r="71" spans="1:7" x14ac:dyDescent="0.25">
      <c r="A71" s="1">
        <v>42742</v>
      </c>
      <c r="B71" s="2" t="s">
        <v>22</v>
      </c>
      <c r="C71" s="2" t="s">
        <v>11</v>
      </c>
      <c r="D71" s="2" t="s">
        <v>8</v>
      </c>
      <c r="E71">
        <v>42</v>
      </c>
      <c r="F71">
        <v>26</v>
      </c>
      <c r="G71" s="2">
        <f>IF(statek3[[#This Row],[data]]&lt;&gt;A70,_xlfn.DAYS(statek3[[#This Row],[data]],A70)-1,0)</f>
        <v>0</v>
      </c>
    </row>
    <row r="72" spans="1:7" x14ac:dyDescent="0.25">
      <c r="A72" s="1">
        <v>42742</v>
      </c>
      <c r="B72" s="2" t="s">
        <v>22</v>
      </c>
      <c r="C72" s="2" t="s">
        <v>7</v>
      </c>
      <c r="D72" s="2" t="s">
        <v>8</v>
      </c>
      <c r="E72">
        <v>9</v>
      </c>
      <c r="F72">
        <v>70</v>
      </c>
      <c r="G72" s="2">
        <f>IF(statek3[[#This Row],[data]]&lt;&gt;A71,_xlfn.DAYS(statek3[[#This Row],[data]],A71)-1,0)</f>
        <v>0</v>
      </c>
    </row>
    <row r="73" spans="1:7" x14ac:dyDescent="0.25">
      <c r="A73" s="1">
        <v>42742</v>
      </c>
      <c r="B73" s="2" t="s">
        <v>22</v>
      </c>
      <c r="C73" s="2" t="s">
        <v>9</v>
      </c>
      <c r="D73" s="2" t="s">
        <v>8</v>
      </c>
      <c r="E73">
        <v>39</v>
      </c>
      <c r="F73">
        <v>44</v>
      </c>
      <c r="G73" s="2">
        <f>IF(statek3[[#This Row],[data]]&lt;&gt;A72,_xlfn.DAYS(statek3[[#This Row],[data]],A72)-1,0)</f>
        <v>0</v>
      </c>
    </row>
    <row r="74" spans="1:7" x14ac:dyDescent="0.25">
      <c r="A74" s="1">
        <v>42759</v>
      </c>
      <c r="B74" s="2" t="s">
        <v>6</v>
      </c>
      <c r="C74" s="2" t="s">
        <v>9</v>
      </c>
      <c r="D74" s="2" t="s">
        <v>14</v>
      </c>
      <c r="E74">
        <v>112</v>
      </c>
      <c r="F74">
        <v>59</v>
      </c>
      <c r="G74" s="2">
        <f>IF(statek3[[#This Row],[data]]&lt;&gt;A73,_xlfn.DAYS(statek3[[#This Row],[data]],A73)-1,0)</f>
        <v>16</v>
      </c>
    </row>
    <row r="75" spans="1:7" x14ac:dyDescent="0.25">
      <c r="A75" s="1">
        <v>42759</v>
      </c>
      <c r="B75" s="2" t="s">
        <v>6</v>
      </c>
      <c r="C75" s="2" t="s">
        <v>7</v>
      </c>
      <c r="D75" s="2" t="s">
        <v>8</v>
      </c>
      <c r="E75">
        <v>34</v>
      </c>
      <c r="F75">
        <v>66</v>
      </c>
      <c r="G75" s="2">
        <f>IF(statek3[[#This Row],[data]]&lt;&gt;A74,_xlfn.DAYS(statek3[[#This Row],[data]],A74)-1,0)</f>
        <v>0</v>
      </c>
    </row>
    <row r="76" spans="1:7" x14ac:dyDescent="0.25">
      <c r="A76" s="1">
        <v>42759</v>
      </c>
      <c r="B76" s="2" t="s">
        <v>6</v>
      </c>
      <c r="C76" s="2" t="s">
        <v>12</v>
      </c>
      <c r="D76" s="2" t="s">
        <v>8</v>
      </c>
      <c r="E76">
        <v>5</v>
      </c>
      <c r="F76">
        <v>21</v>
      </c>
      <c r="G76" s="2">
        <f>IF(statek3[[#This Row],[data]]&lt;&gt;A75,_xlfn.DAYS(statek3[[#This Row],[data]],A75)-1,0)</f>
        <v>0</v>
      </c>
    </row>
    <row r="77" spans="1:7" x14ac:dyDescent="0.25">
      <c r="A77" s="1">
        <v>42774</v>
      </c>
      <c r="B77" s="2" t="s">
        <v>13</v>
      </c>
      <c r="C77" s="2" t="s">
        <v>7</v>
      </c>
      <c r="D77" s="2" t="s">
        <v>14</v>
      </c>
      <c r="E77">
        <v>74</v>
      </c>
      <c r="F77">
        <v>92</v>
      </c>
      <c r="G77" s="2">
        <f>IF(statek3[[#This Row],[data]]&lt;&gt;A76,_xlfn.DAYS(statek3[[#This Row],[data]],A76)-1,0)</f>
        <v>14</v>
      </c>
    </row>
    <row r="78" spans="1:7" x14ac:dyDescent="0.25">
      <c r="A78" s="1">
        <v>42774</v>
      </c>
      <c r="B78" s="2" t="s">
        <v>13</v>
      </c>
      <c r="C78" s="2" t="s">
        <v>11</v>
      </c>
      <c r="D78" s="2" t="s">
        <v>8</v>
      </c>
      <c r="E78">
        <v>14</v>
      </c>
      <c r="F78">
        <v>26</v>
      </c>
      <c r="G78" s="2">
        <f>IF(statek3[[#This Row],[data]]&lt;&gt;A77,_xlfn.DAYS(statek3[[#This Row],[data]],A77)-1,0)</f>
        <v>0</v>
      </c>
    </row>
    <row r="79" spans="1:7" x14ac:dyDescent="0.25">
      <c r="A79" s="1">
        <v>42793</v>
      </c>
      <c r="B79" s="2" t="s">
        <v>15</v>
      </c>
      <c r="C79" s="2" t="s">
        <v>9</v>
      </c>
      <c r="D79" s="2" t="s">
        <v>14</v>
      </c>
      <c r="E79">
        <v>1</v>
      </c>
      <c r="F79">
        <v>60</v>
      </c>
      <c r="G79" s="2">
        <f>IF(statek3[[#This Row],[data]]&lt;&gt;A78,_xlfn.DAYS(statek3[[#This Row],[data]],A78)-1,0)</f>
        <v>18</v>
      </c>
    </row>
    <row r="80" spans="1:7" x14ac:dyDescent="0.25">
      <c r="A80" s="1">
        <v>42793</v>
      </c>
      <c r="B80" s="2" t="s">
        <v>15</v>
      </c>
      <c r="C80" s="2" t="s">
        <v>11</v>
      </c>
      <c r="D80" s="2" t="s">
        <v>14</v>
      </c>
      <c r="E80">
        <v>43</v>
      </c>
      <c r="F80">
        <v>36</v>
      </c>
      <c r="G80" s="2">
        <f>IF(statek3[[#This Row],[data]]&lt;&gt;A79,_xlfn.DAYS(statek3[[#This Row],[data]],A79)-1,0)</f>
        <v>0</v>
      </c>
    </row>
    <row r="81" spans="1:7" x14ac:dyDescent="0.25">
      <c r="A81" s="1">
        <v>42793</v>
      </c>
      <c r="B81" s="2" t="s">
        <v>15</v>
      </c>
      <c r="C81" s="2" t="s">
        <v>10</v>
      </c>
      <c r="D81" s="2" t="s">
        <v>8</v>
      </c>
      <c r="E81">
        <v>30</v>
      </c>
      <c r="F81">
        <v>8</v>
      </c>
      <c r="G81" s="2">
        <f>IF(statek3[[#This Row],[data]]&lt;&gt;A80,_xlfn.DAYS(statek3[[#This Row],[data]],A80)-1,0)</f>
        <v>0</v>
      </c>
    </row>
    <row r="82" spans="1:7" x14ac:dyDescent="0.25">
      <c r="A82" s="1">
        <v>42793</v>
      </c>
      <c r="B82" s="2" t="s">
        <v>15</v>
      </c>
      <c r="C82" s="2" t="s">
        <v>12</v>
      </c>
      <c r="D82" s="2" t="s">
        <v>8</v>
      </c>
      <c r="E82">
        <v>14</v>
      </c>
      <c r="F82">
        <v>20</v>
      </c>
      <c r="G82" s="2">
        <f>IF(statek3[[#This Row],[data]]&lt;&gt;A81,_xlfn.DAYS(statek3[[#This Row],[data]],A81)-1,0)</f>
        <v>0</v>
      </c>
    </row>
    <row r="83" spans="1:7" x14ac:dyDescent="0.25">
      <c r="A83" s="1">
        <v>42819</v>
      </c>
      <c r="B83" s="2" t="s">
        <v>16</v>
      </c>
      <c r="C83" s="2" t="s">
        <v>11</v>
      </c>
      <c r="D83" s="2" t="s">
        <v>14</v>
      </c>
      <c r="E83">
        <v>33</v>
      </c>
      <c r="F83">
        <v>38</v>
      </c>
      <c r="G83" s="2">
        <f>IF(statek3[[#This Row],[data]]&lt;&gt;A82,_xlfn.DAYS(statek3[[#This Row],[data]],A82)-1,0)</f>
        <v>25</v>
      </c>
    </row>
    <row r="84" spans="1:7" x14ac:dyDescent="0.25">
      <c r="A84" s="1">
        <v>42819</v>
      </c>
      <c r="B84" s="2" t="s">
        <v>16</v>
      </c>
      <c r="C84" s="2" t="s">
        <v>9</v>
      </c>
      <c r="D84" s="2" t="s">
        <v>8</v>
      </c>
      <c r="E84">
        <v>35</v>
      </c>
      <c r="F84">
        <v>37</v>
      </c>
      <c r="G84" s="2">
        <f>IF(statek3[[#This Row],[data]]&lt;&gt;A83,_xlfn.DAYS(statek3[[#This Row],[data]],A83)-1,0)</f>
        <v>0</v>
      </c>
    </row>
    <row r="85" spans="1:7" x14ac:dyDescent="0.25">
      <c r="A85" s="1">
        <v>42819</v>
      </c>
      <c r="B85" s="2" t="s">
        <v>16</v>
      </c>
      <c r="C85" s="2" t="s">
        <v>12</v>
      </c>
      <c r="D85" s="2" t="s">
        <v>8</v>
      </c>
      <c r="E85">
        <v>40</v>
      </c>
      <c r="F85">
        <v>19</v>
      </c>
      <c r="G85" s="2">
        <f>IF(statek3[[#This Row],[data]]&lt;&gt;A84,_xlfn.DAYS(statek3[[#This Row],[data]],A84)-1,0)</f>
        <v>0</v>
      </c>
    </row>
    <row r="86" spans="1:7" x14ac:dyDescent="0.25">
      <c r="A86" s="1">
        <v>42840</v>
      </c>
      <c r="B86" s="2" t="s">
        <v>17</v>
      </c>
      <c r="C86" s="2" t="s">
        <v>11</v>
      </c>
      <c r="D86" s="2" t="s">
        <v>14</v>
      </c>
      <c r="E86">
        <v>21</v>
      </c>
      <c r="F86">
        <v>36</v>
      </c>
      <c r="G86" s="2">
        <f>IF(statek3[[#This Row],[data]]&lt;&gt;A85,_xlfn.DAYS(statek3[[#This Row],[data]],A85)-1,0)</f>
        <v>20</v>
      </c>
    </row>
    <row r="87" spans="1:7" x14ac:dyDescent="0.25">
      <c r="A87" s="1">
        <v>42840</v>
      </c>
      <c r="B87" s="2" t="s">
        <v>17</v>
      </c>
      <c r="C87" s="2" t="s">
        <v>7</v>
      </c>
      <c r="D87" s="2" t="s">
        <v>14</v>
      </c>
      <c r="E87">
        <v>2</v>
      </c>
      <c r="F87">
        <v>97</v>
      </c>
      <c r="G87" s="2">
        <f>IF(statek3[[#This Row],[data]]&lt;&gt;A86,_xlfn.DAYS(statek3[[#This Row],[data]],A86)-1,0)</f>
        <v>0</v>
      </c>
    </row>
    <row r="88" spans="1:7" x14ac:dyDescent="0.25">
      <c r="A88" s="1">
        <v>42840</v>
      </c>
      <c r="B88" s="2" t="s">
        <v>17</v>
      </c>
      <c r="C88" s="2" t="s">
        <v>12</v>
      </c>
      <c r="D88" s="2" t="s">
        <v>8</v>
      </c>
      <c r="E88">
        <v>12</v>
      </c>
      <c r="F88">
        <v>20</v>
      </c>
      <c r="G88" s="2">
        <f>IF(statek3[[#This Row],[data]]&lt;&gt;A87,_xlfn.DAYS(statek3[[#This Row],[data]],A87)-1,0)</f>
        <v>0</v>
      </c>
    </row>
    <row r="89" spans="1:7" x14ac:dyDescent="0.25">
      <c r="A89" s="1">
        <v>42840</v>
      </c>
      <c r="B89" s="2" t="s">
        <v>17</v>
      </c>
      <c r="C89" s="2" t="s">
        <v>10</v>
      </c>
      <c r="D89" s="2" t="s">
        <v>8</v>
      </c>
      <c r="E89">
        <v>15</v>
      </c>
      <c r="F89">
        <v>8</v>
      </c>
      <c r="G89" s="2">
        <f>IF(statek3[[#This Row],[data]]&lt;&gt;A88,_xlfn.DAYS(statek3[[#This Row],[data]],A88)-1,0)</f>
        <v>0</v>
      </c>
    </row>
    <row r="90" spans="1:7" x14ac:dyDescent="0.25">
      <c r="A90" s="1">
        <v>42840</v>
      </c>
      <c r="B90" s="2" t="s">
        <v>17</v>
      </c>
      <c r="C90" s="2" t="s">
        <v>9</v>
      </c>
      <c r="D90" s="2" t="s">
        <v>8</v>
      </c>
      <c r="E90">
        <v>1</v>
      </c>
      <c r="F90">
        <v>40</v>
      </c>
      <c r="G90" s="2">
        <f>IF(statek3[[#This Row],[data]]&lt;&gt;A89,_xlfn.DAYS(statek3[[#This Row],[data]],A89)-1,0)</f>
        <v>0</v>
      </c>
    </row>
    <row r="91" spans="1:7" x14ac:dyDescent="0.25">
      <c r="A91" s="1">
        <v>42864</v>
      </c>
      <c r="B91" s="2" t="s">
        <v>18</v>
      </c>
      <c r="C91" s="2" t="s">
        <v>10</v>
      </c>
      <c r="D91" s="2" t="s">
        <v>14</v>
      </c>
      <c r="E91">
        <v>86</v>
      </c>
      <c r="F91">
        <v>12</v>
      </c>
      <c r="G91" s="2">
        <f>IF(statek3[[#This Row],[data]]&lt;&gt;A90,_xlfn.DAYS(statek3[[#This Row],[data]],A90)-1,0)</f>
        <v>23</v>
      </c>
    </row>
    <row r="92" spans="1:7" x14ac:dyDescent="0.25">
      <c r="A92" s="1">
        <v>42864</v>
      </c>
      <c r="B92" s="2" t="s">
        <v>18</v>
      </c>
      <c r="C92" s="2" t="s">
        <v>12</v>
      </c>
      <c r="D92" s="2" t="s">
        <v>14</v>
      </c>
      <c r="E92">
        <v>110</v>
      </c>
      <c r="F92">
        <v>31</v>
      </c>
      <c r="G92" s="2">
        <f>IF(statek3[[#This Row],[data]]&lt;&gt;A91,_xlfn.DAYS(statek3[[#This Row],[data]],A91)-1,0)</f>
        <v>0</v>
      </c>
    </row>
    <row r="93" spans="1:7" x14ac:dyDescent="0.25">
      <c r="A93" s="1">
        <v>42864</v>
      </c>
      <c r="B93" s="2" t="s">
        <v>18</v>
      </c>
      <c r="C93" s="2" t="s">
        <v>9</v>
      </c>
      <c r="D93" s="2" t="s">
        <v>8</v>
      </c>
      <c r="E93">
        <v>33</v>
      </c>
      <c r="F93">
        <v>38</v>
      </c>
      <c r="G93" s="2">
        <f>IF(statek3[[#This Row],[data]]&lt;&gt;A92,_xlfn.DAYS(statek3[[#This Row],[data]],A92)-1,0)</f>
        <v>0</v>
      </c>
    </row>
    <row r="94" spans="1:7" x14ac:dyDescent="0.25">
      <c r="A94" s="1">
        <v>42864</v>
      </c>
      <c r="B94" s="2" t="s">
        <v>18</v>
      </c>
      <c r="C94" s="2" t="s">
        <v>11</v>
      </c>
      <c r="D94" s="2" t="s">
        <v>8</v>
      </c>
      <c r="E94">
        <v>13</v>
      </c>
      <c r="F94">
        <v>23</v>
      </c>
      <c r="G94" s="2">
        <f>IF(statek3[[#This Row],[data]]&lt;&gt;A93,_xlfn.DAYS(statek3[[#This Row],[data]],A93)-1,0)</f>
        <v>0</v>
      </c>
    </row>
    <row r="95" spans="1:7" x14ac:dyDescent="0.25">
      <c r="A95" s="1">
        <v>42864</v>
      </c>
      <c r="B95" s="2" t="s">
        <v>18</v>
      </c>
      <c r="C95" s="2" t="s">
        <v>7</v>
      </c>
      <c r="D95" s="2" t="s">
        <v>8</v>
      </c>
      <c r="E95">
        <v>37</v>
      </c>
      <c r="F95">
        <v>61</v>
      </c>
      <c r="G95" s="2">
        <f>IF(statek3[[#This Row],[data]]&lt;&gt;A94,_xlfn.DAYS(statek3[[#This Row],[data]],A94)-1,0)</f>
        <v>0</v>
      </c>
    </row>
    <row r="96" spans="1:7" x14ac:dyDescent="0.25">
      <c r="A96" s="1">
        <v>42882</v>
      </c>
      <c r="B96" s="2" t="s">
        <v>19</v>
      </c>
      <c r="C96" s="2" t="s">
        <v>10</v>
      </c>
      <c r="D96" s="2" t="s">
        <v>14</v>
      </c>
      <c r="E96">
        <v>1</v>
      </c>
      <c r="F96">
        <v>12</v>
      </c>
      <c r="G96" s="2">
        <f>IF(statek3[[#This Row],[data]]&lt;&gt;A95,_xlfn.DAYS(statek3[[#This Row],[data]],A95)-1,0)</f>
        <v>17</v>
      </c>
    </row>
    <row r="97" spans="1:7" x14ac:dyDescent="0.25">
      <c r="A97" s="1">
        <v>42882</v>
      </c>
      <c r="B97" s="2" t="s">
        <v>19</v>
      </c>
      <c r="C97" s="2" t="s">
        <v>9</v>
      </c>
      <c r="D97" s="2" t="s">
        <v>14</v>
      </c>
      <c r="E97">
        <v>68</v>
      </c>
      <c r="F97">
        <v>59</v>
      </c>
      <c r="G97" s="2">
        <f>IF(statek3[[#This Row],[data]]&lt;&gt;A96,_xlfn.DAYS(statek3[[#This Row],[data]],A96)-1,0)</f>
        <v>0</v>
      </c>
    </row>
    <row r="98" spans="1:7" x14ac:dyDescent="0.25">
      <c r="A98" s="1">
        <v>42882</v>
      </c>
      <c r="B98" s="2" t="s">
        <v>19</v>
      </c>
      <c r="C98" s="2" t="s">
        <v>7</v>
      </c>
      <c r="D98" s="2" t="s">
        <v>8</v>
      </c>
      <c r="E98">
        <v>35</v>
      </c>
      <c r="F98">
        <v>66</v>
      </c>
      <c r="G98" s="2">
        <f>IF(statek3[[#This Row],[data]]&lt;&gt;A97,_xlfn.DAYS(statek3[[#This Row],[data]],A97)-1,0)</f>
        <v>0</v>
      </c>
    </row>
    <row r="99" spans="1:7" x14ac:dyDescent="0.25">
      <c r="A99" s="1">
        <v>42882</v>
      </c>
      <c r="B99" s="2" t="s">
        <v>19</v>
      </c>
      <c r="C99" s="2" t="s">
        <v>12</v>
      </c>
      <c r="D99" s="2" t="s">
        <v>8</v>
      </c>
      <c r="E99">
        <v>25</v>
      </c>
      <c r="F99">
        <v>21</v>
      </c>
      <c r="G99" s="2">
        <f>IF(statek3[[#This Row],[data]]&lt;&gt;A98,_xlfn.DAYS(statek3[[#This Row],[data]],A98)-1,0)</f>
        <v>0</v>
      </c>
    </row>
    <row r="100" spans="1:7" x14ac:dyDescent="0.25">
      <c r="A100" s="1">
        <v>42882</v>
      </c>
      <c r="B100" s="2" t="s">
        <v>19</v>
      </c>
      <c r="C100" s="2" t="s">
        <v>11</v>
      </c>
      <c r="D100" s="2" t="s">
        <v>8</v>
      </c>
      <c r="E100">
        <v>10</v>
      </c>
      <c r="F100">
        <v>25</v>
      </c>
      <c r="G100" s="2">
        <f>IF(statek3[[#This Row],[data]]&lt;&gt;A99,_xlfn.DAYS(statek3[[#This Row],[data]],A99)-1,0)</f>
        <v>0</v>
      </c>
    </row>
    <row r="101" spans="1:7" x14ac:dyDescent="0.25">
      <c r="A101" s="1">
        <v>42904</v>
      </c>
      <c r="B101" s="2" t="s">
        <v>20</v>
      </c>
      <c r="C101" s="2" t="s">
        <v>11</v>
      </c>
      <c r="D101" s="2" t="s">
        <v>14</v>
      </c>
      <c r="E101">
        <v>38</v>
      </c>
      <c r="F101">
        <v>37</v>
      </c>
      <c r="G101" s="2">
        <f>IF(statek3[[#This Row],[data]]&lt;&gt;A100,_xlfn.DAYS(statek3[[#This Row],[data]],A100)-1,0)</f>
        <v>21</v>
      </c>
    </row>
    <row r="102" spans="1:7" x14ac:dyDescent="0.25">
      <c r="A102" s="1">
        <v>42904</v>
      </c>
      <c r="B102" s="2" t="s">
        <v>20</v>
      </c>
      <c r="C102" s="2" t="s">
        <v>10</v>
      </c>
      <c r="D102" s="2" t="s">
        <v>8</v>
      </c>
      <c r="E102">
        <v>22</v>
      </c>
      <c r="F102">
        <v>8</v>
      </c>
      <c r="G102" s="2">
        <f>IF(statek3[[#This Row],[data]]&lt;&gt;A101,_xlfn.DAYS(statek3[[#This Row],[data]],A101)-1,0)</f>
        <v>0</v>
      </c>
    </row>
    <row r="103" spans="1:7" x14ac:dyDescent="0.25">
      <c r="A103" s="1">
        <v>42904</v>
      </c>
      <c r="B103" s="2" t="s">
        <v>20</v>
      </c>
      <c r="C103" s="2" t="s">
        <v>12</v>
      </c>
      <c r="D103" s="2" t="s">
        <v>8</v>
      </c>
      <c r="E103">
        <v>25</v>
      </c>
      <c r="F103">
        <v>20</v>
      </c>
      <c r="G103" s="2">
        <f>IF(statek3[[#This Row],[data]]&lt;&gt;A102,_xlfn.DAYS(statek3[[#This Row],[data]],A102)-1,0)</f>
        <v>0</v>
      </c>
    </row>
    <row r="104" spans="1:7" x14ac:dyDescent="0.25">
      <c r="A104" s="1">
        <v>42904</v>
      </c>
      <c r="B104" s="2" t="s">
        <v>20</v>
      </c>
      <c r="C104" s="2" t="s">
        <v>9</v>
      </c>
      <c r="D104" s="2" t="s">
        <v>8</v>
      </c>
      <c r="E104">
        <v>8</v>
      </c>
      <c r="F104">
        <v>39</v>
      </c>
      <c r="G104" s="2">
        <f>IF(statek3[[#This Row],[data]]&lt;&gt;A103,_xlfn.DAYS(statek3[[#This Row],[data]],A103)-1,0)</f>
        <v>0</v>
      </c>
    </row>
    <row r="105" spans="1:7" x14ac:dyDescent="0.25">
      <c r="A105" s="1">
        <v>42904</v>
      </c>
      <c r="B105" s="2" t="s">
        <v>20</v>
      </c>
      <c r="C105" s="2" t="s">
        <v>7</v>
      </c>
      <c r="D105" s="2" t="s">
        <v>8</v>
      </c>
      <c r="E105">
        <v>45</v>
      </c>
      <c r="F105">
        <v>62</v>
      </c>
      <c r="G105" s="2">
        <f>IF(statek3[[#This Row],[data]]&lt;&gt;A104,_xlfn.DAYS(statek3[[#This Row],[data]],A104)-1,0)</f>
        <v>0</v>
      </c>
    </row>
    <row r="106" spans="1:7" x14ac:dyDescent="0.25">
      <c r="A106" s="1">
        <v>42929</v>
      </c>
      <c r="B106" s="2" t="s">
        <v>21</v>
      </c>
      <c r="C106" s="2" t="s">
        <v>7</v>
      </c>
      <c r="D106" s="2" t="s">
        <v>14</v>
      </c>
      <c r="E106">
        <v>116</v>
      </c>
      <c r="F106">
        <v>100</v>
      </c>
      <c r="G106" s="2">
        <f>IF(statek3[[#This Row],[data]]&lt;&gt;A105,_xlfn.DAYS(statek3[[#This Row],[data]],A105)-1,0)</f>
        <v>24</v>
      </c>
    </row>
    <row r="107" spans="1:7" x14ac:dyDescent="0.25">
      <c r="A107" s="1">
        <v>42929</v>
      </c>
      <c r="B107" s="2" t="s">
        <v>21</v>
      </c>
      <c r="C107" s="2" t="s">
        <v>12</v>
      </c>
      <c r="D107" s="2" t="s">
        <v>8</v>
      </c>
      <c r="E107">
        <v>29</v>
      </c>
      <c r="F107">
        <v>19</v>
      </c>
      <c r="G107" s="2">
        <f>IF(statek3[[#This Row],[data]]&lt;&gt;A106,_xlfn.DAYS(statek3[[#This Row],[data]],A106)-1,0)</f>
        <v>0</v>
      </c>
    </row>
    <row r="108" spans="1:7" x14ac:dyDescent="0.25">
      <c r="A108" s="1">
        <v>42942</v>
      </c>
      <c r="B108" s="2" t="s">
        <v>22</v>
      </c>
      <c r="C108" s="2" t="s">
        <v>11</v>
      </c>
      <c r="D108" s="2" t="s">
        <v>14</v>
      </c>
      <c r="E108">
        <v>5</v>
      </c>
      <c r="F108">
        <v>34</v>
      </c>
      <c r="G108" s="2">
        <f>IF(statek3[[#This Row],[data]]&lt;&gt;A107,_xlfn.DAYS(statek3[[#This Row],[data]],A107)-1,0)</f>
        <v>12</v>
      </c>
    </row>
    <row r="109" spans="1:7" x14ac:dyDescent="0.25">
      <c r="A109" s="1">
        <v>42942</v>
      </c>
      <c r="B109" s="2" t="s">
        <v>22</v>
      </c>
      <c r="C109" s="2" t="s">
        <v>10</v>
      </c>
      <c r="D109" s="2" t="s">
        <v>14</v>
      </c>
      <c r="E109">
        <v>22</v>
      </c>
      <c r="F109">
        <v>11</v>
      </c>
      <c r="G109" s="2">
        <f>IF(statek3[[#This Row],[data]]&lt;&gt;A108,_xlfn.DAYS(statek3[[#This Row],[data]],A108)-1,0)</f>
        <v>0</v>
      </c>
    </row>
    <row r="110" spans="1:7" x14ac:dyDescent="0.25">
      <c r="A110" s="1">
        <v>42942</v>
      </c>
      <c r="B110" s="2" t="s">
        <v>22</v>
      </c>
      <c r="C110" s="2" t="s">
        <v>12</v>
      </c>
      <c r="D110" s="2" t="s">
        <v>8</v>
      </c>
      <c r="E110">
        <v>37</v>
      </c>
      <c r="F110">
        <v>22</v>
      </c>
      <c r="G110" s="2">
        <f>IF(statek3[[#This Row],[data]]&lt;&gt;A109,_xlfn.DAYS(statek3[[#This Row],[data]],A109)-1,0)</f>
        <v>0</v>
      </c>
    </row>
    <row r="111" spans="1:7" x14ac:dyDescent="0.25">
      <c r="A111" s="1">
        <v>42942</v>
      </c>
      <c r="B111" s="2" t="s">
        <v>22</v>
      </c>
      <c r="C111" s="2" t="s">
        <v>7</v>
      </c>
      <c r="D111" s="2" t="s">
        <v>8</v>
      </c>
      <c r="E111">
        <v>10</v>
      </c>
      <c r="F111">
        <v>70</v>
      </c>
      <c r="G111" s="2">
        <f>IF(statek3[[#This Row],[data]]&lt;&gt;A110,_xlfn.DAYS(statek3[[#This Row],[data]],A110)-1,0)</f>
        <v>0</v>
      </c>
    </row>
    <row r="112" spans="1:7" x14ac:dyDescent="0.25">
      <c r="A112" s="1">
        <v>42942</v>
      </c>
      <c r="B112" s="2" t="s">
        <v>22</v>
      </c>
      <c r="C112" s="2" t="s">
        <v>9</v>
      </c>
      <c r="D112" s="2" t="s">
        <v>8</v>
      </c>
      <c r="E112">
        <v>42</v>
      </c>
      <c r="F112">
        <v>44</v>
      </c>
      <c r="G112" s="2">
        <f>IF(statek3[[#This Row],[data]]&lt;&gt;A111,_xlfn.DAYS(statek3[[#This Row],[data]],A111)-1,0)</f>
        <v>0</v>
      </c>
    </row>
    <row r="113" spans="1:7" x14ac:dyDescent="0.25">
      <c r="A113" s="1">
        <v>42959</v>
      </c>
      <c r="B113" s="2" t="s">
        <v>6</v>
      </c>
      <c r="C113" s="2" t="s">
        <v>7</v>
      </c>
      <c r="D113" s="2" t="s">
        <v>14</v>
      </c>
      <c r="E113">
        <v>11</v>
      </c>
      <c r="F113">
        <v>94</v>
      </c>
      <c r="G113" s="2">
        <f>IF(statek3[[#This Row],[data]]&lt;&gt;A112,_xlfn.DAYS(statek3[[#This Row],[data]],A112)-1,0)</f>
        <v>16</v>
      </c>
    </row>
    <row r="114" spans="1:7" x14ac:dyDescent="0.25">
      <c r="A114" s="1">
        <v>42959</v>
      </c>
      <c r="B114" s="2" t="s">
        <v>6</v>
      </c>
      <c r="C114" s="2" t="s">
        <v>9</v>
      </c>
      <c r="D114" s="2" t="s">
        <v>14</v>
      </c>
      <c r="E114">
        <v>48</v>
      </c>
      <c r="F114">
        <v>59</v>
      </c>
      <c r="G114" s="2">
        <f>IF(statek3[[#This Row],[data]]&lt;&gt;A113,_xlfn.DAYS(statek3[[#This Row],[data]],A113)-1,0)</f>
        <v>0</v>
      </c>
    </row>
    <row r="115" spans="1:7" x14ac:dyDescent="0.25">
      <c r="A115" s="1">
        <v>42959</v>
      </c>
      <c r="B115" s="2" t="s">
        <v>6</v>
      </c>
      <c r="C115" s="2" t="s">
        <v>12</v>
      </c>
      <c r="D115" s="2" t="s">
        <v>8</v>
      </c>
      <c r="E115">
        <v>20</v>
      </c>
      <c r="F115">
        <v>21</v>
      </c>
      <c r="G115" s="2">
        <f>IF(statek3[[#This Row],[data]]&lt;&gt;A114,_xlfn.DAYS(statek3[[#This Row],[data]],A114)-1,0)</f>
        <v>0</v>
      </c>
    </row>
    <row r="116" spans="1:7" x14ac:dyDescent="0.25">
      <c r="A116" s="1">
        <v>42959</v>
      </c>
      <c r="B116" s="2" t="s">
        <v>6</v>
      </c>
      <c r="C116" s="2" t="s">
        <v>11</v>
      </c>
      <c r="D116" s="2" t="s">
        <v>8</v>
      </c>
      <c r="E116">
        <v>26</v>
      </c>
      <c r="F116">
        <v>25</v>
      </c>
      <c r="G116" s="2">
        <f>IF(statek3[[#This Row],[data]]&lt;&gt;A115,_xlfn.DAYS(statek3[[#This Row],[data]],A115)-1,0)</f>
        <v>0</v>
      </c>
    </row>
    <row r="117" spans="1:7" x14ac:dyDescent="0.25">
      <c r="A117" s="1">
        <v>42974</v>
      </c>
      <c r="B117" s="2" t="s">
        <v>13</v>
      </c>
      <c r="C117" s="2" t="s">
        <v>10</v>
      </c>
      <c r="D117" s="2" t="s">
        <v>8</v>
      </c>
      <c r="E117">
        <v>24</v>
      </c>
      <c r="F117">
        <v>9</v>
      </c>
      <c r="G117" s="2">
        <f>IF(statek3[[#This Row],[data]]&lt;&gt;A116,_xlfn.DAYS(statek3[[#This Row],[data]],A116)-1,0)</f>
        <v>14</v>
      </c>
    </row>
    <row r="118" spans="1:7" x14ac:dyDescent="0.25">
      <c r="A118" s="1">
        <v>42974</v>
      </c>
      <c r="B118" s="2" t="s">
        <v>13</v>
      </c>
      <c r="C118" s="2" t="s">
        <v>7</v>
      </c>
      <c r="D118" s="2" t="s">
        <v>8</v>
      </c>
      <c r="E118">
        <v>38</v>
      </c>
      <c r="F118">
        <v>68</v>
      </c>
      <c r="G118" s="2">
        <f>IF(statek3[[#This Row],[data]]&lt;&gt;A117,_xlfn.DAYS(statek3[[#This Row],[data]],A117)-1,0)</f>
        <v>0</v>
      </c>
    </row>
    <row r="119" spans="1:7" x14ac:dyDescent="0.25">
      <c r="A119" s="1">
        <v>42974</v>
      </c>
      <c r="B119" s="2" t="s">
        <v>13</v>
      </c>
      <c r="C119" s="2" t="s">
        <v>12</v>
      </c>
      <c r="D119" s="2" t="s">
        <v>8</v>
      </c>
      <c r="E119">
        <v>14</v>
      </c>
      <c r="F119">
        <v>21</v>
      </c>
      <c r="G119" s="2">
        <f>IF(statek3[[#This Row],[data]]&lt;&gt;A118,_xlfn.DAYS(statek3[[#This Row],[data]],A118)-1,0)</f>
        <v>0</v>
      </c>
    </row>
    <row r="120" spans="1:7" x14ac:dyDescent="0.25">
      <c r="A120" s="1">
        <v>42974</v>
      </c>
      <c r="B120" s="2" t="s">
        <v>13</v>
      </c>
      <c r="C120" s="2" t="s">
        <v>9</v>
      </c>
      <c r="D120" s="2" t="s">
        <v>8</v>
      </c>
      <c r="E120">
        <v>4</v>
      </c>
      <c r="F120">
        <v>43</v>
      </c>
      <c r="G120" s="2">
        <f>IF(statek3[[#This Row],[data]]&lt;&gt;A119,_xlfn.DAYS(statek3[[#This Row],[data]],A119)-1,0)</f>
        <v>0</v>
      </c>
    </row>
    <row r="121" spans="1:7" x14ac:dyDescent="0.25">
      <c r="A121" s="1">
        <v>42993</v>
      </c>
      <c r="B121" s="2" t="s">
        <v>15</v>
      </c>
      <c r="C121" s="2" t="s">
        <v>11</v>
      </c>
      <c r="D121" s="2" t="s">
        <v>14</v>
      </c>
      <c r="E121">
        <v>19</v>
      </c>
      <c r="F121">
        <v>36</v>
      </c>
      <c r="G121" s="2">
        <f>IF(statek3[[#This Row],[data]]&lt;&gt;A120,_xlfn.DAYS(statek3[[#This Row],[data]],A120)-1,0)</f>
        <v>18</v>
      </c>
    </row>
    <row r="122" spans="1:7" x14ac:dyDescent="0.25">
      <c r="A122" s="1">
        <v>42993</v>
      </c>
      <c r="B122" s="2" t="s">
        <v>15</v>
      </c>
      <c r="C122" s="2" t="s">
        <v>7</v>
      </c>
      <c r="D122" s="2" t="s">
        <v>8</v>
      </c>
      <c r="E122">
        <v>30</v>
      </c>
      <c r="F122">
        <v>65</v>
      </c>
      <c r="G122" s="2">
        <f>IF(statek3[[#This Row],[data]]&lt;&gt;A121,_xlfn.DAYS(statek3[[#This Row],[data]],A121)-1,0)</f>
        <v>0</v>
      </c>
    </row>
    <row r="123" spans="1:7" x14ac:dyDescent="0.25">
      <c r="A123" s="1">
        <v>43019</v>
      </c>
      <c r="B123" s="2" t="s">
        <v>16</v>
      </c>
      <c r="C123" s="2" t="s">
        <v>9</v>
      </c>
      <c r="D123" s="2" t="s">
        <v>14</v>
      </c>
      <c r="E123">
        <v>6</v>
      </c>
      <c r="F123">
        <v>63</v>
      </c>
      <c r="G123" s="2">
        <f>IF(statek3[[#This Row],[data]]&lt;&gt;A122,_xlfn.DAYS(statek3[[#This Row],[data]],A122)-1,0)</f>
        <v>25</v>
      </c>
    </row>
    <row r="124" spans="1:7" x14ac:dyDescent="0.25">
      <c r="A124" s="1">
        <v>43019</v>
      </c>
      <c r="B124" s="2" t="s">
        <v>16</v>
      </c>
      <c r="C124" s="2" t="s">
        <v>7</v>
      </c>
      <c r="D124" s="2" t="s">
        <v>8</v>
      </c>
      <c r="E124">
        <v>43</v>
      </c>
      <c r="F124">
        <v>59</v>
      </c>
      <c r="G124" s="2">
        <f>IF(statek3[[#This Row],[data]]&lt;&gt;A123,_xlfn.DAYS(statek3[[#This Row],[data]],A123)-1,0)</f>
        <v>0</v>
      </c>
    </row>
    <row r="125" spans="1:7" x14ac:dyDescent="0.25">
      <c r="A125" s="1">
        <v>43040</v>
      </c>
      <c r="B125" s="2" t="s">
        <v>17</v>
      </c>
      <c r="C125" s="2" t="s">
        <v>9</v>
      </c>
      <c r="D125" s="2" t="s">
        <v>14</v>
      </c>
      <c r="E125">
        <v>1</v>
      </c>
      <c r="F125">
        <v>61</v>
      </c>
      <c r="G125" s="2">
        <f>IF(statek3[[#This Row],[data]]&lt;&gt;A124,_xlfn.DAYS(statek3[[#This Row],[data]],A124)-1,0)</f>
        <v>20</v>
      </c>
    </row>
    <row r="126" spans="1:7" x14ac:dyDescent="0.25">
      <c r="A126" s="1">
        <v>43040</v>
      </c>
      <c r="B126" s="2" t="s">
        <v>17</v>
      </c>
      <c r="C126" s="2" t="s">
        <v>12</v>
      </c>
      <c r="D126" s="2" t="s">
        <v>14</v>
      </c>
      <c r="E126">
        <v>147</v>
      </c>
      <c r="F126">
        <v>30</v>
      </c>
      <c r="G126" s="2">
        <f>IF(statek3[[#This Row],[data]]&lt;&gt;A125,_xlfn.DAYS(statek3[[#This Row],[data]],A125)-1,0)</f>
        <v>0</v>
      </c>
    </row>
    <row r="127" spans="1:7" x14ac:dyDescent="0.25">
      <c r="A127" s="1">
        <v>43040</v>
      </c>
      <c r="B127" s="2" t="s">
        <v>17</v>
      </c>
      <c r="C127" s="2" t="s">
        <v>10</v>
      </c>
      <c r="D127" s="2" t="s">
        <v>8</v>
      </c>
      <c r="E127">
        <v>15</v>
      </c>
      <c r="F127">
        <v>8</v>
      </c>
      <c r="G127" s="2">
        <f>IF(statek3[[#This Row],[data]]&lt;&gt;A126,_xlfn.DAYS(statek3[[#This Row],[data]],A126)-1,0)</f>
        <v>0</v>
      </c>
    </row>
    <row r="128" spans="1:7" x14ac:dyDescent="0.25">
      <c r="A128" s="1">
        <v>43040</v>
      </c>
      <c r="B128" s="2" t="s">
        <v>17</v>
      </c>
      <c r="C128" s="2" t="s">
        <v>7</v>
      </c>
      <c r="D128" s="2" t="s">
        <v>8</v>
      </c>
      <c r="E128">
        <v>24</v>
      </c>
      <c r="F128">
        <v>63</v>
      </c>
      <c r="G128" s="2">
        <f>IF(statek3[[#This Row],[data]]&lt;&gt;A127,_xlfn.DAYS(statek3[[#This Row],[data]],A127)-1,0)</f>
        <v>0</v>
      </c>
    </row>
    <row r="129" spans="1:7" x14ac:dyDescent="0.25">
      <c r="A129" s="1">
        <v>43040</v>
      </c>
      <c r="B129" s="2" t="s">
        <v>17</v>
      </c>
      <c r="C129" s="2" t="s">
        <v>11</v>
      </c>
      <c r="D129" s="2" t="s">
        <v>8</v>
      </c>
      <c r="E129">
        <v>19</v>
      </c>
      <c r="F129">
        <v>24</v>
      </c>
      <c r="G129" s="2">
        <f>IF(statek3[[#This Row],[data]]&lt;&gt;A128,_xlfn.DAYS(statek3[[#This Row],[data]],A128)-1,0)</f>
        <v>0</v>
      </c>
    </row>
    <row r="130" spans="1:7" x14ac:dyDescent="0.25">
      <c r="A130" s="1">
        <v>43064</v>
      </c>
      <c r="B130" s="2" t="s">
        <v>18</v>
      </c>
      <c r="C130" s="2" t="s">
        <v>7</v>
      </c>
      <c r="D130" s="2" t="s">
        <v>14</v>
      </c>
      <c r="E130">
        <v>134</v>
      </c>
      <c r="F130">
        <v>99</v>
      </c>
      <c r="G130" s="2">
        <f>IF(statek3[[#This Row],[data]]&lt;&gt;A129,_xlfn.DAYS(statek3[[#This Row],[data]],A129)-1,0)</f>
        <v>23</v>
      </c>
    </row>
    <row r="131" spans="1:7" x14ac:dyDescent="0.25">
      <c r="A131" s="1">
        <v>43064</v>
      </c>
      <c r="B131" s="2" t="s">
        <v>18</v>
      </c>
      <c r="C131" s="2" t="s">
        <v>9</v>
      </c>
      <c r="D131" s="2" t="s">
        <v>8</v>
      </c>
      <c r="E131">
        <v>12</v>
      </c>
      <c r="F131">
        <v>38</v>
      </c>
      <c r="G131" s="2">
        <f>IF(statek3[[#This Row],[data]]&lt;&gt;A130,_xlfn.DAYS(statek3[[#This Row],[data]],A130)-1,0)</f>
        <v>0</v>
      </c>
    </row>
    <row r="132" spans="1:7" x14ac:dyDescent="0.25">
      <c r="A132" s="1">
        <v>43082</v>
      </c>
      <c r="B132" s="2" t="s">
        <v>19</v>
      </c>
      <c r="C132" s="2" t="s">
        <v>12</v>
      </c>
      <c r="D132" s="2" t="s">
        <v>14</v>
      </c>
      <c r="E132">
        <v>4</v>
      </c>
      <c r="F132">
        <v>30</v>
      </c>
      <c r="G132" s="2">
        <f>IF(statek3[[#This Row],[data]]&lt;&gt;A131,_xlfn.DAYS(statek3[[#This Row],[data]],A131)-1,0)</f>
        <v>17</v>
      </c>
    </row>
    <row r="133" spans="1:7" x14ac:dyDescent="0.25">
      <c r="A133" s="1">
        <v>43082</v>
      </c>
      <c r="B133" s="2" t="s">
        <v>19</v>
      </c>
      <c r="C133" s="2" t="s">
        <v>10</v>
      </c>
      <c r="D133" s="2" t="s">
        <v>8</v>
      </c>
      <c r="E133">
        <v>26</v>
      </c>
      <c r="F133">
        <v>8</v>
      </c>
      <c r="G133" s="2">
        <f>IF(statek3[[#This Row],[data]]&lt;&gt;A132,_xlfn.DAYS(statek3[[#This Row],[data]],A132)-1,0)</f>
        <v>0</v>
      </c>
    </row>
    <row r="134" spans="1:7" x14ac:dyDescent="0.25">
      <c r="A134" s="1">
        <v>43082</v>
      </c>
      <c r="B134" s="2" t="s">
        <v>19</v>
      </c>
      <c r="C134" s="2" t="s">
        <v>7</v>
      </c>
      <c r="D134" s="2" t="s">
        <v>8</v>
      </c>
      <c r="E134">
        <v>38</v>
      </c>
      <c r="F134">
        <v>66</v>
      </c>
      <c r="G134" s="2">
        <f>IF(statek3[[#This Row],[data]]&lt;&gt;A133,_xlfn.DAYS(statek3[[#This Row],[data]],A133)-1,0)</f>
        <v>0</v>
      </c>
    </row>
    <row r="135" spans="1:7" x14ac:dyDescent="0.25">
      <c r="A135" s="1">
        <v>43104</v>
      </c>
      <c r="B135" s="2" t="s">
        <v>20</v>
      </c>
      <c r="C135" s="2" t="s">
        <v>7</v>
      </c>
      <c r="D135" s="2" t="s">
        <v>14</v>
      </c>
      <c r="E135">
        <v>38</v>
      </c>
      <c r="F135">
        <v>98</v>
      </c>
      <c r="G135" s="2">
        <f>IF(statek3[[#This Row],[data]]&lt;&gt;A134,_xlfn.DAYS(statek3[[#This Row],[data]],A134)-1,0)</f>
        <v>21</v>
      </c>
    </row>
    <row r="136" spans="1:7" x14ac:dyDescent="0.25">
      <c r="A136" s="1">
        <v>43104</v>
      </c>
      <c r="B136" s="2" t="s">
        <v>20</v>
      </c>
      <c r="C136" s="2" t="s">
        <v>11</v>
      </c>
      <c r="D136" s="2" t="s">
        <v>14</v>
      </c>
      <c r="E136">
        <v>44</v>
      </c>
      <c r="F136">
        <v>37</v>
      </c>
      <c r="G136" s="2">
        <f>IF(statek3[[#This Row],[data]]&lt;&gt;A135,_xlfn.DAYS(statek3[[#This Row],[data]],A135)-1,0)</f>
        <v>0</v>
      </c>
    </row>
    <row r="137" spans="1:7" x14ac:dyDescent="0.25">
      <c r="A137" s="1">
        <v>43104</v>
      </c>
      <c r="B137" s="2" t="s">
        <v>20</v>
      </c>
      <c r="C137" s="2" t="s">
        <v>10</v>
      </c>
      <c r="D137" s="2" t="s">
        <v>8</v>
      </c>
      <c r="E137">
        <v>21</v>
      </c>
      <c r="F137">
        <v>8</v>
      </c>
      <c r="G137" s="2">
        <f>IF(statek3[[#This Row],[data]]&lt;&gt;A136,_xlfn.DAYS(statek3[[#This Row],[data]],A136)-1,0)</f>
        <v>0</v>
      </c>
    </row>
    <row r="138" spans="1:7" x14ac:dyDescent="0.25">
      <c r="A138" s="1">
        <v>43104</v>
      </c>
      <c r="B138" s="2" t="s">
        <v>20</v>
      </c>
      <c r="C138" s="2" t="s">
        <v>9</v>
      </c>
      <c r="D138" s="2" t="s">
        <v>8</v>
      </c>
      <c r="E138">
        <v>10</v>
      </c>
      <c r="F138">
        <v>39</v>
      </c>
      <c r="G138" s="2">
        <f>IF(statek3[[#This Row],[data]]&lt;&gt;A137,_xlfn.DAYS(statek3[[#This Row],[data]],A137)-1,0)</f>
        <v>0</v>
      </c>
    </row>
    <row r="139" spans="1:7" x14ac:dyDescent="0.25">
      <c r="A139" s="1">
        <v>43129</v>
      </c>
      <c r="B139" s="2" t="s">
        <v>21</v>
      </c>
      <c r="C139" s="2" t="s">
        <v>11</v>
      </c>
      <c r="D139" s="2" t="s">
        <v>14</v>
      </c>
      <c r="E139">
        <v>15</v>
      </c>
      <c r="F139">
        <v>38</v>
      </c>
      <c r="G139" s="2">
        <f>IF(statek3[[#This Row],[data]]&lt;&gt;A138,_xlfn.DAYS(statek3[[#This Row],[data]],A138)-1,0)</f>
        <v>24</v>
      </c>
    </row>
    <row r="140" spans="1:7" x14ac:dyDescent="0.25">
      <c r="A140" s="1">
        <v>43129</v>
      </c>
      <c r="B140" s="2" t="s">
        <v>21</v>
      </c>
      <c r="C140" s="2" t="s">
        <v>9</v>
      </c>
      <c r="D140" s="2" t="s">
        <v>14</v>
      </c>
      <c r="E140">
        <v>22</v>
      </c>
      <c r="F140">
        <v>63</v>
      </c>
      <c r="G140" s="2">
        <f>IF(statek3[[#This Row],[data]]&lt;&gt;A139,_xlfn.DAYS(statek3[[#This Row],[data]],A139)-1,0)</f>
        <v>0</v>
      </c>
    </row>
    <row r="141" spans="1:7" x14ac:dyDescent="0.25">
      <c r="A141" s="1">
        <v>43129</v>
      </c>
      <c r="B141" s="2" t="s">
        <v>21</v>
      </c>
      <c r="C141" s="2" t="s">
        <v>7</v>
      </c>
      <c r="D141" s="2" t="s">
        <v>8</v>
      </c>
      <c r="E141">
        <v>9</v>
      </c>
      <c r="F141">
        <v>60</v>
      </c>
      <c r="G141" s="2">
        <f>IF(statek3[[#This Row],[data]]&lt;&gt;A140,_xlfn.DAYS(statek3[[#This Row],[data]],A140)-1,0)</f>
        <v>0</v>
      </c>
    </row>
    <row r="142" spans="1:7" x14ac:dyDescent="0.25">
      <c r="A142" s="1">
        <v>43129</v>
      </c>
      <c r="B142" s="2" t="s">
        <v>21</v>
      </c>
      <c r="C142" s="2" t="s">
        <v>12</v>
      </c>
      <c r="D142" s="2" t="s">
        <v>8</v>
      </c>
      <c r="E142">
        <v>6</v>
      </c>
      <c r="F142">
        <v>19</v>
      </c>
      <c r="G142" s="2">
        <f>IF(statek3[[#This Row],[data]]&lt;&gt;A141,_xlfn.DAYS(statek3[[#This Row],[data]],A141)-1,0)</f>
        <v>0</v>
      </c>
    </row>
    <row r="143" spans="1:7" x14ac:dyDescent="0.25">
      <c r="A143" s="1">
        <v>43129</v>
      </c>
      <c r="B143" s="2" t="s">
        <v>21</v>
      </c>
      <c r="C143" s="2" t="s">
        <v>10</v>
      </c>
      <c r="D143" s="2" t="s">
        <v>8</v>
      </c>
      <c r="E143">
        <v>4</v>
      </c>
      <c r="F143">
        <v>8</v>
      </c>
      <c r="G143" s="2">
        <f>IF(statek3[[#This Row],[data]]&lt;&gt;A142,_xlfn.DAYS(statek3[[#This Row],[data]],A142)-1,0)</f>
        <v>0</v>
      </c>
    </row>
    <row r="144" spans="1:7" x14ac:dyDescent="0.25">
      <c r="A144" s="1">
        <v>43130</v>
      </c>
      <c r="B144" s="2" t="s">
        <v>22</v>
      </c>
      <c r="C144" s="2" t="s">
        <v>12</v>
      </c>
      <c r="D144" s="2" t="s">
        <v>14</v>
      </c>
      <c r="E144">
        <v>6</v>
      </c>
      <c r="F144">
        <v>25</v>
      </c>
      <c r="G144" s="2">
        <f>IF(statek3[[#This Row],[data]]&lt;&gt;A143,_xlfn.DAYS(statek3[[#This Row],[data]],A143)-1,0)</f>
        <v>0</v>
      </c>
    </row>
    <row r="145" spans="1:7" x14ac:dyDescent="0.25">
      <c r="A145" s="1">
        <v>43130</v>
      </c>
      <c r="B145" s="2" t="s">
        <v>22</v>
      </c>
      <c r="C145" s="2" t="s">
        <v>7</v>
      </c>
      <c r="D145" s="2" t="s">
        <v>8</v>
      </c>
      <c r="E145">
        <v>48</v>
      </c>
      <c r="F145">
        <v>79</v>
      </c>
      <c r="G145" s="2">
        <f>IF(statek3[[#This Row],[data]]&lt;&gt;A144,_xlfn.DAYS(statek3[[#This Row],[data]],A144)-1,0)</f>
        <v>0</v>
      </c>
    </row>
    <row r="146" spans="1:7" x14ac:dyDescent="0.25">
      <c r="A146" s="1">
        <v>43147</v>
      </c>
      <c r="B146" s="2" t="s">
        <v>6</v>
      </c>
      <c r="C146" s="2" t="s">
        <v>9</v>
      </c>
      <c r="D146" s="2" t="s">
        <v>8</v>
      </c>
      <c r="E146">
        <v>34</v>
      </c>
      <c r="F146">
        <v>42</v>
      </c>
      <c r="G146" s="2">
        <f>IF(statek3[[#This Row],[data]]&lt;&gt;A145,_xlfn.DAYS(statek3[[#This Row],[data]],A145)-1,0)</f>
        <v>16</v>
      </c>
    </row>
    <row r="147" spans="1:7" x14ac:dyDescent="0.25">
      <c r="A147" s="1">
        <v>43147</v>
      </c>
      <c r="B147" s="2" t="s">
        <v>6</v>
      </c>
      <c r="C147" s="2" t="s">
        <v>11</v>
      </c>
      <c r="D147" s="2" t="s">
        <v>14</v>
      </c>
      <c r="E147">
        <v>49</v>
      </c>
      <c r="F147">
        <v>35</v>
      </c>
      <c r="G147" s="2">
        <f>IF(statek3[[#This Row],[data]]&lt;&gt;A146,_xlfn.DAYS(statek3[[#This Row],[data]],A146)-1,0)</f>
        <v>0</v>
      </c>
    </row>
    <row r="148" spans="1:7" x14ac:dyDescent="0.25">
      <c r="A148" s="1">
        <v>43147</v>
      </c>
      <c r="B148" s="2" t="s">
        <v>6</v>
      </c>
      <c r="C148" s="2" t="s">
        <v>10</v>
      </c>
      <c r="D148" s="2" t="s">
        <v>8</v>
      </c>
      <c r="E148">
        <v>10</v>
      </c>
      <c r="F148">
        <v>8</v>
      </c>
      <c r="G148" s="2">
        <f>IF(statek3[[#This Row],[data]]&lt;&gt;A147,_xlfn.DAYS(statek3[[#This Row],[data]],A147)-1,0)</f>
        <v>0</v>
      </c>
    </row>
    <row r="149" spans="1:7" x14ac:dyDescent="0.25">
      <c r="A149" s="1">
        <v>43147</v>
      </c>
      <c r="B149" s="2" t="s">
        <v>6</v>
      </c>
      <c r="C149" s="2" t="s">
        <v>12</v>
      </c>
      <c r="D149" s="2" t="s">
        <v>8</v>
      </c>
      <c r="E149">
        <v>47</v>
      </c>
      <c r="F149">
        <v>21</v>
      </c>
      <c r="G149" s="2">
        <f>IF(statek3[[#This Row],[data]]&lt;&gt;A148,_xlfn.DAYS(statek3[[#This Row],[data]],A148)-1,0)</f>
        <v>0</v>
      </c>
    </row>
    <row r="150" spans="1:7" x14ac:dyDescent="0.25">
      <c r="A150" s="1">
        <v>43147</v>
      </c>
      <c r="B150" s="2" t="s">
        <v>6</v>
      </c>
      <c r="C150" s="2" t="s">
        <v>7</v>
      </c>
      <c r="D150" s="2" t="s">
        <v>8</v>
      </c>
      <c r="E150">
        <v>48</v>
      </c>
      <c r="F150">
        <v>66</v>
      </c>
      <c r="G150" s="2">
        <f>IF(statek3[[#This Row],[data]]&lt;&gt;A149,_xlfn.DAYS(statek3[[#This Row],[data]],A149)-1,0)</f>
        <v>0</v>
      </c>
    </row>
    <row r="151" spans="1:7" x14ac:dyDescent="0.25">
      <c r="A151" s="1">
        <v>43162</v>
      </c>
      <c r="B151" s="2" t="s">
        <v>13</v>
      </c>
      <c r="C151" s="2" t="s">
        <v>9</v>
      </c>
      <c r="D151" s="2" t="s">
        <v>14</v>
      </c>
      <c r="E151">
        <v>34</v>
      </c>
      <c r="F151">
        <v>58</v>
      </c>
      <c r="G151" s="2">
        <f>IF(statek3[[#This Row],[data]]&lt;&gt;A150,_xlfn.DAYS(statek3[[#This Row],[data]],A150)-1,0)</f>
        <v>14</v>
      </c>
    </row>
    <row r="152" spans="1:7" x14ac:dyDescent="0.25">
      <c r="A152" s="1">
        <v>43162</v>
      </c>
      <c r="B152" s="2" t="s">
        <v>13</v>
      </c>
      <c r="C152" s="2" t="s">
        <v>10</v>
      </c>
      <c r="D152" s="2" t="s">
        <v>8</v>
      </c>
      <c r="E152">
        <v>5</v>
      </c>
      <c r="F152">
        <v>9</v>
      </c>
      <c r="G152" s="2">
        <f>IF(statek3[[#This Row],[data]]&lt;&gt;A151,_xlfn.DAYS(statek3[[#This Row],[data]],A151)-1,0)</f>
        <v>0</v>
      </c>
    </row>
    <row r="153" spans="1:7" x14ac:dyDescent="0.25">
      <c r="A153" s="1">
        <v>43181</v>
      </c>
      <c r="B153" s="2" t="s">
        <v>15</v>
      </c>
      <c r="C153" s="2" t="s">
        <v>12</v>
      </c>
      <c r="D153" s="2" t="s">
        <v>14</v>
      </c>
      <c r="E153">
        <v>46</v>
      </c>
      <c r="F153">
        <v>30</v>
      </c>
      <c r="G153" s="2">
        <f>IF(statek3[[#This Row],[data]]&lt;&gt;A152,_xlfn.DAYS(statek3[[#This Row],[data]],A152)-1,0)</f>
        <v>18</v>
      </c>
    </row>
    <row r="154" spans="1:7" x14ac:dyDescent="0.25">
      <c r="A154" s="1">
        <v>43181</v>
      </c>
      <c r="B154" s="2" t="s">
        <v>15</v>
      </c>
      <c r="C154" s="2" t="s">
        <v>7</v>
      </c>
      <c r="D154" s="2" t="s">
        <v>8</v>
      </c>
      <c r="E154">
        <v>49</v>
      </c>
      <c r="F154">
        <v>65</v>
      </c>
      <c r="G154" s="2">
        <f>IF(statek3[[#This Row],[data]]&lt;&gt;A153,_xlfn.DAYS(statek3[[#This Row],[data]],A153)-1,0)</f>
        <v>0</v>
      </c>
    </row>
    <row r="155" spans="1:7" x14ac:dyDescent="0.25">
      <c r="A155" s="1">
        <v>43181</v>
      </c>
      <c r="B155" s="2" t="s">
        <v>15</v>
      </c>
      <c r="C155" s="2" t="s">
        <v>10</v>
      </c>
      <c r="D155" s="2" t="s">
        <v>8</v>
      </c>
      <c r="E155">
        <v>16</v>
      </c>
      <c r="F155">
        <v>8</v>
      </c>
      <c r="G155" s="2">
        <f>IF(statek3[[#This Row],[data]]&lt;&gt;A154,_xlfn.DAYS(statek3[[#This Row],[data]],A154)-1,0)</f>
        <v>0</v>
      </c>
    </row>
    <row r="156" spans="1:7" x14ac:dyDescent="0.25">
      <c r="A156" s="1">
        <v>43207</v>
      </c>
      <c r="B156" s="2" t="s">
        <v>16</v>
      </c>
      <c r="C156" s="2" t="s">
        <v>9</v>
      </c>
      <c r="D156" s="2" t="s">
        <v>8</v>
      </c>
      <c r="E156">
        <v>5</v>
      </c>
      <c r="F156">
        <v>37</v>
      </c>
      <c r="G156" s="2">
        <f>IF(statek3[[#This Row],[data]]&lt;&gt;A155,_xlfn.DAYS(statek3[[#This Row],[data]],A155)-1,0)</f>
        <v>25</v>
      </c>
    </row>
    <row r="157" spans="1:7" x14ac:dyDescent="0.25">
      <c r="A157" s="1">
        <v>43207</v>
      </c>
      <c r="B157" s="2" t="s">
        <v>16</v>
      </c>
      <c r="C157" s="2" t="s">
        <v>12</v>
      </c>
      <c r="D157" s="2" t="s">
        <v>14</v>
      </c>
      <c r="E157">
        <v>1</v>
      </c>
      <c r="F157">
        <v>32</v>
      </c>
      <c r="G157" s="2">
        <f>IF(statek3[[#This Row],[data]]&lt;&gt;A156,_xlfn.DAYS(statek3[[#This Row],[data]],A156)-1,0)</f>
        <v>0</v>
      </c>
    </row>
    <row r="158" spans="1:7" x14ac:dyDescent="0.25">
      <c r="A158" s="1">
        <v>43207</v>
      </c>
      <c r="B158" s="2" t="s">
        <v>16</v>
      </c>
      <c r="C158" s="2" t="s">
        <v>10</v>
      </c>
      <c r="D158" s="2" t="s">
        <v>8</v>
      </c>
      <c r="E158">
        <v>34</v>
      </c>
      <c r="F158">
        <v>7</v>
      </c>
      <c r="G158" s="2">
        <f>IF(statek3[[#This Row],[data]]&lt;&gt;A157,_xlfn.DAYS(statek3[[#This Row],[data]],A157)-1,0)</f>
        <v>0</v>
      </c>
    </row>
    <row r="159" spans="1:7" x14ac:dyDescent="0.25">
      <c r="A159" s="1">
        <v>43207</v>
      </c>
      <c r="B159" s="2" t="s">
        <v>16</v>
      </c>
      <c r="C159" s="2" t="s">
        <v>7</v>
      </c>
      <c r="D159" s="2" t="s">
        <v>8</v>
      </c>
      <c r="E159">
        <v>29</v>
      </c>
      <c r="F159">
        <v>59</v>
      </c>
      <c r="G159" s="2">
        <f>IF(statek3[[#This Row],[data]]&lt;&gt;A158,_xlfn.DAYS(statek3[[#This Row],[data]],A158)-1,0)</f>
        <v>0</v>
      </c>
    </row>
    <row r="160" spans="1:7" x14ac:dyDescent="0.25">
      <c r="A160" s="1">
        <v>43228</v>
      </c>
      <c r="B160" s="2" t="s">
        <v>17</v>
      </c>
      <c r="C160" s="2" t="s">
        <v>11</v>
      </c>
      <c r="D160" s="2" t="s">
        <v>8</v>
      </c>
      <c r="E160">
        <v>34</v>
      </c>
      <c r="F160">
        <v>24</v>
      </c>
      <c r="G160" s="2">
        <f>IF(statek3[[#This Row],[data]]&lt;&gt;A159,_xlfn.DAYS(statek3[[#This Row],[data]],A159)-1,0)</f>
        <v>20</v>
      </c>
    </row>
    <row r="161" spans="1:7" x14ac:dyDescent="0.25">
      <c r="A161" s="1">
        <v>43228</v>
      </c>
      <c r="B161" s="2" t="s">
        <v>17</v>
      </c>
      <c r="C161" s="2" t="s">
        <v>12</v>
      </c>
      <c r="D161" s="2" t="s">
        <v>8</v>
      </c>
      <c r="E161">
        <v>27</v>
      </c>
      <c r="F161">
        <v>20</v>
      </c>
      <c r="G161" s="2">
        <f>IF(statek3[[#This Row],[data]]&lt;&gt;A160,_xlfn.DAYS(statek3[[#This Row],[data]],A160)-1,0)</f>
        <v>0</v>
      </c>
    </row>
    <row r="162" spans="1:7" x14ac:dyDescent="0.25">
      <c r="A162" s="1">
        <v>43228</v>
      </c>
      <c r="B162" s="2" t="s">
        <v>17</v>
      </c>
      <c r="C162" s="2" t="s">
        <v>10</v>
      </c>
      <c r="D162" s="2" t="s">
        <v>8</v>
      </c>
      <c r="E162">
        <v>40</v>
      </c>
      <c r="F162">
        <v>8</v>
      </c>
      <c r="G162" s="2">
        <f>IF(statek3[[#This Row],[data]]&lt;&gt;A161,_xlfn.DAYS(statek3[[#This Row],[data]],A161)-1,0)</f>
        <v>0</v>
      </c>
    </row>
    <row r="163" spans="1:7" x14ac:dyDescent="0.25">
      <c r="A163" s="1">
        <v>43252</v>
      </c>
      <c r="B163" s="2" t="s">
        <v>18</v>
      </c>
      <c r="C163" s="2" t="s">
        <v>7</v>
      </c>
      <c r="D163" s="2" t="s">
        <v>14</v>
      </c>
      <c r="E163">
        <v>184</v>
      </c>
      <c r="F163">
        <v>99</v>
      </c>
      <c r="G163" s="2">
        <f>IF(statek3[[#This Row],[data]]&lt;&gt;A162,_xlfn.DAYS(statek3[[#This Row],[data]],A162)-1,0)</f>
        <v>23</v>
      </c>
    </row>
    <row r="164" spans="1:7" x14ac:dyDescent="0.25">
      <c r="A164" s="1">
        <v>43252</v>
      </c>
      <c r="B164" s="2" t="s">
        <v>18</v>
      </c>
      <c r="C164" s="2" t="s">
        <v>9</v>
      </c>
      <c r="D164" s="2" t="s">
        <v>8</v>
      </c>
      <c r="E164">
        <v>48</v>
      </c>
      <c r="F164">
        <v>38</v>
      </c>
      <c r="G164" s="2">
        <f>IF(statek3[[#This Row],[data]]&lt;&gt;A163,_xlfn.DAYS(statek3[[#This Row],[data]],A163)-1,0)</f>
        <v>0</v>
      </c>
    </row>
    <row r="165" spans="1:7" x14ac:dyDescent="0.25">
      <c r="A165" s="1">
        <v>43252</v>
      </c>
      <c r="B165" s="2" t="s">
        <v>18</v>
      </c>
      <c r="C165" s="2" t="s">
        <v>11</v>
      </c>
      <c r="D165" s="2" t="s">
        <v>8</v>
      </c>
      <c r="E165">
        <v>21</v>
      </c>
      <c r="F165">
        <v>23</v>
      </c>
      <c r="G165" s="2">
        <f>IF(statek3[[#This Row],[data]]&lt;&gt;A164,_xlfn.DAYS(statek3[[#This Row],[data]],A164)-1,0)</f>
        <v>0</v>
      </c>
    </row>
    <row r="166" spans="1:7" x14ac:dyDescent="0.25">
      <c r="A166" s="1">
        <v>43270</v>
      </c>
      <c r="B166" s="2" t="s">
        <v>19</v>
      </c>
      <c r="C166" s="2" t="s">
        <v>7</v>
      </c>
      <c r="D166" s="2" t="s">
        <v>8</v>
      </c>
      <c r="E166">
        <v>47</v>
      </c>
      <c r="F166">
        <v>66</v>
      </c>
      <c r="G166" s="2">
        <f>IF(statek3[[#This Row],[data]]&lt;&gt;A165,_xlfn.DAYS(statek3[[#This Row],[data]],A165)-1,0)</f>
        <v>17</v>
      </c>
    </row>
    <row r="167" spans="1:7" x14ac:dyDescent="0.25">
      <c r="A167" s="1">
        <v>43270</v>
      </c>
      <c r="B167" s="2" t="s">
        <v>19</v>
      </c>
      <c r="C167" s="2" t="s">
        <v>11</v>
      </c>
      <c r="D167" s="2" t="s">
        <v>8</v>
      </c>
      <c r="E167">
        <v>6</v>
      </c>
      <c r="F167">
        <v>25</v>
      </c>
      <c r="G167" s="2">
        <f>IF(statek3[[#This Row],[data]]&lt;&gt;A166,_xlfn.DAYS(statek3[[#This Row],[data]],A166)-1,0)</f>
        <v>0</v>
      </c>
    </row>
    <row r="168" spans="1:7" x14ac:dyDescent="0.25">
      <c r="A168" s="1">
        <v>43270</v>
      </c>
      <c r="B168" s="2" t="s">
        <v>19</v>
      </c>
      <c r="C168" s="2" t="s">
        <v>9</v>
      </c>
      <c r="D168" s="2" t="s">
        <v>8</v>
      </c>
      <c r="E168">
        <v>47</v>
      </c>
      <c r="F168">
        <v>41</v>
      </c>
      <c r="G168" s="2">
        <f>IF(statek3[[#This Row],[data]]&lt;&gt;A167,_xlfn.DAYS(statek3[[#This Row],[data]],A167)-1,0)</f>
        <v>0</v>
      </c>
    </row>
    <row r="169" spans="1:7" x14ac:dyDescent="0.25">
      <c r="A169" s="1">
        <v>43292</v>
      </c>
      <c r="B169" s="2" t="s">
        <v>20</v>
      </c>
      <c r="C169" s="2" t="s">
        <v>10</v>
      </c>
      <c r="D169" s="2" t="s">
        <v>14</v>
      </c>
      <c r="E169">
        <v>192</v>
      </c>
      <c r="F169">
        <v>12</v>
      </c>
      <c r="G169" s="2">
        <f>IF(statek3[[#This Row],[data]]&lt;&gt;A168,_xlfn.DAYS(statek3[[#This Row],[data]],A168)-1,0)</f>
        <v>21</v>
      </c>
    </row>
    <row r="170" spans="1:7" x14ac:dyDescent="0.25">
      <c r="A170" s="1">
        <v>43292</v>
      </c>
      <c r="B170" s="2" t="s">
        <v>20</v>
      </c>
      <c r="C170" s="2" t="s">
        <v>11</v>
      </c>
      <c r="D170" s="2" t="s">
        <v>14</v>
      </c>
      <c r="E170">
        <v>48</v>
      </c>
      <c r="F170">
        <v>37</v>
      </c>
      <c r="G170" s="2">
        <f>IF(statek3[[#This Row],[data]]&lt;&gt;A169,_xlfn.DAYS(statek3[[#This Row],[data]],A169)-1,0)</f>
        <v>0</v>
      </c>
    </row>
    <row r="171" spans="1:7" x14ac:dyDescent="0.25">
      <c r="A171" s="1">
        <v>43292</v>
      </c>
      <c r="B171" s="2" t="s">
        <v>20</v>
      </c>
      <c r="C171" s="2" t="s">
        <v>7</v>
      </c>
      <c r="D171" s="2" t="s">
        <v>8</v>
      </c>
      <c r="E171">
        <v>18</v>
      </c>
      <c r="F171">
        <v>62</v>
      </c>
      <c r="G171" s="2">
        <f>IF(statek3[[#This Row],[data]]&lt;&gt;A170,_xlfn.DAYS(statek3[[#This Row],[data]],A170)-1,0)</f>
        <v>0</v>
      </c>
    </row>
    <row r="172" spans="1:7" x14ac:dyDescent="0.25">
      <c r="A172" s="1">
        <v>43292</v>
      </c>
      <c r="B172" s="2" t="s">
        <v>20</v>
      </c>
      <c r="C172" s="2" t="s">
        <v>9</v>
      </c>
      <c r="D172" s="2" t="s">
        <v>8</v>
      </c>
      <c r="E172">
        <v>25</v>
      </c>
      <c r="F172">
        <v>39</v>
      </c>
      <c r="G172" s="2">
        <f>IF(statek3[[#This Row],[data]]&lt;&gt;A171,_xlfn.DAYS(statek3[[#This Row],[data]],A171)-1,0)</f>
        <v>0</v>
      </c>
    </row>
    <row r="173" spans="1:7" x14ac:dyDescent="0.25">
      <c r="A173" s="1">
        <v>43292</v>
      </c>
      <c r="B173" s="2" t="s">
        <v>20</v>
      </c>
      <c r="C173" s="2" t="s">
        <v>12</v>
      </c>
      <c r="D173" s="2" t="s">
        <v>8</v>
      </c>
      <c r="E173">
        <v>2</v>
      </c>
      <c r="F173">
        <v>20</v>
      </c>
      <c r="G173" s="2">
        <f>IF(statek3[[#This Row],[data]]&lt;&gt;A172,_xlfn.DAYS(statek3[[#This Row],[data]],A172)-1,0)</f>
        <v>0</v>
      </c>
    </row>
    <row r="174" spans="1:7" x14ac:dyDescent="0.25">
      <c r="A174" s="1">
        <v>43317</v>
      </c>
      <c r="B174" s="2" t="s">
        <v>21</v>
      </c>
      <c r="C174" s="2" t="s">
        <v>11</v>
      </c>
      <c r="D174" s="2" t="s">
        <v>14</v>
      </c>
      <c r="E174">
        <v>13</v>
      </c>
      <c r="F174">
        <v>38</v>
      </c>
      <c r="G174" s="2">
        <f>IF(statek3[[#This Row],[data]]&lt;&gt;A173,_xlfn.DAYS(statek3[[#This Row],[data]],A173)-1,0)</f>
        <v>24</v>
      </c>
    </row>
    <row r="175" spans="1:7" x14ac:dyDescent="0.25">
      <c r="A175" s="1">
        <v>43317</v>
      </c>
      <c r="B175" s="2" t="s">
        <v>21</v>
      </c>
      <c r="C175" s="2" t="s">
        <v>9</v>
      </c>
      <c r="D175" s="2" t="s">
        <v>14</v>
      </c>
      <c r="E175">
        <v>121</v>
      </c>
      <c r="F175">
        <v>63</v>
      </c>
      <c r="G175" s="2">
        <f>IF(statek3[[#This Row],[data]]&lt;&gt;A174,_xlfn.DAYS(statek3[[#This Row],[data]],A174)-1,0)</f>
        <v>0</v>
      </c>
    </row>
    <row r="176" spans="1:7" x14ac:dyDescent="0.25">
      <c r="A176" s="1">
        <v>43317</v>
      </c>
      <c r="B176" s="2" t="s">
        <v>21</v>
      </c>
      <c r="C176" s="2" t="s">
        <v>12</v>
      </c>
      <c r="D176" s="2" t="s">
        <v>8</v>
      </c>
      <c r="E176">
        <v>30</v>
      </c>
      <c r="F176">
        <v>19</v>
      </c>
      <c r="G176" s="2">
        <f>IF(statek3[[#This Row],[data]]&lt;&gt;A175,_xlfn.DAYS(statek3[[#This Row],[data]],A175)-1,0)</f>
        <v>0</v>
      </c>
    </row>
    <row r="177" spans="1:7" x14ac:dyDescent="0.25">
      <c r="A177" s="1">
        <v>43317</v>
      </c>
      <c r="B177" s="2" t="s">
        <v>21</v>
      </c>
      <c r="C177" s="2" t="s">
        <v>10</v>
      </c>
      <c r="D177" s="2" t="s">
        <v>8</v>
      </c>
      <c r="E177">
        <v>46</v>
      </c>
      <c r="F177">
        <v>8</v>
      </c>
      <c r="G177" s="2">
        <f>IF(statek3[[#This Row],[data]]&lt;&gt;A176,_xlfn.DAYS(statek3[[#This Row],[data]],A176)-1,0)</f>
        <v>0</v>
      </c>
    </row>
    <row r="178" spans="1:7" x14ac:dyDescent="0.25">
      <c r="A178" s="1">
        <v>43330</v>
      </c>
      <c r="B178" s="2" t="s">
        <v>22</v>
      </c>
      <c r="C178" s="2" t="s">
        <v>10</v>
      </c>
      <c r="D178" s="2" t="s">
        <v>14</v>
      </c>
      <c r="E178">
        <v>49</v>
      </c>
      <c r="F178">
        <v>11</v>
      </c>
      <c r="G178" s="2">
        <f>IF(statek3[[#This Row],[data]]&lt;&gt;A177,_xlfn.DAYS(statek3[[#This Row],[data]],A177)-1,0)</f>
        <v>12</v>
      </c>
    </row>
    <row r="179" spans="1:7" x14ac:dyDescent="0.25">
      <c r="A179" s="1">
        <v>43330</v>
      </c>
      <c r="B179" s="2" t="s">
        <v>22</v>
      </c>
      <c r="C179" s="2" t="s">
        <v>7</v>
      </c>
      <c r="D179" s="2" t="s">
        <v>14</v>
      </c>
      <c r="E179">
        <v>61</v>
      </c>
      <c r="F179">
        <v>90</v>
      </c>
      <c r="G179" s="2">
        <f>IF(statek3[[#This Row],[data]]&lt;&gt;A178,_xlfn.DAYS(statek3[[#This Row],[data]],A178)-1,0)</f>
        <v>0</v>
      </c>
    </row>
    <row r="180" spans="1:7" x14ac:dyDescent="0.25">
      <c r="A180" s="1">
        <v>43330</v>
      </c>
      <c r="B180" s="2" t="s">
        <v>22</v>
      </c>
      <c r="C180" s="2" t="s">
        <v>12</v>
      </c>
      <c r="D180" s="2" t="s">
        <v>8</v>
      </c>
      <c r="E180">
        <v>19</v>
      </c>
      <c r="F180">
        <v>22</v>
      </c>
      <c r="G180" s="2">
        <f>IF(statek3[[#This Row],[data]]&lt;&gt;A179,_xlfn.DAYS(statek3[[#This Row],[data]],A179)-1,0)</f>
        <v>0</v>
      </c>
    </row>
    <row r="181" spans="1:7" x14ac:dyDescent="0.25">
      <c r="A181" s="1">
        <v>43330</v>
      </c>
      <c r="B181" s="2" t="s">
        <v>22</v>
      </c>
      <c r="C181" s="2" t="s">
        <v>9</v>
      </c>
      <c r="D181" s="2" t="s">
        <v>8</v>
      </c>
      <c r="E181">
        <v>22</v>
      </c>
      <c r="F181">
        <v>44</v>
      </c>
      <c r="G181" s="2">
        <f>IF(statek3[[#This Row],[data]]&lt;&gt;A180,_xlfn.DAYS(statek3[[#This Row],[data]],A180)-1,0)</f>
        <v>0</v>
      </c>
    </row>
    <row r="182" spans="1:7" x14ac:dyDescent="0.25">
      <c r="A182" s="1">
        <v>43347</v>
      </c>
      <c r="B182" s="2" t="s">
        <v>6</v>
      </c>
      <c r="C182" s="2" t="s">
        <v>11</v>
      </c>
      <c r="D182" s="2" t="s">
        <v>8</v>
      </c>
      <c r="E182">
        <v>9</v>
      </c>
      <c r="F182">
        <v>25</v>
      </c>
      <c r="G182" s="2">
        <f>IF(statek3[[#This Row],[data]]&lt;&gt;A181,_xlfn.DAYS(statek3[[#This Row],[data]],A181)-1,0)</f>
        <v>16</v>
      </c>
    </row>
    <row r="183" spans="1:7" x14ac:dyDescent="0.25">
      <c r="A183" s="1">
        <v>43347</v>
      </c>
      <c r="B183" s="2" t="s">
        <v>6</v>
      </c>
      <c r="C183" s="2" t="s">
        <v>7</v>
      </c>
      <c r="D183" s="2" t="s">
        <v>14</v>
      </c>
      <c r="E183">
        <v>4</v>
      </c>
      <c r="F183">
        <v>94</v>
      </c>
      <c r="G183" s="2">
        <f>IF(statek3[[#This Row],[data]]&lt;&gt;A182,_xlfn.DAYS(statek3[[#This Row],[data]],A182)-1,0)</f>
        <v>0</v>
      </c>
    </row>
    <row r="184" spans="1:7" x14ac:dyDescent="0.25">
      <c r="A184" s="1">
        <v>43347</v>
      </c>
      <c r="B184" s="2" t="s">
        <v>6</v>
      </c>
      <c r="C184" s="2" t="s">
        <v>12</v>
      </c>
      <c r="D184" s="2" t="s">
        <v>8</v>
      </c>
      <c r="E184">
        <v>8</v>
      </c>
      <c r="F184">
        <v>21</v>
      </c>
      <c r="G184" s="2">
        <f>IF(statek3[[#This Row],[data]]&lt;&gt;A183,_xlfn.DAYS(statek3[[#This Row],[data]],A183)-1,0)</f>
        <v>0</v>
      </c>
    </row>
    <row r="185" spans="1:7" x14ac:dyDescent="0.25">
      <c r="A185" s="1">
        <v>43347</v>
      </c>
      <c r="B185" s="2" t="s">
        <v>6</v>
      </c>
      <c r="C185" s="2" t="s">
        <v>10</v>
      </c>
      <c r="D185" s="2" t="s">
        <v>8</v>
      </c>
      <c r="E185">
        <v>47</v>
      </c>
      <c r="F185">
        <v>8</v>
      </c>
      <c r="G185" s="2">
        <f>IF(statek3[[#This Row],[data]]&lt;&gt;A184,_xlfn.DAYS(statek3[[#This Row],[data]],A184)-1,0)</f>
        <v>0</v>
      </c>
    </row>
    <row r="186" spans="1:7" x14ac:dyDescent="0.25">
      <c r="A186" s="1">
        <v>43362</v>
      </c>
      <c r="B186" s="2" t="s">
        <v>13</v>
      </c>
      <c r="C186" s="2" t="s">
        <v>12</v>
      </c>
      <c r="D186" s="2" t="s">
        <v>14</v>
      </c>
      <c r="E186">
        <v>82</v>
      </c>
      <c r="F186">
        <v>29</v>
      </c>
      <c r="G186" s="2">
        <f>IF(statek3[[#This Row],[data]]&lt;&gt;A185,_xlfn.DAYS(statek3[[#This Row],[data]],A185)-1,0)</f>
        <v>14</v>
      </c>
    </row>
    <row r="187" spans="1:7" x14ac:dyDescent="0.25">
      <c r="A187" s="1">
        <v>43362</v>
      </c>
      <c r="B187" s="2" t="s">
        <v>13</v>
      </c>
      <c r="C187" s="2" t="s">
        <v>9</v>
      </c>
      <c r="D187" s="2" t="s">
        <v>14</v>
      </c>
      <c r="E187">
        <v>26</v>
      </c>
      <c r="F187">
        <v>58</v>
      </c>
      <c r="G187" s="2">
        <f>IF(statek3[[#This Row],[data]]&lt;&gt;A186,_xlfn.DAYS(statek3[[#This Row],[data]],A186)-1,0)</f>
        <v>0</v>
      </c>
    </row>
    <row r="188" spans="1:7" x14ac:dyDescent="0.25">
      <c r="A188" s="1">
        <v>43362</v>
      </c>
      <c r="B188" s="2" t="s">
        <v>13</v>
      </c>
      <c r="C188" s="2" t="s">
        <v>10</v>
      </c>
      <c r="D188" s="2" t="s">
        <v>8</v>
      </c>
      <c r="E188">
        <v>24</v>
      </c>
      <c r="F188">
        <v>9</v>
      </c>
      <c r="G188" s="2">
        <f>IF(statek3[[#This Row],[data]]&lt;&gt;A187,_xlfn.DAYS(statek3[[#This Row],[data]],A187)-1,0)</f>
        <v>0</v>
      </c>
    </row>
    <row r="189" spans="1:7" x14ac:dyDescent="0.25">
      <c r="A189" s="1">
        <v>43362</v>
      </c>
      <c r="B189" s="2" t="s">
        <v>13</v>
      </c>
      <c r="C189" s="2" t="s">
        <v>11</v>
      </c>
      <c r="D189" s="2" t="s">
        <v>8</v>
      </c>
      <c r="E189">
        <v>36</v>
      </c>
      <c r="F189">
        <v>26</v>
      </c>
      <c r="G189" s="2">
        <f>IF(statek3[[#This Row],[data]]&lt;&gt;A188,_xlfn.DAYS(statek3[[#This Row],[data]],A188)-1,0)</f>
        <v>0</v>
      </c>
    </row>
    <row r="190" spans="1:7" x14ac:dyDescent="0.25">
      <c r="A190" s="1">
        <v>43362</v>
      </c>
      <c r="B190" s="2" t="s">
        <v>13</v>
      </c>
      <c r="C190" s="2" t="s">
        <v>7</v>
      </c>
      <c r="D190" s="2" t="s">
        <v>8</v>
      </c>
      <c r="E190">
        <v>6</v>
      </c>
      <c r="F190">
        <v>68</v>
      </c>
      <c r="G190" s="2">
        <f>IF(statek3[[#This Row],[data]]&lt;&gt;A189,_xlfn.DAYS(statek3[[#This Row],[data]],A189)-1,0)</f>
        <v>0</v>
      </c>
    </row>
    <row r="191" spans="1:7" x14ac:dyDescent="0.25">
      <c r="A191" s="1">
        <v>43381</v>
      </c>
      <c r="B191" s="2" t="s">
        <v>15</v>
      </c>
      <c r="C191" s="2" t="s">
        <v>11</v>
      </c>
      <c r="D191" s="2" t="s">
        <v>14</v>
      </c>
      <c r="E191">
        <v>45</v>
      </c>
      <c r="F191">
        <v>36</v>
      </c>
      <c r="G191" s="2">
        <f>IF(statek3[[#This Row],[data]]&lt;&gt;A190,_xlfn.DAYS(statek3[[#This Row],[data]],A190)-1,0)</f>
        <v>18</v>
      </c>
    </row>
    <row r="192" spans="1:7" x14ac:dyDescent="0.25">
      <c r="A192" s="1">
        <v>43381</v>
      </c>
      <c r="B192" s="2" t="s">
        <v>15</v>
      </c>
      <c r="C192" s="2" t="s">
        <v>10</v>
      </c>
      <c r="D192" s="2" t="s">
        <v>8</v>
      </c>
      <c r="E192">
        <v>18</v>
      </c>
      <c r="F192">
        <v>8</v>
      </c>
      <c r="G192" s="2">
        <f>IF(statek3[[#This Row],[data]]&lt;&gt;A191,_xlfn.DAYS(statek3[[#This Row],[data]],A191)-1,0)</f>
        <v>0</v>
      </c>
    </row>
    <row r="193" spans="1:7" x14ac:dyDescent="0.25">
      <c r="A193" s="1">
        <v>43381</v>
      </c>
      <c r="B193" s="2" t="s">
        <v>15</v>
      </c>
      <c r="C193" s="2" t="s">
        <v>9</v>
      </c>
      <c r="D193" s="2" t="s">
        <v>8</v>
      </c>
      <c r="E193">
        <v>20</v>
      </c>
      <c r="F193">
        <v>41</v>
      </c>
      <c r="G193" s="2">
        <f>IF(statek3[[#This Row],[data]]&lt;&gt;A192,_xlfn.DAYS(statek3[[#This Row],[data]],A192)-1,0)</f>
        <v>0</v>
      </c>
    </row>
    <row r="194" spans="1:7" x14ac:dyDescent="0.25">
      <c r="A194" s="1">
        <v>43407</v>
      </c>
      <c r="B194" s="2" t="s">
        <v>16</v>
      </c>
      <c r="C194" s="2" t="s">
        <v>12</v>
      </c>
      <c r="D194" s="2" t="s">
        <v>14</v>
      </c>
      <c r="E194">
        <v>4</v>
      </c>
      <c r="F194">
        <v>32</v>
      </c>
      <c r="G194" s="2">
        <f>IF(statek3[[#This Row],[data]]&lt;&gt;A193,_xlfn.DAYS(statek3[[#This Row],[data]],A193)-1,0)</f>
        <v>25</v>
      </c>
    </row>
    <row r="195" spans="1:7" x14ac:dyDescent="0.25">
      <c r="A195" s="1">
        <v>43407</v>
      </c>
      <c r="B195" s="2" t="s">
        <v>16</v>
      </c>
      <c r="C195" s="2" t="s">
        <v>9</v>
      </c>
      <c r="D195" s="2" t="s">
        <v>8</v>
      </c>
      <c r="E195">
        <v>48</v>
      </c>
      <c r="F195">
        <v>37</v>
      </c>
      <c r="G195" s="2">
        <f>IF(statek3[[#This Row],[data]]&lt;&gt;A194,_xlfn.DAYS(statek3[[#This Row],[data]],A194)-1,0)</f>
        <v>0</v>
      </c>
    </row>
    <row r="196" spans="1:7" x14ac:dyDescent="0.25">
      <c r="A196" s="1">
        <v>43428</v>
      </c>
      <c r="B196" s="2" t="s">
        <v>17</v>
      </c>
      <c r="C196" s="2" t="s">
        <v>9</v>
      </c>
      <c r="D196" s="2" t="s">
        <v>14</v>
      </c>
      <c r="E196">
        <v>64</v>
      </c>
      <c r="F196">
        <v>61</v>
      </c>
      <c r="G196" s="2">
        <f>IF(statek3[[#This Row],[data]]&lt;&gt;A195,_xlfn.DAYS(statek3[[#This Row],[data]],A195)-1,0)</f>
        <v>20</v>
      </c>
    </row>
    <row r="197" spans="1:7" x14ac:dyDescent="0.25">
      <c r="A197" s="1">
        <v>43428</v>
      </c>
      <c r="B197" s="2" t="s">
        <v>17</v>
      </c>
      <c r="C197" s="2" t="s">
        <v>7</v>
      </c>
      <c r="D197" s="2" t="s">
        <v>8</v>
      </c>
      <c r="E197">
        <v>43</v>
      </c>
      <c r="F197">
        <v>63</v>
      </c>
      <c r="G197" s="2">
        <f>IF(statek3[[#This Row],[data]]&lt;&gt;A196,_xlfn.DAYS(statek3[[#This Row],[data]],A196)-1,0)</f>
        <v>0</v>
      </c>
    </row>
    <row r="198" spans="1:7" x14ac:dyDescent="0.25">
      <c r="A198" s="1">
        <v>43428</v>
      </c>
      <c r="B198" s="2" t="s">
        <v>17</v>
      </c>
      <c r="C198" s="2" t="s">
        <v>11</v>
      </c>
      <c r="D198" s="2" t="s">
        <v>8</v>
      </c>
      <c r="E198">
        <v>24</v>
      </c>
      <c r="F198">
        <v>24</v>
      </c>
      <c r="G198" s="2">
        <f>IF(statek3[[#This Row],[data]]&lt;&gt;A197,_xlfn.DAYS(statek3[[#This Row],[data]],A197)-1,0)</f>
        <v>0</v>
      </c>
    </row>
    <row r="199" spans="1:7" x14ac:dyDescent="0.25">
      <c r="A199" s="1">
        <v>43452</v>
      </c>
      <c r="B199" s="2" t="s">
        <v>18</v>
      </c>
      <c r="C199" s="2" t="s">
        <v>9</v>
      </c>
      <c r="D199" s="2" t="s">
        <v>14</v>
      </c>
      <c r="E199">
        <v>4</v>
      </c>
      <c r="F199">
        <v>62</v>
      </c>
      <c r="G199" s="2">
        <f>IF(statek3[[#This Row],[data]]&lt;&gt;A198,_xlfn.DAYS(statek3[[#This Row],[data]],A198)-1,0)</f>
        <v>23</v>
      </c>
    </row>
    <row r="200" spans="1:7" x14ac:dyDescent="0.25">
      <c r="A200" s="1">
        <v>43452</v>
      </c>
      <c r="B200" s="2" t="s">
        <v>18</v>
      </c>
      <c r="C200" s="2" t="s">
        <v>12</v>
      </c>
      <c r="D200" s="2" t="s">
        <v>8</v>
      </c>
      <c r="E200">
        <v>35</v>
      </c>
      <c r="F200">
        <v>19</v>
      </c>
      <c r="G200" s="2">
        <f>IF(statek3[[#This Row],[data]]&lt;&gt;A199,_xlfn.DAYS(statek3[[#This Row],[data]],A199)-1,0)</f>
        <v>0</v>
      </c>
    </row>
    <row r="201" spans="1:7" x14ac:dyDescent="0.25">
      <c r="A201" s="1">
        <v>43452</v>
      </c>
      <c r="B201" s="2" t="s">
        <v>18</v>
      </c>
      <c r="C201" s="2" t="s">
        <v>10</v>
      </c>
      <c r="D201" s="2" t="s">
        <v>8</v>
      </c>
      <c r="E201">
        <v>41</v>
      </c>
      <c r="F201">
        <v>8</v>
      </c>
      <c r="G201" s="2">
        <f>IF(statek3[[#This Row],[data]]&lt;&gt;A200,_xlfn.DAYS(statek3[[#This Row],[data]],A200)-1,0)</f>
        <v>0</v>
      </c>
    </row>
    <row r="202" spans="1:7" x14ac:dyDescent="0.25">
      <c r="A202" s="1">
        <v>43452</v>
      </c>
      <c r="B202" s="2" t="s">
        <v>18</v>
      </c>
      <c r="C202" s="2" t="s">
        <v>7</v>
      </c>
      <c r="D202" s="2" t="s">
        <v>8</v>
      </c>
      <c r="E202">
        <v>23</v>
      </c>
      <c r="F202">
        <v>61</v>
      </c>
      <c r="G202" s="2">
        <f>IF(statek3[[#This Row],[data]]&lt;&gt;A201,_xlfn.DAYS(statek3[[#This Row],[data]],A201)-1,0)</f>
        <v>0</v>
      </c>
    </row>
    <row r="203" spans="1:7" x14ac:dyDescent="0.25">
      <c r="A203" s="1">
        <v>43452</v>
      </c>
      <c r="B203" s="2" t="s">
        <v>18</v>
      </c>
      <c r="C203" s="2" t="s">
        <v>11</v>
      </c>
      <c r="D203" s="2" t="s">
        <v>8</v>
      </c>
      <c r="E203">
        <v>46</v>
      </c>
      <c r="F203">
        <v>23</v>
      </c>
      <c r="G203" s="2">
        <f>IF(statek3[[#This Row],[data]]&lt;&gt;A202,_xlfn.DAYS(statek3[[#This Row],[data]],A202)-1,0)</f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CF224-24D1-443A-BF12-C0DC2D041CBB}">
  <dimension ref="A3:C43"/>
  <sheetViews>
    <sheetView workbookViewId="0">
      <selection activeCell="B3" sqref="B3"/>
    </sheetView>
  </sheetViews>
  <sheetFormatPr defaultRowHeight="15" x14ac:dyDescent="0.25"/>
  <cols>
    <col min="1" max="1" width="17.7109375" bestFit="1" customWidth="1"/>
    <col min="2" max="2" width="12.140625" bestFit="1" customWidth="1"/>
    <col min="3" max="3" width="13.42578125" bestFit="1" customWidth="1"/>
  </cols>
  <sheetData>
    <row r="3" spans="1:3" x14ac:dyDescent="0.25">
      <c r="A3" s="4" t="s">
        <v>23</v>
      </c>
      <c r="B3" t="s">
        <v>56</v>
      </c>
      <c r="C3" t="s">
        <v>55</v>
      </c>
    </row>
    <row r="4" spans="1:3" x14ac:dyDescent="0.25">
      <c r="A4" s="5" t="s">
        <v>26</v>
      </c>
      <c r="B4" s="2">
        <v>351</v>
      </c>
      <c r="C4" s="2">
        <v>277</v>
      </c>
    </row>
    <row r="5" spans="1:3" x14ac:dyDescent="0.25">
      <c r="A5" s="6" t="s">
        <v>27</v>
      </c>
      <c r="B5" s="2">
        <v>76</v>
      </c>
      <c r="C5" s="2">
        <v>32</v>
      </c>
    </row>
    <row r="6" spans="1:3" x14ac:dyDescent="0.25">
      <c r="A6" s="6" t="s">
        <v>28</v>
      </c>
      <c r="B6" s="2">
        <v>8</v>
      </c>
      <c r="C6" s="2">
        <v>0</v>
      </c>
    </row>
    <row r="7" spans="1:3" x14ac:dyDescent="0.25">
      <c r="A7" s="6" t="s">
        <v>29</v>
      </c>
      <c r="B7" s="2">
        <v>0</v>
      </c>
      <c r="C7" s="2">
        <v>50</v>
      </c>
    </row>
    <row r="8" spans="1:3" x14ac:dyDescent="0.25">
      <c r="A8" s="6" t="s">
        <v>30</v>
      </c>
      <c r="B8" s="2">
        <v>68</v>
      </c>
      <c r="C8" s="2">
        <v>0</v>
      </c>
    </row>
    <row r="9" spans="1:3" x14ac:dyDescent="0.25">
      <c r="A9" s="6" t="s">
        <v>37</v>
      </c>
      <c r="B9" s="2">
        <v>0</v>
      </c>
      <c r="C9" s="2">
        <v>0</v>
      </c>
    </row>
    <row r="10" spans="1:3" x14ac:dyDescent="0.25">
      <c r="A10" s="6" t="s">
        <v>31</v>
      </c>
      <c r="B10" s="2">
        <v>42</v>
      </c>
      <c r="C10" s="2">
        <v>0</v>
      </c>
    </row>
    <row r="11" spans="1:3" x14ac:dyDescent="0.25">
      <c r="A11" s="6" t="s">
        <v>32</v>
      </c>
      <c r="B11" s="2">
        <v>83</v>
      </c>
      <c r="C11" s="2">
        <v>0</v>
      </c>
    </row>
    <row r="12" spans="1:3" x14ac:dyDescent="0.25">
      <c r="A12" s="6" t="s">
        <v>38</v>
      </c>
      <c r="B12" s="2">
        <v>0</v>
      </c>
      <c r="C12" s="2">
        <v>191</v>
      </c>
    </row>
    <row r="13" spans="1:3" x14ac:dyDescent="0.25">
      <c r="A13" s="6" t="s">
        <v>33</v>
      </c>
      <c r="B13" s="2">
        <v>44</v>
      </c>
      <c r="C13" s="2">
        <v>4</v>
      </c>
    </row>
    <row r="14" spans="1:3" x14ac:dyDescent="0.25">
      <c r="A14" s="6" t="s">
        <v>34</v>
      </c>
      <c r="B14" s="2">
        <v>0</v>
      </c>
      <c r="C14" s="2">
        <v>0</v>
      </c>
    </row>
    <row r="15" spans="1:3" x14ac:dyDescent="0.25">
      <c r="A15" s="6" t="s">
        <v>35</v>
      </c>
      <c r="B15" s="2">
        <v>30</v>
      </c>
      <c r="C15" s="2">
        <v>0</v>
      </c>
    </row>
    <row r="16" spans="1:3" x14ac:dyDescent="0.25">
      <c r="A16" s="6" t="s">
        <v>39</v>
      </c>
      <c r="B16" s="2">
        <v>0</v>
      </c>
      <c r="C16" s="2">
        <v>0</v>
      </c>
    </row>
    <row r="17" spans="1:3" x14ac:dyDescent="0.25">
      <c r="A17" s="5" t="s">
        <v>36</v>
      </c>
      <c r="B17" s="2">
        <v>174</v>
      </c>
      <c r="C17" s="2">
        <v>236</v>
      </c>
    </row>
    <row r="18" spans="1:3" x14ac:dyDescent="0.25">
      <c r="A18" s="6" t="s">
        <v>27</v>
      </c>
      <c r="B18" s="2">
        <v>39</v>
      </c>
      <c r="C18" s="2">
        <v>112</v>
      </c>
    </row>
    <row r="19" spans="1:3" x14ac:dyDescent="0.25">
      <c r="A19" s="6" t="s">
        <v>28</v>
      </c>
      <c r="B19" s="2">
        <v>0</v>
      </c>
      <c r="C19" s="2">
        <v>1</v>
      </c>
    </row>
    <row r="20" spans="1:3" x14ac:dyDescent="0.25">
      <c r="A20" s="6" t="s">
        <v>29</v>
      </c>
      <c r="B20" s="2">
        <v>35</v>
      </c>
      <c r="C20" s="2">
        <v>0</v>
      </c>
    </row>
    <row r="21" spans="1:3" x14ac:dyDescent="0.25">
      <c r="A21" s="6" t="s">
        <v>30</v>
      </c>
      <c r="B21" s="2">
        <v>1</v>
      </c>
      <c r="C21" s="2">
        <v>0</v>
      </c>
    </row>
    <row r="22" spans="1:3" x14ac:dyDescent="0.25">
      <c r="A22" s="6" t="s">
        <v>37</v>
      </c>
      <c r="B22" s="2">
        <v>33</v>
      </c>
      <c r="C22" s="2">
        <v>68</v>
      </c>
    </row>
    <row r="23" spans="1:3" x14ac:dyDescent="0.25">
      <c r="A23" s="6" t="s">
        <v>31</v>
      </c>
      <c r="B23" s="2">
        <v>8</v>
      </c>
      <c r="C23" s="2">
        <v>0</v>
      </c>
    </row>
    <row r="24" spans="1:3" x14ac:dyDescent="0.25">
      <c r="A24" s="6" t="s">
        <v>32</v>
      </c>
      <c r="B24" s="2">
        <v>42</v>
      </c>
      <c r="C24" s="2">
        <v>0</v>
      </c>
    </row>
    <row r="25" spans="1:3" x14ac:dyDescent="0.25">
      <c r="A25" s="6" t="s">
        <v>38</v>
      </c>
      <c r="B25" s="2">
        <v>4</v>
      </c>
      <c r="C25" s="2">
        <v>48</v>
      </c>
    </row>
    <row r="26" spans="1:3" x14ac:dyDescent="0.25">
      <c r="A26" s="6" t="s">
        <v>33</v>
      </c>
      <c r="B26" s="2">
        <v>0</v>
      </c>
      <c r="C26" s="2">
        <v>0</v>
      </c>
    </row>
    <row r="27" spans="1:3" x14ac:dyDescent="0.25">
      <c r="A27" s="6" t="s">
        <v>34</v>
      </c>
      <c r="B27" s="2">
        <v>0</v>
      </c>
      <c r="C27" s="2">
        <v>6</v>
      </c>
    </row>
    <row r="28" spans="1:3" x14ac:dyDescent="0.25">
      <c r="A28" s="6" t="s">
        <v>35</v>
      </c>
      <c r="B28" s="2">
        <v>12</v>
      </c>
      <c r="C28" s="2">
        <v>1</v>
      </c>
    </row>
    <row r="29" spans="1:3" x14ac:dyDescent="0.25">
      <c r="A29" s="6" t="s">
        <v>39</v>
      </c>
      <c r="B29" s="2">
        <v>0</v>
      </c>
      <c r="C29" s="2">
        <v>0</v>
      </c>
    </row>
    <row r="30" spans="1:3" x14ac:dyDescent="0.25">
      <c r="A30" s="5" t="s">
        <v>40</v>
      </c>
      <c r="B30" s="2">
        <v>259</v>
      </c>
      <c r="C30" s="2">
        <v>271</v>
      </c>
    </row>
    <row r="31" spans="1:3" x14ac:dyDescent="0.25">
      <c r="A31" s="6" t="s">
        <v>27</v>
      </c>
      <c r="B31" s="2">
        <v>10</v>
      </c>
      <c r="C31" s="2">
        <v>22</v>
      </c>
    </row>
    <row r="32" spans="1:3" x14ac:dyDescent="0.25">
      <c r="A32" s="6" t="s">
        <v>28</v>
      </c>
      <c r="B32" s="2">
        <v>34</v>
      </c>
      <c r="C32" s="2">
        <v>0</v>
      </c>
    </row>
    <row r="33" spans="1:3" x14ac:dyDescent="0.25">
      <c r="A33" s="6" t="s">
        <v>29</v>
      </c>
      <c r="B33" s="2">
        <v>0</v>
      </c>
      <c r="C33" s="2">
        <v>34</v>
      </c>
    </row>
    <row r="34" spans="1:3" x14ac:dyDescent="0.25">
      <c r="A34" s="6" t="s">
        <v>30</v>
      </c>
      <c r="B34" s="2">
        <v>5</v>
      </c>
      <c r="C34" s="2">
        <v>0</v>
      </c>
    </row>
    <row r="35" spans="1:3" x14ac:dyDescent="0.25">
      <c r="A35" s="6" t="s">
        <v>37</v>
      </c>
      <c r="B35" s="2">
        <v>0</v>
      </c>
      <c r="C35" s="2">
        <v>0</v>
      </c>
    </row>
    <row r="36" spans="1:3" x14ac:dyDescent="0.25">
      <c r="A36" s="6" t="s">
        <v>31</v>
      </c>
      <c r="B36" s="2">
        <v>95</v>
      </c>
      <c r="C36" s="2">
        <v>0</v>
      </c>
    </row>
    <row r="37" spans="1:3" x14ac:dyDescent="0.25">
      <c r="A37" s="6" t="s">
        <v>32</v>
      </c>
      <c r="B37" s="2">
        <v>25</v>
      </c>
      <c r="C37" s="2">
        <v>0</v>
      </c>
    </row>
    <row r="38" spans="1:3" x14ac:dyDescent="0.25">
      <c r="A38" s="6" t="s">
        <v>38</v>
      </c>
      <c r="B38" s="2">
        <v>22</v>
      </c>
      <c r="C38" s="2">
        <v>121</v>
      </c>
    </row>
    <row r="39" spans="1:3" x14ac:dyDescent="0.25">
      <c r="A39" s="6" t="s">
        <v>33</v>
      </c>
      <c r="B39" s="2">
        <v>0</v>
      </c>
      <c r="C39" s="2">
        <v>26</v>
      </c>
    </row>
    <row r="40" spans="1:3" x14ac:dyDescent="0.25">
      <c r="A40" s="6" t="s">
        <v>34</v>
      </c>
      <c r="B40" s="2">
        <v>20</v>
      </c>
      <c r="C40" s="2">
        <v>0</v>
      </c>
    </row>
    <row r="41" spans="1:3" x14ac:dyDescent="0.25">
      <c r="A41" s="6" t="s">
        <v>35</v>
      </c>
      <c r="B41" s="2">
        <v>48</v>
      </c>
      <c r="C41" s="2">
        <v>64</v>
      </c>
    </row>
    <row r="42" spans="1:3" x14ac:dyDescent="0.25">
      <c r="A42" s="6" t="s">
        <v>39</v>
      </c>
      <c r="B42" s="2">
        <v>0</v>
      </c>
      <c r="C42" s="2">
        <v>4</v>
      </c>
    </row>
    <row r="43" spans="1:3" x14ac:dyDescent="0.25">
      <c r="A43" s="5" t="s">
        <v>24</v>
      </c>
      <c r="B43" s="2">
        <v>784</v>
      </c>
      <c r="C43" s="2">
        <v>784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E4116-40DF-4709-842F-AE0E5F0EE500}">
  <dimension ref="A1:P203"/>
  <sheetViews>
    <sheetView workbookViewId="0">
      <selection sqref="A1:N1048576"/>
    </sheetView>
  </sheetViews>
  <sheetFormatPr defaultRowHeight="15" x14ac:dyDescent="0.25"/>
  <cols>
    <col min="1" max="1" width="10.7109375" bestFit="1" customWidth="1"/>
    <col min="2" max="2" width="11.42578125" bestFit="1" customWidth="1"/>
    <col min="3" max="3" width="8.42578125" bestFit="1" customWidth="1"/>
    <col min="4" max="4" width="7.140625" bestFit="1" customWidth="1"/>
    <col min="5" max="5" width="9" bestFit="1" customWidth="1"/>
    <col min="6" max="6" width="24.140625" bestFit="1" customWidth="1"/>
    <col min="7" max="9" width="12.42578125" bestFit="1" customWidth="1"/>
    <col min="10" max="10" width="12.85546875" bestFit="1" customWidth="1"/>
    <col min="11" max="11" width="12.42578125" bestFit="1" customWidth="1"/>
    <col min="12" max="12" width="12.85546875" customWidth="1"/>
    <col min="14" max="15" width="10.71093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</row>
    <row r="2" spans="1:16" x14ac:dyDescent="0.25">
      <c r="A2" s="1">
        <v>42370</v>
      </c>
      <c r="B2" s="2" t="s">
        <v>6</v>
      </c>
      <c r="C2" s="2" t="s">
        <v>7</v>
      </c>
      <c r="D2" s="2" t="s">
        <v>8</v>
      </c>
      <c r="E2">
        <v>3</v>
      </c>
      <c r="F2">
        <v>80</v>
      </c>
      <c r="G2" s="2">
        <v>0</v>
      </c>
      <c r="H2" s="2">
        <v>0</v>
      </c>
      <c r="I2" s="2">
        <v>0</v>
      </c>
      <c r="J2" s="2">
        <v>3</v>
      </c>
      <c r="K2" s="2">
        <v>0</v>
      </c>
      <c r="L2" s="2">
        <v>0</v>
      </c>
      <c r="M2" s="2">
        <f>IF(statek4[[#This Row],[roznica]]&gt;0,statek4[[#This Row],[roznica]],0)</f>
        <v>0</v>
      </c>
      <c r="N2" s="2">
        <f>IF(statek4[[#This Row],[roznica]]&lt;0,ABS(statek4[[#This Row],[roznica]]),0)</f>
        <v>0</v>
      </c>
    </row>
    <row r="3" spans="1:16" x14ac:dyDescent="0.25">
      <c r="A3" s="1">
        <v>42370</v>
      </c>
      <c r="B3" s="2" t="s">
        <v>6</v>
      </c>
      <c r="C3" s="2" t="s">
        <v>9</v>
      </c>
      <c r="D3" s="2" t="s">
        <v>8</v>
      </c>
      <c r="E3">
        <v>32</v>
      </c>
      <c r="F3">
        <v>50</v>
      </c>
      <c r="G3" s="2">
        <f>IF(AND(statek4[[#This Row],[Z/W]]="Z",statek4[[#This Row],[towar]]="T1"),G2+statek4[[#This Row],[ile ton]],IF(AND(statek4[[#This Row],[Z/W]]="W",statek4[[#This Row],[towar]]="T1"),G2-statek4[[#This Row],[ile ton]],G2))</f>
        <v>0</v>
      </c>
      <c r="H3" s="2">
        <f>IF(AND(statek4[[#This Row],[Z/W]]="Z",statek4[[#This Row],[towar]]="T2"),H2+statek4[[#This Row],[ile ton]],IF(AND(statek4[[#This Row],[Z/W]]="W",statek4[[#This Row],[towar]]="T2"),H2-statek4[[#This Row],[ile ton]],H2))</f>
        <v>0</v>
      </c>
      <c r="I3" s="2">
        <f>IF(AND(statek4[[#This Row],[Z/W]]="Z",statek4[[#This Row],[towar]]="T3"),I2+statek4[[#This Row],[ile ton]],IF(AND(statek4[[#This Row],[Z/W]]="W",statek4[[#This Row],[towar]]="T3"),I2-statek4[[#This Row],[ile ton]],I2))</f>
        <v>0</v>
      </c>
      <c r="J3" s="2">
        <f>IF(AND(statek4[[#This Row],[Z/W]]="Z",statek4[[#This Row],[towar]]="T4"),J2+statek4[[#This Row],[ile ton]],IF(AND(statek4[[#This Row],[Z/W]]="W",statek4[[#This Row],[towar]]="T4"),J2-statek4[[#This Row],[ile ton]],J2))</f>
        <v>3</v>
      </c>
      <c r="K3" s="2">
        <f>IF(AND(statek4[[#This Row],[Z/W]]="Z",statek4[[#This Row],[towar]]="T5"),K2+statek4[[#This Row],[ile ton]],IF(AND(statek4[[#This Row],[Z/W]]="W",statek4[[#This Row],[towar]]="T5"),K2-statek4[[#This Row],[ile ton]],K2))</f>
        <v>32</v>
      </c>
      <c r="L3" s="2">
        <f>statek4[[#This Row],[ILE TON T5]]-K2</f>
        <v>32</v>
      </c>
      <c r="M3" s="2">
        <f>IF(statek4[[#This Row],[roznica]]&gt;0,statek4[[#This Row],[roznica]],0)</f>
        <v>32</v>
      </c>
      <c r="N3" s="2">
        <f>IF(statek4[[#This Row],[roznica]]&lt;0,ABS(statek4[[#This Row],[roznica]]),0)</f>
        <v>0</v>
      </c>
    </row>
    <row r="4" spans="1:16" x14ac:dyDescent="0.25">
      <c r="A4" s="1">
        <v>42370</v>
      </c>
      <c r="B4" s="2" t="s">
        <v>6</v>
      </c>
      <c r="C4" s="2" t="s">
        <v>10</v>
      </c>
      <c r="D4" s="2" t="s">
        <v>8</v>
      </c>
      <c r="E4">
        <v>38</v>
      </c>
      <c r="F4">
        <v>10</v>
      </c>
      <c r="G4" s="2">
        <f>IF(AND(statek4[[#This Row],[Z/W]]="Z",statek4[[#This Row],[towar]]="T1"),G3+statek4[[#This Row],[ile ton]],IF(AND(statek4[[#This Row],[Z/W]]="W",statek4[[#This Row],[towar]]="T1"),G3-statek4[[#This Row],[ile ton]],G3))</f>
        <v>38</v>
      </c>
      <c r="H4" s="2">
        <f>IF(AND(statek4[[#This Row],[Z/W]]="Z",statek4[[#This Row],[towar]]="T2"),H3+statek4[[#This Row],[ile ton]],IF(AND(statek4[[#This Row],[Z/W]]="W",statek4[[#This Row],[towar]]="T2"),H3-statek4[[#This Row],[ile ton]],H3))</f>
        <v>0</v>
      </c>
      <c r="I4" s="2">
        <f>IF(AND(statek4[[#This Row],[Z/W]]="Z",statek4[[#This Row],[towar]]="T3"),I3+statek4[[#This Row],[ile ton]],IF(AND(statek4[[#This Row],[Z/W]]="W",statek4[[#This Row],[towar]]="T3"),I3-statek4[[#This Row],[ile ton]],I3))</f>
        <v>0</v>
      </c>
      <c r="J4" s="2">
        <f>IF(AND(statek4[[#This Row],[Z/W]]="Z",statek4[[#This Row],[towar]]="T4"),J3+statek4[[#This Row],[ile ton]],IF(AND(statek4[[#This Row],[Z/W]]="W",statek4[[#This Row],[towar]]="T4"),J3-statek4[[#This Row],[ile ton]],J3))</f>
        <v>3</v>
      </c>
      <c r="K4" s="2">
        <f>IF(AND(statek4[[#This Row],[Z/W]]="Z",statek4[[#This Row],[towar]]="T5"),K3+statek4[[#This Row],[ile ton]],IF(AND(statek4[[#This Row],[Z/W]]="W",statek4[[#This Row],[towar]]="T5"),K3-statek4[[#This Row],[ile ton]],K3))</f>
        <v>32</v>
      </c>
      <c r="L4" s="2">
        <f>statek4[[#This Row],[ILE TON T5]]-K3</f>
        <v>0</v>
      </c>
      <c r="M4" s="2">
        <f>IF(statek4[[#This Row],[roznica]]&gt;0,statek4[[#This Row],[roznica]],0)</f>
        <v>0</v>
      </c>
      <c r="N4" s="2">
        <f>IF(statek4[[#This Row],[roznica]]&lt;0,ABS(statek4[[#This Row],[roznica]]),0)</f>
        <v>0</v>
      </c>
    </row>
    <row r="5" spans="1:16" x14ac:dyDescent="0.25">
      <c r="A5" s="1">
        <v>42370</v>
      </c>
      <c r="B5" s="2" t="s">
        <v>6</v>
      </c>
      <c r="C5" s="2" t="s">
        <v>11</v>
      </c>
      <c r="D5" s="2" t="s">
        <v>8</v>
      </c>
      <c r="E5">
        <v>33</v>
      </c>
      <c r="F5">
        <v>30</v>
      </c>
      <c r="G5" s="2">
        <f>IF(AND(statek4[[#This Row],[Z/W]]="Z",statek4[[#This Row],[towar]]="T1"),G4+statek4[[#This Row],[ile ton]],IF(AND(statek4[[#This Row],[Z/W]]="W",statek4[[#This Row],[towar]]="T1"),G4-statek4[[#This Row],[ile ton]],G4))</f>
        <v>38</v>
      </c>
      <c r="H5" s="2">
        <f>IF(AND(statek4[[#This Row],[Z/W]]="Z",statek4[[#This Row],[towar]]="T2"),H4+statek4[[#This Row],[ile ton]],IF(AND(statek4[[#This Row],[Z/W]]="W",statek4[[#This Row],[towar]]="T2"),H4-statek4[[#This Row],[ile ton]],H4))</f>
        <v>33</v>
      </c>
      <c r="I5" s="2">
        <f>IF(AND(statek4[[#This Row],[Z/W]]="Z",statek4[[#This Row],[towar]]="T3"),I4+statek4[[#This Row],[ile ton]],IF(AND(statek4[[#This Row],[Z/W]]="W",statek4[[#This Row],[towar]]="T3"),I4-statek4[[#This Row],[ile ton]],I4))</f>
        <v>0</v>
      </c>
      <c r="J5" s="2">
        <f>IF(AND(statek4[[#This Row],[Z/W]]="Z",statek4[[#This Row],[towar]]="T4"),J4+statek4[[#This Row],[ile ton]],IF(AND(statek4[[#This Row],[Z/W]]="W",statek4[[#This Row],[towar]]="T4"),J4-statek4[[#This Row],[ile ton]],J4))</f>
        <v>3</v>
      </c>
      <c r="K5" s="2">
        <f>IF(AND(statek4[[#This Row],[Z/W]]="Z",statek4[[#This Row],[towar]]="T5"),K4+statek4[[#This Row],[ile ton]],IF(AND(statek4[[#This Row],[Z/W]]="W",statek4[[#This Row],[towar]]="T5"),K4-statek4[[#This Row],[ile ton]],K4))</f>
        <v>32</v>
      </c>
      <c r="L5" s="2">
        <f>statek4[[#This Row],[ILE TON T5]]-K4</f>
        <v>0</v>
      </c>
      <c r="M5" s="2">
        <f>IF(statek4[[#This Row],[roznica]]&gt;0,statek4[[#This Row],[roznica]],0)</f>
        <v>0</v>
      </c>
      <c r="N5" s="2">
        <f>IF(statek4[[#This Row],[roznica]]&lt;0,ABS(statek4[[#This Row],[roznica]]),0)</f>
        <v>0</v>
      </c>
    </row>
    <row r="6" spans="1:16" x14ac:dyDescent="0.25">
      <c r="A6" s="1">
        <v>42370</v>
      </c>
      <c r="B6" s="2" t="s">
        <v>6</v>
      </c>
      <c r="C6" s="2" t="s">
        <v>12</v>
      </c>
      <c r="D6" s="2" t="s">
        <v>8</v>
      </c>
      <c r="E6">
        <v>43</v>
      </c>
      <c r="F6">
        <v>25</v>
      </c>
      <c r="G6" s="2">
        <f>IF(AND(statek4[[#This Row],[Z/W]]="Z",statek4[[#This Row],[towar]]="T1"),G5+statek4[[#This Row],[ile ton]],IF(AND(statek4[[#This Row],[Z/W]]="W",statek4[[#This Row],[towar]]="T1"),G5-statek4[[#This Row],[ile ton]],G5))</f>
        <v>38</v>
      </c>
      <c r="H6" s="2">
        <f>IF(AND(statek4[[#This Row],[Z/W]]="Z",statek4[[#This Row],[towar]]="T2"),H5+statek4[[#This Row],[ile ton]],IF(AND(statek4[[#This Row],[Z/W]]="W",statek4[[#This Row],[towar]]="T2"),H5-statek4[[#This Row],[ile ton]],H5))</f>
        <v>33</v>
      </c>
      <c r="I6" s="2">
        <f>IF(AND(statek4[[#This Row],[Z/W]]="Z",statek4[[#This Row],[towar]]="T3"),I5+statek4[[#This Row],[ile ton]],IF(AND(statek4[[#This Row],[Z/W]]="W",statek4[[#This Row],[towar]]="T3"),I5-statek4[[#This Row],[ile ton]],I5))</f>
        <v>43</v>
      </c>
      <c r="J6" s="2">
        <f>IF(AND(statek4[[#This Row],[Z/W]]="Z",statek4[[#This Row],[towar]]="T4"),J5+statek4[[#This Row],[ile ton]],IF(AND(statek4[[#This Row],[Z/W]]="W",statek4[[#This Row],[towar]]="T4"),J5-statek4[[#This Row],[ile ton]],J5))</f>
        <v>3</v>
      </c>
      <c r="K6" s="2">
        <f>IF(AND(statek4[[#This Row],[Z/W]]="Z",statek4[[#This Row],[towar]]="T5"),K5+statek4[[#This Row],[ile ton]],IF(AND(statek4[[#This Row],[Z/W]]="W",statek4[[#This Row],[towar]]="T5"),K5-statek4[[#This Row],[ile ton]],K5))</f>
        <v>32</v>
      </c>
      <c r="L6" s="15">
        <f>statek4[[#This Row],[ILE TON T5]]-K5</f>
        <v>0</v>
      </c>
      <c r="M6" s="15">
        <f>IF(statek4[[#This Row],[roznica]]&gt;0,statek4[[#This Row],[roznica]],0)</f>
        <v>0</v>
      </c>
      <c r="N6" s="2">
        <f>IF(statek4[[#This Row],[roznica]]&lt;0,ABS(statek4[[#This Row],[roznica]]),0)</f>
        <v>0</v>
      </c>
    </row>
    <row r="7" spans="1:16" x14ac:dyDescent="0.25">
      <c r="A7" s="1">
        <v>42385</v>
      </c>
      <c r="B7" s="2" t="s">
        <v>13</v>
      </c>
      <c r="C7" s="2" t="s">
        <v>9</v>
      </c>
      <c r="D7" s="2" t="s">
        <v>14</v>
      </c>
      <c r="E7">
        <v>32</v>
      </c>
      <c r="F7">
        <v>58</v>
      </c>
      <c r="G7" s="2">
        <f>IF(AND(statek4[[#This Row],[Z/W]]="Z",statek4[[#This Row],[towar]]="T1"),G6+statek4[[#This Row],[ile ton]],IF(AND(statek4[[#This Row],[Z/W]]="W",statek4[[#This Row],[towar]]="T1"),G6-statek4[[#This Row],[ile ton]],G6))</f>
        <v>38</v>
      </c>
      <c r="H7" s="2">
        <f>IF(AND(statek4[[#This Row],[Z/W]]="Z",statek4[[#This Row],[towar]]="T2"),H6+statek4[[#This Row],[ile ton]],IF(AND(statek4[[#This Row],[Z/W]]="W",statek4[[#This Row],[towar]]="T2"),H6-statek4[[#This Row],[ile ton]],H6))</f>
        <v>33</v>
      </c>
      <c r="I7" s="2">
        <f>IF(AND(statek4[[#This Row],[Z/W]]="Z",statek4[[#This Row],[towar]]="T3"),I6+statek4[[#This Row],[ile ton]],IF(AND(statek4[[#This Row],[Z/W]]="W",statek4[[#This Row],[towar]]="T3"),I6-statek4[[#This Row],[ile ton]],I6))</f>
        <v>43</v>
      </c>
      <c r="J7" s="2">
        <f>IF(AND(statek4[[#This Row],[Z/W]]="Z",statek4[[#This Row],[towar]]="T4"),J6+statek4[[#This Row],[ile ton]],IF(AND(statek4[[#This Row],[Z/W]]="W",statek4[[#This Row],[towar]]="T4"),J6-statek4[[#This Row],[ile ton]],J6))</f>
        <v>3</v>
      </c>
      <c r="K7" s="2">
        <f>IF(AND(statek4[[#This Row],[Z/W]]="Z",statek4[[#This Row],[towar]]="T5"),K6+statek4[[#This Row],[ile ton]],IF(AND(statek4[[#This Row],[Z/W]]="W",statek4[[#This Row],[towar]]="T5"),K6-statek4[[#This Row],[ile ton]],K6))</f>
        <v>0</v>
      </c>
      <c r="L7" s="2">
        <f>statek4[[#This Row],[ILE TON T5]]-K6</f>
        <v>-32</v>
      </c>
      <c r="M7" s="2">
        <f>IF(statek4[[#This Row],[roznica]]&gt;0,statek4[[#This Row],[roznica]],0)</f>
        <v>0</v>
      </c>
      <c r="N7" s="2">
        <f>IF(statek4[[#This Row],[roznica]]&lt;0,ABS(statek4[[#This Row],[roznica]]),0)</f>
        <v>32</v>
      </c>
    </row>
    <row r="8" spans="1:16" x14ac:dyDescent="0.25">
      <c r="A8" s="16">
        <v>42385</v>
      </c>
      <c r="B8" s="17" t="s">
        <v>13</v>
      </c>
      <c r="C8" s="17" t="s">
        <v>11</v>
      </c>
      <c r="D8" s="17" t="s">
        <v>8</v>
      </c>
      <c r="E8" s="18">
        <v>14</v>
      </c>
      <c r="F8" s="18">
        <v>26</v>
      </c>
      <c r="G8" s="2">
        <f>IF(AND(statek4[[#This Row],[Z/W]]="Z",statek4[[#This Row],[towar]]="T1"),G7+statek4[[#This Row],[ile ton]],IF(AND(statek4[[#This Row],[Z/W]]="W",statek4[[#This Row],[towar]]="T1"),G7-statek4[[#This Row],[ile ton]],G7))</f>
        <v>38</v>
      </c>
      <c r="H8" s="2">
        <f>IF(AND(statek4[[#This Row],[Z/W]]="Z",statek4[[#This Row],[towar]]="T2"),H7+statek4[[#This Row],[ile ton]],IF(AND(statek4[[#This Row],[Z/W]]="W",statek4[[#This Row],[towar]]="T2"),H7-statek4[[#This Row],[ile ton]],H7))</f>
        <v>47</v>
      </c>
      <c r="I8" s="2">
        <f>IF(AND(statek4[[#This Row],[Z/W]]="Z",statek4[[#This Row],[towar]]="T3"),I7+statek4[[#This Row],[ile ton]],IF(AND(statek4[[#This Row],[Z/W]]="W",statek4[[#This Row],[towar]]="T3"),I7-statek4[[#This Row],[ile ton]],I7))</f>
        <v>43</v>
      </c>
      <c r="J8" s="2">
        <f>IF(AND(statek4[[#This Row],[Z/W]]="Z",statek4[[#This Row],[towar]]="T4"),J7+statek4[[#This Row],[ile ton]],IF(AND(statek4[[#This Row],[Z/W]]="W",statek4[[#This Row],[towar]]="T4"),J7-statek4[[#This Row],[ile ton]],J7))</f>
        <v>3</v>
      </c>
      <c r="K8" s="2">
        <f>IF(AND(statek4[[#This Row],[Z/W]]="Z",statek4[[#This Row],[towar]]="T5"),K7+statek4[[#This Row],[ile ton]],IF(AND(statek4[[#This Row],[Z/W]]="W",statek4[[#This Row],[towar]]="T5"),K7-statek4[[#This Row],[ile ton]],K7))</f>
        <v>0</v>
      </c>
      <c r="L8" s="2">
        <f>statek4[[#This Row],[ILE TON T5]]-K7</f>
        <v>0</v>
      </c>
      <c r="M8" s="2">
        <f>IF(statek4[[#This Row],[roznica]]&gt;0,statek4[[#This Row],[roznica]],0)</f>
        <v>0</v>
      </c>
      <c r="N8" s="2">
        <f>IF(statek4[[#This Row],[roznica]]&lt;0,ABS(statek4[[#This Row],[roznica]]),0)</f>
        <v>0</v>
      </c>
    </row>
    <row r="9" spans="1:16" x14ac:dyDescent="0.25">
      <c r="A9" s="16">
        <v>42393</v>
      </c>
      <c r="B9" s="17" t="s">
        <v>15</v>
      </c>
      <c r="C9" s="17" t="s">
        <v>9</v>
      </c>
      <c r="D9" s="17" t="s">
        <v>8</v>
      </c>
      <c r="E9" s="18">
        <v>44</v>
      </c>
      <c r="F9" s="18">
        <v>46</v>
      </c>
      <c r="G9" s="2">
        <f>IF(AND(statek4[[#This Row],[Z/W]]="Z",statek4[[#This Row],[towar]]="T1"),G8+statek4[[#This Row],[ile ton]],IF(AND(statek4[[#This Row],[Z/W]]="W",statek4[[#This Row],[towar]]="T1"),G8-statek4[[#This Row],[ile ton]],G8))</f>
        <v>38</v>
      </c>
      <c r="H9" s="2">
        <f>IF(AND(statek4[[#This Row],[Z/W]]="Z",statek4[[#This Row],[towar]]="T2"),H8+statek4[[#This Row],[ile ton]],IF(AND(statek4[[#This Row],[Z/W]]="W",statek4[[#This Row],[towar]]="T2"),H8-statek4[[#This Row],[ile ton]],H8))</f>
        <v>47</v>
      </c>
      <c r="I9" s="2">
        <f>IF(AND(statek4[[#This Row],[Z/W]]="Z",statek4[[#This Row],[towar]]="T3"),I8+statek4[[#This Row],[ile ton]],IF(AND(statek4[[#This Row],[Z/W]]="W",statek4[[#This Row],[towar]]="T3"),I8-statek4[[#This Row],[ile ton]],I8))</f>
        <v>43</v>
      </c>
      <c r="J9" s="2">
        <f>IF(AND(statek4[[#This Row],[Z/W]]="Z",statek4[[#This Row],[towar]]="T4"),J8+statek4[[#This Row],[ile ton]],IF(AND(statek4[[#This Row],[Z/W]]="W",statek4[[#This Row],[towar]]="T4"),J8-statek4[[#This Row],[ile ton]],J8))</f>
        <v>3</v>
      </c>
      <c r="K9" s="2">
        <f>IF(AND(statek4[[#This Row],[Z/W]]="Z",statek4[[#This Row],[towar]]="T5"),K8+statek4[[#This Row],[ile ton]],IF(AND(statek4[[#This Row],[Z/W]]="W",statek4[[#This Row],[towar]]="T5"),K8-statek4[[#This Row],[ile ton]],K8))</f>
        <v>44</v>
      </c>
      <c r="L9" s="2">
        <f>statek4[[#This Row],[ILE TON T5]]-K8</f>
        <v>44</v>
      </c>
      <c r="M9" s="2">
        <f>IF(statek4[[#This Row],[roznica]]&gt;0,statek4[[#This Row],[roznica]],0)</f>
        <v>44</v>
      </c>
      <c r="N9" s="2">
        <f>IF(statek4[[#This Row],[roznica]]&lt;0,ABS(statek4[[#This Row],[roznica]]),0)</f>
        <v>0</v>
      </c>
      <c r="O9" s="11"/>
      <c r="P9" s="11"/>
    </row>
    <row r="10" spans="1:16" x14ac:dyDescent="0.25">
      <c r="A10" s="16">
        <v>42393</v>
      </c>
      <c r="B10" s="17" t="s">
        <v>15</v>
      </c>
      <c r="C10" s="17" t="s">
        <v>11</v>
      </c>
      <c r="D10" s="17" t="s">
        <v>8</v>
      </c>
      <c r="E10" s="18">
        <v>1</v>
      </c>
      <c r="F10" s="18">
        <v>28</v>
      </c>
      <c r="G10" s="2">
        <f>IF(AND(statek4[[#This Row],[Z/W]]="Z",statek4[[#This Row],[towar]]="T1"),G9+statek4[[#This Row],[ile ton]],IF(AND(statek4[[#This Row],[Z/W]]="W",statek4[[#This Row],[towar]]="T1"),G9-statek4[[#This Row],[ile ton]],G9))</f>
        <v>38</v>
      </c>
      <c r="H10" s="2">
        <f>IF(AND(statek4[[#This Row],[Z/W]]="Z",statek4[[#This Row],[towar]]="T2"),H9+statek4[[#This Row],[ile ton]],IF(AND(statek4[[#This Row],[Z/W]]="W",statek4[[#This Row],[towar]]="T2"),H9-statek4[[#This Row],[ile ton]],H9))</f>
        <v>48</v>
      </c>
      <c r="I10" s="2">
        <f>IF(AND(statek4[[#This Row],[Z/W]]="Z",statek4[[#This Row],[towar]]="T3"),I9+statek4[[#This Row],[ile ton]],IF(AND(statek4[[#This Row],[Z/W]]="W",statek4[[#This Row],[towar]]="T3"),I9-statek4[[#This Row],[ile ton]],I9))</f>
        <v>43</v>
      </c>
      <c r="J10" s="2">
        <f>IF(AND(statek4[[#This Row],[Z/W]]="Z",statek4[[#This Row],[towar]]="T4"),J9+statek4[[#This Row],[ile ton]],IF(AND(statek4[[#This Row],[Z/W]]="W",statek4[[#This Row],[towar]]="T4"),J9-statek4[[#This Row],[ile ton]],J9))</f>
        <v>3</v>
      </c>
      <c r="K10" s="2">
        <f>IF(AND(statek4[[#This Row],[Z/W]]="Z",statek4[[#This Row],[towar]]="T5"),K9+statek4[[#This Row],[ile ton]],IF(AND(statek4[[#This Row],[Z/W]]="W",statek4[[#This Row],[towar]]="T5"),K9-statek4[[#This Row],[ile ton]],K9))</f>
        <v>44</v>
      </c>
      <c r="L10" s="2">
        <f>statek4[[#This Row],[ILE TON T5]]-K9</f>
        <v>0</v>
      </c>
      <c r="M10" s="2">
        <f>IF(statek4[[#This Row],[roznica]]&gt;0,statek4[[#This Row],[roznica]],0)</f>
        <v>0</v>
      </c>
      <c r="N10" s="2">
        <f>IF(statek4[[#This Row],[roznica]]&lt;0,ABS(statek4[[#This Row],[roznica]]),0)</f>
        <v>0</v>
      </c>
    </row>
    <row r="11" spans="1:16" x14ac:dyDescent="0.25">
      <c r="A11" s="12">
        <v>42393</v>
      </c>
      <c r="B11" s="13" t="s">
        <v>15</v>
      </c>
      <c r="C11" s="13" t="s">
        <v>7</v>
      </c>
      <c r="D11" s="13" t="s">
        <v>8</v>
      </c>
      <c r="E11" s="14">
        <v>21</v>
      </c>
      <c r="F11" s="14">
        <v>74</v>
      </c>
      <c r="G11" s="2">
        <f>IF(AND(statek4[[#This Row],[Z/W]]="Z",statek4[[#This Row],[towar]]="T1"),G10+statek4[[#This Row],[ile ton]],IF(AND(statek4[[#This Row],[Z/W]]="W",statek4[[#This Row],[towar]]="T1"),G10-statek4[[#This Row],[ile ton]],G10))</f>
        <v>38</v>
      </c>
      <c r="H11" s="2">
        <f>IF(AND(statek4[[#This Row],[Z/W]]="Z",statek4[[#This Row],[towar]]="T2"),H10+statek4[[#This Row],[ile ton]],IF(AND(statek4[[#This Row],[Z/W]]="W",statek4[[#This Row],[towar]]="T2"),H10-statek4[[#This Row],[ile ton]],H10))</f>
        <v>48</v>
      </c>
      <c r="I11" s="2">
        <f>IF(AND(statek4[[#This Row],[Z/W]]="Z",statek4[[#This Row],[towar]]="T3"),I10+statek4[[#This Row],[ile ton]],IF(AND(statek4[[#This Row],[Z/W]]="W",statek4[[#This Row],[towar]]="T3"),I10-statek4[[#This Row],[ile ton]],I10))</f>
        <v>43</v>
      </c>
      <c r="J11" s="2">
        <f>IF(AND(statek4[[#This Row],[Z/W]]="Z",statek4[[#This Row],[towar]]="T4"),J10+statek4[[#This Row],[ile ton]],IF(AND(statek4[[#This Row],[Z/W]]="W",statek4[[#This Row],[towar]]="T4"),J10-statek4[[#This Row],[ile ton]],J10))</f>
        <v>24</v>
      </c>
      <c r="K11" s="2">
        <f>IF(AND(statek4[[#This Row],[Z/W]]="Z",statek4[[#This Row],[towar]]="T5"),K10+statek4[[#This Row],[ile ton]],IF(AND(statek4[[#This Row],[Z/W]]="W",statek4[[#This Row],[towar]]="T5"),K10-statek4[[#This Row],[ile ton]],K10))</f>
        <v>44</v>
      </c>
      <c r="L11" s="2">
        <f>statek4[[#This Row],[ILE TON T5]]-K10</f>
        <v>0</v>
      </c>
      <c r="M11" s="2">
        <f>IF(statek4[[#This Row],[roznica]]&gt;0,statek4[[#This Row],[roznica]],0)</f>
        <v>0</v>
      </c>
      <c r="N11" s="2">
        <f>IF(statek4[[#This Row],[roznica]]&lt;0,ABS(statek4[[#This Row],[roznica]]),0)</f>
        <v>0</v>
      </c>
    </row>
    <row r="12" spans="1:16" x14ac:dyDescent="0.25">
      <c r="A12" s="12">
        <v>42419</v>
      </c>
      <c r="B12" s="13" t="s">
        <v>16</v>
      </c>
      <c r="C12" s="13" t="s">
        <v>12</v>
      </c>
      <c r="D12" s="13" t="s">
        <v>14</v>
      </c>
      <c r="E12" s="14">
        <v>43</v>
      </c>
      <c r="F12" s="14">
        <v>32</v>
      </c>
      <c r="G12" s="2">
        <f>IF(AND(statek4[[#This Row],[Z/W]]="Z",statek4[[#This Row],[towar]]="T1"),G11+statek4[[#This Row],[ile ton]],IF(AND(statek4[[#This Row],[Z/W]]="W",statek4[[#This Row],[towar]]="T1"),G11-statek4[[#This Row],[ile ton]],G11))</f>
        <v>38</v>
      </c>
      <c r="H12" s="2">
        <f>IF(AND(statek4[[#This Row],[Z/W]]="Z",statek4[[#This Row],[towar]]="T2"),H11+statek4[[#This Row],[ile ton]],IF(AND(statek4[[#This Row],[Z/W]]="W",statek4[[#This Row],[towar]]="T2"),H11-statek4[[#This Row],[ile ton]],H11))</f>
        <v>48</v>
      </c>
      <c r="I12" s="2">
        <f>IF(AND(statek4[[#This Row],[Z/W]]="Z",statek4[[#This Row],[towar]]="T3"),I11+statek4[[#This Row],[ile ton]],IF(AND(statek4[[#This Row],[Z/W]]="W",statek4[[#This Row],[towar]]="T3"),I11-statek4[[#This Row],[ile ton]],I11))</f>
        <v>0</v>
      </c>
      <c r="J12" s="2">
        <f>IF(AND(statek4[[#This Row],[Z/W]]="Z",statek4[[#This Row],[towar]]="T4"),J11+statek4[[#This Row],[ile ton]],IF(AND(statek4[[#This Row],[Z/W]]="W",statek4[[#This Row],[towar]]="T4"),J11-statek4[[#This Row],[ile ton]],J11))</f>
        <v>24</v>
      </c>
      <c r="K12" s="2">
        <f>IF(AND(statek4[[#This Row],[Z/W]]="Z",statek4[[#This Row],[towar]]="T5"),K11+statek4[[#This Row],[ile ton]],IF(AND(statek4[[#This Row],[Z/W]]="W",statek4[[#This Row],[towar]]="T5"),K11-statek4[[#This Row],[ile ton]],K11))</f>
        <v>44</v>
      </c>
      <c r="L12" s="2">
        <f>statek4[[#This Row],[ILE TON T5]]-K11</f>
        <v>0</v>
      </c>
      <c r="M12" s="2">
        <f>IF(statek4[[#This Row],[roznica]]&gt;0,statek4[[#This Row],[roznica]],0)</f>
        <v>0</v>
      </c>
      <c r="N12" s="2">
        <f>IF(statek4[[#This Row],[roznica]]&lt;0,ABS(statek4[[#This Row],[roznica]]),0)</f>
        <v>0</v>
      </c>
    </row>
    <row r="13" spans="1:16" x14ac:dyDescent="0.25">
      <c r="A13" s="1">
        <v>42419</v>
      </c>
      <c r="B13" s="2" t="s">
        <v>16</v>
      </c>
      <c r="C13" s="2" t="s">
        <v>10</v>
      </c>
      <c r="D13" s="2" t="s">
        <v>14</v>
      </c>
      <c r="E13">
        <v>38</v>
      </c>
      <c r="F13">
        <v>13</v>
      </c>
      <c r="G13" s="2">
        <f>IF(AND(statek4[[#This Row],[Z/W]]="Z",statek4[[#This Row],[towar]]="T1"),G12+statek4[[#This Row],[ile ton]],IF(AND(statek4[[#This Row],[Z/W]]="W",statek4[[#This Row],[towar]]="T1"),G12-statek4[[#This Row],[ile ton]],G12))</f>
        <v>0</v>
      </c>
      <c r="H13" s="2">
        <f>IF(AND(statek4[[#This Row],[Z/W]]="Z",statek4[[#This Row],[towar]]="T2"),H12+statek4[[#This Row],[ile ton]],IF(AND(statek4[[#This Row],[Z/W]]="W",statek4[[#This Row],[towar]]="T2"),H12-statek4[[#This Row],[ile ton]],H12))</f>
        <v>48</v>
      </c>
      <c r="I13" s="2">
        <f>IF(AND(statek4[[#This Row],[Z/W]]="Z",statek4[[#This Row],[towar]]="T3"),I12+statek4[[#This Row],[ile ton]],IF(AND(statek4[[#This Row],[Z/W]]="W",statek4[[#This Row],[towar]]="T3"),I12-statek4[[#This Row],[ile ton]],I12))</f>
        <v>0</v>
      </c>
      <c r="J13" s="2">
        <f>IF(AND(statek4[[#This Row],[Z/W]]="Z",statek4[[#This Row],[towar]]="T4"),J12+statek4[[#This Row],[ile ton]],IF(AND(statek4[[#This Row],[Z/W]]="W",statek4[[#This Row],[towar]]="T4"),J12-statek4[[#This Row],[ile ton]],J12))</f>
        <v>24</v>
      </c>
      <c r="K13" s="2">
        <f>IF(AND(statek4[[#This Row],[Z/W]]="Z",statek4[[#This Row],[towar]]="T5"),K12+statek4[[#This Row],[ile ton]],IF(AND(statek4[[#This Row],[Z/W]]="W",statek4[[#This Row],[towar]]="T5"),K12-statek4[[#This Row],[ile ton]],K12))</f>
        <v>44</v>
      </c>
      <c r="L13" s="2">
        <f>statek4[[#This Row],[ILE TON T5]]-K12</f>
        <v>0</v>
      </c>
      <c r="M13" s="2">
        <f>IF(statek4[[#This Row],[roznica]]&gt;0,statek4[[#This Row],[roznica]],0)</f>
        <v>0</v>
      </c>
      <c r="N13" s="2">
        <f>IF(statek4[[#This Row],[roznica]]&lt;0,ABS(statek4[[#This Row],[roznica]]),0)</f>
        <v>0</v>
      </c>
    </row>
    <row r="14" spans="1:16" x14ac:dyDescent="0.25">
      <c r="A14" s="1">
        <v>42419</v>
      </c>
      <c r="B14" s="2" t="s">
        <v>16</v>
      </c>
      <c r="C14" s="2" t="s">
        <v>7</v>
      </c>
      <c r="D14" s="2" t="s">
        <v>8</v>
      </c>
      <c r="E14">
        <v>9</v>
      </c>
      <c r="F14">
        <v>59</v>
      </c>
      <c r="G14" s="2">
        <f>IF(AND(statek4[[#This Row],[Z/W]]="Z",statek4[[#This Row],[towar]]="T1"),G13+statek4[[#This Row],[ile ton]],IF(AND(statek4[[#This Row],[Z/W]]="W",statek4[[#This Row],[towar]]="T1"),G13-statek4[[#This Row],[ile ton]],G13))</f>
        <v>0</v>
      </c>
      <c r="H14" s="2">
        <f>IF(AND(statek4[[#This Row],[Z/W]]="Z",statek4[[#This Row],[towar]]="T2"),H13+statek4[[#This Row],[ile ton]],IF(AND(statek4[[#This Row],[Z/W]]="W",statek4[[#This Row],[towar]]="T2"),H13-statek4[[#This Row],[ile ton]],H13))</f>
        <v>48</v>
      </c>
      <c r="I14" s="2">
        <f>IF(AND(statek4[[#This Row],[Z/W]]="Z",statek4[[#This Row],[towar]]="T3"),I13+statek4[[#This Row],[ile ton]],IF(AND(statek4[[#This Row],[Z/W]]="W",statek4[[#This Row],[towar]]="T3"),I13-statek4[[#This Row],[ile ton]],I13))</f>
        <v>0</v>
      </c>
      <c r="J14" s="2">
        <f>IF(AND(statek4[[#This Row],[Z/W]]="Z",statek4[[#This Row],[towar]]="T4"),J13+statek4[[#This Row],[ile ton]],IF(AND(statek4[[#This Row],[Z/W]]="W",statek4[[#This Row],[towar]]="T4"),J13-statek4[[#This Row],[ile ton]],J13))</f>
        <v>33</v>
      </c>
      <c r="K14" s="2">
        <f>IF(AND(statek4[[#This Row],[Z/W]]="Z",statek4[[#This Row],[towar]]="T5"),K13+statek4[[#This Row],[ile ton]],IF(AND(statek4[[#This Row],[Z/W]]="W",statek4[[#This Row],[towar]]="T5"),K13-statek4[[#This Row],[ile ton]],K13))</f>
        <v>44</v>
      </c>
      <c r="L14" s="2">
        <f>statek4[[#This Row],[ILE TON T5]]-K13</f>
        <v>0</v>
      </c>
      <c r="M14" s="2">
        <f>IF(statek4[[#This Row],[roznica]]&gt;0,statek4[[#This Row],[roznica]],0)</f>
        <v>0</v>
      </c>
      <c r="N14" s="2">
        <f>IF(statek4[[#This Row],[roznica]]&lt;0,ABS(statek4[[#This Row],[roznica]]),0)</f>
        <v>0</v>
      </c>
    </row>
    <row r="15" spans="1:16" x14ac:dyDescent="0.25">
      <c r="A15" s="1">
        <v>42419</v>
      </c>
      <c r="B15" s="2" t="s">
        <v>16</v>
      </c>
      <c r="C15" s="2" t="s">
        <v>9</v>
      </c>
      <c r="D15" s="2" t="s">
        <v>8</v>
      </c>
      <c r="E15">
        <v>8</v>
      </c>
      <c r="F15">
        <v>37</v>
      </c>
      <c r="G15" s="2">
        <f>IF(AND(statek4[[#This Row],[Z/W]]="Z",statek4[[#This Row],[towar]]="T1"),G14+statek4[[#This Row],[ile ton]],IF(AND(statek4[[#This Row],[Z/W]]="W",statek4[[#This Row],[towar]]="T1"),G14-statek4[[#This Row],[ile ton]],G14))</f>
        <v>0</v>
      </c>
      <c r="H15" s="2">
        <f>IF(AND(statek4[[#This Row],[Z/W]]="Z",statek4[[#This Row],[towar]]="T2"),H14+statek4[[#This Row],[ile ton]],IF(AND(statek4[[#This Row],[Z/W]]="W",statek4[[#This Row],[towar]]="T2"),H14-statek4[[#This Row],[ile ton]],H14))</f>
        <v>48</v>
      </c>
      <c r="I15" s="2">
        <f>IF(AND(statek4[[#This Row],[Z/W]]="Z",statek4[[#This Row],[towar]]="T3"),I14+statek4[[#This Row],[ile ton]],IF(AND(statek4[[#This Row],[Z/W]]="W",statek4[[#This Row],[towar]]="T3"),I14-statek4[[#This Row],[ile ton]],I14))</f>
        <v>0</v>
      </c>
      <c r="J15" s="2">
        <f>IF(AND(statek4[[#This Row],[Z/W]]="Z",statek4[[#This Row],[towar]]="T4"),J14+statek4[[#This Row],[ile ton]],IF(AND(statek4[[#This Row],[Z/W]]="W",statek4[[#This Row],[towar]]="T4"),J14-statek4[[#This Row],[ile ton]],J14))</f>
        <v>33</v>
      </c>
      <c r="K15" s="2">
        <f>IF(AND(statek4[[#This Row],[Z/W]]="Z",statek4[[#This Row],[towar]]="T5"),K14+statek4[[#This Row],[ile ton]],IF(AND(statek4[[#This Row],[Z/W]]="W",statek4[[#This Row],[towar]]="T5"),K14-statek4[[#This Row],[ile ton]],K14))</f>
        <v>52</v>
      </c>
      <c r="L15" s="2">
        <f>statek4[[#This Row],[ILE TON T5]]-K14</f>
        <v>8</v>
      </c>
      <c r="M15" s="2">
        <f>IF(statek4[[#This Row],[roznica]]&gt;0,statek4[[#This Row],[roznica]],0)</f>
        <v>8</v>
      </c>
      <c r="N15" s="2">
        <f>IF(statek4[[#This Row],[roznica]]&lt;0,ABS(statek4[[#This Row],[roznica]]),0)</f>
        <v>0</v>
      </c>
    </row>
    <row r="16" spans="1:16" x14ac:dyDescent="0.25">
      <c r="A16" s="1">
        <v>42440</v>
      </c>
      <c r="B16" s="2" t="s">
        <v>17</v>
      </c>
      <c r="C16" s="2" t="s">
        <v>9</v>
      </c>
      <c r="D16" s="2" t="s">
        <v>14</v>
      </c>
      <c r="E16">
        <v>50</v>
      </c>
      <c r="F16">
        <v>61</v>
      </c>
      <c r="G16" s="2">
        <f>IF(AND(statek4[[#This Row],[Z/W]]="Z",statek4[[#This Row],[towar]]="T1"),G15+statek4[[#This Row],[ile ton]],IF(AND(statek4[[#This Row],[Z/W]]="W",statek4[[#This Row],[towar]]="T1"),G15-statek4[[#This Row],[ile ton]],G15))</f>
        <v>0</v>
      </c>
      <c r="H16" s="2">
        <f>IF(AND(statek4[[#This Row],[Z/W]]="Z",statek4[[#This Row],[towar]]="T2"),H15+statek4[[#This Row],[ile ton]],IF(AND(statek4[[#This Row],[Z/W]]="W",statek4[[#This Row],[towar]]="T2"),H15-statek4[[#This Row],[ile ton]],H15))</f>
        <v>48</v>
      </c>
      <c r="I16" s="2">
        <f>IF(AND(statek4[[#This Row],[Z/W]]="Z",statek4[[#This Row],[towar]]="T3"),I15+statek4[[#This Row],[ile ton]],IF(AND(statek4[[#This Row],[Z/W]]="W",statek4[[#This Row],[towar]]="T3"),I15-statek4[[#This Row],[ile ton]],I15))</f>
        <v>0</v>
      </c>
      <c r="J16" s="2">
        <f>IF(AND(statek4[[#This Row],[Z/W]]="Z",statek4[[#This Row],[towar]]="T4"),J15+statek4[[#This Row],[ile ton]],IF(AND(statek4[[#This Row],[Z/W]]="W",statek4[[#This Row],[towar]]="T4"),J15-statek4[[#This Row],[ile ton]],J15))</f>
        <v>33</v>
      </c>
      <c r="K16" s="2">
        <f>IF(AND(statek4[[#This Row],[Z/W]]="Z",statek4[[#This Row],[towar]]="T5"),K15+statek4[[#This Row],[ile ton]],IF(AND(statek4[[#This Row],[Z/W]]="W",statek4[[#This Row],[towar]]="T5"),K15-statek4[[#This Row],[ile ton]],K15))</f>
        <v>2</v>
      </c>
      <c r="L16" s="2">
        <f>statek4[[#This Row],[ILE TON T5]]-K15</f>
        <v>-50</v>
      </c>
      <c r="M16" s="2">
        <f>IF(statek4[[#This Row],[roznica]]&gt;0,statek4[[#This Row],[roznica]],0)</f>
        <v>0</v>
      </c>
      <c r="N16" s="2">
        <f>IF(statek4[[#This Row],[roznica]]&lt;0,ABS(statek4[[#This Row],[roznica]]),0)</f>
        <v>50</v>
      </c>
    </row>
    <row r="17" spans="1:14" x14ac:dyDescent="0.25">
      <c r="A17" s="1">
        <v>42440</v>
      </c>
      <c r="B17" s="2" t="s">
        <v>17</v>
      </c>
      <c r="C17" s="2" t="s">
        <v>12</v>
      </c>
      <c r="D17" s="2" t="s">
        <v>8</v>
      </c>
      <c r="E17">
        <v>32</v>
      </c>
      <c r="F17">
        <v>20</v>
      </c>
      <c r="G17" s="2">
        <f>IF(AND(statek4[[#This Row],[Z/W]]="Z",statek4[[#This Row],[towar]]="T1"),G16+statek4[[#This Row],[ile ton]],IF(AND(statek4[[#This Row],[Z/W]]="W",statek4[[#This Row],[towar]]="T1"),G16-statek4[[#This Row],[ile ton]],G16))</f>
        <v>0</v>
      </c>
      <c r="H17" s="2">
        <f>IF(AND(statek4[[#This Row],[Z/W]]="Z",statek4[[#This Row],[towar]]="T2"),H16+statek4[[#This Row],[ile ton]],IF(AND(statek4[[#This Row],[Z/W]]="W",statek4[[#This Row],[towar]]="T2"),H16-statek4[[#This Row],[ile ton]],H16))</f>
        <v>48</v>
      </c>
      <c r="I17" s="2">
        <f>IF(AND(statek4[[#This Row],[Z/W]]="Z",statek4[[#This Row],[towar]]="T3"),I16+statek4[[#This Row],[ile ton]],IF(AND(statek4[[#This Row],[Z/W]]="W",statek4[[#This Row],[towar]]="T3"),I16-statek4[[#This Row],[ile ton]],I16))</f>
        <v>32</v>
      </c>
      <c r="J17" s="2">
        <f>IF(AND(statek4[[#This Row],[Z/W]]="Z",statek4[[#This Row],[towar]]="T4"),J16+statek4[[#This Row],[ile ton]],IF(AND(statek4[[#This Row],[Z/W]]="W",statek4[[#This Row],[towar]]="T4"),J16-statek4[[#This Row],[ile ton]],J16))</f>
        <v>33</v>
      </c>
      <c r="K17" s="2">
        <f>IF(AND(statek4[[#This Row],[Z/W]]="Z",statek4[[#This Row],[towar]]="T5"),K16+statek4[[#This Row],[ile ton]],IF(AND(statek4[[#This Row],[Z/W]]="W",statek4[[#This Row],[towar]]="T5"),K16-statek4[[#This Row],[ile ton]],K16))</f>
        <v>2</v>
      </c>
      <c r="L17" s="2">
        <f>statek4[[#This Row],[ILE TON T5]]-K16</f>
        <v>0</v>
      </c>
      <c r="M17" s="2">
        <f>IF(statek4[[#This Row],[roznica]]&gt;0,statek4[[#This Row],[roznica]],0)</f>
        <v>0</v>
      </c>
      <c r="N17" s="2">
        <f>IF(statek4[[#This Row],[roznica]]&lt;0,ABS(statek4[[#This Row],[roznica]]),0)</f>
        <v>0</v>
      </c>
    </row>
    <row r="18" spans="1:14" x14ac:dyDescent="0.25">
      <c r="A18" s="1">
        <v>42440</v>
      </c>
      <c r="B18" s="2" t="s">
        <v>17</v>
      </c>
      <c r="C18" s="2" t="s">
        <v>10</v>
      </c>
      <c r="D18" s="2" t="s">
        <v>8</v>
      </c>
      <c r="E18">
        <v>7</v>
      </c>
      <c r="F18">
        <v>8</v>
      </c>
      <c r="G18" s="2">
        <f>IF(AND(statek4[[#This Row],[Z/W]]="Z",statek4[[#This Row],[towar]]="T1"),G17+statek4[[#This Row],[ile ton]],IF(AND(statek4[[#This Row],[Z/W]]="W",statek4[[#This Row],[towar]]="T1"),G17-statek4[[#This Row],[ile ton]],G17))</f>
        <v>7</v>
      </c>
      <c r="H18" s="2">
        <f>IF(AND(statek4[[#This Row],[Z/W]]="Z",statek4[[#This Row],[towar]]="T2"),H17+statek4[[#This Row],[ile ton]],IF(AND(statek4[[#This Row],[Z/W]]="W",statek4[[#This Row],[towar]]="T2"),H17-statek4[[#This Row],[ile ton]],H17))</f>
        <v>48</v>
      </c>
      <c r="I18" s="2">
        <f>IF(AND(statek4[[#This Row],[Z/W]]="Z",statek4[[#This Row],[towar]]="T3"),I17+statek4[[#This Row],[ile ton]],IF(AND(statek4[[#This Row],[Z/W]]="W",statek4[[#This Row],[towar]]="T3"),I17-statek4[[#This Row],[ile ton]],I17))</f>
        <v>32</v>
      </c>
      <c r="J18" s="2">
        <f>IF(AND(statek4[[#This Row],[Z/W]]="Z",statek4[[#This Row],[towar]]="T4"),J17+statek4[[#This Row],[ile ton]],IF(AND(statek4[[#This Row],[Z/W]]="W",statek4[[#This Row],[towar]]="T4"),J17-statek4[[#This Row],[ile ton]],J17))</f>
        <v>33</v>
      </c>
      <c r="K18" s="2">
        <f>IF(AND(statek4[[#This Row],[Z/W]]="Z",statek4[[#This Row],[towar]]="T5"),K17+statek4[[#This Row],[ile ton]],IF(AND(statek4[[#This Row],[Z/W]]="W",statek4[[#This Row],[towar]]="T5"),K17-statek4[[#This Row],[ile ton]],K17))</f>
        <v>2</v>
      </c>
      <c r="L18" s="2">
        <f>statek4[[#This Row],[ILE TON T5]]-K17</f>
        <v>0</v>
      </c>
      <c r="M18" s="2">
        <f>IF(statek4[[#This Row],[roznica]]&gt;0,statek4[[#This Row],[roznica]],0)</f>
        <v>0</v>
      </c>
      <c r="N18" s="2">
        <f>IF(statek4[[#This Row],[roznica]]&lt;0,ABS(statek4[[#This Row],[roznica]]),0)</f>
        <v>0</v>
      </c>
    </row>
    <row r="19" spans="1:14" x14ac:dyDescent="0.25">
      <c r="A19" s="1">
        <v>42440</v>
      </c>
      <c r="B19" s="2" t="s">
        <v>17</v>
      </c>
      <c r="C19" s="2" t="s">
        <v>11</v>
      </c>
      <c r="D19" s="2" t="s">
        <v>8</v>
      </c>
      <c r="E19">
        <v>10</v>
      </c>
      <c r="F19">
        <v>24</v>
      </c>
      <c r="G19" s="2">
        <f>IF(AND(statek4[[#This Row],[Z/W]]="Z",statek4[[#This Row],[towar]]="T1"),G18+statek4[[#This Row],[ile ton]],IF(AND(statek4[[#This Row],[Z/W]]="W",statek4[[#This Row],[towar]]="T1"),G18-statek4[[#This Row],[ile ton]],G18))</f>
        <v>7</v>
      </c>
      <c r="H19" s="2">
        <f>IF(AND(statek4[[#This Row],[Z/W]]="Z",statek4[[#This Row],[towar]]="T2"),H18+statek4[[#This Row],[ile ton]],IF(AND(statek4[[#This Row],[Z/W]]="W",statek4[[#This Row],[towar]]="T2"),H18-statek4[[#This Row],[ile ton]],H18))</f>
        <v>58</v>
      </c>
      <c r="I19" s="2">
        <f>IF(AND(statek4[[#This Row],[Z/W]]="Z",statek4[[#This Row],[towar]]="T3"),I18+statek4[[#This Row],[ile ton]],IF(AND(statek4[[#This Row],[Z/W]]="W",statek4[[#This Row],[towar]]="T3"),I18-statek4[[#This Row],[ile ton]],I18))</f>
        <v>32</v>
      </c>
      <c r="J19" s="2">
        <f>IF(AND(statek4[[#This Row],[Z/W]]="Z",statek4[[#This Row],[towar]]="T4"),J18+statek4[[#This Row],[ile ton]],IF(AND(statek4[[#This Row],[Z/W]]="W",statek4[[#This Row],[towar]]="T4"),J18-statek4[[#This Row],[ile ton]],J18))</f>
        <v>33</v>
      </c>
      <c r="K19" s="2">
        <f>IF(AND(statek4[[#This Row],[Z/W]]="Z",statek4[[#This Row],[towar]]="T5"),K18+statek4[[#This Row],[ile ton]],IF(AND(statek4[[#This Row],[Z/W]]="W",statek4[[#This Row],[towar]]="T5"),K18-statek4[[#This Row],[ile ton]],K18))</f>
        <v>2</v>
      </c>
      <c r="L19" s="2">
        <f>statek4[[#This Row],[ILE TON T5]]-K18</f>
        <v>0</v>
      </c>
      <c r="M19" s="2">
        <f>IF(statek4[[#This Row],[roznica]]&gt;0,statek4[[#This Row],[roznica]],0)</f>
        <v>0</v>
      </c>
      <c r="N19" s="2">
        <f>IF(statek4[[#This Row],[roznica]]&lt;0,ABS(statek4[[#This Row],[roznica]]),0)</f>
        <v>0</v>
      </c>
    </row>
    <row r="20" spans="1:14" x14ac:dyDescent="0.25">
      <c r="A20" s="1">
        <v>42464</v>
      </c>
      <c r="B20" s="2" t="s">
        <v>18</v>
      </c>
      <c r="C20" s="2" t="s">
        <v>10</v>
      </c>
      <c r="D20" s="2" t="s">
        <v>14</v>
      </c>
      <c r="E20">
        <v>7</v>
      </c>
      <c r="F20">
        <v>12</v>
      </c>
      <c r="G20" s="2">
        <f>IF(AND(statek4[[#This Row],[Z/W]]="Z",statek4[[#This Row],[towar]]="T1"),G19+statek4[[#This Row],[ile ton]],IF(AND(statek4[[#This Row],[Z/W]]="W",statek4[[#This Row],[towar]]="T1"),G19-statek4[[#This Row],[ile ton]],G19))</f>
        <v>0</v>
      </c>
      <c r="H20" s="2">
        <f>IF(AND(statek4[[#This Row],[Z/W]]="Z",statek4[[#This Row],[towar]]="T2"),H19+statek4[[#This Row],[ile ton]],IF(AND(statek4[[#This Row],[Z/W]]="W",statek4[[#This Row],[towar]]="T2"),H19-statek4[[#This Row],[ile ton]],H19))</f>
        <v>58</v>
      </c>
      <c r="I20" s="2">
        <f>IF(AND(statek4[[#This Row],[Z/W]]="Z",statek4[[#This Row],[towar]]="T3"),I19+statek4[[#This Row],[ile ton]],IF(AND(statek4[[#This Row],[Z/W]]="W",statek4[[#This Row],[towar]]="T3"),I19-statek4[[#This Row],[ile ton]],I19))</f>
        <v>32</v>
      </c>
      <c r="J20" s="2">
        <f>IF(AND(statek4[[#This Row],[Z/W]]="Z",statek4[[#This Row],[towar]]="T4"),J19+statek4[[#This Row],[ile ton]],IF(AND(statek4[[#This Row],[Z/W]]="W",statek4[[#This Row],[towar]]="T4"),J19-statek4[[#This Row],[ile ton]],J19))</f>
        <v>33</v>
      </c>
      <c r="K20" s="2">
        <f>IF(AND(statek4[[#This Row],[Z/W]]="Z",statek4[[#This Row],[towar]]="T5"),K19+statek4[[#This Row],[ile ton]],IF(AND(statek4[[#This Row],[Z/W]]="W",statek4[[#This Row],[towar]]="T5"),K19-statek4[[#This Row],[ile ton]],K19))</f>
        <v>2</v>
      </c>
      <c r="L20" s="2">
        <f>statek4[[#This Row],[ILE TON T5]]-K19</f>
        <v>0</v>
      </c>
      <c r="M20" s="2">
        <f>IF(statek4[[#This Row],[roznica]]&gt;0,statek4[[#This Row],[roznica]],0)</f>
        <v>0</v>
      </c>
      <c r="N20" s="2">
        <f>IF(statek4[[#This Row],[roznica]]&lt;0,ABS(statek4[[#This Row],[roznica]]),0)</f>
        <v>0</v>
      </c>
    </row>
    <row r="21" spans="1:14" x14ac:dyDescent="0.25">
      <c r="A21" s="1">
        <v>42464</v>
      </c>
      <c r="B21" s="2" t="s">
        <v>18</v>
      </c>
      <c r="C21" s="2" t="s">
        <v>12</v>
      </c>
      <c r="D21" s="2" t="s">
        <v>8</v>
      </c>
      <c r="E21">
        <v>25</v>
      </c>
      <c r="F21">
        <v>19</v>
      </c>
      <c r="G21" s="2">
        <f>IF(AND(statek4[[#This Row],[Z/W]]="Z",statek4[[#This Row],[towar]]="T1"),G20+statek4[[#This Row],[ile ton]],IF(AND(statek4[[#This Row],[Z/W]]="W",statek4[[#This Row],[towar]]="T1"),G20-statek4[[#This Row],[ile ton]],G20))</f>
        <v>0</v>
      </c>
      <c r="H21" s="2">
        <f>IF(AND(statek4[[#This Row],[Z/W]]="Z",statek4[[#This Row],[towar]]="T2"),H20+statek4[[#This Row],[ile ton]],IF(AND(statek4[[#This Row],[Z/W]]="W",statek4[[#This Row],[towar]]="T2"),H20-statek4[[#This Row],[ile ton]],H20))</f>
        <v>58</v>
      </c>
      <c r="I21" s="2">
        <f>IF(AND(statek4[[#This Row],[Z/W]]="Z",statek4[[#This Row],[towar]]="T3"),I20+statek4[[#This Row],[ile ton]],IF(AND(statek4[[#This Row],[Z/W]]="W",statek4[[#This Row],[towar]]="T3"),I20-statek4[[#This Row],[ile ton]],I20))</f>
        <v>57</v>
      </c>
      <c r="J21" s="2">
        <f>IF(AND(statek4[[#This Row],[Z/W]]="Z",statek4[[#This Row],[towar]]="T4"),J20+statek4[[#This Row],[ile ton]],IF(AND(statek4[[#This Row],[Z/W]]="W",statek4[[#This Row],[towar]]="T4"),J20-statek4[[#This Row],[ile ton]],J20))</f>
        <v>33</v>
      </c>
      <c r="K21" s="2">
        <f>IF(AND(statek4[[#This Row],[Z/W]]="Z",statek4[[#This Row],[towar]]="T5"),K20+statek4[[#This Row],[ile ton]],IF(AND(statek4[[#This Row],[Z/W]]="W",statek4[[#This Row],[towar]]="T5"),K20-statek4[[#This Row],[ile ton]],K20))</f>
        <v>2</v>
      </c>
      <c r="L21" s="2">
        <f>statek4[[#This Row],[ILE TON T5]]-K20</f>
        <v>0</v>
      </c>
      <c r="M21" s="2">
        <f>IF(statek4[[#This Row],[roznica]]&gt;0,statek4[[#This Row],[roznica]],0)</f>
        <v>0</v>
      </c>
      <c r="N21" s="2">
        <f>IF(statek4[[#This Row],[roznica]]&lt;0,ABS(statek4[[#This Row],[roznica]]),0)</f>
        <v>0</v>
      </c>
    </row>
    <row r="22" spans="1:14" x14ac:dyDescent="0.25">
      <c r="A22" s="1">
        <v>42464</v>
      </c>
      <c r="B22" s="2" t="s">
        <v>18</v>
      </c>
      <c r="C22" s="2" t="s">
        <v>9</v>
      </c>
      <c r="D22" s="2" t="s">
        <v>8</v>
      </c>
      <c r="E22">
        <v>33</v>
      </c>
      <c r="F22">
        <v>38</v>
      </c>
      <c r="G22" s="2">
        <f>IF(AND(statek4[[#This Row],[Z/W]]="Z",statek4[[#This Row],[towar]]="T1"),G21+statek4[[#This Row],[ile ton]],IF(AND(statek4[[#This Row],[Z/W]]="W",statek4[[#This Row],[towar]]="T1"),G21-statek4[[#This Row],[ile ton]],G21))</f>
        <v>0</v>
      </c>
      <c r="H22" s="2">
        <f>IF(AND(statek4[[#This Row],[Z/W]]="Z",statek4[[#This Row],[towar]]="T2"),H21+statek4[[#This Row],[ile ton]],IF(AND(statek4[[#This Row],[Z/W]]="W",statek4[[#This Row],[towar]]="T2"),H21-statek4[[#This Row],[ile ton]],H21))</f>
        <v>58</v>
      </c>
      <c r="I22" s="2">
        <f>IF(AND(statek4[[#This Row],[Z/W]]="Z",statek4[[#This Row],[towar]]="T3"),I21+statek4[[#This Row],[ile ton]],IF(AND(statek4[[#This Row],[Z/W]]="W",statek4[[#This Row],[towar]]="T3"),I21-statek4[[#This Row],[ile ton]],I21))</f>
        <v>57</v>
      </c>
      <c r="J22" s="2">
        <f>IF(AND(statek4[[#This Row],[Z/W]]="Z",statek4[[#This Row],[towar]]="T4"),J21+statek4[[#This Row],[ile ton]],IF(AND(statek4[[#This Row],[Z/W]]="W",statek4[[#This Row],[towar]]="T4"),J21-statek4[[#This Row],[ile ton]],J21))</f>
        <v>33</v>
      </c>
      <c r="K22" s="2">
        <f>IF(AND(statek4[[#This Row],[Z/W]]="Z",statek4[[#This Row],[towar]]="T5"),K21+statek4[[#This Row],[ile ton]],IF(AND(statek4[[#This Row],[Z/W]]="W",statek4[[#This Row],[towar]]="T5"),K21-statek4[[#This Row],[ile ton]],K21))</f>
        <v>35</v>
      </c>
      <c r="L22" s="2">
        <f>statek4[[#This Row],[ILE TON T5]]-K21</f>
        <v>33</v>
      </c>
      <c r="M22" s="2">
        <f>IF(statek4[[#This Row],[roznica]]&gt;0,statek4[[#This Row],[roznica]],0)</f>
        <v>33</v>
      </c>
      <c r="N22" s="2">
        <f>IF(statek4[[#This Row],[roznica]]&lt;0,ABS(statek4[[#This Row],[roznica]]),0)</f>
        <v>0</v>
      </c>
    </row>
    <row r="23" spans="1:14" x14ac:dyDescent="0.25">
      <c r="A23" s="1">
        <v>42482</v>
      </c>
      <c r="B23" s="2" t="s">
        <v>19</v>
      </c>
      <c r="C23" s="2" t="s">
        <v>11</v>
      </c>
      <c r="D23" s="2" t="s">
        <v>14</v>
      </c>
      <c r="E23">
        <v>36</v>
      </c>
      <c r="F23">
        <v>35</v>
      </c>
      <c r="G23" s="2">
        <f>IF(AND(statek4[[#This Row],[Z/W]]="Z",statek4[[#This Row],[towar]]="T1"),G22+statek4[[#This Row],[ile ton]],IF(AND(statek4[[#This Row],[Z/W]]="W",statek4[[#This Row],[towar]]="T1"),G22-statek4[[#This Row],[ile ton]],G22))</f>
        <v>0</v>
      </c>
      <c r="H23" s="2">
        <f>IF(AND(statek4[[#This Row],[Z/W]]="Z",statek4[[#This Row],[towar]]="T2"),H22+statek4[[#This Row],[ile ton]],IF(AND(statek4[[#This Row],[Z/W]]="W",statek4[[#This Row],[towar]]="T2"),H22-statek4[[#This Row],[ile ton]],H22))</f>
        <v>22</v>
      </c>
      <c r="I23" s="2">
        <f>IF(AND(statek4[[#This Row],[Z/W]]="Z",statek4[[#This Row],[towar]]="T3"),I22+statek4[[#This Row],[ile ton]],IF(AND(statek4[[#This Row],[Z/W]]="W",statek4[[#This Row],[towar]]="T3"),I22-statek4[[#This Row],[ile ton]],I22))</f>
        <v>57</v>
      </c>
      <c r="J23" s="2">
        <f>IF(AND(statek4[[#This Row],[Z/W]]="Z",statek4[[#This Row],[towar]]="T4"),J22+statek4[[#This Row],[ile ton]],IF(AND(statek4[[#This Row],[Z/W]]="W",statek4[[#This Row],[towar]]="T4"),J22-statek4[[#This Row],[ile ton]],J22))</f>
        <v>33</v>
      </c>
      <c r="K23" s="2">
        <f>IF(AND(statek4[[#This Row],[Z/W]]="Z",statek4[[#This Row],[towar]]="T5"),K22+statek4[[#This Row],[ile ton]],IF(AND(statek4[[#This Row],[Z/W]]="W",statek4[[#This Row],[towar]]="T5"),K22-statek4[[#This Row],[ile ton]],K22))</f>
        <v>35</v>
      </c>
      <c r="L23" s="2">
        <f>statek4[[#This Row],[ILE TON T5]]-K22</f>
        <v>0</v>
      </c>
      <c r="M23" s="2">
        <f>IF(statek4[[#This Row],[roznica]]&gt;0,statek4[[#This Row],[roznica]],0)</f>
        <v>0</v>
      </c>
      <c r="N23" s="2">
        <f>IF(statek4[[#This Row],[roznica]]&lt;0,ABS(statek4[[#This Row],[roznica]]),0)</f>
        <v>0</v>
      </c>
    </row>
    <row r="24" spans="1:14" x14ac:dyDescent="0.25">
      <c r="A24" s="1">
        <v>42482</v>
      </c>
      <c r="B24" s="2" t="s">
        <v>19</v>
      </c>
      <c r="C24" s="2" t="s">
        <v>7</v>
      </c>
      <c r="D24" s="2" t="s">
        <v>8</v>
      </c>
      <c r="E24">
        <v>5</v>
      </c>
      <c r="F24">
        <v>66</v>
      </c>
      <c r="G24" s="2">
        <f>IF(AND(statek4[[#This Row],[Z/W]]="Z",statek4[[#This Row],[towar]]="T1"),G23+statek4[[#This Row],[ile ton]],IF(AND(statek4[[#This Row],[Z/W]]="W",statek4[[#This Row],[towar]]="T1"),G23-statek4[[#This Row],[ile ton]],G23))</f>
        <v>0</v>
      </c>
      <c r="H24" s="2">
        <f>IF(AND(statek4[[#This Row],[Z/W]]="Z",statek4[[#This Row],[towar]]="T2"),H23+statek4[[#This Row],[ile ton]],IF(AND(statek4[[#This Row],[Z/W]]="W",statek4[[#This Row],[towar]]="T2"),H23-statek4[[#This Row],[ile ton]],H23))</f>
        <v>22</v>
      </c>
      <c r="I24" s="2">
        <f>IF(AND(statek4[[#This Row],[Z/W]]="Z",statek4[[#This Row],[towar]]="T3"),I23+statek4[[#This Row],[ile ton]],IF(AND(statek4[[#This Row],[Z/W]]="W",statek4[[#This Row],[towar]]="T3"),I23-statek4[[#This Row],[ile ton]],I23))</f>
        <v>57</v>
      </c>
      <c r="J24" s="2">
        <f>IF(AND(statek4[[#This Row],[Z/W]]="Z",statek4[[#This Row],[towar]]="T4"),J23+statek4[[#This Row],[ile ton]],IF(AND(statek4[[#This Row],[Z/W]]="W",statek4[[#This Row],[towar]]="T4"),J23-statek4[[#This Row],[ile ton]],J23))</f>
        <v>38</v>
      </c>
      <c r="K24" s="2">
        <f>IF(AND(statek4[[#This Row],[Z/W]]="Z",statek4[[#This Row],[towar]]="T5"),K23+statek4[[#This Row],[ile ton]],IF(AND(statek4[[#This Row],[Z/W]]="W",statek4[[#This Row],[towar]]="T5"),K23-statek4[[#This Row],[ile ton]],K23))</f>
        <v>35</v>
      </c>
      <c r="L24" s="2">
        <f>statek4[[#This Row],[ILE TON T5]]-K23</f>
        <v>0</v>
      </c>
      <c r="M24" s="2">
        <f>IF(statek4[[#This Row],[roznica]]&gt;0,statek4[[#This Row],[roznica]],0)</f>
        <v>0</v>
      </c>
      <c r="N24" s="2">
        <f>IF(statek4[[#This Row],[roznica]]&lt;0,ABS(statek4[[#This Row],[roznica]]),0)</f>
        <v>0</v>
      </c>
    </row>
    <row r="25" spans="1:14" x14ac:dyDescent="0.25">
      <c r="A25" s="1">
        <v>42482</v>
      </c>
      <c r="B25" s="2" t="s">
        <v>19</v>
      </c>
      <c r="C25" s="2" t="s">
        <v>9</v>
      </c>
      <c r="D25" s="2" t="s">
        <v>8</v>
      </c>
      <c r="E25">
        <v>35</v>
      </c>
      <c r="F25">
        <v>41</v>
      </c>
      <c r="G25" s="2">
        <f>IF(AND(statek4[[#This Row],[Z/W]]="Z",statek4[[#This Row],[towar]]="T1"),G24+statek4[[#This Row],[ile ton]],IF(AND(statek4[[#This Row],[Z/W]]="W",statek4[[#This Row],[towar]]="T1"),G24-statek4[[#This Row],[ile ton]],G24))</f>
        <v>0</v>
      </c>
      <c r="H25" s="2">
        <f>IF(AND(statek4[[#This Row],[Z/W]]="Z",statek4[[#This Row],[towar]]="T2"),H24+statek4[[#This Row],[ile ton]],IF(AND(statek4[[#This Row],[Z/W]]="W",statek4[[#This Row],[towar]]="T2"),H24-statek4[[#This Row],[ile ton]],H24))</f>
        <v>22</v>
      </c>
      <c r="I25" s="2">
        <f>IF(AND(statek4[[#This Row],[Z/W]]="Z",statek4[[#This Row],[towar]]="T3"),I24+statek4[[#This Row],[ile ton]],IF(AND(statek4[[#This Row],[Z/W]]="W",statek4[[#This Row],[towar]]="T3"),I24-statek4[[#This Row],[ile ton]],I24))</f>
        <v>57</v>
      </c>
      <c r="J25" s="2">
        <f>IF(AND(statek4[[#This Row],[Z/W]]="Z",statek4[[#This Row],[towar]]="T4"),J24+statek4[[#This Row],[ile ton]],IF(AND(statek4[[#This Row],[Z/W]]="W",statek4[[#This Row],[towar]]="T4"),J24-statek4[[#This Row],[ile ton]],J24))</f>
        <v>38</v>
      </c>
      <c r="K25" s="2">
        <f>IF(AND(statek4[[#This Row],[Z/W]]="Z",statek4[[#This Row],[towar]]="T5"),K24+statek4[[#This Row],[ile ton]],IF(AND(statek4[[#This Row],[Z/W]]="W",statek4[[#This Row],[towar]]="T5"),K24-statek4[[#This Row],[ile ton]],K24))</f>
        <v>70</v>
      </c>
      <c r="L25" s="2">
        <f>statek4[[#This Row],[ILE TON T5]]-K24</f>
        <v>35</v>
      </c>
      <c r="M25" s="2">
        <f>IF(statek4[[#This Row],[roznica]]&gt;0,statek4[[#This Row],[roznica]],0)</f>
        <v>35</v>
      </c>
      <c r="N25" s="2">
        <f>IF(statek4[[#This Row],[roznica]]&lt;0,ABS(statek4[[#This Row],[roznica]]),0)</f>
        <v>0</v>
      </c>
    </row>
    <row r="26" spans="1:14" x14ac:dyDescent="0.25">
      <c r="A26" s="1">
        <v>42504</v>
      </c>
      <c r="B26" s="2" t="s">
        <v>20</v>
      </c>
      <c r="C26" s="2" t="s">
        <v>7</v>
      </c>
      <c r="D26" s="2" t="s">
        <v>14</v>
      </c>
      <c r="E26">
        <v>38</v>
      </c>
      <c r="F26">
        <v>98</v>
      </c>
      <c r="G26" s="2">
        <f>IF(AND(statek4[[#This Row],[Z/W]]="Z",statek4[[#This Row],[towar]]="T1"),G25+statek4[[#This Row],[ile ton]],IF(AND(statek4[[#This Row],[Z/W]]="W",statek4[[#This Row],[towar]]="T1"),G25-statek4[[#This Row],[ile ton]],G25))</f>
        <v>0</v>
      </c>
      <c r="H26" s="2">
        <f>IF(AND(statek4[[#This Row],[Z/W]]="Z",statek4[[#This Row],[towar]]="T2"),H25+statek4[[#This Row],[ile ton]],IF(AND(statek4[[#This Row],[Z/W]]="W",statek4[[#This Row],[towar]]="T2"),H25-statek4[[#This Row],[ile ton]],H25))</f>
        <v>22</v>
      </c>
      <c r="I26" s="2">
        <f>IF(AND(statek4[[#This Row],[Z/W]]="Z",statek4[[#This Row],[towar]]="T3"),I25+statek4[[#This Row],[ile ton]],IF(AND(statek4[[#This Row],[Z/W]]="W",statek4[[#This Row],[towar]]="T3"),I25-statek4[[#This Row],[ile ton]],I25))</f>
        <v>57</v>
      </c>
      <c r="J26" s="2">
        <f>IF(AND(statek4[[#This Row],[Z/W]]="Z",statek4[[#This Row],[towar]]="T4"),J25+statek4[[#This Row],[ile ton]],IF(AND(statek4[[#This Row],[Z/W]]="W",statek4[[#This Row],[towar]]="T4"),J25-statek4[[#This Row],[ile ton]],J25))</f>
        <v>0</v>
      </c>
      <c r="K26" s="2">
        <f>IF(AND(statek4[[#This Row],[Z/W]]="Z",statek4[[#This Row],[towar]]="T5"),K25+statek4[[#This Row],[ile ton]],IF(AND(statek4[[#This Row],[Z/W]]="W",statek4[[#This Row],[towar]]="T5"),K25-statek4[[#This Row],[ile ton]],K25))</f>
        <v>70</v>
      </c>
      <c r="L26" s="2">
        <f>statek4[[#This Row],[ILE TON T5]]-K25</f>
        <v>0</v>
      </c>
      <c r="M26" s="2">
        <f>IF(statek4[[#This Row],[roznica]]&gt;0,statek4[[#This Row],[roznica]],0)</f>
        <v>0</v>
      </c>
      <c r="N26" s="2">
        <f>IF(statek4[[#This Row],[roznica]]&lt;0,ABS(statek4[[#This Row],[roznica]]),0)</f>
        <v>0</v>
      </c>
    </row>
    <row r="27" spans="1:14" x14ac:dyDescent="0.25">
      <c r="A27" s="1">
        <v>42504</v>
      </c>
      <c r="B27" s="2" t="s">
        <v>20</v>
      </c>
      <c r="C27" s="2" t="s">
        <v>11</v>
      </c>
      <c r="D27" s="2" t="s">
        <v>8</v>
      </c>
      <c r="E27">
        <v>10</v>
      </c>
      <c r="F27">
        <v>23</v>
      </c>
      <c r="G27" s="2">
        <f>IF(AND(statek4[[#This Row],[Z/W]]="Z",statek4[[#This Row],[towar]]="T1"),G26+statek4[[#This Row],[ile ton]],IF(AND(statek4[[#This Row],[Z/W]]="W",statek4[[#This Row],[towar]]="T1"),G26-statek4[[#This Row],[ile ton]],G26))</f>
        <v>0</v>
      </c>
      <c r="H27" s="2">
        <f>IF(AND(statek4[[#This Row],[Z/W]]="Z",statek4[[#This Row],[towar]]="T2"),H26+statek4[[#This Row],[ile ton]],IF(AND(statek4[[#This Row],[Z/W]]="W",statek4[[#This Row],[towar]]="T2"),H26-statek4[[#This Row],[ile ton]],H26))</f>
        <v>32</v>
      </c>
      <c r="I27" s="2">
        <f>IF(AND(statek4[[#This Row],[Z/W]]="Z",statek4[[#This Row],[towar]]="T3"),I26+statek4[[#This Row],[ile ton]],IF(AND(statek4[[#This Row],[Z/W]]="W",statek4[[#This Row],[towar]]="T3"),I26-statek4[[#This Row],[ile ton]],I26))</f>
        <v>57</v>
      </c>
      <c r="J27" s="2">
        <f>IF(AND(statek4[[#This Row],[Z/W]]="Z",statek4[[#This Row],[towar]]="T4"),J26+statek4[[#This Row],[ile ton]],IF(AND(statek4[[#This Row],[Z/W]]="W",statek4[[#This Row],[towar]]="T4"),J26-statek4[[#This Row],[ile ton]],J26))</f>
        <v>0</v>
      </c>
      <c r="K27" s="2">
        <f>IF(AND(statek4[[#This Row],[Z/W]]="Z",statek4[[#This Row],[towar]]="T5"),K26+statek4[[#This Row],[ile ton]],IF(AND(statek4[[#This Row],[Z/W]]="W",statek4[[#This Row],[towar]]="T5"),K26-statek4[[#This Row],[ile ton]],K26))</f>
        <v>70</v>
      </c>
      <c r="L27" s="2">
        <f>statek4[[#This Row],[ILE TON T5]]-K26</f>
        <v>0</v>
      </c>
      <c r="M27" s="2">
        <f>IF(statek4[[#This Row],[roznica]]&gt;0,statek4[[#This Row],[roznica]],0)</f>
        <v>0</v>
      </c>
      <c r="N27" s="2">
        <f>IF(statek4[[#This Row],[roznica]]&lt;0,ABS(statek4[[#This Row],[roznica]]),0)</f>
        <v>0</v>
      </c>
    </row>
    <row r="28" spans="1:14" x14ac:dyDescent="0.25">
      <c r="A28" s="1">
        <v>42529</v>
      </c>
      <c r="B28" s="2" t="s">
        <v>21</v>
      </c>
      <c r="C28" s="2" t="s">
        <v>11</v>
      </c>
      <c r="D28" s="2" t="s">
        <v>14</v>
      </c>
      <c r="E28">
        <v>4</v>
      </c>
      <c r="F28">
        <v>38</v>
      </c>
      <c r="G28" s="2">
        <f>IF(AND(statek4[[#This Row],[Z/W]]="Z",statek4[[#This Row],[towar]]="T1"),G27+statek4[[#This Row],[ile ton]],IF(AND(statek4[[#This Row],[Z/W]]="W",statek4[[#This Row],[towar]]="T1"),G27-statek4[[#This Row],[ile ton]],G27))</f>
        <v>0</v>
      </c>
      <c r="H28" s="2">
        <f>IF(AND(statek4[[#This Row],[Z/W]]="Z",statek4[[#This Row],[towar]]="T2"),H27+statek4[[#This Row],[ile ton]],IF(AND(statek4[[#This Row],[Z/W]]="W",statek4[[#This Row],[towar]]="T2"),H27-statek4[[#This Row],[ile ton]],H27))</f>
        <v>28</v>
      </c>
      <c r="I28" s="2">
        <f>IF(AND(statek4[[#This Row],[Z/W]]="Z",statek4[[#This Row],[towar]]="T3"),I27+statek4[[#This Row],[ile ton]],IF(AND(statek4[[#This Row],[Z/W]]="W",statek4[[#This Row],[towar]]="T3"),I27-statek4[[#This Row],[ile ton]],I27))</f>
        <v>57</v>
      </c>
      <c r="J28" s="2">
        <f>IF(AND(statek4[[#This Row],[Z/W]]="Z",statek4[[#This Row],[towar]]="T4"),J27+statek4[[#This Row],[ile ton]],IF(AND(statek4[[#This Row],[Z/W]]="W",statek4[[#This Row],[towar]]="T4"),J27-statek4[[#This Row],[ile ton]],J27))</f>
        <v>0</v>
      </c>
      <c r="K28" s="2">
        <f>IF(AND(statek4[[#This Row],[Z/W]]="Z",statek4[[#This Row],[towar]]="T5"),K27+statek4[[#This Row],[ile ton]],IF(AND(statek4[[#This Row],[Z/W]]="W",statek4[[#This Row],[towar]]="T5"),K27-statek4[[#This Row],[ile ton]],K27))</f>
        <v>70</v>
      </c>
      <c r="L28" s="2">
        <f>statek4[[#This Row],[ILE TON T5]]-K27</f>
        <v>0</v>
      </c>
      <c r="M28" s="2">
        <f>IF(statek4[[#This Row],[roznica]]&gt;0,statek4[[#This Row],[roznica]],0)</f>
        <v>0</v>
      </c>
      <c r="N28" s="2">
        <f>IF(statek4[[#This Row],[roznica]]&lt;0,ABS(statek4[[#This Row],[roznica]]),0)</f>
        <v>0</v>
      </c>
    </row>
    <row r="29" spans="1:14" x14ac:dyDescent="0.25">
      <c r="A29" s="1">
        <v>42529</v>
      </c>
      <c r="B29" s="2" t="s">
        <v>21</v>
      </c>
      <c r="C29" s="2" t="s">
        <v>7</v>
      </c>
      <c r="D29" s="2" t="s">
        <v>8</v>
      </c>
      <c r="E29">
        <v>42</v>
      </c>
      <c r="F29">
        <v>60</v>
      </c>
      <c r="G29" s="2">
        <f>IF(AND(statek4[[#This Row],[Z/W]]="Z",statek4[[#This Row],[towar]]="T1"),G28+statek4[[#This Row],[ile ton]],IF(AND(statek4[[#This Row],[Z/W]]="W",statek4[[#This Row],[towar]]="T1"),G28-statek4[[#This Row],[ile ton]],G28))</f>
        <v>0</v>
      </c>
      <c r="H29" s="2">
        <f>IF(AND(statek4[[#This Row],[Z/W]]="Z",statek4[[#This Row],[towar]]="T2"),H28+statek4[[#This Row],[ile ton]],IF(AND(statek4[[#This Row],[Z/W]]="W",statek4[[#This Row],[towar]]="T2"),H28-statek4[[#This Row],[ile ton]],H28))</f>
        <v>28</v>
      </c>
      <c r="I29" s="2">
        <f>IF(AND(statek4[[#This Row],[Z/W]]="Z",statek4[[#This Row],[towar]]="T3"),I28+statek4[[#This Row],[ile ton]],IF(AND(statek4[[#This Row],[Z/W]]="W",statek4[[#This Row],[towar]]="T3"),I28-statek4[[#This Row],[ile ton]],I28))</f>
        <v>57</v>
      </c>
      <c r="J29" s="2">
        <f>IF(AND(statek4[[#This Row],[Z/W]]="Z",statek4[[#This Row],[towar]]="T4"),J28+statek4[[#This Row],[ile ton]],IF(AND(statek4[[#This Row],[Z/W]]="W",statek4[[#This Row],[towar]]="T4"),J28-statek4[[#This Row],[ile ton]],J28))</f>
        <v>42</v>
      </c>
      <c r="K29" s="2">
        <f>IF(AND(statek4[[#This Row],[Z/W]]="Z",statek4[[#This Row],[towar]]="T5"),K28+statek4[[#This Row],[ile ton]],IF(AND(statek4[[#This Row],[Z/W]]="W",statek4[[#This Row],[towar]]="T5"),K28-statek4[[#This Row],[ile ton]],K28))</f>
        <v>70</v>
      </c>
      <c r="L29" s="2">
        <f>statek4[[#This Row],[ILE TON T5]]-K28</f>
        <v>0</v>
      </c>
      <c r="M29" s="2">
        <f>IF(statek4[[#This Row],[roznica]]&gt;0,statek4[[#This Row],[roznica]],0)</f>
        <v>0</v>
      </c>
      <c r="N29" s="2">
        <f>IF(statek4[[#This Row],[roznica]]&lt;0,ABS(statek4[[#This Row],[roznica]]),0)</f>
        <v>0</v>
      </c>
    </row>
    <row r="30" spans="1:14" x14ac:dyDescent="0.25">
      <c r="A30" s="1">
        <v>42529</v>
      </c>
      <c r="B30" s="2" t="s">
        <v>21</v>
      </c>
      <c r="C30" s="2" t="s">
        <v>10</v>
      </c>
      <c r="D30" s="2" t="s">
        <v>8</v>
      </c>
      <c r="E30">
        <v>28</v>
      </c>
      <c r="F30">
        <v>8</v>
      </c>
      <c r="G30" s="2">
        <f>IF(AND(statek4[[#This Row],[Z/W]]="Z",statek4[[#This Row],[towar]]="T1"),G29+statek4[[#This Row],[ile ton]],IF(AND(statek4[[#This Row],[Z/W]]="W",statek4[[#This Row],[towar]]="T1"),G29-statek4[[#This Row],[ile ton]],G29))</f>
        <v>28</v>
      </c>
      <c r="H30" s="2">
        <f>IF(AND(statek4[[#This Row],[Z/W]]="Z",statek4[[#This Row],[towar]]="T2"),H29+statek4[[#This Row],[ile ton]],IF(AND(statek4[[#This Row],[Z/W]]="W",statek4[[#This Row],[towar]]="T2"),H29-statek4[[#This Row],[ile ton]],H29))</f>
        <v>28</v>
      </c>
      <c r="I30" s="2">
        <f>IF(AND(statek4[[#This Row],[Z/W]]="Z",statek4[[#This Row],[towar]]="T3"),I29+statek4[[#This Row],[ile ton]],IF(AND(statek4[[#This Row],[Z/W]]="W",statek4[[#This Row],[towar]]="T3"),I29-statek4[[#This Row],[ile ton]],I29))</f>
        <v>57</v>
      </c>
      <c r="J30" s="2">
        <f>IF(AND(statek4[[#This Row],[Z/W]]="Z",statek4[[#This Row],[towar]]="T4"),J29+statek4[[#This Row],[ile ton]],IF(AND(statek4[[#This Row],[Z/W]]="W",statek4[[#This Row],[towar]]="T4"),J29-statek4[[#This Row],[ile ton]],J29))</f>
        <v>42</v>
      </c>
      <c r="K30" s="2">
        <f>IF(AND(statek4[[#This Row],[Z/W]]="Z",statek4[[#This Row],[towar]]="T5"),K29+statek4[[#This Row],[ile ton]],IF(AND(statek4[[#This Row],[Z/W]]="W",statek4[[#This Row],[towar]]="T5"),K29-statek4[[#This Row],[ile ton]],K29))</f>
        <v>70</v>
      </c>
      <c r="L30" s="2">
        <f>statek4[[#This Row],[ILE TON T5]]-K29</f>
        <v>0</v>
      </c>
      <c r="M30" s="2">
        <f>IF(statek4[[#This Row],[roznica]]&gt;0,statek4[[#This Row],[roznica]],0)</f>
        <v>0</v>
      </c>
      <c r="N30" s="2">
        <f>IF(statek4[[#This Row],[roznica]]&lt;0,ABS(statek4[[#This Row],[roznica]]),0)</f>
        <v>0</v>
      </c>
    </row>
    <row r="31" spans="1:14" x14ac:dyDescent="0.25">
      <c r="A31" s="1">
        <v>42529</v>
      </c>
      <c r="B31" s="2" t="s">
        <v>21</v>
      </c>
      <c r="C31" s="2" t="s">
        <v>12</v>
      </c>
      <c r="D31" s="2" t="s">
        <v>8</v>
      </c>
      <c r="E31">
        <v>19</v>
      </c>
      <c r="F31">
        <v>19</v>
      </c>
      <c r="G31" s="2">
        <f>IF(AND(statek4[[#This Row],[Z/W]]="Z",statek4[[#This Row],[towar]]="T1"),G30+statek4[[#This Row],[ile ton]],IF(AND(statek4[[#This Row],[Z/W]]="W",statek4[[#This Row],[towar]]="T1"),G30-statek4[[#This Row],[ile ton]],G30))</f>
        <v>28</v>
      </c>
      <c r="H31" s="2">
        <f>IF(AND(statek4[[#This Row],[Z/W]]="Z",statek4[[#This Row],[towar]]="T2"),H30+statek4[[#This Row],[ile ton]],IF(AND(statek4[[#This Row],[Z/W]]="W",statek4[[#This Row],[towar]]="T2"),H30-statek4[[#This Row],[ile ton]],H30))</f>
        <v>28</v>
      </c>
      <c r="I31" s="2">
        <f>IF(AND(statek4[[#This Row],[Z/W]]="Z",statek4[[#This Row],[towar]]="T3"),I30+statek4[[#This Row],[ile ton]],IF(AND(statek4[[#This Row],[Z/W]]="W",statek4[[#This Row],[towar]]="T3"),I30-statek4[[#This Row],[ile ton]],I30))</f>
        <v>76</v>
      </c>
      <c r="J31" s="2">
        <f>IF(AND(statek4[[#This Row],[Z/W]]="Z",statek4[[#This Row],[towar]]="T4"),J30+statek4[[#This Row],[ile ton]],IF(AND(statek4[[#This Row],[Z/W]]="W",statek4[[#This Row],[towar]]="T4"),J30-statek4[[#This Row],[ile ton]],J30))</f>
        <v>42</v>
      </c>
      <c r="K31" s="2">
        <f>IF(AND(statek4[[#This Row],[Z/W]]="Z",statek4[[#This Row],[towar]]="T5"),K30+statek4[[#This Row],[ile ton]],IF(AND(statek4[[#This Row],[Z/W]]="W",statek4[[#This Row],[towar]]="T5"),K30-statek4[[#This Row],[ile ton]],K30))</f>
        <v>70</v>
      </c>
      <c r="L31" s="2">
        <f>statek4[[#This Row],[ILE TON T5]]-K30</f>
        <v>0</v>
      </c>
      <c r="M31" s="2">
        <f>IF(statek4[[#This Row],[roznica]]&gt;0,statek4[[#This Row],[roznica]],0)</f>
        <v>0</v>
      </c>
      <c r="N31" s="2">
        <f>IF(statek4[[#This Row],[roznica]]&lt;0,ABS(statek4[[#This Row],[roznica]]),0)</f>
        <v>0</v>
      </c>
    </row>
    <row r="32" spans="1:14" x14ac:dyDescent="0.25">
      <c r="A32" s="1">
        <v>42542</v>
      </c>
      <c r="B32" s="2" t="s">
        <v>22</v>
      </c>
      <c r="C32" s="2" t="s">
        <v>12</v>
      </c>
      <c r="D32" s="2" t="s">
        <v>14</v>
      </c>
      <c r="E32">
        <v>72</v>
      </c>
      <c r="F32">
        <v>28</v>
      </c>
      <c r="G32" s="2">
        <f>IF(AND(statek4[[#This Row],[Z/W]]="Z",statek4[[#This Row],[towar]]="T1"),G31+statek4[[#This Row],[ile ton]],IF(AND(statek4[[#This Row],[Z/W]]="W",statek4[[#This Row],[towar]]="T1"),G31-statek4[[#This Row],[ile ton]],G31))</f>
        <v>28</v>
      </c>
      <c r="H32" s="2">
        <f>IF(AND(statek4[[#This Row],[Z/W]]="Z",statek4[[#This Row],[towar]]="T2"),H31+statek4[[#This Row],[ile ton]],IF(AND(statek4[[#This Row],[Z/W]]="W",statek4[[#This Row],[towar]]="T2"),H31-statek4[[#This Row],[ile ton]],H31))</f>
        <v>28</v>
      </c>
      <c r="I32" s="2">
        <f>IF(AND(statek4[[#This Row],[Z/W]]="Z",statek4[[#This Row],[towar]]="T3"),I31+statek4[[#This Row],[ile ton]],IF(AND(statek4[[#This Row],[Z/W]]="W",statek4[[#This Row],[towar]]="T3"),I31-statek4[[#This Row],[ile ton]],I31))</f>
        <v>4</v>
      </c>
      <c r="J32" s="2">
        <f>IF(AND(statek4[[#This Row],[Z/W]]="Z",statek4[[#This Row],[towar]]="T4"),J31+statek4[[#This Row],[ile ton]],IF(AND(statek4[[#This Row],[Z/W]]="W",statek4[[#This Row],[towar]]="T4"),J31-statek4[[#This Row],[ile ton]],J31))</f>
        <v>42</v>
      </c>
      <c r="K32" s="2">
        <f>IF(AND(statek4[[#This Row],[Z/W]]="Z",statek4[[#This Row],[towar]]="T5"),K31+statek4[[#This Row],[ile ton]],IF(AND(statek4[[#This Row],[Z/W]]="W",statek4[[#This Row],[towar]]="T5"),K31-statek4[[#This Row],[ile ton]],K31))</f>
        <v>70</v>
      </c>
      <c r="L32" s="2">
        <f>statek4[[#This Row],[ILE TON T5]]-K31</f>
        <v>0</v>
      </c>
      <c r="M32" s="2">
        <f>IF(statek4[[#This Row],[roznica]]&gt;0,statek4[[#This Row],[roznica]],0)</f>
        <v>0</v>
      </c>
      <c r="N32" s="2">
        <f>IF(statek4[[#This Row],[roznica]]&lt;0,ABS(statek4[[#This Row],[roznica]]),0)</f>
        <v>0</v>
      </c>
    </row>
    <row r="33" spans="1:14" x14ac:dyDescent="0.25">
      <c r="A33" s="1">
        <v>42542</v>
      </c>
      <c r="B33" s="2" t="s">
        <v>22</v>
      </c>
      <c r="C33" s="2" t="s">
        <v>7</v>
      </c>
      <c r="D33" s="2" t="s">
        <v>14</v>
      </c>
      <c r="E33">
        <v>42</v>
      </c>
      <c r="F33">
        <v>90</v>
      </c>
      <c r="G33" s="2">
        <f>IF(AND(statek4[[#This Row],[Z/W]]="Z",statek4[[#This Row],[towar]]="T1"),G32+statek4[[#This Row],[ile ton]],IF(AND(statek4[[#This Row],[Z/W]]="W",statek4[[#This Row],[towar]]="T1"),G32-statek4[[#This Row],[ile ton]],G32))</f>
        <v>28</v>
      </c>
      <c r="H33" s="2">
        <f>IF(AND(statek4[[#This Row],[Z/W]]="Z",statek4[[#This Row],[towar]]="T2"),H32+statek4[[#This Row],[ile ton]],IF(AND(statek4[[#This Row],[Z/W]]="W",statek4[[#This Row],[towar]]="T2"),H32-statek4[[#This Row],[ile ton]],H32))</f>
        <v>28</v>
      </c>
      <c r="I33" s="2">
        <f>IF(AND(statek4[[#This Row],[Z/W]]="Z",statek4[[#This Row],[towar]]="T3"),I32+statek4[[#This Row],[ile ton]],IF(AND(statek4[[#This Row],[Z/W]]="W",statek4[[#This Row],[towar]]="T3"),I32-statek4[[#This Row],[ile ton]],I32))</f>
        <v>4</v>
      </c>
      <c r="J33" s="2">
        <f>IF(AND(statek4[[#This Row],[Z/W]]="Z",statek4[[#This Row],[towar]]="T4"),J32+statek4[[#This Row],[ile ton]],IF(AND(statek4[[#This Row],[Z/W]]="W",statek4[[#This Row],[towar]]="T4"),J32-statek4[[#This Row],[ile ton]],J32))</f>
        <v>0</v>
      </c>
      <c r="K33" s="2">
        <f>IF(AND(statek4[[#This Row],[Z/W]]="Z",statek4[[#This Row],[towar]]="T5"),K32+statek4[[#This Row],[ile ton]],IF(AND(statek4[[#This Row],[Z/W]]="W",statek4[[#This Row],[towar]]="T5"),K32-statek4[[#This Row],[ile ton]],K32))</f>
        <v>70</v>
      </c>
      <c r="L33" s="2">
        <f>statek4[[#This Row],[ILE TON T5]]-K32</f>
        <v>0</v>
      </c>
      <c r="M33" s="2">
        <f>IF(statek4[[#This Row],[roznica]]&gt;0,statek4[[#This Row],[roznica]],0)</f>
        <v>0</v>
      </c>
      <c r="N33" s="2">
        <f>IF(statek4[[#This Row],[roznica]]&lt;0,ABS(statek4[[#This Row],[roznica]]),0)</f>
        <v>0</v>
      </c>
    </row>
    <row r="34" spans="1:14" x14ac:dyDescent="0.25">
      <c r="A34" s="1">
        <v>42542</v>
      </c>
      <c r="B34" s="2" t="s">
        <v>22</v>
      </c>
      <c r="C34" s="2" t="s">
        <v>9</v>
      </c>
      <c r="D34" s="2" t="s">
        <v>8</v>
      </c>
      <c r="E34">
        <v>42</v>
      </c>
      <c r="F34">
        <v>44</v>
      </c>
      <c r="G34" s="2">
        <f>IF(AND(statek4[[#This Row],[Z/W]]="Z",statek4[[#This Row],[towar]]="T1"),G33+statek4[[#This Row],[ile ton]],IF(AND(statek4[[#This Row],[Z/W]]="W",statek4[[#This Row],[towar]]="T1"),G33-statek4[[#This Row],[ile ton]],G33))</f>
        <v>28</v>
      </c>
      <c r="H34" s="2">
        <f>IF(AND(statek4[[#This Row],[Z/W]]="Z",statek4[[#This Row],[towar]]="T2"),H33+statek4[[#This Row],[ile ton]],IF(AND(statek4[[#This Row],[Z/W]]="W",statek4[[#This Row],[towar]]="T2"),H33-statek4[[#This Row],[ile ton]],H33))</f>
        <v>28</v>
      </c>
      <c r="I34" s="2">
        <f>IF(AND(statek4[[#This Row],[Z/W]]="Z",statek4[[#This Row],[towar]]="T3"),I33+statek4[[#This Row],[ile ton]],IF(AND(statek4[[#This Row],[Z/W]]="W",statek4[[#This Row],[towar]]="T3"),I33-statek4[[#This Row],[ile ton]],I33))</f>
        <v>4</v>
      </c>
      <c r="J34" s="2">
        <f>IF(AND(statek4[[#This Row],[Z/W]]="Z",statek4[[#This Row],[towar]]="T4"),J33+statek4[[#This Row],[ile ton]],IF(AND(statek4[[#This Row],[Z/W]]="W",statek4[[#This Row],[towar]]="T4"),J33-statek4[[#This Row],[ile ton]],J33))</f>
        <v>0</v>
      </c>
      <c r="K34" s="2">
        <f>IF(AND(statek4[[#This Row],[Z/W]]="Z",statek4[[#This Row],[towar]]="T5"),K33+statek4[[#This Row],[ile ton]],IF(AND(statek4[[#This Row],[Z/W]]="W",statek4[[#This Row],[towar]]="T5"),K33-statek4[[#This Row],[ile ton]],K33))</f>
        <v>112</v>
      </c>
      <c r="L34" s="2">
        <f>statek4[[#This Row],[ILE TON T5]]-K33</f>
        <v>42</v>
      </c>
      <c r="M34" s="2">
        <f>IF(statek4[[#This Row],[roznica]]&gt;0,statek4[[#This Row],[roznica]],0)</f>
        <v>42</v>
      </c>
      <c r="N34" s="2">
        <f>IF(statek4[[#This Row],[roznica]]&lt;0,ABS(statek4[[#This Row],[roznica]]),0)</f>
        <v>0</v>
      </c>
    </row>
    <row r="35" spans="1:14" x14ac:dyDescent="0.25">
      <c r="A35" s="1">
        <v>42542</v>
      </c>
      <c r="B35" s="2" t="s">
        <v>22</v>
      </c>
      <c r="C35" s="2" t="s">
        <v>11</v>
      </c>
      <c r="D35" s="2" t="s">
        <v>8</v>
      </c>
      <c r="E35">
        <v>33</v>
      </c>
      <c r="F35">
        <v>26</v>
      </c>
      <c r="G35" s="2">
        <f>IF(AND(statek4[[#This Row],[Z/W]]="Z",statek4[[#This Row],[towar]]="T1"),G34+statek4[[#This Row],[ile ton]],IF(AND(statek4[[#This Row],[Z/W]]="W",statek4[[#This Row],[towar]]="T1"),G34-statek4[[#This Row],[ile ton]],G34))</f>
        <v>28</v>
      </c>
      <c r="H35" s="2">
        <f>IF(AND(statek4[[#This Row],[Z/W]]="Z",statek4[[#This Row],[towar]]="T2"),H34+statek4[[#This Row],[ile ton]],IF(AND(statek4[[#This Row],[Z/W]]="W",statek4[[#This Row],[towar]]="T2"),H34-statek4[[#This Row],[ile ton]],H34))</f>
        <v>61</v>
      </c>
      <c r="I35" s="2">
        <f>IF(AND(statek4[[#This Row],[Z/W]]="Z",statek4[[#This Row],[towar]]="T3"),I34+statek4[[#This Row],[ile ton]],IF(AND(statek4[[#This Row],[Z/W]]="W",statek4[[#This Row],[towar]]="T3"),I34-statek4[[#This Row],[ile ton]],I34))</f>
        <v>4</v>
      </c>
      <c r="J35" s="2">
        <f>IF(AND(statek4[[#This Row],[Z/W]]="Z",statek4[[#This Row],[towar]]="T4"),J34+statek4[[#This Row],[ile ton]],IF(AND(statek4[[#This Row],[Z/W]]="W",statek4[[#This Row],[towar]]="T4"),J34-statek4[[#This Row],[ile ton]],J34))</f>
        <v>0</v>
      </c>
      <c r="K35" s="2">
        <f>IF(AND(statek4[[#This Row],[Z/W]]="Z",statek4[[#This Row],[towar]]="T5"),K34+statek4[[#This Row],[ile ton]],IF(AND(statek4[[#This Row],[Z/W]]="W",statek4[[#This Row],[towar]]="T5"),K34-statek4[[#This Row],[ile ton]],K34))</f>
        <v>112</v>
      </c>
      <c r="L35" s="2">
        <f>statek4[[#This Row],[ILE TON T5]]-K34</f>
        <v>0</v>
      </c>
      <c r="M35" s="2">
        <f>IF(statek4[[#This Row],[roznica]]&gt;0,statek4[[#This Row],[roznica]],0)</f>
        <v>0</v>
      </c>
      <c r="N35" s="2">
        <f>IF(statek4[[#This Row],[roznica]]&lt;0,ABS(statek4[[#This Row],[roznica]]),0)</f>
        <v>0</v>
      </c>
    </row>
    <row r="36" spans="1:14" x14ac:dyDescent="0.25">
      <c r="A36" s="1">
        <v>42542</v>
      </c>
      <c r="B36" s="2" t="s">
        <v>22</v>
      </c>
      <c r="C36" s="2" t="s">
        <v>10</v>
      </c>
      <c r="D36" s="2" t="s">
        <v>8</v>
      </c>
      <c r="E36">
        <v>9</v>
      </c>
      <c r="F36">
        <v>9</v>
      </c>
      <c r="G36" s="2">
        <f>IF(AND(statek4[[#This Row],[Z/W]]="Z",statek4[[#This Row],[towar]]="T1"),G35+statek4[[#This Row],[ile ton]],IF(AND(statek4[[#This Row],[Z/W]]="W",statek4[[#This Row],[towar]]="T1"),G35-statek4[[#This Row],[ile ton]],G35))</f>
        <v>37</v>
      </c>
      <c r="H36" s="2">
        <f>IF(AND(statek4[[#This Row],[Z/W]]="Z",statek4[[#This Row],[towar]]="T2"),H35+statek4[[#This Row],[ile ton]],IF(AND(statek4[[#This Row],[Z/W]]="W",statek4[[#This Row],[towar]]="T2"),H35-statek4[[#This Row],[ile ton]],H35))</f>
        <v>61</v>
      </c>
      <c r="I36" s="2">
        <f>IF(AND(statek4[[#This Row],[Z/W]]="Z",statek4[[#This Row],[towar]]="T3"),I35+statek4[[#This Row],[ile ton]],IF(AND(statek4[[#This Row],[Z/W]]="W",statek4[[#This Row],[towar]]="T3"),I35-statek4[[#This Row],[ile ton]],I35))</f>
        <v>4</v>
      </c>
      <c r="J36" s="2">
        <f>IF(AND(statek4[[#This Row],[Z/W]]="Z",statek4[[#This Row],[towar]]="T4"),J35+statek4[[#This Row],[ile ton]],IF(AND(statek4[[#This Row],[Z/W]]="W",statek4[[#This Row],[towar]]="T4"),J35-statek4[[#This Row],[ile ton]],J35))</f>
        <v>0</v>
      </c>
      <c r="K36" s="2">
        <f>IF(AND(statek4[[#This Row],[Z/W]]="Z",statek4[[#This Row],[towar]]="T5"),K35+statek4[[#This Row],[ile ton]],IF(AND(statek4[[#This Row],[Z/W]]="W",statek4[[#This Row],[towar]]="T5"),K35-statek4[[#This Row],[ile ton]],K35))</f>
        <v>112</v>
      </c>
      <c r="L36" s="2">
        <f>statek4[[#This Row],[ILE TON T5]]-K35</f>
        <v>0</v>
      </c>
      <c r="M36" s="2">
        <f>IF(statek4[[#This Row],[roznica]]&gt;0,statek4[[#This Row],[roznica]],0)</f>
        <v>0</v>
      </c>
      <c r="N36" s="2">
        <f>IF(statek4[[#This Row],[roznica]]&lt;0,ABS(statek4[[#This Row],[roznica]]),0)</f>
        <v>0</v>
      </c>
    </row>
    <row r="37" spans="1:14" x14ac:dyDescent="0.25">
      <c r="A37" s="1">
        <v>42559</v>
      </c>
      <c r="B37" s="2" t="s">
        <v>6</v>
      </c>
      <c r="C37" s="2" t="s">
        <v>12</v>
      </c>
      <c r="D37" s="2" t="s">
        <v>14</v>
      </c>
      <c r="E37">
        <v>4</v>
      </c>
      <c r="F37">
        <v>29</v>
      </c>
      <c r="G37" s="2">
        <f>IF(AND(statek4[[#This Row],[Z/W]]="Z",statek4[[#This Row],[towar]]="T1"),G36+statek4[[#This Row],[ile ton]],IF(AND(statek4[[#This Row],[Z/W]]="W",statek4[[#This Row],[towar]]="T1"),G36-statek4[[#This Row],[ile ton]],G36))</f>
        <v>37</v>
      </c>
      <c r="H37" s="2">
        <f>IF(AND(statek4[[#This Row],[Z/W]]="Z",statek4[[#This Row],[towar]]="T2"),H36+statek4[[#This Row],[ile ton]],IF(AND(statek4[[#This Row],[Z/W]]="W",statek4[[#This Row],[towar]]="T2"),H36-statek4[[#This Row],[ile ton]],H36))</f>
        <v>61</v>
      </c>
      <c r="I37" s="2">
        <f>IF(AND(statek4[[#This Row],[Z/W]]="Z",statek4[[#This Row],[towar]]="T3"),I36+statek4[[#This Row],[ile ton]],IF(AND(statek4[[#This Row],[Z/W]]="W",statek4[[#This Row],[towar]]="T3"),I36-statek4[[#This Row],[ile ton]],I36))</f>
        <v>0</v>
      </c>
      <c r="J37" s="2">
        <f>IF(AND(statek4[[#This Row],[Z/W]]="Z",statek4[[#This Row],[towar]]="T4"),J36+statek4[[#This Row],[ile ton]],IF(AND(statek4[[#This Row],[Z/W]]="W",statek4[[#This Row],[towar]]="T4"),J36-statek4[[#This Row],[ile ton]],J36))</f>
        <v>0</v>
      </c>
      <c r="K37" s="2">
        <f>IF(AND(statek4[[#This Row],[Z/W]]="Z",statek4[[#This Row],[towar]]="T5"),K36+statek4[[#This Row],[ile ton]],IF(AND(statek4[[#This Row],[Z/W]]="W",statek4[[#This Row],[towar]]="T5"),K36-statek4[[#This Row],[ile ton]],K36))</f>
        <v>112</v>
      </c>
      <c r="L37" s="2">
        <f>statek4[[#This Row],[ILE TON T5]]-K36</f>
        <v>0</v>
      </c>
      <c r="M37" s="2">
        <f>IF(statek4[[#This Row],[roznica]]&gt;0,statek4[[#This Row],[roznica]],0)</f>
        <v>0</v>
      </c>
      <c r="N37" s="2">
        <f>IF(statek4[[#This Row],[roznica]]&lt;0,ABS(statek4[[#This Row],[roznica]]),0)</f>
        <v>0</v>
      </c>
    </row>
    <row r="38" spans="1:14" x14ac:dyDescent="0.25">
      <c r="A38" s="1">
        <v>42559</v>
      </c>
      <c r="B38" s="2" t="s">
        <v>6</v>
      </c>
      <c r="C38" s="2" t="s">
        <v>10</v>
      </c>
      <c r="D38" s="2" t="s">
        <v>14</v>
      </c>
      <c r="E38">
        <v>37</v>
      </c>
      <c r="F38">
        <v>12</v>
      </c>
      <c r="G38" s="2">
        <f>IF(AND(statek4[[#This Row],[Z/W]]="Z",statek4[[#This Row],[towar]]="T1"),G37+statek4[[#This Row],[ile ton]],IF(AND(statek4[[#This Row],[Z/W]]="W",statek4[[#This Row],[towar]]="T1"),G37-statek4[[#This Row],[ile ton]],G37))</f>
        <v>0</v>
      </c>
      <c r="H38" s="2">
        <f>IF(AND(statek4[[#This Row],[Z/W]]="Z",statek4[[#This Row],[towar]]="T2"),H37+statek4[[#This Row],[ile ton]],IF(AND(statek4[[#This Row],[Z/W]]="W",statek4[[#This Row],[towar]]="T2"),H37-statek4[[#This Row],[ile ton]],H37))</f>
        <v>61</v>
      </c>
      <c r="I38" s="2">
        <f>IF(AND(statek4[[#This Row],[Z/W]]="Z",statek4[[#This Row],[towar]]="T3"),I37+statek4[[#This Row],[ile ton]],IF(AND(statek4[[#This Row],[Z/W]]="W",statek4[[#This Row],[towar]]="T3"),I37-statek4[[#This Row],[ile ton]],I37))</f>
        <v>0</v>
      </c>
      <c r="J38" s="2">
        <f>IF(AND(statek4[[#This Row],[Z/W]]="Z",statek4[[#This Row],[towar]]="T4"),J37+statek4[[#This Row],[ile ton]],IF(AND(statek4[[#This Row],[Z/W]]="W",statek4[[#This Row],[towar]]="T4"),J37-statek4[[#This Row],[ile ton]],J37))</f>
        <v>0</v>
      </c>
      <c r="K38" s="2">
        <f>IF(AND(statek4[[#This Row],[Z/W]]="Z",statek4[[#This Row],[towar]]="T5"),K37+statek4[[#This Row],[ile ton]],IF(AND(statek4[[#This Row],[Z/W]]="W",statek4[[#This Row],[towar]]="T5"),K37-statek4[[#This Row],[ile ton]],K37))</f>
        <v>112</v>
      </c>
      <c r="L38" s="2">
        <f>statek4[[#This Row],[ILE TON T5]]-K37</f>
        <v>0</v>
      </c>
      <c r="M38" s="2">
        <f>IF(statek4[[#This Row],[roznica]]&gt;0,statek4[[#This Row],[roznica]],0)</f>
        <v>0</v>
      </c>
      <c r="N38" s="2">
        <f>IF(statek4[[#This Row],[roznica]]&lt;0,ABS(statek4[[#This Row],[roznica]]),0)</f>
        <v>0</v>
      </c>
    </row>
    <row r="39" spans="1:14" x14ac:dyDescent="0.25">
      <c r="A39" s="1">
        <v>42559</v>
      </c>
      <c r="B39" s="2" t="s">
        <v>6</v>
      </c>
      <c r="C39" s="2" t="s">
        <v>9</v>
      </c>
      <c r="D39" s="2" t="s">
        <v>8</v>
      </c>
      <c r="E39">
        <v>35</v>
      </c>
      <c r="F39">
        <v>42</v>
      </c>
      <c r="G39" s="2">
        <f>IF(AND(statek4[[#This Row],[Z/W]]="Z",statek4[[#This Row],[towar]]="T1"),G38+statek4[[#This Row],[ile ton]],IF(AND(statek4[[#This Row],[Z/W]]="W",statek4[[#This Row],[towar]]="T1"),G38-statek4[[#This Row],[ile ton]],G38))</f>
        <v>0</v>
      </c>
      <c r="H39" s="2">
        <f>IF(AND(statek4[[#This Row],[Z/W]]="Z",statek4[[#This Row],[towar]]="T2"),H38+statek4[[#This Row],[ile ton]],IF(AND(statek4[[#This Row],[Z/W]]="W",statek4[[#This Row],[towar]]="T2"),H38-statek4[[#This Row],[ile ton]],H38))</f>
        <v>61</v>
      </c>
      <c r="I39" s="2">
        <f>IF(AND(statek4[[#This Row],[Z/W]]="Z",statek4[[#This Row],[towar]]="T3"),I38+statek4[[#This Row],[ile ton]],IF(AND(statek4[[#This Row],[Z/W]]="W",statek4[[#This Row],[towar]]="T3"),I38-statek4[[#This Row],[ile ton]],I38))</f>
        <v>0</v>
      </c>
      <c r="J39" s="2">
        <f>IF(AND(statek4[[#This Row],[Z/W]]="Z",statek4[[#This Row],[towar]]="T4"),J38+statek4[[#This Row],[ile ton]],IF(AND(statek4[[#This Row],[Z/W]]="W",statek4[[#This Row],[towar]]="T4"),J38-statek4[[#This Row],[ile ton]],J38))</f>
        <v>0</v>
      </c>
      <c r="K39" s="2">
        <f>IF(AND(statek4[[#This Row],[Z/W]]="Z",statek4[[#This Row],[towar]]="T5"),K38+statek4[[#This Row],[ile ton]],IF(AND(statek4[[#This Row],[Z/W]]="W",statek4[[#This Row],[towar]]="T5"),K38-statek4[[#This Row],[ile ton]],K38))</f>
        <v>147</v>
      </c>
      <c r="L39" s="2">
        <f>statek4[[#This Row],[ILE TON T5]]-K38</f>
        <v>35</v>
      </c>
      <c r="M39" s="2">
        <f>IF(statek4[[#This Row],[roznica]]&gt;0,statek4[[#This Row],[roznica]],0)</f>
        <v>35</v>
      </c>
      <c r="N39" s="2">
        <f>IF(statek4[[#This Row],[roznica]]&lt;0,ABS(statek4[[#This Row],[roznica]]),0)</f>
        <v>0</v>
      </c>
    </row>
    <row r="40" spans="1:14" x14ac:dyDescent="0.25">
      <c r="A40" s="1">
        <v>42559</v>
      </c>
      <c r="B40" s="2" t="s">
        <v>6</v>
      </c>
      <c r="C40" s="2" t="s">
        <v>7</v>
      </c>
      <c r="D40" s="2" t="s">
        <v>8</v>
      </c>
      <c r="E40">
        <v>32</v>
      </c>
      <c r="F40">
        <v>66</v>
      </c>
      <c r="G40" s="2">
        <f>IF(AND(statek4[[#This Row],[Z/W]]="Z",statek4[[#This Row],[towar]]="T1"),G39+statek4[[#This Row],[ile ton]],IF(AND(statek4[[#This Row],[Z/W]]="W",statek4[[#This Row],[towar]]="T1"),G39-statek4[[#This Row],[ile ton]],G39))</f>
        <v>0</v>
      </c>
      <c r="H40" s="2">
        <f>IF(AND(statek4[[#This Row],[Z/W]]="Z",statek4[[#This Row],[towar]]="T2"),H39+statek4[[#This Row],[ile ton]],IF(AND(statek4[[#This Row],[Z/W]]="W",statek4[[#This Row],[towar]]="T2"),H39-statek4[[#This Row],[ile ton]],H39))</f>
        <v>61</v>
      </c>
      <c r="I40" s="2">
        <f>IF(AND(statek4[[#This Row],[Z/W]]="Z",statek4[[#This Row],[towar]]="T3"),I39+statek4[[#This Row],[ile ton]],IF(AND(statek4[[#This Row],[Z/W]]="W",statek4[[#This Row],[towar]]="T3"),I39-statek4[[#This Row],[ile ton]],I39))</f>
        <v>0</v>
      </c>
      <c r="J40" s="2">
        <f>IF(AND(statek4[[#This Row],[Z/W]]="Z",statek4[[#This Row],[towar]]="T4"),J39+statek4[[#This Row],[ile ton]],IF(AND(statek4[[#This Row],[Z/W]]="W",statek4[[#This Row],[towar]]="T4"),J39-statek4[[#This Row],[ile ton]],J39))</f>
        <v>32</v>
      </c>
      <c r="K40" s="2">
        <f>IF(AND(statek4[[#This Row],[Z/W]]="Z",statek4[[#This Row],[towar]]="T5"),K39+statek4[[#This Row],[ile ton]],IF(AND(statek4[[#This Row],[Z/W]]="W",statek4[[#This Row],[towar]]="T5"),K39-statek4[[#This Row],[ile ton]],K39))</f>
        <v>147</v>
      </c>
      <c r="L40" s="2">
        <f>statek4[[#This Row],[ILE TON T5]]-K39</f>
        <v>0</v>
      </c>
      <c r="M40" s="2">
        <f>IF(statek4[[#This Row],[roznica]]&gt;0,statek4[[#This Row],[roznica]],0)</f>
        <v>0</v>
      </c>
      <c r="N40" s="2">
        <f>IF(statek4[[#This Row],[roznica]]&lt;0,ABS(statek4[[#This Row],[roznica]]),0)</f>
        <v>0</v>
      </c>
    </row>
    <row r="41" spans="1:14" x14ac:dyDescent="0.25">
      <c r="A41" s="1">
        <v>42574</v>
      </c>
      <c r="B41" s="2" t="s">
        <v>13</v>
      </c>
      <c r="C41" s="2" t="s">
        <v>7</v>
      </c>
      <c r="D41" s="2" t="s">
        <v>14</v>
      </c>
      <c r="E41">
        <v>32</v>
      </c>
      <c r="F41">
        <v>92</v>
      </c>
      <c r="G41" s="2">
        <f>IF(AND(statek4[[#This Row],[Z/W]]="Z",statek4[[#This Row],[towar]]="T1"),G40+statek4[[#This Row],[ile ton]],IF(AND(statek4[[#This Row],[Z/W]]="W",statek4[[#This Row],[towar]]="T1"),G40-statek4[[#This Row],[ile ton]],G40))</f>
        <v>0</v>
      </c>
      <c r="H41" s="2">
        <f>IF(AND(statek4[[#This Row],[Z/W]]="Z",statek4[[#This Row],[towar]]="T2"),H40+statek4[[#This Row],[ile ton]],IF(AND(statek4[[#This Row],[Z/W]]="W",statek4[[#This Row],[towar]]="T2"),H40-statek4[[#This Row],[ile ton]],H40))</f>
        <v>61</v>
      </c>
      <c r="I41" s="2">
        <f>IF(AND(statek4[[#This Row],[Z/W]]="Z",statek4[[#This Row],[towar]]="T3"),I40+statek4[[#This Row],[ile ton]],IF(AND(statek4[[#This Row],[Z/W]]="W",statek4[[#This Row],[towar]]="T3"),I40-statek4[[#This Row],[ile ton]],I40))</f>
        <v>0</v>
      </c>
      <c r="J41" s="2">
        <f>IF(AND(statek4[[#This Row],[Z/W]]="Z",statek4[[#This Row],[towar]]="T4"),J40+statek4[[#This Row],[ile ton]],IF(AND(statek4[[#This Row],[Z/W]]="W",statek4[[#This Row],[towar]]="T4"),J40-statek4[[#This Row],[ile ton]],J40))</f>
        <v>0</v>
      </c>
      <c r="K41" s="2">
        <f>IF(AND(statek4[[#This Row],[Z/W]]="Z",statek4[[#This Row],[towar]]="T5"),K40+statek4[[#This Row],[ile ton]],IF(AND(statek4[[#This Row],[Z/W]]="W",statek4[[#This Row],[towar]]="T5"),K40-statek4[[#This Row],[ile ton]],K40))</f>
        <v>147</v>
      </c>
      <c r="L41" s="2">
        <f>statek4[[#This Row],[ILE TON T5]]-K40</f>
        <v>0</v>
      </c>
      <c r="M41" s="2">
        <f>IF(statek4[[#This Row],[roznica]]&gt;0,statek4[[#This Row],[roznica]],0)</f>
        <v>0</v>
      </c>
      <c r="N41" s="2">
        <f>IF(statek4[[#This Row],[roznica]]&lt;0,ABS(statek4[[#This Row],[roznica]]),0)</f>
        <v>0</v>
      </c>
    </row>
    <row r="42" spans="1:14" x14ac:dyDescent="0.25">
      <c r="A42" s="1">
        <v>42574</v>
      </c>
      <c r="B42" s="2" t="s">
        <v>13</v>
      </c>
      <c r="C42" s="2" t="s">
        <v>9</v>
      </c>
      <c r="D42" s="2" t="s">
        <v>8</v>
      </c>
      <c r="E42">
        <v>48</v>
      </c>
      <c r="F42">
        <v>43</v>
      </c>
      <c r="G42" s="2">
        <f>IF(AND(statek4[[#This Row],[Z/W]]="Z",statek4[[#This Row],[towar]]="T1"),G41+statek4[[#This Row],[ile ton]],IF(AND(statek4[[#This Row],[Z/W]]="W",statek4[[#This Row],[towar]]="T1"),G41-statek4[[#This Row],[ile ton]],G41))</f>
        <v>0</v>
      </c>
      <c r="H42" s="2">
        <f>IF(AND(statek4[[#This Row],[Z/W]]="Z",statek4[[#This Row],[towar]]="T2"),H41+statek4[[#This Row],[ile ton]],IF(AND(statek4[[#This Row],[Z/W]]="W",statek4[[#This Row],[towar]]="T2"),H41-statek4[[#This Row],[ile ton]],H41))</f>
        <v>61</v>
      </c>
      <c r="I42" s="2">
        <f>IF(AND(statek4[[#This Row],[Z/W]]="Z",statek4[[#This Row],[towar]]="T3"),I41+statek4[[#This Row],[ile ton]],IF(AND(statek4[[#This Row],[Z/W]]="W",statek4[[#This Row],[towar]]="T3"),I41-statek4[[#This Row],[ile ton]],I41))</f>
        <v>0</v>
      </c>
      <c r="J42" s="2">
        <f>IF(AND(statek4[[#This Row],[Z/W]]="Z",statek4[[#This Row],[towar]]="T4"),J41+statek4[[#This Row],[ile ton]],IF(AND(statek4[[#This Row],[Z/W]]="W",statek4[[#This Row],[towar]]="T4"),J41-statek4[[#This Row],[ile ton]],J41))</f>
        <v>0</v>
      </c>
      <c r="K42" s="2">
        <f>IF(AND(statek4[[#This Row],[Z/W]]="Z",statek4[[#This Row],[towar]]="T5"),K41+statek4[[#This Row],[ile ton]],IF(AND(statek4[[#This Row],[Z/W]]="W",statek4[[#This Row],[towar]]="T5"),K41-statek4[[#This Row],[ile ton]],K41))</f>
        <v>195</v>
      </c>
      <c r="L42" s="2">
        <f>statek4[[#This Row],[ILE TON T5]]-K41</f>
        <v>48</v>
      </c>
      <c r="M42" s="2">
        <f>IF(statek4[[#This Row],[roznica]]&gt;0,statek4[[#This Row],[roznica]],0)</f>
        <v>48</v>
      </c>
      <c r="N42" s="2">
        <f>IF(statek4[[#This Row],[roznica]]&lt;0,ABS(statek4[[#This Row],[roznica]]),0)</f>
        <v>0</v>
      </c>
    </row>
    <row r="43" spans="1:14" x14ac:dyDescent="0.25">
      <c r="A43" s="1">
        <v>42593</v>
      </c>
      <c r="B43" s="2" t="s">
        <v>15</v>
      </c>
      <c r="C43" s="2" t="s">
        <v>9</v>
      </c>
      <c r="D43" s="2" t="s">
        <v>14</v>
      </c>
      <c r="E43">
        <v>191</v>
      </c>
      <c r="F43">
        <v>60</v>
      </c>
      <c r="G43" s="2">
        <f>IF(AND(statek4[[#This Row],[Z/W]]="Z",statek4[[#This Row],[towar]]="T1"),G42+statek4[[#This Row],[ile ton]],IF(AND(statek4[[#This Row],[Z/W]]="W",statek4[[#This Row],[towar]]="T1"),G42-statek4[[#This Row],[ile ton]],G42))</f>
        <v>0</v>
      </c>
      <c r="H43" s="2">
        <f>IF(AND(statek4[[#This Row],[Z/W]]="Z",statek4[[#This Row],[towar]]="T2"),H42+statek4[[#This Row],[ile ton]],IF(AND(statek4[[#This Row],[Z/W]]="W",statek4[[#This Row],[towar]]="T2"),H42-statek4[[#This Row],[ile ton]],H42))</f>
        <v>61</v>
      </c>
      <c r="I43" s="2">
        <f>IF(AND(statek4[[#This Row],[Z/W]]="Z",statek4[[#This Row],[towar]]="T3"),I42+statek4[[#This Row],[ile ton]],IF(AND(statek4[[#This Row],[Z/W]]="W",statek4[[#This Row],[towar]]="T3"),I42-statek4[[#This Row],[ile ton]],I42))</f>
        <v>0</v>
      </c>
      <c r="J43" s="2">
        <f>IF(AND(statek4[[#This Row],[Z/W]]="Z",statek4[[#This Row],[towar]]="T4"),J42+statek4[[#This Row],[ile ton]],IF(AND(statek4[[#This Row],[Z/W]]="W",statek4[[#This Row],[towar]]="T4"),J42-statek4[[#This Row],[ile ton]],J42))</f>
        <v>0</v>
      </c>
      <c r="K43" s="2">
        <f>IF(AND(statek4[[#This Row],[Z/W]]="Z",statek4[[#This Row],[towar]]="T5"),K42+statek4[[#This Row],[ile ton]],IF(AND(statek4[[#This Row],[Z/W]]="W",statek4[[#This Row],[towar]]="T5"),K42-statek4[[#This Row],[ile ton]],K42))</f>
        <v>4</v>
      </c>
      <c r="L43" s="2">
        <f>statek4[[#This Row],[ILE TON T5]]-K42</f>
        <v>-191</v>
      </c>
      <c r="M43" s="2">
        <f>IF(statek4[[#This Row],[roznica]]&gt;0,statek4[[#This Row],[roznica]],0)</f>
        <v>0</v>
      </c>
      <c r="N43" s="2">
        <f>IF(statek4[[#This Row],[roznica]]&lt;0,ABS(statek4[[#This Row],[roznica]]),0)</f>
        <v>191</v>
      </c>
    </row>
    <row r="44" spans="1:14" x14ac:dyDescent="0.25">
      <c r="A44" s="1">
        <v>42593</v>
      </c>
      <c r="B44" s="2" t="s">
        <v>15</v>
      </c>
      <c r="C44" s="2" t="s">
        <v>11</v>
      </c>
      <c r="D44" s="2" t="s">
        <v>8</v>
      </c>
      <c r="E44">
        <v>9</v>
      </c>
      <c r="F44">
        <v>24</v>
      </c>
      <c r="G44" s="2">
        <f>IF(AND(statek4[[#This Row],[Z/W]]="Z",statek4[[#This Row],[towar]]="T1"),G43+statek4[[#This Row],[ile ton]],IF(AND(statek4[[#This Row],[Z/W]]="W",statek4[[#This Row],[towar]]="T1"),G43-statek4[[#This Row],[ile ton]],G43))</f>
        <v>0</v>
      </c>
      <c r="H44" s="2">
        <f>IF(AND(statek4[[#This Row],[Z/W]]="Z",statek4[[#This Row],[towar]]="T2"),H43+statek4[[#This Row],[ile ton]],IF(AND(statek4[[#This Row],[Z/W]]="W",statek4[[#This Row],[towar]]="T2"),H43-statek4[[#This Row],[ile ton]],H43))</f>
        <v>70</v>
      </c>
      <c r="I44" s="2">
        <f>IF(AND(statek4[[#This Row],[Z/W]]="Z",statek4[[#This Row],[towar]]="T3"),I43+statek4[[#This Row],[ile ton]],IF(AND(statek4[[#This Row],[Z/W]]="W",statek4[[#This Row],[towar]]="T3"),I43-statek4[[#This Row],[ile ton]],I43))</f>
        <v>0</v>
      </c>
      <c r="J44" s="2">
        <f>IF(AND(statek4[[#This Row],[Z/W]]="Z",statek4[[#This Row],[towar]]="T4"),J43+statek4[[#This Row],[ile ton]],IF(AND(statek4[[#This Row],[Z/W]]="W",statek4[[#This Row],[towar]]="T4"),J43-statek4[[#This Row],[ile ton]],J43))</f>
        <v>0</v>
      </c>
      <c r="K44" s="2">
        <f>IF(AND(statek4[[#This Row],[Z/W]]="Z",statek4[[#This Row],[towar]]="T5"),K43+statek4[[#This Row],[ile ton]],IF(AND(statek4[[#This Row],[Z/W]]="W",statek4[[#This Row],[towar]]="T5"),K43-statek4[[#This Row],[ile ton]],K43))</f>
        <v>4</v>
      </c>
      <c r="L44" s="2">
        <f>statek4[[#This Row],[ILE TON T5]]-K43</f>
        <v>0</v>
      </c>
      <c r="M44" s="2">
        <f>IF(statek4[[#This Row],[roznica]]&gt;0,statek4[[#This Row],[roznica]],0)</f>
        <v>0</v>
      </c>
      <c r="N44" s="2">
        <f>IF(statek4[[#This Row],[roznica]]&lt;0,ABS(statek4[[#This Row],[roznica]]),0)</f>
        <v>0</v>
      </c>
    </row>
    <row r="45" spans="1:14" x14ac:dyDescent="0.25">
      <c r="A45" s="1">
        <v>42593</v>
      </c>
      <c r="B45" s="2" t="s">
        <v>15</v>
      </c>
      <c r="C45" s="2" t="s">
        <v>7</v>
      </c>
      <c r="D45" s="2" t="s">
        <v>8</v>
      </c>
      <c r="E45">
        <v>36</v>
      </c>
      <c r="F45">
        <v>65</v>
      </c>
      <c r="G45" s="2">
        <f>IF(AND(statek4[[#This Row],[Z/W]]="Z",statek4[[#This Row],[towar]]="T1"),G44+statek4[[#This Row],[ile ton]],IF(AND(statek4[[#This Row],[Z/W]]="W",statek4[[#This Row],[towar]]="T1"),G44-statek4[[#This Row],[ile ton]],G44))</f>
        <v>0</v>
      </c>
      <c r="H45" s="2">
        <f>IF(AND(statek4[[#This Row],[Z/W]]="Z",statek4[[#This Row],[towar]]="T2"),H44+statek4[[#This Row],[ile ton]],IF(AND(statek4[[#This Row],[Z/W]]="W",statek4[[#This Row],[towar]]="T2"),H44-statek4[[#This Row],[ile ton]],H44))</f>
        <v>70</v>
      </c>
      <c r="I45" s="2">
        <f>IF(AND(statek4[[#This Row],[Z/W]]="Z",statek4[[#This Row],[towar]]="T3"),I44+statek4[[#This Row],[ile ton]],IF(AND(statek4[[#This Row],[Z/W]]="W",statek4[[#This Row],[towar]]="T3"),I44-statek4[[#This Row],[ile ton]],I44))</f>
        <v>0</v>
      </c>
      <c r="J45" s="2">
        <f>IF(AND(statek4[[#This Row],[Z/W]]="Z",statek4[[#This Row],[towar]]="T4"),J44+statek4[[#This Row],[ile ton]],IF(AND(statek4[[#This Row],[Z/W]]="W",statek4[[#This Row],[towar]]="T4"),J44-statek4[[#This Row],[ile ton]],J44))</f>
        <v>36</v>
      </c>
      <c r="K45" s="2">
        <f>IF(AND(statek4[[#This Row],[Z/W]]="Z",statek4[[#This Row],[towar]]="T5"),K44+statek4[[#This Row],[ile ton]],IF(AND(statek4[[#This Row],[Z/W]]="W",statek4[[#This Row],[towar]]="T5"),K44-statek4[[#This Row],[ile ton]],K44))</f>
        <v>4</v>
      </c>
      <c r="L45" s="2">
        <f>statek4[[#This Row],[ILE TON T5]]-K44</f>
        <v>0</v>
      </c>
      <c r="M45" s="2">
        <f>IF(statek4[[#This Row],[roznica]]&gt;0,statek4[[#This Row],[roznica]],0)</f>
        <v>0</v>
      </c>
      <c r="N45" s="2">
        <f>IF(statek4[[#This Row],[roznica]]&lt;0,ABS(statek4[[#This Row],[roznica]]),0)</f>
        <v>0</v>
      </c>
    </row>
    <row r="46" spans="1:14" x14ac:dyDescent="0.25">
      <c r="A46" s="1">
        <v>42619</v>
      </c>
      <c r="B46" s="2" t="s">
        <v>16</v>
      </c>
      <c r="C46" s="2" t="s">
        <v>10</v>
      </c>
      <c r="D46" s="2" t="s">
        <v>8</v>
      </c>
      <c r="E46">
        <v>47</v>
      </c>
      <c r="F46">
        <v>7</v>
      </c>
      <c r="G46" s="2">
        <f>IF(AND(statek4[[#This Row],[Z/W]]="Z",statek4[[#This Row],[towar]]="T1"),G45+statek4[[#This Row],[ile ton]],IF(AND(statek4[[#This Row],[Z/W]]="W",statek4[[#This Row],[towar]]="T1"),G45-statek4[[#This Row],[ile ton]],G45))</f>
        <v>47</v>
      </c>
      <c r="H46" s="2">
        <f>IF(AND(statek4[[#This Row],[Z/W]]="Z",statek4[[#This Row],[towar]]="T2"),H45+statek4[[#This Row],[ile ton]],IF(AND(statek4[[#This Row],[Z/W]]="W",statek4[[#This Row],[towar]]="T2"),H45-statek4[[#This Row],[ile ton]],H45))</f>
        <v>70</v>
      </c>
      <c r="I46" s="2">
        <f>IF(AND(statek4[[#This Row],[Z/W]]="Z",statek4[[#This Row],[towar]]="T3"),I45+statek4[[#This Row],[ile ton]],IF(AND(statek4[[#This Row],[Z/W]]="W",statek4[[#This Row],[towar]]="T3"),I45-statek4[[#This Row],[ile ton]],I45))</f>
        <v>0</v>
      </c>
      <c r="J46" s="2">
        <f>IF(AND(statek4[[#This Row],[Z/W]]="Z",statek4[[#This Row],[towar]]="T4"),J45+statek4[[#This Row],[ile ton]],IF(AND(statek4[[#This Row],[Z/W]]="W",statek4[[#This Row],[towar]]="T4"),J45-statek4[[#This Row],[ile ton]],J45))</f>
        <v>36</v>
      </c>
      <c r="K46" s="2">
        <f>IF(AND(statek4[[#This Row],[Z/W]]="Z",statek4[[#This Row],[towar]]="T5"),K45+statek4[[#This Row],[ile ton]],IF(AND(statek4[[#This Row],[Z/W]]="W",statek4[[#This Row],[towar]]="T5"),K45-statek4[[#This Row],[ile ton]],K45))</f>
        <v>4</v>
      </c>
      <c r="L46" s="2">
        <f>statek4[[#This Row],[ILE TON T5]]-K45</f>
        <v>0</v>
      </c>
      <c r="M46" s="2">
        <f>IF(statek4[[#This Row],[roznica]]&gt;0,statek4[[#This Row],[roznica]],0)</f>
        <v>0</v>
      </c>
      <c r="N46" s="2">
        <f>IF(statek4[[#This Row],[roznica]]&lt;0,ABS(statek4[[#This Row],[roznica]]),0)</f>
        <v>0</v>
      </c>
    </row>
    <row r="47" spans="1:14" x14ac:dyDescent="0.25">
      <c r="A47" s="1">
        <v>42619</v>
      </c>
      <c r="B47" s="2" t="s">
        <v>16</v>
      </c>
      <c r="C47" s="2" t="s">
        <v>9</v>
      </c>
      <c r="D47" s="2" t="s">
        <v>14</v>
      </c>
      <c r="E47">
        <v>4</v>
      </c>
      <c r="F47">
        <v>63</v>
      </c>
      <c r="G47" s="2">
        <f>IF(AND(statek4[[#This Row],[Z/W]]="Z",statek4[[#This Row],[towar]]="T1"),G46+statek4[[#This Row],[ile ton]],IF(AND(statek4[[#This Row],[Z/W]]="W",statek4[[#This Row],[towar]]="T1"),G46-statek4[[#This Row],[ile ton]],G46))</f>
        <v>47</v>
      </c>
      <c r="H47" s="2">
        <f>IF(AND(statek4[[#This Row],[Z/W]]="Z",statek4[[#This Row],[towar]]="T2"),H46+statek4[[#This Row],[ile ton]],IF(AND(statek4[[#This Row],[Z/W]]="W",statek4[[#This Row],[towar]]="T2"),H46-statek4[[#This Row],[ile ton]],H46))</f>
        <v>70</v>
      </c>
      <c r="I47" s="2">
        <f>IF(AND(statek4[[#This Row],[Z/W]]="Z",statek4[[#This Row],[towar]]="T3"),I46+statek4[[#This Row],[ile ton]],IF(AND(statek4[[#This Row],[Z/W]]="W",statek4[[#This Row],[towar]]="T3"),I46-statek4[[#This Row],[ile ton]],I46))</f>
        <v>0</v>
      </c>
      <c r="J47" s="2">
        <f>IF(AND(statek4[[#This Row],[Z/W]]="Z",statek4[[#This Row],[towar]]="T4"),J46+statek4[[#This Row],[ile ton]],IF(AND(statek4[[#This Row],[Z/W]]="W",statek4[[#This Row],[towar]]="T4"),J46-statek4[[#This Row],[ile ton]],J46))</f>
        <v>36</v>
      </c>
      <c r="K47" s="2">
        <f>IF(AND(statek4[[#This Row],[Z/W]]="Z",statek4[[#This Row],[towar]]="T5"),K46+statek4[[#This Row],[ile ton]],IF(AND(statek4[[#This Row],[Z/W]]="W",statek4[[#This Row],[towar]]="T5"),K46-statek4[[#This Row],[ile ton]],K46))</f>
        <v>0</v>
      </c>
      <c r="L47" s="2">
        <f>statek4[[#This Row],[ILE TON T5]]-K46</f>
        <v>-4</v>
      </c>
      <c r="M47" s="2">
        <f>IF(statek4[[#This Row],[roznica]]&gt;0,statek4[[#This Row],[roznica]],0)</f>
        <v>0</v>
      </c>
      <c r="N47" s="2">
        <f>IF(statek4[[#This Row],[roznica]]&lt;0,ABS(statek4[[#This Row],[roznica]]),0)</f>
        <v>4</v>
      </c>
    </row>
    <row r="48" spans="1:14" x14ac:dyDescent="0.25">
      <c r="A48" s="1">
        <v>42619</v>
      </c>
      <c r="B48" s="2" t="s">
        <v>16</v>
      </c>
      <c r="C48" s="2" t="s">
        <v>12</v>
      </c>
      <c r="D48" s="2" t="s">
        <v>8</v>
      </c>
      <c r="E48">
        <v>8</v>
      </c>
      <c r="F48">
        <v>19</v>
      </c>
      <c r="G48" s="2">
        <f>IF(AND(statek4[[#This Row],[Z/W]]="Z",statek4[[#This Row],[towar]]="T1"),G47+statek4[[#This Row],[ile ton]],IF(AND(statek4[[#This Row],[Z/W]]="W",statek4[[#This Row],[towar]]="T1"),G47-statek4[[#This Row],[ile ton]],G47))</f>
        <v>47</v>
      </c>
      <c r="H48" s="2">
        <f>IF(AND(statek4[[#This Row],[Z/W]]="Z",statek4[[#This Row],[towar]]="T2"),H47+statek4[[#This Row],[ile ton]],IF(AND(statek4[[#This Row],[Z/W]]="W",statek4[[#This Row],[towar]]="T2"),H47-statek4[[#This Row],[ile ton]],H47))</f>
        <v>70</v>
      </c>
      <c r="I48" s="2">
        <f>IF(AND(statek4[[#This Row],[Z/W]]="Z",statek4[[#This Row],[towar]]="T3"),I47+statek4[[#This Row],[ile ton]],IF(AND(statek4[[#This Row],[Z/W]]="W",statek4[[#This Row],[towar]]="T3"),I47-statek4[[#This Row],[ile ton]],I47))</f>
        <v>8</v>
      </c>
      <c r="J48" s="2">
        <f>IF(AND(statek4[[#This Row],[Z/W]]="Z",statek4[[#This Row],[towar]]="T4"),J47+statek4[[#This Row],[ile ton]],IF(AND(statek4[[#This Row],[Z/W]]="W",statek4[[#This Row],[towar]]="T4"),J47-statek4[[#This Row],[ile ton]],J47))</f>
        <v>36</v>
      </c>
      <c r="K48" s="2">
        <f>IF(AND(statek4[[#This Row],[Z/W]]="Z",statek4[[#This Row],[towar]]="T5"),K47+statek4[[#This Row],[ile ton]],IF(AND(statek4[[#This Row],[Z/W]]="W",statek4[[#This Row],[towar]]="T5"),K47-statek4[[#This Row],[ile ton]],K47))</f>
        <v>0</v>
      </c>
      <c r="L48" s="2">
        <f>statek4[[#This Row],[ILE TON T5]]-K47</f>
        <v>0</v>
      </c>
      <c r="M48" s="2">
        <f>IF(statek4[[#This Row],[roznica]]&gt;0,statek4[[#This Row],[roznica]],0)</f>
        <v>0</v>
      </c>
      <c r="N48" s="2">
        <f>IF(statek4[[#This Row],[roznica]]&lt;0,ABS(statek4[[#This Row],[roznica]]),0)</f>
        <v>0</v>
      </c>
    </row>
    <row r="49" spans="1:14" x14ac:dyDescent="0.25">
      <c r="A49" s="1">
        <v>42619</v>
      </c>
      <c r="B49" s="2" t="s">
        <v>16</v>
      </c>
      <c r="C49" s="2" t="s">
        <v>11</v>
      </c>
      <c r="D49" s="2" t="s">
        <v>8</v>
      </c>
      <c r="E49">
        <v>3</v>
      </c>
      <c r="F49">
        <v>22</v>
      </c>
      <c r="G49" s="2">
        <f>IF(AND(statek4[[#This Row],[Z/W]]="Z",statek4[[#This Row],[towar]]="T1"),G48+statek4[[#This Row],[ile ton]],IF(AND(statek4[[#This Row],[Z/W]]="W",statek4[[#This Row],[towar]]="T1"),G48-statek4[[#This Row],[ile ton]],G48))</f>
        <v>47</v>
      </c>
      <c r="H49" s="2">
        <f>IF(AND(statek4[[#This Row],[Z/W]]="Z",statek4[[#This Row],[towar]]="T2"),H48+statek4[[#This Row],[ile ton]],IF(AND(statek4[[#This Row],[Z/W]]="W",statek4[[#This Row],[towar]]="T2"),H48-statek4[[#This Row],[ile ton]],H48))</f>
        <v>73</v>
      </c>
      <c r="I49" s="2">
        <f>IF(AND(statek4[[#This Row],[Z/W]]="Z",statek4[[#This Row],[towar]]="T3"),I48+statek4[[#This Row],[ile ton]],IF(AND(statek4[[#This Row],[Z/W]]="W",statek4[[#This Row],[towar]]="T3"),I48-statek4[[#This Row],[ile ton]],I48))</f>
        <v>8</v>
      </c>
      <c r="J49" s="2">
        <f>IF(AND(statek4[[#This Row],[Z/W]]="Z",statek4[[#This Row],[towar]]="T4"),J48+statek4[[#This Row],[ile ton]],IF(AND(statek4[[#This Row],[Z/W]]="W",statek4[[#This Row],[towar]]="T4"),J48-statek4[[#This Row],[ile ton]],J48))</f>
        <v>36</v>
      </c>
      <c r="K49" s="2">
        <f>IF(AND(statek4[[#This Row],[Z/W]]="Z",statek4[[#This Row],[towar]]="T5"),K48+statek4[[#This Row],[ile ton]],IF(AND(statek4[[#This Row],[Z/W]]="W",statek4[[#This Row],[towar]]="T5"),K48-statek4[[#This Row],[ile ton]],K48))</f>
        <v>0</v>
      </c>
      <c r="L49" s="2">
        <f>statek4[[#This Row],[ILE TON T5]]-K48</f>
        <v>0</v>
      </c>
      <c r="M49" s="2">
        <f>IF(statek4[[#This Row],[roznica]]&gt;0,statek4[[#This Row],[roznica]],0)</f>
        <v>0</v>
      </c>
      <c r="N49" s="2">
        <f>IF(statek4[[#This Row],[roznica]]&lt;0,ABS(statek4[[#This Row],[roznica]]),0)</f>
        <v>0</v>
      </c>
    </row>
    <row r="50" spans="1:14" x14ac:dyDescent="0.25">
      <c r="A50" s="1">
        <v>42619</v>
      </c>
      <c r="B50" s="2" t="s">
        <v>16</v>
      </c>
      <c r="C50" s="2" t="s">
        <v>7</v>
      </c>
      <c r="D50" s="2" t="s">
        <v>8</v>
      </c>
      <c r="E50">
        <v>41</v>
      </c>
      <c r="F50">
        <v>59</v>
      </c>
      <c r="G50" s="2">
        <f>IF(AND(statek4[[#This Row],[Z/W]]="Z",statek4[[#This Row],[towar]]="T1"),G49+statek4[[#This Row],[ile ton]],IF(AND(statek4[[#This Row],[Z/W]]="W",statek4[[#This Row],[towar]]="T1"),G49-statek4[[#This Row],[ile ton]],G49))</f>
        <v>47</v>
      </c>
      <c r="H50" s="2">
        <f>IF(AND(statek4[[#This Row],[Z/W]]="Z",statek4[[#This Row],[towar]]="T2"),H49+statek4[[#This Row],[ile ton]],IF(AND(statek4[[#This Row],[Z/W]]="W",statek4[[#This Row],[towar]]="T2"),H49-statek4[[#This Row],[ile ton]],H49))</f>
        <v>73</v>
      </c>
      <c r="I50" s="2">
        <f>IF(AND(statek4[[#This Row],[Z/W]]="Z",statek4[[#This Row],[towar]]="T3"),I49+statek4[[#This Row],[ile ton]],IF(AND(statek4[[#This Row],[Z/W]]="W",statek4[[#This Row],[towar]]="T3"),I49-statek4[[#This Row],[ile ton]],I49))</f>
        <v>8</v>
      </c>
      <c r="J50" s="2">
        <f>IF(AND(statek4[[#This Row],[Z/W]]="Z",statek4[[#This Row],[towar]]="T4"),J49+statek4[[#This Row],[ile ton]],IF(AND(statek4[[#This Row],[Z/W]]="W",statek4[[#This Row],[towar]]="T4"),J49-statek4[[#This Row],[ile ton]],J49))</f>
        <v>77</v>
      </c>
      <c r="K50" s="2">
        <f>IF(AND(statek4[[#This Row],[Z/W]]="Z",statek4[[#This Row],[towar]]="T5"),K49+statek4[[#This Row],[ile ton]],IF(AND(statek4[[#This Row],[Z/W]]="W",statek4[[#This Row],[towar]]="T5"),K49-statek4[[#This Row],[ile ton]],K49))</f>
        <v>0</v>
      </c>
      <c r="L50" s="2">
        <f>statek4[[#This Row],[ILE TON T5]]-K49</f>
        <v>0</v>
      </c>
      <c r="M50" s="2">
        <f>IF(statek4[[#This Row],[roznica]]&gt;0,statek4[[#This Row],[roznica]],0)</f>
        <v>0</v>
      </c>
      <c r="N50" s="2">
        <f>IF(statek4[[#This Row],[roznica]]&lt;0,ABS(statek4[[#This Row],[roznica]]),0)</f>
        <v>0</v>
      </c>
    </row>
    <row r="51" spans="1:14" x14ac:dyDescent="0.25">
      <c r="A51" s="1">
        <v>42640</v>
      </c>
      <c r="B51" s="2" t="s">
        <v>17</v>
      </c>
      <c r="C51" s="2" t="s">
        <v>9</v>
      </c>
      <c r="D51" s="2" t="s">
        <v>8</v>
      </c>
      <c r="E51">
        <v>44</v>
      </c>
      <c r="F51">
        <v>40</v>
      </c>
      <c r="G51" s="2">
        <f>IF(AND(statek4[[#This Row],[Z/W]]="Z",statek4[[#This Row],[towar]]="T1"),G50+statek4[[#This Row],[ile ton]],IF(AND(statek4[[#This Row],[Z/W]]="W",statek4[[#This Row],[towar]]="T1"),G50-statek4[[#This Row],[ile ton]],G50))</f>
        <v>47</v>
      </c>
      <c r="H51" s="2">
        <f>IF(AND(statek4[[#This Row],[Z/W]]="Z",statek4[[#This Row],[towar]]="T2"),H50+statek4[[#This Row],[ile ton]],IF(AND(statek4[[#This Row],[Z/W]]="W",statek4[[#This Row],[towar]]="T2"),H50-statek4[[#This Row],[ile ton]],H50))</f>
        <v>73</v>
      </c>
      <c r="I51" s="2">
        <f>IF(AND(statek4[[#This Row],[Z/W]]="Z",statek4[[#This Row],[towar]]="T3"),I50+statek4[[#This Row],[ile ton]],IF(AND(statek4[[#This Row],[Z/W]]="W",statek4[[#This Row],[towar]]="T3"),I50-statek4[[#This Row],[ile ton]],I50))</f>
        <v>8</v>
      </c>
      <c r="J51" s="2">
        <f>IF(AND(statek4[[#This Row],[Z/W]]="Z",statek4[[#This Row],[towar]]="T4"),J50+statek4[[#This Row],[ile ton]],IF(AND(statek4[[#This Row],[Z/W]]="W",statek4[[#This Row],[towar]]="T4"),J50-statek4[[#This Row],[ile ton]],J50))</f>
        <v>77</v>
      </c>
      <c r="K51" s="2">
        <f>IF(AND(statek4[[#This Row],[Z/W]]="Z",statek4[[#This Row],[towar]]="T5"),K50+statek4[[#This Row],[ile ton]],IF(AND(statek4[[#This Row],[Z/W]]="W",statek4[[#This Row],[towar]]="T5"),K50-statek4[[#This Row],[ile ton]],K50))</f>
        <v>44</v>
      </c>
      <c r="L51" s="2">
        <f>statek4[[#This Row],[ILE TON T5]]-K50</f>
        <v>44</v>
      </c>
      <c r="M51" s="2">
        <f>IF(statek4[[#This Row],[roznica]]&gt;0,statek4[[#This Row],[roznica]],0)</f>
        <v>44</v>
      </c>
      <c r="N51" s="2">
        <f>IF(statek4[[#This Row],[roznica]]&lt;0,ABS(statek4[[#This Row],[roznica]]),0)</f>
        <v>0</v>
      </c>
    </row>
    <row r="52" spans="1:14" x14ac:dyDescent="0.25">
      <c r="A52" s="1">
        <v>42640</v>
      </c>
      <c r="B52" s="2" t="s">
        <v>17</v>
      </c>
      <c r="C52" s="2" t="s">
        <v>10</v>
      </c>
      <c r="D52" s="2" t="s">
        <v>14</v>
      </c>
      <c r="E52">
        <v>45</v>
      </c>
      <c r="F52">
        <v>12</v>
      </c>
      <c r="G52" s="2">
        <f>IF(AND(statek4[[#This Row],[Z/W]]="Z",statek4[[#This Row],[towar]]="T1"),G51+statek4[[#This Row],[ile ton]],IF(AND(statek4[[#This Row],[Z/W]]="W",statek4[[#This Row],[towar]]="T1"),G51-statek4[[#This Row],[ile ton]],G51))</f>
        <v>2</v>
      </c>
      <c r="H52" s="2">
        <f>IF(AND(statek4[[#This Row],[Z/W]]="Z",statek4[[#This Row],[towar]]="T2"),H51+statek4[[#This Row],[ile ton]],IF(AND(statek4[[#This Row],[Z/W]]="W",statek4[[#This Row],[towar]]="T2"),H51-statek4[[#This Row],[ile ton]],H51))</f>
        <v>73</v>
      </c>
      <c r="I52" s="2">
        <f>IF(AND(statek4[[#This Row],[Z/W]]="Z",statek4[[#This Row],[towar]]="T3"),I51+statek4[[#This Row],[ile ton]],IF(AND(statek4[[#This Row],[Z/W]]="W",statek4[[#This Row],[towar]]="T3"),I51-statek4[[#This Row],[ile ton]],I51))</f>
        <v>8</v>
      </c>
      <c r="J52" s="2">
        <f>IF(AND(statek4[[#This Row],[Z/W]]="Z",statek4[[#This Row],[towar]]="T4"),J51+statek4[[#This Row],[ile ton]],IF(AND(statek4[[#This Row],[Z/W]]="W",statek4[[#This Row],[towar]]="T4"),J51-statek4[[#This Row],[ile ton]],J51))</f>
        <v>77</v>
      </c>
      <c r="K52" s="2">
        <f>IF(AND(statek4[[#This Row],[Z/W]]="Z",statek4[[#This Row],[towar]]="T5"),K51+statek4[[#This Row],[ile ton]],IF(AND(statek4[[#This Row],[Z/W]]="W",statek4[[#This Row],[towar]]="T5"),K51-statek4[[#This Row],[ile ton]],K51))</f>
        <v>44</v>
      </c>
      <c r="L52" s="2">
        <f>statek4[[#This Row],[ILE TON T5]]-K51</f>
        <v>0</v>
      </c>
      <c r="M52" s="2">
        <f>IF(statek4[[#This Row],[roznica]]&gt;0,statek4[[#This Row],[roznica]],0)</f>
        <v>0</v>
      </c>
      <c r="N52" s="2">
        <f>IF(statek4[[#This Row],[roznica]]&lt;0,ABS(statek4[[#This Row],[roznica]]),0)</f>
        <v>0</v>
      </c>
    </row>
    <row r="53" spans="1:14" x14ac:dyDescent="0.25">
      <c r="A53" s="1">
        <v>42640</v>
      </c>
      <c r="B53" s="2" t="s">
        <v>17</v>
      </c>
      <c r="C53" s="2" t="s">
        <v>12</v>
      </c>
      <c r="D53" s="2" t="s">
        <v>8</v>
      </c>
      <c r="E53">
        <v>40</v>
      </c>
      <c r="F53">
        <v>20</v>
      </c>
      <c r="G53" s="2">
        <f>IF(AND(statek4[[#This Row],[Z/W]]="Z",statek4[[#This Row],[towar]]="T1"),G52+statek4[[#This Row],[ile ton]],IF(AND(statek4[[#This Row],[Z/W]]="W",statek4[[#This Row],[towar]]="T1"),G52-statek4[[#This Row],[ile ton]],G52))</f>
        <v>2</v>
      </c>
      <c r="H53" s="2">
        <f>IF(AND(statek4[[#This Row],[Z/W]]="Z",statek4[[#This Row],[towar]]="T2"),H52+statek4[[#This Row],[ile ton]],IF(AND(statek4[[#This Row],[Z/W]]="W",statek4[[#This Row],[towar]]="T2"),H52-statek4[[#This Row],[ile ton]],H52))</f>
        <v>73</v>
      </c>
      <c r="I53" s="2">
        <f>IF(AND(statek4[[#This Row],[Z/W]]="Z",statek4[[#This Row],[towar]]="T3"),I52+statek4[[#This Row],[ile ton]],IF(AND(statek4[[#This Row],[Z/W]]="W",statek4[[#This Row],[towar]]="T3"),I52-statek4[[#This Row],[ile ton]],I52))</f>
        <v>48</v>
      </c>
      <c r="J53" s="2">
        <f>IF(AND(statek4[[#This Row],[Z/W]]="Z",statek4[[#This Row],[towar]]="T4"),J52+statek4[[#This Row],[ile ton]],IF(AND(statek4[[#This Row],[Z/W]]="W",statek4[[#This Row],[towar]]="T4"),J52-statek4[[#This Row],[ile ton]],J52))</f>
        <v>77</v>
      </c>
      <c r="K53" s="2">
        <f>IF(AND(statek4[[#This Row],[Z/W]]="Z",statek4[[#This Row],[towar]]="T5"),K52+statek4[[#This Row],[ile ton]],IF(AND(statek4[[#This Row],[Z/W]]="W",statek4[[#This Row],[towar]]="T5"),K52-statek4[[#This Row],[ile ton]],K52))</f>
        <v>44</v>
      </c>
      <c r="L53" s="2">
        <f>statek4[[#This Row],[ILE TON T5]]-K52</f>
        <v>0</v>
      </c>
      <c r="M53" s="2">
        <f>IF(statek4[[#This Row],[roznica]]&gt;0,statek4[[#This Row],[roznica]],0)</f>
        <v>0</v>
      </c>
      <c r="N53" s="2">
        <f>IF(statek4[[#This Row],[roznica]]&lt;0,ABS(statek4[[#This Row],[roznica]]),0)</f>
        <v>0</v>
      </c>
    </row>
    <row r="54" spans="1:14" x14ac:dyDescent="0.25">
      <c r="A54" s="1">
        <v>42640</v>
      </c>
      <c r="B54" s="2" t="s">
        <v>17</v>
      </c>
      <c r="C54" s="2" t="s">
        <v>7</v>
      </c>
      <c r="D54" s="2" t="s">
        <v>8</v>
      </c>
      <c r="E54">
        <v>3</v>
      </c>
      <c r="F54">
        <v>63</v>
      </c>
      <c r="G54" s="2">
        <f>IF(AND(statek4[[#This Row],[Z/W]]="Z",statek4[[#This Row],[towar]]="T1"),G53+statek4[[#This Row],[ile ton]],IF(AND(statek4[[#This Row],[Z/W]]="W",statek4[[#This Row],[towar]]="T1"),G53-statek4[[#This Row],[ile ton]],G53))</f>
        <v>2</v>
      </c>
      <c r="H54" s="2">
        <f>IF(AND(statek4[[#This Row],[Z/W]]="Z",statek4[[#This Row],[towar]]="T2"),H53+statek4[[#This Row],[ile ton]],IF(AND(statek4[[#This Row],[Z/W]]="W",statek4[[#This Row],[towar]]="T2"),H53-statek4[[#This Row],[ile ton]],H53))</f>
        <v>73</v>
      </c>
      <c r="I54" s="2">
        <f>IF(AND(statek4[[#This Row],[Z/W]]="Z",statek4[[#This Row],[towar]]="T3"),I53+statek4[[#This Row],[ile ton]],IF(AND(statek4[[#This Row],[Z/W]]="W",statek4[[#This Row],[towar]]="T3"),I53-statek4[[#This Row],[ile ton]],I53))</f>
        <v>48</v>
      </c>
      <c r="J54" s="2">
        <f>IF(AND(statek4[[#This Row],[Z/W]]="Z",statek4[[#This Row],[towar]]="T4"),J53+statek4[[#This Row],[ile ton]],IF(AND(statek4[[#This Row],[Z/W]]="W",statek4[[#This Row],[towar]]="T4"),J53-statek4[[#This Row],[ile ton]],J53))</f>
        <v>80</v>
      </c>
      <c r="K54" s="2">
        <f>IF(AND(statek4[[#This Row],[Z/W]]="Z",statek4[[#This Row],[towar]]="T5"),K53+statek4[[#This Row],[ile ton]],IF(AND(statek4[[#This Row],[Z/W]]="W",statek4[[#This Row],[towar]]="T5"),K53-statek4[[#This Row],[ile ton]],K53))</f>
        <v>44</v>
      </c>
      <c r="L54" s="2">
        <f>statek4[[#This Row],[ILE TON T5]]-K53</f>
        <v>0</v>
      </c>
      <c r="M54" s="2">
        <f>IF(statek4[[#This Row],[roznica]]&gt;0,statek4[[#This Row],[roznica]],0)</f>
        <v>0</v>
      </c>
      <c r="N54" s="2">
        <f>IF(statek4[[#This Row],[roznica]]&lt;0,ABS(statek4[[#This Row],[roznica]]),0)</f>
        <v>0</v>
      </c>
    </row>
    <row r="55" spans="1:14" x14ac:dyDescent="0.25">
      <c r="A55" s="1">
        <v>42640</v>
      </c>
      <c r="B55" s="2" t="s">
        <v>17</v>
      </c>
      <c r="C55" s="2" t="s">
        <v>11</v>
      </c>
      <c r="D55" s="2" t="s">
        <v>8</v>
      </c>
      <c r="E55">
        <v>17</v>
      </c>
      <c r="F55">
        <v>24</v>
      </c>
      <c r="G55" s="2">
        <f>IF(AND(statek4[[#This Row],[Z/W]]="Z",statek4[[#This Row],[towar]]="T1"),G54+statek4[[#This Row],[ile ton]],IF(AND(statek4[[#This Row],[Z/W]]="W",statek4[[#This Row],[towar]]="T1"),G54-statek4[[#This Row],[ile ton]],G54))</f>
        <v>2</v>
      </c>
      <c r="H55" s="2">
        <f>IF(AND(statek4[[#This Row],[Z/W]]="Z",statek4[[#This Row],[towar]]="T2"),H54+statek4[[#This Row],[ile ton]],IF(AND(statek4[[#This Row],[Z/W]]="W",statek4[[#This Row],[towar]]="T2"),H54-statek4[[#This Row],[ile ton]],H54))</f>
        <v>90</v>
      </c>
      <c r="I55" s="2">
        <f>IF(AND(statek4[[#This Row],[Z/W]]="Z",statek4[[#This Row],[towar]]="T3"),I54+statek4[[#This Row],[ile ton]],IF(AND(statek4[[#This Row],[Z/W]]="W",statek4[[#This Row],[towar]]="T3"),I54-statek4[[#This Row],[ile ton]],I54))</f>
        <v>48</v>
      </c>
      <c r="J55" s="2">
        <f>IF(AND(statek4[[#This Row],[Z/W]]="Z",statek4[[#This Row],[towar]]="T4"),J54+statek4[[#This Row],[ile ton]],IF(AND(statek4[[#This Row],[Z/W]]="W",statek4[[#This Row],[towar]]="T4"),J54-statek4[[#This Row],[ile ton]],J54))</f>
        <v>80</v>
      </c>
      <c r="K55" s="2">
        <f>IF(AND(statek4[[#This Row],[Z/W]]="Z",statek4[[#This Row],[towar]]="T5"),K54+statek4[[#This Row],[ile ton]],IF(AND(statek4[[#This Row],[Z/W]]="W",statek4[[#This Row],[towar]]="T5"),K54-statek4[[#This Row],[ile ton]],K54))</f>
        <v>44</v>
      </c>
      <c r="L55" s="2">
        <f>statek4[[#This Row],[ILE TON T5]]-K54</f>
        <v>0</v>
      </c>
      <c r="M55" s="2">
        <f>IF(statek4[[#This Row],[roznica]]&gt;0,statek4[[#This Row],[roznica]],0)</f>
        <v>0</v>
      </c>
      <c r="N55" s="2">
        <f>IF(statek4[[#This Row],[roznica]]&lt;0,ABS(statek4[[#This Row],[roznica]]),0)</f>
        <v>0</v>
      </c>
    </row>
    <row r="56" spans="1:14" x14ac:dyDescent="0.25">
      <c r="A56" s="1">
        <v>42664</v>
      </c>
      <c r="B56" s="2" t="s">
        <v>18</v>
      </c>
      <c r="C56" s="2" t="s">
        <v>10</v>
      </c>
      <c r="D56" s="2" t="s">
        <v>14</v>
      </c>
      <c r="E56">
        <v>2</v>
      </c>
      <c r="F56">
        <v>12</v>
      </c>
      <c r="G56" s="2">
        <f>IF(AND(statek4[[#This Row],[Z/W]]="Z",statek4[[#This Row],[towar]]="T1"),G55+statek4[[#This Row],[ile ton]],IF(AND(statek4[[#This Row],[Z/W]]="W",statek4[[#This Row],[towar]]="T1"),G55-statek4[[#This Row],[ile ton]],G55))</f>
        <v>0</v>
      </c>
      <c r="H56" s="2">
        <f>IF(AND(statek4[[#This Row],[Z/W]]="Z",statek4[[#This Row],[towar]]="T2"),H55+statek4[[#This Row],[ile ton]],IF(AND(statek4[[#This Row],[Z/W]]="W",statek4[[#This Row],[towar]]="T2"),H55-statek4[[#This Row],[ile ton]],H55))</f>
        <v>90</v>
      </c>
      <c r="I56" s="2">
        <f>IF(AND(statek4[[#This Row],[Z/W]]="Z",statek4[[#This Row],[towar]]="T3"),I55+statek4[[#This Row],[ile ton]],IF(AND(statek4[[#This Row],[Z/W]]="W",statek4[[#This Row],[towar]]="T3"),I55-statek4[[#This Row],[ile ton]],I55))</f>
        <v>48</v>
      </c>
      <c r="J56" s="2">
        <f>IF(AND(statek4[[#This Row],[Z/W]]="Z",statek4[[#This Row],[towar]]="T4"),J55+statek4[[#This Row],[ile ton]],IF(AND(statek4[[#This Row],[Z/W]]="W",statek4[[#This Row],[towar]]="T4"),J55-statek4[[#This Row],[ile ton]],J55))</f>
        <v>80</v>
      </c>
      <c r="K56" s="2">
        <f>IF(AND(statek4[[#This Row],[Z/W]]="Z",statek4[[#This Row],[towar]]="T5"),K55+statek4[[#This Row],[ile ton]],IF(AND(statek4[[#This Row],[Z/W]]="W",statek4[[#This Row],[towar]]="T5"),K55-statek4[[#This Row],[ile ton]],K55))</f>
        <v>44</v>
      </c>
      <c r="L56" s="2">
        <f>statek4[[#This Row],[ILE TON T5]]-K55</f>
        <v>0</v>
      </c>
      <c r="M56" s="2">
        <f>IF(statek4[[#This Row],[roznica]]&gt;0,statek4[[#This Row],[roznica]],0)</f>
        <v>0</v>
      </c>
      <c r="N56" s="2">
        <f>IF(statek4[[#This Row],[roznica]]&lt;0,ABS(statek4[[#This Row],[roznica]]),0)</f>
        <v>0</v>
      </c>
    </row>
    <row r="57" spans="1:14" x14ac:dyDescent="0.25">
      <c r="A57" s="1">
        <v>42664</v>
      </c>
      <c r="B57" s="2" t="s">
        <v>18</v>
      </c>
      <c r="C57" s="2" t="s">
        <v>12</v>
      </c>
      <c r="D57" s="2" t="s">
        <v>8</v>
      </c>
      <c r="E57">
        <v>14</v>
      </c>
      <c r="F57">
        <v>19</v>
      </c>
      <c r="G57" s="2">
        <f>IF(AND(statek4[[#This Row],[Z/W]]="Z",statek4[[#This Row],[towar]]="T1"),G56+statek4[[#This Row],[ile ton]],IF(AND(statek4[[#This Row],[Z/W]]="W",statek4[[#This Row],[towar]]="T1"),G56-statek4[[#This Row],[ile ton]],G56))</f>
        <v>0</v>
      </c>
      <c r="H57" s="2">
        <f>IF(AND(statek4[[#This Row],[Z/W]]="Z",statek4[[#This Row],[towar]]="T2"),H56+statek4[[#This Row],[ile ton]],IF(AND(statek4[[#This Row],[Z/W]]="W",statek4[[#This Row],[towar]]="T2"),H56-statek4[[#This Row],[ile ton]],H56))</f>
        <v>90</v>
      </c>
      <c r="I57" s="2">
        <f>IF(AND(statek4[[#This Row],[Z/W]]="Z",statek4[[#This Row],[towar]]="T3"),I56+statek4[[#This Row],[ile ton]],IF(AND(statek4[[#This Row],[Z/W]]="W",statek4[[#This Row],[towar]]="T3"),I56-statek4[[#This Row],[ile ton]],I56))</f>
        <v>62</v>
      </c>
      <c r="J57" s="2">
        <f>IF(AND(statek4[[#This Row],[Z/W]]="Z",statek4[[#This Row],[towar]]="T4"),J56+statek4[[#This Row],[ile ton]],IF(AND(statek4[[#This Row],[Z/W]]="W",statek4[[#This Row],[towar]]="T4"),J56-statek4[[#This Row],[ile ton]],J56))</f>
        <v>80</v>
      </c>
      <c r="K57" s="2">
        <f>IF(AND(statek4[[#This Row],[Z/W]]="Z",statek4[[#This Row],[towar]]="T5"),K56+statek4[[#This Row],[ile ton]],IF(AND(statek4[[#This Row],[Z/W]]="W",statek4[[#This Row],[towar]]="T5"),K56-statek4[[#This Row],[ile ton]],K56))</f>
        <v>44</v>
      </c>
      <c r="L57" s="2">
        <f>statek4[[#This Row],[ILE TON T5]]-K56</f>
        <v>0</v>
      </c>
      <c r="M57" s="2">
        <f>IF(statek4[[#This Row],[roznica]]&gt;0,statek4[[#This Row],[roznica]],0)</f>
        <v>0</v>
      </c>
      <c r="N57" s="2">
        <f>IF(statek4[[#This Row],[roznica]]&lt;0,ABS(statek4[[#This Row],[roznica]]),0)</f>
        <v>0</v>
      </c>
    </row>
    <row r="58" spans="1:14" x14ac:dyDescent="0.25">
      <c r="A58" s="1">
        <v>42664</v>
      </c>
      <c r="B58" s="2" t="s">
        <v>18</v>
      </c>
      <c r="C58" s="2" t="s">
        <v>11</v>
      </c>
      <c r="D58" s="2" t="s">
        <v>8</v>
      </c>
      <c r="E58">
        <v>23</v>
      </c>
      <c r="F58">
        <v>23</v>
      </c>
      <c r="G58" s="2">
        <f>IF(AND(statek4[[#This Row],[Z/W]]="Z",statek4[[#This Row],[towar]]="T1"),G57+statek4[[#This Row],[ile ton]],IF(AND(statek4[[#This Row],[Z/W]]="W",statek4[[#This Row],[towar]]="T1"),G57-statek4[[#This Row],[ile ton]],G57))</f>
        <v>0</v>
      </c>
      <c r="H58" s="2">
        <f>IF(AND(statek4[[#This Row],[Z/W]]="Z",statek4[[#This Row],[towar]]="T2"),H57+statek4[[#This Row],[ile ton]],IF(AND(statek4[[#This Row],[Z/W]]="W",statek4[[#This Row],[towar]]="T2"),H57-statek4[[#This Row],[ile ton]],H57))</f>
        <v>113</v>
      </c>
      <c r="I58" s="2">
        <f>IF(AND(statek4[[#This Row],[Z/W]]="Z",statek4[[#This Row],[towar]]="T3"),I57+statek4[[#This Row],[ile ton]],IF(AND(statek4[[#This Row],[Z/W]]="W",statek4[[#This Row],[towar]]="T3"),I57-statek4[[#This Row],[ile ton]],I57))</f>
        <v>62</v>
      </c>
      <c r="J58" s="2">
        <f>IF(AND(statek4[[#This Row],[Z/W]]="Z",statek4[[#This Row],[towar]]="T4"),J57+statek4[[#This Row],[ile ton]],IF(AND(statek4[[#This Row],[Z/W]]="W",statek4[[#This Row],[towar]]="T4"),J57-statek4[[#This Row],[ile ton]],J57))</f>
        <v>80</v>
      </c>
      <c r="K58" s="2">
        <f>IF(AND(statek4[[#This Row],[Z/W]]="Z",statek4[[#This Row],[towar]]="T5"),K57+statek4[[#This Row],[ile ton]],IF(AND(statek4[[#This Row],[Z/W]]="W",statek4[[#This Row],[towar]]="T5"),K57-statek4[[#This Row],[ile ton]],K57))</f>
        <v>44</v>
      </c>
      <c r="L58" s="2">
        <f>statek4[[#This Row],[ILE TON T5]]-K57</f>
        <v>0</v>
      </c>
      <c r="M58" s="2">
        <f>IF(statek4[[#This Row],[roznica]]&gt;0,statek4[[#This Row],[roznica]],0)</f>
        <v>0</v>
      </c>
      <c r="N58" s="2">
        <f>IF(statek4[[#This Row],[roznica]]&lt;0,ABS(statek4[[#This Row],[roznica]]),0)</f>
        <v>0</v>
      </c>
    </row>
    <row r="59" spans="1:14" x14ac:dyDescent="0.25">
      <c r="A59" s="1">
        <v>42682</v>
      </c>
      <c r="B59" s="2" t="s">
        <v>19</v>
      </c>
      <c r="C59" s="2" t="s">
        <v>10</v>
      </c>
      <c r="D59" s="2" t="s">
        <v>8</v>
      </c>
      <c r="E59">
        <v>11</v>
      </c>
      <c r="F59">
        <v>8</v>
      </c>
      <c r="G59" s="2">
        <f>IF(AND(statek4[[#This Row],[Z/W]]="Z",statek4[[#This Row],[towar]]="T1"),G58+statek4[[#This Row],[ile ton]],IF(AND(statek4[[#This Row],[Z/W]]="W",statek4[[#This Row],[towar]]="T1"),G58-statek4[[#This Row],[ile ton]],G58))</f>
        <v>11</v>
      </c>
      <c r="H59" s="2">
        <f>IF(AND(statek4[[#This Row],[Z/W]]="Z",statek4[[#This Row],[towar]]="T2"),H58+statek4[[#This Row],[ile ton]],IF(AND(statek4[[#This Row],[Z/W]]="W",statek4[[#This Row],[towar]]="T2"),H58-statek4[[#This Row],[ile ton]],H58))</f>
        <v>113</v>
      </c>
      <c r="I59" s="2">
        <f>IF(AND(statek4[[#This Row],[Z/W]]="Z",statek4[[#This Row],[towar]]="T3"),I58+statek4[[#This Row],[ile ton]],IF(AND(statek4[[#This Row],[Z/W]]="W",statek4[[#This Row],[towar]]="T3"),I58-statek4[[#This Row],[ile ton]],I58))</f>
        <v>62</v>
      </c>
      <c r="J59" s="2">
        <f>IF(AND(statek4[[#This Row],[Z/W]]="Z",statek4[[#This Row],[towar]]="T4"),J58+statek4[[#This Row],[ile ton]],IF(AND(statek4[[#This Row],[Z/W]]="W",statek4[[#This Row],[towar]]="T4"),J58-statek4[[#This Row],[ile ton]],J58))</f>
        <v>80</v>
      </c>
      <c r="K59" s="2">
        <f>IF(AND(statek4[[#This Row],[Z/W]]="Z",statek4[[#This Row],[towar]]="T5"),K58+statek4[[#This Row],[ile ton]],IF(AND(statek4[[#This Row],[Z/W]]="W",statek4[[#This Row],[towar]]="T5"),K58-statek4[[#This Row],[ile ton]],K58))</f>
        <v>44</v>
      </c>
      <c r="L59" s="2">
        <f>statek4[[#This Row],[ILE TON T5]]-K58</f>
        <v>0</v>
      </c>
      <c r="M59" s="2">
        <f>IF(statek4[[#This Row],[roznica]]&gt;0,statek4[[#This Row],[roznica]],0)</f>
        <v>0</v>
      </c>
      <c r="N59" s="2">
        <f>IF(statek4[[#This Row],[roznica]]&lt;0,ABS(statek4[[#This Row],[roznica]]),0)</f>
        <v>0</v>
      </c>
    </row>
    <row r="60" spans="1:14" x14ac:dyDescent="0.25">
      <c r="A60" s="1">
        <v>42682</v>
      </c>
      <c r="B60" s="2" t="s">
        <v>19</v>
      </c>
      <c r="C60" s="2" t="s">
        <v>7</v>
      </c>
      <c r="D60" s="2" t="s">
        <v>8</v>
      </c>
      <c r="E60">
        <v>17</v>
      </c>
      <c r="F60">
        <v>66</v>
      </c>
      <c r="G60" s="2">
        <f>IF(AND(statek4[[#This Row],[Z/W]]="Z",statek4[[#This Row],[towar]]="T1"),G59+statek4[[#This Row],[ile ton]],IF(AND(statek4[[#This Row],[Z/W]]="W",statek4[[#This Row],[towar]]="T1"),G59-statek4[[#This Row],[ile ton]],G59))</f>
        <v>11</v>
      </c>
      <c r="H60" s="2">
        <f>IF(AND(statek4[[#This Row],[Z/W]]="Z",statek4[[#This Row],[towar]]="T2"),H59+statek4[[#This Row],[ile ton]],IF(AND(statek4[[#This Row],[Z/W]]="W",statek4[[#This Row],[towar]]="T2"),H59-statek4[[#This Row],[ile ton]],H59))</f>
        <v>113</v>
      </c>
      <c r="I60" s="2">
        <f>IF(AND(statek4[[#This Row],[Z/W]]="Z",statek4[[#This Row],[towar]]="T3"),I59+statek4[[#This Row],[ile ton]],IF(AND(statek4[[#This Row],[Z/W]]="W",statek4[[#This Row],[towar]]="T3"),I59-statek4[[#This Row],[ile ton]],I59))</f>
        <v>62</v>
      </c>
      <c r="J60" s="2">
        <f>IF(AND(statek4[[#This Row],[Z/W]]="Z",statek4[[#This Row],[towar]]="T4"),J59+statek4[[#This Row],[ile ton]],IF(AND(statek4[[#This Row],[Z/W]]="W",statek4[[#This Row],[towar]]="T4"),J59-statek4[[#This Row],[ile ton]],J59))</f>
        <v>97</v>
      </c>
      <c r="K60" s="2">
        <f>IF(AND(statek4[[#This Row],[Z/W]]="Z",statek4[[#This Row],[towar]]="T5"),K59+statek4[[#This Row],[ile ton]],IF(AND(statek4[[#This Row],[Z/W]]="W",statek4[[#This Row],[towar]]="T5"),K59-statek4[[#This Row],[ile ton]],K59))</f>
        <v>44</v>
      </c>
      <c r="L60" s="2">
        <f>statek4[[#This Row],[ILE TON T5]]-K59</f>
        <v>0</v>
      </c>
      <c r="M60" s="2">
        <f>IF(statek4[[#This Row],[roznica]]&gt;0,statek4[[#This Row],[roznica]],0)</f>
        <v>0</v>
      </c>
      <c r="N60" s="2">
        <f>IF(statek4[[#This Row],[roznica]]&lt;0,ABS(statek4[[#This Row],[roznica]]),0)</f>
        <v>0</v>
      </c>
    </row>
    <row r="61" spans="1:14" x14ac:dyDescent="0.25">
      <c r="A61" s="1">
        <v>42682</v>
      </c>
      <c r="B61" s="2" t="s">
        <v>19</v>
      </c>
      <c r="C61" s="2" t="s">
        <v>9</v>
      </c>
      <c r="D61" s="2" t="s">
        <v>8</v>
      </c>
      <c r="E61">
        <v>30</v>
      </c>
      <c r="F61">
        <v>41</v>
      </c>
      <c r="G61" s="2">
        <f>IF(AND(statek4[[#This Row],[Z/W]]="Z",statek4[[#This Row],[towar]]="T1"),G60+statek4[[#This Row],[ile ton]],IF(AND(statek4[[#This Row],[Z/W]]="W",statek4[[#This Row],[towar]]="T1"),G60-statek4[[#This Row],[ile ton]],G60))</f>
        <v>11</v>
      </c>
      <c r="H61" s="2">
        <f>IF(AND(statek4[[#This Row],[Z/W]]="Z",statek4[[#This Row],[towar]]="T2"),H60+statek4[[#This Row],[ile ton]],IF(AND(statek4[[#This Row],[Z/W]]="W",statek4[[#This Row],[towar]]="T2"),H60-statek4[[#This Row],[ile ton]],H60))</f>
        <v>113</v>
      </c>
      <c r="I61" s="2">
        <f>IF(AND(statek4[[#This Row],[Z/W]]="Z",statek4[[#This Row],[towar]]="T3"),I60+statek4[[#This Row],[ile ton]],IF(AND(statek4[[#This Row],[Z/W]]="W",statek4[[#This Row],[towar]]="T3"),I60-statek4[[#This Row],[ile ton]],I60))</f>
        <v>62</v>
      </c>
      <c r="J61" s="2">
        <f>IF(AND(statek4[[#This Row],[Z/W]]="Z",statek4[[#This Row],[towar]]="T4"),J60+statek4[[#This Row],[ile ton]],IF(AND(statek4[[#This Row],[Z/W]]="W",statek4[[#This Row],[towar]]="T4"),J60-statek4[[#This Row],[ile ton]],J60))</f>
        <v>97</v>
      </c>
      <c r="K61" s="2">
        <f>IF(AND(statek4[[#This Row],[Z/W]]="Z",statek4[[#This Row],[towar]]="T5"),K60+statek4[[#This Row],[ile ton]],IF(AND(statek4[[#This Row],[Z/W]]="W",statek4[[#This Row],[towar]]="T5"),K60-statek4[[#This Row],[ile ton]],K60))</f>
        <v>74</v>
      </c>
      <c r="L61" s="2">
        <f>statek4[[#This Row],[ILE TON T5]]-K60</f>
        <v>30</v>
      </c>
      <c r="M61" s="2">
        <f>IF(statek4[[#This Row],[roznica]]&gt;0,statek4[[#This Row],[roznica]],0)</f>
        <v>30</v>
      </c>
      <c r="N61" s="2">
        <f>IF(statek4[[#This Row],[roznica]]&lt;0,ABS(statek4[[#This Row],[roznica]]),0)</f>
        <v>0</v>
      </c>
    </row>
    <row r="62" spans="1:14" x14ac:dyDescent="0.25">
      <c r="A62" s="1">
        <v>42704</v>
      </c>
      <c r="B62" s="2" t="s">
        <v>20</v>
      </c>
      <c r="C62" s="2" t="s">
        <v>7</v>
      </c>
      <c r="D62" s="2" t="s">
        <v>14</v>
      </c>
      <c r="E62">
        <v>97</v>
      </c>
      <c r="F62">
        <v>98</v>
      </c>
      <c r="G62" s="2">
        <f>IF(AND(statek4[[#This Row],[Z/W]]="Z",statek4[[#This Row],[towar]]="T1"),G61+statek4[[#This Row],[ile ton]],IF(AND(statek4[[#This Row],[Z/W]]="W",statek4[[#This Row],[towar]]="T1"),G61-statek4[[#This Row],[ile ton]],G61))</f>
        <v>11</v>
      </c>
      <c r="H62" s="2">
        <f>IF(AND(statek4[[#This Row],[Z/W]]="Z",statek4[[#This Row],[towar]]="T2"),H61+statek4[[#This Row],[ile ton]],IF(AND(statek4[[#This Row],[Z/W]]="W",statek4[[#This Row],[towar]]="T2"),H61-statek4[[#This Row],[ile ton]],H61))</f>
        <v>113</v>
      </c>
      <c r="I62" s="2">
        <f>IF(AND(statek4[[#This Row],[Z/W]]="Z",statek4[[#This Row],[towar]]="T3"),I61+statek4[[#This Row],[ile ton]],IF(AND(statek4[[#This Row],[Z/W]]="W",statek4[[#This Row],[towar]]="T3"),I61-statek4[[#This Row],[ile ton]],I61))</f>
        <v>62</v>
      </c>
      <c r="J62" s="2">
        <f>IF(AND(statek4[[#This Row],[Z/W]]="Z",statek4[[#This Row],[towar]]="T4"),J61+statek4[[#This Row],[ile ton]],IF(AND(statek4[[#This Row],[Z/W]]="W",statek4[[#This Row],[towar]]="T4"),J61-statek4[[#This Row],[ile ton]],J61))</f>
        <v>0</v>
      </c>
      <c r="K62" s="2">
        <f>IF(AND(statek4[[#This Row],[Z/W]]="Z",statek4[[#This Row],[towar]]="T5"),K61+statek4[[#This Row],[ile ton]],IF(AND(statek4[[#This Row],[Z/W]]="W",statek4[[#This Row],[towar]]="T5"),K61-statek4[[#This Row],[ile ton]],K61))</f>
        <v>74</v>
      </c>
      <c r="L62" s="2">
        <f>statek4[[#This Row],[ILE TON T5]]-K61</f>
        <v>0</v>
      </c>
      <c r="M62" s="2">
        <f>IF(statek4[[#This Row],[roznica]]&gt;0,statek4[[#This Row],[roznica]],0)</f>
        <v>0</v>
      </c>
      <c r="N62" s="2">
        <f>IF(statek4[[#This Row],[roznica]]&lt;0,ABS(statek4[[#This Row],[roznica]]),0)</f>
        <v>0</v>
      </c>
    </row>
    <row r="63" spans="1:14" x14ac:dyDescent="0.25">
      <c r="A63" s="1">
        <v>42704</v>
      </c>
      <c r="B63" s="2" t="s">
        <v>20</v>
      </c>
      <c r="C63" s="2" t="s">
        <v>10</v>
      </c>
      <c r="D63" s="2" t="s">
        <v>14</v>
      </c>
      <c r="E63">
        <v>11</v>
      </c>
      <c r="F63">
        <v>12</v>
      </c>
      <c r="G63" s="2">
        <f>IF(AND(statek4[[#This Row],[Z/W]]="Z",statek4[[#This Row],[towar]]="T1"),G62+statek4[[#This Row],[ile ton]],IF(AND(statek4[[#This Row],[Z/W]]="W",statek4[[#This Row],[towar]]="T1"),G62-statek4[[#This Row],[ile ton]],G62))</f>
        <v>0</v>
      </c>
      <c r="H63" s="2">
        <f>IF(AND(statek4[[#This Row],[Z/W]]="Z",statek4[[#This Row],[towar]]="T2"),H62+statek4[[#This Row],[ile ton]],IF(AND(statek4[[#This Row],[Z/W]]="W",statek4[[#This Row],[towar]]="T2"),H62-statek4[[#This Row],[ile ton]],H62))</f>
        <v>113</v>
      </c>
      <c r="I63" s="2">
        <f>IF(AND(statek4[[#This Row],[Z/W]]="Z",statek4[[#This Row],[towar]]="T3"),I62+statek4[[#This Row],[ile ton]],IF(AND(statek4[[#This Row],[Z/W]]="W",statek4[[#This Row],[towar]]="T3"),I62-statek4[[#This Row],[ile ton]],I62))</f>
        <v>62</v>
      </c>
      <c r="J63" s="2">
        <f>IF(AND(statek4[[#This Row],[Z/W]]="Z",statek4[[#This Row],[towar]]="T4"),J62+statek4[[#This Row],[ile ton]],IF(AND(statek4[[#This Row],[Z/W]]="W",statek4[[#This Row],[towar]]="T4"),J62-statek4[[#This Row],[ile ton]],J62))</f>
        <v>0</v>
      </c>
      <c r="K63" s="2">
        <f>IF(AND(statek4[[#This Row],[Z/W]]="Z",statek4[[#This Row],[towar]]="T5"),K62+statek4[[#This Row],[ile ton]],IF(AND(statek4[[#This Row],[Z/W]]="W",statek4[[#This Row],[towar]]="T5"),K62-statek4[[#This Row],[ile ton]],K62))</f>
        <v>74</v>
      </c>
      <c r="L63" s="2">
        <f>statek4[[#This Row],[ILE TON T5]]-K62</f>
        <v>0</v>
      </c>
      <c r="M63" s="2">
        <f>IF(statek4[[#This Row],[roznica]]&gt;0,statek4[[#This Row],[roznica]],0)</f>
        <v>0</v>
      </c>
      <c r="N63" s="2">
        <f>IF(statek4[[#This Row],[roznica]]&lt;0,ABS(statek4[[#This Row],[roznica]]),0)</f>
        <v>0</v>
      </c>
    </row>
    <row r="64" spans="1:14" x14ac:dyDescent="0.25">
      <c r="A64" s="1">
        <v>42704</v>
      </c>
      <c r="B64" s="2" t="s">
        <v>20</v>
      </c>
      <c r="C64" s="2" t="s">
        <v>12</v>
      </c>
      <c r="D64" s="2" t="s">
        <v>8</v>
      </c>
      <c r="E64">
        <v>17</v>
      </c>
      <c r="F64">
        <v>20</v>
      </c>
      <c r="G64" s="2">
        <f>IF(AND(statek4[[#This Row],[Z/W]]="Z",statek4[[#This Row],[towar]]="T1"),G63+statek4[[#This Row],[ile ton]],IF(AND(statek4[[#This Row],[Z/W]]="W",statek4[[#This Row],[towar]]="T1"),G63-statek4[[#This Row],[ile ton]],G63))</f>
        <v>0</v>
      </c>
      <c r="H64" s="2">
        <f>IF(AND(statek4[[#This Row],[Z/W]]="Z",statek4[[#This Row],[towar]]="T2"),H63+statek4[[#This Row],[ile ton]],IF(AND(statek4[[#This Row],[Z/W]]="W",statek4[[#This Row],[towar]]="T2"),H63-statek4[[#This Row],[ile ton]],H63))</f>
        <v>113</v>
      </c>
      <c r="I64" s="2">
        <f>IF(AND(statek4[[#This Row],[Z/W]]="Z",statek4[[#This Row],[towar]]="T3"),I63+statek4[[#This Row],[ile ton]],IF(AND(statek4[[#This Row],[Z/W]]="W",statek4[[#This Row],[towar]]="T3"),I63-statek4[[#This Row],[ile ton]],I63))</f>
        <v>79</v>
      </c>
      <c r="J64" s="2">
        <f>IF(AND(statek4[[#This Row],[Z/W]]="Z",statek4[[#This Row],[towar]]="T4"),J63+statek4[[#This Row],[ile ton]],IF(AND(statek4[[#This Row],[Z/W]]="W",statek4[[#This Row],[towar]]="T4"),J63-statek4[[#This Row],[ile ton]],J63))</f>
        <v>0</v>
      </c>
      <c r="K64" s="2">
        <f>IF(AND(statek4[[#This Row],[Z/W]]="Z",statek4[[#This Row],[towar]]="T5"),K63+statek4[[#This Row],[ile ton]],IF(AND(statek4[[#This Row],[Z/W]]="W",statek4[[#This Row],[towar]]="T5"),K63-statek4[[#This Row],[ile ton]],K63))</f>
        <v>74</v>
      </c>
      <c r="L64" s="2">
        <f>statek4[[#This Row],[ILE TON T5]]-K63</f>
        <v>0</v>
      </c>
      <c r="M64" s="2">
        <f>IF(statek4[[#This Row],[roznica]]&gt;0,statek4[[#This Row],[roznica]],0)</f>
        <v>0</v>
      </c>
      <c r="N64" s="2">
        <f>IF(statek4[[#This Row],[roznica]]&lt;0,ABS(statek4[[#This Row],[roznica]]),0)</f>
        <v>0</v>
      </c>
    </row>
    <row r="65" spans="1:14" x14ac:dyDescent="0.25">
      <c r="A65" s="1">
        <v>42704</v>
      </c>
      <c r="B65" s="2" t="s">
        <v>20</v>
      </c>
      <c r="C65" s="2" t="s">
        <v>11</v>
      </c>
      <c r="D65" s="2" t="s">
        <v>8</v>
      </c>
      <c r="E65">
        <v>4</v>
      </c>
      <c r="F65">
        <v>23</v>
      </c>
      <c r="G65" s="2">
        <f>IF(AND(statek4[[#This Row],[Z/W]]="Z",statek4[[#This Row],[towar]]="T1"),G64+statek4[[#This Row],[ile ton]],IF(AND(statek4[[#This Row],[Z/W]]="W",statek4[[#This Row],[towar]]="T1"),G64-statek4[[#This Row],[ile ton]],G64))</f>
        <v>0</v>
      </c>
      <c r="H65" s="2">
        <f>IF(AND(statek4[[#This Row],[Z/W]]="Z",statek4[[#This Row],[towar]]="T2"),H64+statek4[[#This Row],[ile ton]],IF(AND(statek4[[#This Row],[Z/W]]="W",statek4[[#This Row],[towar]]="T2"),H64-statek4[[#This Row],[ile ton]],H64))</f>
        <v>117</v>
      </c>
      <c r="I65" s="2">
        <f>IF(AND(statek4[[#This Row],[Z/W]]="Z",statek4[[#This Row],[towar]]="T3"),I64+statek4[[#This Row],[ile ton]],IF(AND(statek4[[#This Row],[Z/W]]="W",statek4[[#This Row],[towar]]="T3"),I64-statek4[[#This Row],[ile ton]],I64))</f>
        <v>79</v>
      </c>
      <c r="J65" s="2">
        <f>IF(AND(statek4[[#This Row],[Z/W]]="Z",statek4[[#This Row],[towar]]="T4"),J64+statek4[[#This Row],[ile ton]],IF(AND(statek4[[#This Row],[Z/W]]="W",statek4[[#This Row],[towar]]="T4"),J64-statek4[[#This Row],[ile ton]],J64))</f>
        <v>0</v>
      </c>
      <c r="K65" s="2">
        <f>IF(AND(statek4[[#This Row],[Z/W]]="Z",statek4[[#This Row],[towar]]="T5"),K64+statek4[[#This Row],[ile ton]],IF(AND(statek4[[#This Row],[Z/W]]="W",statek4[[#This Row],[towar]]="T5"),K64-statek4[[#This Row],[ile ton]],K64))</f>
        <v>74</v>
      </c>
      <c r="L65" s="2">
        <f>statek4[[#This Row],[ILE TON T5]]-K64</f>
        <v>0</v>
      </c>
      <c r="M65" s="2">
        <f>IF(statek4[[#This Row],[roznica]]&gt;0,statek4[[#This Row],[roznica]],0)</f>
        <v>0</v>
      </c>
      <c r="N65" s="2">
        <f>IF(statek4[[#This Row],[roznica]]&lt;0,ABS(statek4[[#This Row],[roznica]]),0)</f>
        <v>0</v>
      </c>
    </row>
    <row r="66" spans="1:14" x14ac:dyDescent="0.25">
      <c r="A66" s="1">
        <v>42729</v>
      </c>
      <c r="B66" s="2" t="s">
        <v>21</v>
      </c>
      <c r="C66" s="2" t="s">
        <v>12</v>
      </c>
      <c r="D66" s="2" t="s">
        <v>14</v>
      </c>
      <c r="E66">
        <v>79</v>
      </c>
      <c r="F66">
        <v>31</v>
      </c>
      <c r="G66" s="2">
        <f>IF(AND(statek4[[#This Row],[Z/W]]="Z",statek4[[#This Row],[towar]]="T1"),G65+statek4[[#This Row],[ile ton]],IF(AND(statek4[[#This Row],[Z/W]]="W",statek4[[#This Row],[towar]]="T1"),G65-statek4[[#This Row],[ile ton]],G65))</f>
        <v>0</v>
      </c>
      <c r="H66" s="2">
        <f>IF(AND(statek4[[#This Row],[Z/W]]="Z",statek4[[#This Row],[towar]]="T2"),H65+statek4[[#This Row],[ile ton]],IF(AND(statek4[[#This Row],[Z/W]]="W",statek4[[#This Row],[towar]]="T2"),H65-statek4[[#This Row],[ile ton]],H65))</f>
        <v>117</v>
      </c>
      <c r="I66" s="2">
        <f>IF(AND(statek4[[#This Row],[Z/W]]="Z",statek4[[#This Row],[towar]]="T3"),I65+statek4[[#This Row],[ile ton]],IF(AND(statek4[[#This Row],[Z/W]]="W",statek4[[#This Row],[towar]]="T3"),I65-statek4[[#This Row],[ile ton]],I65))</f>
        <v>0</v>
      </c>
      <c r="J66" s="2">
        <f>IF(AND(statek4[[#This Row],[Z/W]]="Z",statek4[[#This Row],[towar]]="T4"),J65+statek4[[#This Row],[ile ton]],IF(AND(statek4[[#This Row],[Z/W]]="W",statek4[[#This Row],[towar]]="T4"),J65-statek4[[#This Row],[ile ton]],J65))</f>
        <v>0</v>
      </c>
      <c r="K66" s="2">
        <f>IF(AND(statek4[[#This Row],[Z/W]]="Z",statek4[[#This Row],[towar]]="T5"),K65+statek4[[#This Row],[ile ton]],IF(AND(statek4[[#This Row],[Z/W]]="W",statek4[[#This Row],[towar]]="T5"),K65-statek4[[#This Row],[ile ton]],K65))</f>
        <v>74</v>
      </c>
      <c r="L66" s="2">
        <f>statek4[[#This Row],[ILE TON T5]]-K65</f>
        <v>0</v>
      </c>
      <c r="M66" s="2">
        <f>IF(statek4[[#This Row],[roznica]]&gt;0,statek4[[#This Row],[roznica]],0)</f>
        <v>0</v>
      </c>
      <c r="N66" s="2">
        <f>IF(statek4[[#This Row],[roznica]]&lt;0,ABS(statek4[[#This Row],[roznica]]),0)</f>
        <v>0</v>
      </c>
    </row>
    <row r="67" spans="1:14" x14ac:dyDescent="0.25">
      <c r="A67" s="1">
        <v>42729</v>
      </c>
      <c r="B67" s="2" t="s">
        <v>21</v>
      </c>
      <c r="C67" s="2" t="s">
        <v>7</v>
      </c>
      <c r="D67" s="2" t="s">
        <v>8</v>
      </c>
      <c r="E67">
        <v>33</v>
      </c>
      <c r="F67">
        <v>60</v>
      </c>
      <c r="G67" s="2">
        <f>IF(AND(statek4[[#This Row],[Z/W]]="Z",statek4[[#This Row],[towar]]="T1"),G66+statek4[[#This Row],[ile ton]],IF(AND(statek4[[#This Row],[Z/W]]="W",statek4[[#This Row],[towar]]="T1"),G66-statek4[[#This Row],[ile ton]],G66))</f>
        <v>0</v>
      </c>
      <c r="H67" s="2">
        <f>IF(AND(statek4[[#This Row],[Z/W]]="Z",statek4[[#This Row],[towar]]="T2"),H66+statek4[[#This Row],[ile ton]],IF(AND(statek4[[#This Row],[Z/W]]="W",statek4[[#This Row],[towar]]="T2"),H66-statek4[[#This Row],[ile ton]],H66))</f>
        <v>117</v>
      </c>
      <c r="I67" s="2">
        <f>IF(AND(statek4[[#This Row],[Z/W]]="Z",statek4[[#This Row],[towar]]="T3"),I66+statek4[[#This Row],[ile ton]],IF(AND(statek4[[#This Row],[Z/W]]="W",statek4[[#This Row],[towar]]="T3"),I66-statek4[[#This Row],[ile ton]],I66))</f>
        <v>0</v>
      </c>
      <c r="J67" s="2">
        <f>IF(AND(statek4[[#This Row],[Z/W]]="Z",statek4[[#This Row],[towar]]="T4"),J66+statek4[[#This Row],[ile ton]],IF(AND(statek4[[#This Row],[Z/W]]="W",statek4[[#This Row],[towar]]="T4"),J66-statek4[[#This Row],[ile ton]],J66))</f>
        <v>33</v>
      </c>
      <c r="K67" s="2">
        <f>IF(AND(statek4[[#This Row],[Z/W]]="Z",statek4[[#This Row],[towar]]="T5"),K66+statek4[[#This Row],[ile ton]],IF(AND(statek4[[#This Row],[Z/W]]="W",statek4[[#This Row],[towar]]="T5"),K66-statek4[[#This Row],[ile ton]],K66))</f>
        <v>74</v>
      </c>
      <c r="L67" s="2">
        <f>statek4[[#This Row],[ILE TON T5]]-K66</f>
        <v>0</v>
      </c>
      <c r="M67" s="2">
        <f>IF(statek4[[#This Row],[roznica]]&gt;0,statek4[[#This Row],[roznica]],0)</f>
        <v>0</v>
      </c>
      <c r="N67" s="2">
        <f>IF(statek4[[#This Row],[roznica]]&lt;0,ABS(statek4[[#This Row],[roznica]]),0)</f>
        <v>0</v>
      </c>
    </row>
    <row r="68" spans="1:14" x14ac:dyDescent="0.25">
      <c r="A68" s="1">
        <v>42729</v>
      </c>
      <c r="B68" s="2" t="s">
        <v>21</v>
      </c>
      <c r="C68" s="2" t="s">
        <v>11</v>
      </c>
      <c r="D68" s="2" t="s">
        <v>8</v>
      </c>
      <c r="E68">
        <v>26</v>
      </c>
      <c r="F68">
        <v>23</v>
      </c>
      <c r="G68" s="2">
        <f>IF(AND(statek4[[#This Row],[Z/W]]="Z",statek4[[#This Row],[towar]]="T1"),G67+statek4[[#This Row],[ile ton]],IF(AND(statek4[[#This Row],[Z/W]]="W",statek4[[#This Row],[towar]]="T1"),G67-statek4[[#This Row],[ile ton]],G67))</f>
        <v>0</v>
      </c>
      <c r="H68" s="2">
        <f>IF(AND(statek4[[#This Row],[Z/W]]="Z",statek4[[#This Row],[towar]]="T2"),H67+statek4[[#This Row],[ile ton]],IF(AND(statek4[[#This Row],[Z/W]]="W",statek4[[#This Row],[towar]]="T2"),H67-statek4[[#This Row],[ile ton]],H67))</f>
        <v>143</v>
      </c>
      <c r="I68" s="2">
        <f>IF(AND(statek4[[#This Row],[Z/W]]="Z",statek4[[#This Row],[towar]]="T3"),I67+statek4[[#This Row],[ile ton]],IF(AND(statek4[[#This Row],[Z/W]]="W",statek4[[#This Row],[towar]]="T3"),I67-statek4[[#This Row],[ile ton]],I67))</f>
        <v>0</v>
      </c>
      <c r="J68" s="2">
        <f>IF(AND(statek4[[#This Row],[Z/W]]="Z",statek4[[#This Row],[towar]]="T4"),J67+statek4[[#This Row],[ile ton]],IF(AND(statek4[[#This Row],[Z/W]]="W",statek4[[#This Row],[towar]]="T4"),J67-statek4[[#This Row],[ile ton]],J67))</f>
        <v>33</v>
      </c>
      <c r="K68" s="2">
        <f>IF(AND(statek4[[#This Row],[Z/W]]="Z",statek4[[#This Row],[towar]]="T5"),K67+statek4[[#This Row],[ile ton]],IF(AND(statek4[[#This Row],[Z/W]]="W",statek4[[#This Row],[towar]]="T5"),K67-statek4[[#This Row],[ile ton]],K67))</f>
        <v>74</v>
      </c>
      <c r="L68" s="2">
        <f>statek4[[#This Row],[ILE TON T5]]-K67</f>
        <v>0</v>
      </c>
      <c r="M68" s="2">
        <f>IF(statek4[[#This Row],[roznica]]&gt;0,statek4[[#This Row],[roznica]],0)</f>
        <v>0</v>
      </c>
      <c r="N68" s="2">
        <f>IF(statek4[[#This Row],[roznica]]&lt;0,ABS(statek4[[#This Row],[roznica]]),0)</f>
        <v>0</v>
      </c>
    </row>
    <row r="69" spans="1:14" x14ac:dyDescent="0.25">
      <c r="A69" s="1">
        <v>42742</v>
      </c>
      <c r="B69" s="2" t="s">
        <v>22</v>
      </c>
      <c r="C69" s="2" t="s">
        <v>12</v>
      </c>
      <c r="D69" s="2" t="s">
        <v>8</v>
      </c>
      <c r="E69">
        <v>40</v>
      </c>
      <c r="F69">
        <v>22</v>
      </c>
      <c r="G69" s="2">
        <f>IF(AND(statek4[[#This Row],[Z/W]]="Z",statek4[[#This Row],[towar]]="T1"),G68+statek4[[#This Row],[ile ton]],IF(AND(statek4[[#This Row],[Z/W]]="W",statek4[[#This Row],[towar]]="T1"),G68-statek4[[#This Row],[ile ton]],G68))</f>
        <v>0</v>
      </c>
      <c r="H69" s="2">
        <f>IF(AND(statek4[[#This Row],[Z/W]]="Z",statek4[[#This Row],[towar]]="T2"),H68+statek4[[#This Row],[ile ton]],IF(AND(statek4[[#This Row],[Z/W]]="W",statek4[[#This Row],[towar]]="T2"),H68-statek4[[#This Row],[ile ton]],H68))</f>
        <v>143</v>
      </c>
      <c r="I69" s="2">
        <f>IF(AND(statek4[[#This Row],[Z/W]]="Z",statek4[[#This Row],[towar]]="T3"),I68+statek4[[#This Row],[ile ton]],IF(AND(statek4[[#This Row],[Z/W]]="W",statek4[[#This Row],[towar]]="T3"),I68-statek4[[#This Row],[ile ton]],I68))</f>
        <v>40</v>
      </c>
      <c r="J69" s="2">
        <f>IF(AND(statek4[[#This Row],[Z/W]]="Z",statek4[[#This Row],[towar]]="T4"),J68+statek4[[#This Row],[ile ton]],IF(AND(statek4[[#This Row],[Z/W]]="W",statek4[[#This Row],[towar]]="T4"),J68-statek4[[#This Row],[ile ton]],J68))</f>
        <v>33</v>
      </c>
      <c r="K69" s="2">
        <f>IF(AND(statek4[[#This Row],[Z/W]]="Z",statek4[[#This Row],[towar]]="T5"),K68+statek4[[#This Row],[ile ton]],IF(AND(statek4[[#This Row],[Z/W]]="W",statek4[[#This Row],[towar]]="T5"),K68-statek4[[#This Row],[ile ton]],K68))</f>
        <v>74</v>
      </c>
      <c r="L69" s="2">
        <f>statek4[[#This Row],[ILE TON T5]]-K68</f>
        <v>0</v>
      </c>
      <c r="M69" s="2">
        <f>IF(statek4[[#This Row],[roznica]]&gt;0,statek4[[#This Row],[roznica]],0)</f>
        <v>0</v>
      </c>
      <c r="N69" s="2">
        <f>IF(statek4[[#This Row],[roznica]]&lt;0,ABS(statek4[[#This Row],[roznica]]),0)</f>
        <v>0</v>
      </c>
    </row>
    <row r="70" spans="1:14" x14ac:dyDescent="0.25">
      <c r="A70" s="1">
        <v>42742</v>
      </c>
      <c r="B70" s="2" t="s">
        <v>22</v>
      </c>
      <c r="C70" s="2" t="s">
        <v>10</v>
      </c>
      <c r="D70" s="2" t="s">
        <v>8</v>
      </c>
      <c r="E70">
        <v>42</v>
      </c>
      <c r="F70">
        <v>9</v>
      </c>
      <c r="G70" s="2">
        <f>IF(AND(statek4[[#This Row],[Z/W]]="Z",statek4[[#This Row],[towar]]="T1"),G69+statek4[[#This Row],[ile ton]],IF(AND(statek4[[#This Row],[Z/W]]="W",statek4[[#This Row],[towar]]="T1"),G69-statek4[[#This Row],[ile ton]],G69))</f>
        <v>42</v>
      </c>
      <c r="H70" s="2">
        <f>IF(AND(statek4[[#This Row],[Z/W]]="Z",statek4[[#This Row],[towar]]="T2"),H69+statek4[[#This Row],[ile ton]],IF(AND(statek4[[#This Row],[Z/W]]="W",statek4[[#This Row],[towar]]="T2"),H69-statek4[[#This Row],[ile ton]],H69))</f>
        <v>143</v>
      </c>
      <c r="I70" s="2">
        <f>IF(AND(statek4[[#This Row],[Z/W]]="Z",statek4[[#This Row],[towar]]="T3"),I69+statek4[[#This Row],[ile ton]],IF(AND(statek4[[#This Row],[Z/W]]="W",statek4[[#This Row],[towar]]="T3"),I69-statek4[[#This Row],[ile ton]],I69))</f>
        <v>40</v>
      </c>
      <c r="J70" s="2">
        <f>IF(AND(statek4[[#This Row],[Z/W]]="Z",statek4[[#This Row],[towar]]="T4"),J69+statek4[[#This Row],[ile ton]],IF(AND(statek4[[#This Row],[Z/W]]="W",statek4[[#This Row],[towar]]="T4"),J69-statek4[[#This Row],[ile ton]],J69))</f>
        <v>33</v>
      </c>
      <c r="K70" s="2">
        <f>IF(AND(statek4[[#This Row],[Z/W]]="Z",statek4[[#This Row],[towar]]="T5"),K69+statek4[[#This Row],[ile ton]],IF(AND(statek4[[#This Row],[Z/W]]="W",statek4[[#This Row],[towar]]="T5"),K69-statek4[[#This Row],[ile ton]],K69))</f>
        <v>74</v>
      </c>
      <c r="L70" s="2">
        <f>statek4[[#This Row],[ILE TON T5]]-K69</f>
        <v>0</v>
      </c>
      <c r="M70" s="2">
        <f>IF(statek4[[#This Row],[roznica]]&gt;0,statek4[[#This Row],[roznica]],0)</f>
        <v>0</v>
      </c>
      <c r="N70" s="2">
        <f>IF(statek4[[#This Row],[roznica]]&lt;0,ABS(statek4[[#This Row],[roznica]]),0)</f>
        <v>0</v>
      </c>
    </row>
    <row r="71" spans="1:14" x14ac:dyDescent="0.25">
      <c r="A71" s="1">
        <v>42742</v>
      </c>
      <c r="B71" s="2" t="s">
        <v>22</v>
      </c>
      <c r="C71" s="2" t="s">
        <v>11</v>
      </c>
      <c r="D71" s="2" t="s">
        <v>8</v>
      </c>
      <c r="E71">
        <v>42</v>
      </c>
      <c r="F71">
        <v>26</v>
      </c>
      <c r="G71" s="2">
        <f>IF(AND(statek4[[#This Row],[Z/W]]="Z",statek4[[#This Row],[towar]]="T1"),G70+statek4[[#This Row],[ile ton]],IF(AND(statek4[[#This Row],[Z/W]]="W",statek4[[#This Row],[towar]]="T1"),G70-statek4[[#This Row],[ile ton]],G70))</f>
        <v>42</v>
      </c>
      <c r="H71" s="2">
        <f>IF(AND(statek4[[#This Row],[Z/W]]="Z",statek4[[#This Row],[towar]]="T2"),H70+statek4[[#This Row],[ile ton]],IF(AND(statek4[[#This Row],[Z/W]]="W",statek4[[#This Row],[towar]]="T2"),H70-statek4[[#This Row],[ile ton]],H70))</f>
        <v>185</v>
      </c>
      <c r="I71" s="2">
        <f>IF(AND(statek4[[#This Row],[Z/W]]="Z",statek4[[#This Row],[towar]]="T3"),I70+statek4[[#This Row],[ile ton]],IF(AND(statek4[[#This Row],[Z/W]]="W",statek4[[#This Row],[towar]]="T3"),I70-statek4[[#This Row],[ile ton]],I70))</f>
        <v>40</v>
      </c>
      <c r="J71" s="2">
        <f>IF(AND(statek4[[#This Row],[Z/W]]="Z",statek4[[#This Row],[towar]]="T4"),J70+statek4[[#This Row],[ile ton]],IF(AND(statek4[[#This Row],[Z/W]]="W",statek4[[#This Row],[towar]]="T4"),J70-statek4[[#This Row],[ile ton]],J70))</f>
        <v>33</v>
      </c>
      <c r="K71" s="2">
        <f>IF(AND(statek4[[#This Row],[Z/W]]="Z",statek4[[#This Row],[towar]]="T5"),K70+statek4[[#This Row],[ile ton]],IF(AND(statek4[[#This Row],[Z/W]]="W",statek4[[#This Row],[towar]]="T5"),K70-statek4[[#This Row],[ile ton]],K70))</f>
        <v>74</v>
      </c>
      <c r="L71" s="2">
        <f>statek4[[#This Row],[ILE TON T5]]-K70</f>
        <v>0</v>
      </c>
      <c r="M71" s="2">
        <f>IF(statek4[[#This Row],[roznica]]&gt;0,statek4[[#This Row],[roznica]],0)</f>
        <v>0</v>
      </c>
      <c r="N71" s="2">
        <f>IF(statek4[[#This Row],[roznica]]&lt;0,ABS(statek4[[#This Row],[roznica]]),0)</f>
        <v>0</v>
      </c>
    </row>
    <row r="72" spans="1:14" x14ac:dyDescent="0.25">
      <c r="A72" s="1">
        <v>42742</v>
      </c>
      <c r="B72" s="2" t="s">
        <v>22</v>
      </c>
      <c r="C72" s="2" t="s">
        <v>7</v>
      </c>
      <c r="D72" s="2" t="s">
        <v>8</v>
      </c>
      <c r="E72">
        <v>9</v>
      </c>
      <c r="F72">
        <v>70</v>
      </c>
      <c r="G72" s="2">
        <f>IF(AND(statek4[[#This Row],[Z/W]]="Z",statek4[[#This Row],[towar]]="T1"),G71+statek4[[#This Row],[ile ton]],IF(AND(statek4[[#This Row],[Z/W]]="W",statek4[[#This Row],[towar]]="T1"),G71-statek4[[#This Row],[ile ton]],G71))</f>
        <v>42</v>
      </c>
      <c r="H72" s="2">
        <f>IF(AND(statek4[[#This Row],[Z/W]]="Z",statek4[[#This Row],[towar]]="T2"),H71+statek4[[#This Row],[ile ton]],IF(AND(statek4[[#This Row],[Z/W]]="W",statek4[[#This Row],[towar]]="T2"),H71-statek4[[#This Row],[ile ton]],H71))</f>
        <v>185</v>
      </c>
      <c r="I72" s="2">
        <f>IF(AND(statek4[[#This Row],[Z/W]]="Z",statek4[[#This Row],[towar]]="T3"),I71+statek4[[#This Row],[ile ton]],IF(AND(statek4[[#This Row],[Z/W]]="W",statek4[[#This Row],[towar]]="T3"),I71-statek4[[#This Row],[ile ton]],I71))</f>
        <v>40</v>
      </c>
      <c r="J72" s="2">
        <f>IF(AND(statek4[[#This Row],[Z/W]]="Z",statek4[[#This Row],[towar]]="T4"),J71+statek4[[#This Row],[ile ton]],IF(AND(statek4[[#This Row],[Z/W]]="W",statek4[[#This Row],[towar]]="T4"),J71-statek4[[#This Row],[ile ton]],J71))</f>
        <v>42</v>
      </c>
      <c r="K72" s="2">
        <f>IF(AND(statek4[[#This Row],[Z/W]]="Z",statek4[[#This Row],[towar]]="T5"),K71+statek4[[#This Row],[ile ton]],IF(AND(statek4[[#This Row],[Z/W]]="W",statek4[[#This Row],[towar]]="T5"),K71-statek4[[#This Row],[ile ton]],K71))</f>
        <v>74</v>
      </c>
      <c r="L72" s="2">
        <f>statek4[[#This Row],[ILE TON T5]]-K71</f>
        <v>0</v>
      </c>
      <c r="M72" s="2">
        <f>IF(statek4[[#This Row],[roznica]]&gt;0,statek4[[#This Row],[roznica]],0)</f>
        <v>0</v>
      </c>
      <c r="N72" s="2">
        <f>IF(statek4[[#This Row],[roznica]]&lt;0,ABS(statek4[[#This Row],[roznica]]),0)</f>
        <v>0</v>
      </c>
    </row>
    <row r="73" spans="1:14" x14ac:dyDescent="0.25">
      <c r="A73" s="1">
        <v>42742</v>
      </c>
      <c r="B73" s="2" t="s">
        <v>22</v>
      </c>
      <c r="C73" s="2" t="s">
        <v>9</v>
      </c>
      <c r="D73" s="2" t="s">
        <v>8</v>
      </c>
      <c r="E73">
        <v>39</v>
      </c>
      <c r="F73">
        <v>44</v>
      </c>
      <c r="G73" s="2">
        <f>IF(AND(statek4[[#This Row],[Z/W]]="Z",statek4[[#This Row],[towar]]="T1"),G72+statek4[[#This Row],[ile ton]],IF(AND(statek4[[#This Row],[Z/W]]="W",statek4[[#This Row],[towar]]="T1"),G72-statek4[[#This Row],[ile ton]],G72))</f>
        <v>42</v>
      </c>
      <c r="H73" s="2">
        <f>IF(AND(statek4[[#This Row],[Z/W]]="Z",statek4[[#This Row],[towar]]="T2"),H72+statek4[[#This Row],[ile ton]],IF(AND(statek4[[#This Row],[Z/W]]="W",statek4[[#This Row],[towar]]="T2"),H72-statek4[[#This Row],[ile ton]],H72))</f>
        <v>185</v>
      </c>
      <c r="I73" s="2">
        <f>IF(AND(statek4[[#This Row],[Z/W]]="Z",statek4[[#This Row],[towar]]="T3"),I72+statek4[[#This Row],[ile ton]],IF(AND(statek4[[#This Row],[Z/W]]="W",statek4[[#This Row],[towar]]="T3"),I72-statek4[[#This Row],[ile ton]],I72))</f>
        <v>40</v>
      </c>
      <c r="J73" s="2">
        <f>IF(AND(statek4[[#This Row],[Z/W]]="Z",statek4[[#This Row],[towar]]="T4"),J72+statek4[[#This Row],[ile ton]],IF(AND(statek4[[#This Row],[Z/W]]="W",statek4[[#This Row],[towar]]="T4"),J72-statek4[[#This Row],[ile ton]],J72))</f>
        <v>42</v>
      </c>
      <c r="K73" s="2">
        <f>IF(AND(statek4[[#This Row],[Z/W]]="Z",statek4[[#This Row],[towar]]="T5"),K72+statek4[[#This Row],[ile ton]],IF(AND(statek4[[#This Row],[Z/W]]="W",statek4[[#This Row],[towar]]="T5"),K72-statek4[[#This Row],[ile ton]],K72))</f>
        <v>113</v>
      </c>
      <c r="L73" s="2">
        <f>statek4[[#This Row],[ILE TON T5]]-K72</f>
        <v>39</v>
      </c>
      <c r="M73" s="2">
        <f>IF(statek4[[#This Row],[roznica]]&gt;0,statek4[[#This Row],[roznica]],0)</f>
        <v>39</v>
      </c>
      <c r="N73" s="2">
        <f>IF(statek4[[#This Row],[roznica]]&lt;0,ABS(statek4[[#This Row],[roznica]]),0)</f>
        <v>0</v>
      </c>
    </row>
    <row r="74" spans="1:14" x14ac:dyDescent="0.25">
      <c r="A74" s="1">
        <v>42759</v>
      </c>
      <c r="B74" s="2" t="s">
        <v>6</v>
      </c>
      <c r="C74" s="2" t="s">
        <v>9</v>
      </c>
      <c r="D74" s="2" t="s">
        <v>14</v>
      </c>
      <c r="E74">
        <v>112</v>
      </c>
      <c r="F74">
        <v>59</v>
      </c>
      <c r="G74" s="2">
        <f>IF(AND(statek4[[#This Row],[Z/W]]="Z",statek4[[#This Row],[towar]]="T1"),G73+statek4[[#This Row],[ile ton]],IF(AND(statek4[[#This Row],[Z/W]]="W",statek4[[#This Row],[towar]]="T1"),G73-statek4[[#This Row],[ile ton]],G73))</f>
        <v>42</v>
      </c>
      <c r="H74" s="2">
        <f>IF(AND(statek4[[#This Row],[Z/W]]="Z",statek4[[#This Row],[towar]]="T2"),H73+statek4[[#This Row],[ile ton]],IF(AND(statek4[[#This Row],[Z/W]]="W",statek4[[#This Row],[towar]]="T2"),H73-statek4[[#This Row],[ile ton]],H73))</f>
        <v>185</v>
      </c>
      <c r="I74" s="2">
        <f>IF(AND(statek4[[#This Row],[Z/W]]="Z",statek4[[#This Row],[towar]]="T3"),I73+statek4[[#This Row],[ile ton]],IF(AND(statek4[[#This Row],[Z/W]]="W",statek4[[#This Row],[towar]]="T3"),I73-statek4[[#This Row],[ile ton]],I73))</f>
        <v>40</v>
      </c>
      <c r="J74" s="2">
        <f>IF(AND(statek4[[#This Row],[Z/W]]="Z",statek4[[#This Row],[towar]]="T4"),J73+statek4[[#This Row],[ile ton]],IF(AND(statek4[[#This Row],[Z/W]]="W",statek4[[#This Row],[towar]]="T4"),J73-statek4[[#This Row],[ile ton]],J73))</f>
        <v>42</v>
      </c>
      <c r="K74" s="2">
        <f>IF(AND(statek4[[#This Row],[Z/W]]="Z",statek4[[#This Row],[towar]]="T5"),K73+statek4[[#This Row],[ile ton]],IF(AND(statek4[[#This Row],[Z/W]]="W",statek4[[#This Row],[towar]]="T5"),K73-statek4[[#This Row],[ile ton]],K73))</f>
        <v>1</v>
      </c>
      <c r="L74" s="2">
        <f>statek4[[#This Row],[ILE TON T5]]-K73</f>
        <v>-112</v>
      </c>
      <c r="M74" s="2">
        <f>IF(statek4[[#This Row],[roznica]]&gt;0,statek4[[#This Row],[roznica]],0)</f>
        <v>0</v>
      </c>
      <c r="N74" s="2">
        <f>IF(statek4[[#This Row],[roznica]]&lt;0,ABS(statek4[[#This Row],[roznica]]),0)</f>
        <v>112</v>
      </c>
    </row>
    <row r="75" spans="1:14" x14ac:dyDescent="0.25">
      <c r="A75" s="1">
        <v>42759</v>
      </c>
      <c r="B75" s="2" t="s">
        <v>6</v>
      </c>
      <c r="C75" s="2" t="s">
        <v>7</v>
      </c>
      <c r="D75" s="2" t="s">
        <v>8</v>
      </c>
      <c r="E75">
        <v>34</v>
      </c>
      <c r="F75">
        <v>66</v>
      </c>
      <c r="G75" s="2">
        <f>IF(AND(statek4[[#This Row],[Z/W]]="Z",statek4[[#This Row],[towar]]="T1"),G74+statek4[[#This Row],[ile ton]],IF(AND(statek4[[#This Row],[Z/W]]="W",statek4[[#This Row],[towar]]="T1"),G74-statek4[[#This Row],[ile ton]],G74))</f>
        <v>42</v>
      </c>
      <c r="H75" s="2">
        <f>IF(AND(statek4[[#This Row],[Z/W]]="Z",statek4[[#This Row],[towar]]="T2"),H74+statek4[[#This Row],[ile ton]],IF(AND(statek4[[#This Row],[Z/W]]="W",statek4[[#This Row],[towar]]="T2"),H74-statek4[[#This Row],[ile ton]],H74))</f>
        <v>185</v>
      </c>
      <c r="I75" s="2">
        <f>IF(AND(statek4[[#This Row],[Z/W]]="Z",statek4[[#This Row],[towar]]="T3"),I74+statek4[[#This Row],[ile ton]],IF(AND(statek4[[#This Row],[Z/W]]="W",statek4[[#This Row],[towar]]="T3"),I74-statek4[[#This Row],[ile ton]],I74))</f>
        <v>40</v>
      </c>
      <c r="J75" s="2">
        <f>IF(AND(statek4[[#This Row],[Z/W]]="Z",statek4[[#This Row],[towar]]="T4"),J74+statek4[[#This Row],[ile ton]],IF(AND(statek4[[#This Row],[Z/W]]="W",statek4[[#This Row],[towar]]="T4"),J74-statek4[[#This Row],[ile ton]],J74))</f>
        <v>76</v>
      </c>
      <c r="K75" s="2">
        <f>IF(AND(statek4[[#This Row],[Z/W]]="Z",statek4[[#This Row],[towar]]="T5"),K74+statek4[[#This Row],[ile ton]],IF(AND(statek4[[#This Row],[Z/W]]="W",statek4[[#This Row],[towar]]="T5"),K74-statek4[[#This Row],[ile ton]],K74))</f>
        <v>1</v>
      </c>
      <c r="L75" s="2">
        <f>statek4[[#This Row],[ILE TON T5]]-K74</f>
        <v>0</v>
      </c>
      <c r="M75" s="2">
        <f>IF(statek4[[#This Row],[roznica]]&gt;0,statek4[[#This Row],[roznica]],0)</f>
        <v>0</v>
      </c>
      <c r="N75" s="2">
        <f>IF(statek4[[#This Row],[roznica]]&lt;0,ABS(statek4[[#This Row],[roznica]]),0)</f>
        <v>0</v>
      </c>
    </row>
    <row r="76" spans="1:14" x14ac:dyDescent="0.25">
      <c r="A76" s="1">
        <v>42759</v>
      </c>
      <c r="B76" s="2" t="s">
        <v>6</v>
      </c>
      <c r="C76" s="2" t="s">
        <v>12</v>
      </c>
      <c r="D76" s="2" t="s">
        <v>8</v>
      </c>
      <c r="E76">
        <v>5</v>
      </c>
      <c r="F76">
        <v>21</v>
      </c>
      <c r="G76" s="2">
        <f>IF(AND(statek4[[#This Row],[Z/W]]="Z",statek4[[#This Row],[towar]]="T1"),G75+statek4[[#This Row],[ile ton]],IF(AND(statek4[[#This Row],[Z/W]]="W",statek4[[#This Row],[towar]]="T1"),G75-statek4[[#This Row],[ile ton]],G75))</f>
        <v>42</v>
      </c>
      <c r="H76" s="2">
        <f>IF(AND(statek4[[#This Row],[Z/W]]="Z",statek4[[#This Row],[towar]]="T2"),H75+statek4[[#This Row],[ile ton]],IF(AND(statek4[[#This Row],[Z/W]]="W",statek4[[#This Row],[towar]]="T2"),H75-statek4[[#This Row],[ile ton]],H75))</f>
        <v>185</v>
      </c>
      <c r="I76" s="2">
        <f>IF(AND(statek4[[#This Row],[Z/W]]="Z",statek4[[#This Row],[towar]]="T3"),I75+statek4[[#This Row],[ile ton]],IF(AND(statek4[[#This Row],[Z/W]]="W",statek4[[#This Row],[towar]]="T3"),I75-statek4[[#This Row],[ile ton]],I75))</f>
        <v>45</v>
      </c>
      <c r="J76" s="2">
        <f>IF(AND(statek4[[#This Row],[Z/W]]="Z",statek4[[#This Row],[towar]]="T4"),J75+statek4[[#This Row],[ile ton]],IF(AND(statek4[[#This Row],[Z/W]]="W",statek4[[#This Row],[towar]]="T4"),J75-statek4[[#This Row],[ile ton]],J75))</f>
        <v>76</v>
      </c>
      <c r="K76" s="2">
        <f>IF(AND(statek4[[#This Row],[Z/W]]="Z",statek4[[#This Row],[towar]]="T5"),K75+statek4[[#This Row],[ile ton]],IF(AND(statek4[[#This Row],[Z/W]]="W",statek4[[#This Row],[towar]]="T5"),K75-statek4[[#This Row],[ile ton]],K75))</f>
        <v>1</v>
      </c>
      <c r="L76" s="2">
        <f>statek4[[#This Row],[ILE TON T5]]-K75</f>
        <v>0</v>
      </c>
      <c r="M76" s="2">
        <f>IF(statek4[[#This Row],[roznica]]&gt;0,statek4[[#This Row],[roznica]],0)</f>
        <v>0</v>
      </c>
      <c r="N76" s="2">
        <f>IF(statek4[[#This Row],[roznica]]&lt;0,ABS(statek4[[#This Row],[roznica]]),0)</f>
        <v>0</v>
      </c>
    </row>
    <row r="77" spans="1:14" x14ac:dyDescent="0.25">
      <c r="A77" s="1">
        <v>42774</v>
      </c>
      <c r="B77" s="2" t="s">
        <v>13</v>
      </c>
      <c r="C77" s="2" t="s">
        <v>7</v>
      </c>
      <c r="D77" s="2" t="s">
        <v>14</v>
      </c>
      <c r="E77">
        <v>74</v>
      </c>
      <c r="F77">
        <v>92</v>
      </c>
      <c r="G77" s="2">
        <f>IF(AND(statek4[[#This Row],[Z/W]]="Z",statek4[[#This Row],[towar]]="T1"),G76+statek4[[#This Row],[ile ton]],IF(AND(statek4[[#This Row],[Z/W]]="W",statek4[[#This Row],[towar]]="T1"),G76-statek4[[#This Row],[ile ton]],G76))</f>
        <v>42</v>
      </c>
      <c r="H77" s="2">
        <f>IF(AND(statek4[[#This Row],[Z/W]]="Z",statek4[[#This Row],[towar]]="T2"),H76+statek4[[#This Row],[ile ton]],IF(AND(statek4[[#This Row],[Z/W]]="W",statek4[[#This Row],[towar]]="T2"),H76-statek4[[#This Row],[ile ton]],H76))</f>
        <v>185</v>
      </c>
      <c r="I77" s="2">
        <f>IF(AND(statek4[[#This Row],[Z/W]]="Z",statek4[[#This Row],[towar]]="T3"),I76+statek4[[#This Row],[ile ton]],IF(AND(statek4[[#This Row],[Z/W]]="W",statek4[[#This Row],[towar]]="T3"),I76-statek4[[#This Row],[ile ton]],I76))</f>
        <v>45</v>
      </c>
      <c r="J77" s="2">
        <f>IF(AND(statek4[[#This Row],[Z/W]]="Z",statek4[[#This Row],[towar]]="T4"),J76+statek4[[#This Row],[ile ton]],IF(AND(statek4[[#This Row],[Z/W]]="W",statek4[[#This Row],[towar]]="T4"),J76-statek4[[#This Row],[ile ton]],J76))</f>
        <v>2</v>
      </c>
      <c r="K77" s="2">
        <f>IF(AND(statek4[[#This Row],[Z/W]]="Z",statek4[[#This Row],[towar]]="T5"),K76+statek4[[#This Row],[ile ton]],IF(AND(statek4[[#This Row],[Z/W]]="W",statek4[[#This Row],[towar]]="T5"),K76-statek4[[#This Row],[ile ton]],K76))</f>
        <v>1</v>
      </c>
      <c r="L77" s="2">
        <f>statek4[[#This Row],[ILE TON T5]]-K76</f>
        <v>0</v>
      </c>
      <c r="M77" s="2">
        <f>IF(statek4[[#This Row],[roznica]]&gt;0,statek4[[#This Row],[roznica]],0)</f>
        <v>0</v>
      </c>
      <c r="N77" s="2">
        <f>IF(statek4[[#This Row],[roznica]]&lt;0,ABS(statek4[[#This Row],[roznica]]),0)</f>
        <v>0</v>
      </c>
    </row>
    <row r="78" spans="1:14" x14ac:dyDescent="0.25">
      <c r="A78" s="1">
        <v>42774</v>
      </c>
      <c r="B78" s="2" t="s">
        <v>13</v>
      </c>
      <c r="C78" s="2" t="s">
        <v>11</v>
      </c>
      <c r="D78" s="2" t="s">
        <v>8</v>
      </c>
      <c r="E78">
        <v>14</v>
      </c>
      <c r="F78">
        <v>26</v>
      </c>
      <c r="G78" s="2">
        <f>IF(AND(statek4[[#This Row],[Z/W]]="Z",statek4[[#This Row],[towar]]="T1"),G77+statek4[[#This Row],[ile ton]],IF(AND(statek4[[#This Row],[Z/W]]="W",statek4[[#This Row],[towar]]="T1"),G77-statek4[[#This Row],[ile ton]],G77))</f>
        <v>42</v>
      </c>
      <c r="H78" s="2">
        <f>IF(AND(statek4[[#This Row],[Z/W]]="Z",statek4[[#This Row],[towar]]="T2"),H77+statek4[[#This Row],[ile ton]],IF(AND(statek4[[#This Row],[Z/W]]="W",statek4[[#This Row],[towar]]="T2"),H77-statek4[[#This Row],[ile ton]],H77))</f>
        <v>199</v>
      </c>
      <c r="I78" s="2">
        <f>IF(AND(statek4[[#This Row],[Z/W]]="Z",statek4[[#This Row],[towar]]="T3"),I77+statek4[[#This Row],[ile ton]],IF(AND(statek4[[#This Row],[Z/W]]="W",statek4[[#This Row],[towar]]="T3"),I77-statek4[[#This Row],[ile ton]],I77))</f>
        <v>45</v>
      </c>
      <c r="J78" s="2">
        <f>IF(AND(statek4[[#This Row],[Z/W]]="Z",statek4[[#This Row],[towar]]="T4"),J77+statek4[[#This Row],[ile ton]],IF(AND(statek4[[#This Row],[Z/W]]="W",statek4[[#This Row],[towar]]="T4"),J77-statek4[[#This Row],[ile ton]],J77))</f>
        <v>2</v>
      </c>
      <c r="K78" s="2">
        <f>IF(AND(statek4[[#This Row],[Z/W]]="Z",statek4[[#This Row],[towar]]="T5"),K77+statek4[[#This Row],[ile ton]],IF(AND(statek4[[#This Row],[Z/W]]="W",statek4[[#This Row],[towar]]="T5"),K77-statek4[[#This Row],[ile ton]],K77))</f>
        <v>1</v>
      </c>
      <c r="L78" s="2">
        <f>statek4[[#This Row],[ILE TON T5]]-K77</f>
        <v>0</v>
      </c>
      <c r="M78" s="2">
        <f>IF(statek4[[#This Row],[roznica]]&gt;0,statek4[[#This Row],[roznica]],0)</f>
        <v>0</v>
      </c>
      <c r="N78" s="2">
        <f>IF(statek4[[#This Row],[roznica]]&lt;0,ABS(statek4[[#This Row],[roznica]]),0)</f>
        <v>0</v>
      </c>
    </row>
    <row r="79" spans="1:14" x14ac:dyDescent="0.25">
      <c r="A79" s="1">
        <v>42793</v>
      </c>
      <c r="B79" s="2" t="s">
        <v>15</v>
      </c>
      <c r="C79" s="2" t="s">
        <v>9</v>
      </c>
      <c r="D79" s="2" t="s">
        <v>14</v>
      </c>
      <c r="E79">
        <v>1</v>
      </c>
      <c r="F79">
        <v>60</v>
      </c>
      <c r="G79" s="2">
        <f>IF(AND(statek4[[#This Row],[Z/W]]="Z",statek4[[#This Row],[towar]]="T1"),G78+statek4[[#This Row],[ile ton]],IF(AND(statek4[[#This Row],[Z/W]]="W",statek4[[#This Row],[towar]]="T1"),G78-statek4[[#This Row],[ile ton]],G78))</f>
        <v>42</v>
      </c>
      <c r="H79" s="2">
        <f>IF(AND(statek4[[#This Row],[Z/W]]="Z",statek4[[#This Row],[towar]]="T2"),H78+statek4[[#This Row],[ile ton]],IF(AND(statek4[[#This Row],[Z/W]]="W",statek4[[#This Row],[towar]]="T2"),H78-statek4[[#This Row],[ile ton]],H78))</f>
        <v>199</v>
      </c>
      <c r="I79" s="2">
        <f>IF(AND(statek4[[#This Row],[Z/W]]="Z",statek4[[#This Row],[towar]]="T3"),I78+statek4[[#This Row],[ile ton]],IF(AND(statek4[[#This Row],[Z/W]]="W",statek4[[#This Row],[towar]]="T3"),I78-statek4[[#This Row],[ile ton]],I78))</f>
        <v>45</v>
      </c>
      <c r="J79" s="2">
        <f>IF(AND(statek4[[#This Row],[Z/W]]="Z",statek4[[#This Row],[towar]]="T4"),J78+statek4[[#This Row],[ile ton]],IF(AND(statek4[[#This Row],[Z/W]]="W",statek4[[#This Row],[towar]]="T4"),J78-statek4[[#This Row],[ile ton]],J78))</f>
        <v>2</v>
      </c>
      <c r="K79" s="2">
        <f>IF(AND(statek4[[#This Row],[Z/W]]="Z",statek4[[#This Row],[towar]]="T5"),K78+statek4[[#This Row],[ile ton]],IF(AND(statek4[[#This Row],[Z/W]]="W",statek4[[#This Row],[towar]]="T5"),K78-statek4[[#This Row],[ile ton]],K78))</f>
        <v>0</v>
      </c>
      <c r="L79" s="2">
        <f>statek4[[#This Row],[ILE TON T5]]-K78</f>
        <v>-1</v>
      </c>
      <c r="M79" s="2">
        <f>IF(statek4[[#This Row],[roznica]]&gt;0,statek4[[#This Row],[roznica]],0)</f>
        <v>0</v>
      </c>
      <c r="N79" s="2">
        <f>IF(statek4[[#This Row],[roznica]]&lt;0,ABS(statek4[[#This Row],[roznica]]),0)</f>
        <v>1</v>
      </c>
    </row>
    <row r="80" spans="1:14" x14ac:dyDescent="0.25">
      <c r="A80" s="1">
        <v>42793</v>
      </c>
      <c r="B80" s="2" t="s">
        <v>15</v>
      </c>
      <c r="C80" s="2" t="s">
        <v>11</v>
      </c>
      <c r="D80" s="2" t="s">
        <v>14</v>
      </c>
      <c r="E80">
        <v>43</v>
      </c>
      <c r="F80">
        <v>36</v>
      </c>
      <c r="G80" s="2">
        <f>IF(AND(statek4[[#This Row],[Z/W]]="Z",statek4[[#This Row],[towar]]="T1"),G79+statek4[[#This Row],[ile ton]],IF(AND(statek4[[#This Row],[Z/W]]="W",statek4[[#This Row],[towar]]="T1"),G79-statek4[[#This Row],[ile ton]],G79))</f>
        <v>42</v>
      </c>
      <c r="H80" s="2">
        <f>IF(AND(statek4[[#This Row],[Z/W]]="Z",statek4[[#This Row],[towar]]="T2"),H79+statek4[[#This Row],[ile ton]],IF(AND(statek4[[#This Row],[Z/W]]="W",statek4[[#This Row],[towar]]="T2"),H79-statek4[[#This Row],[ile ton]],H79))</f>
        <v>156</v>
      </c>
      <c r="I80" s="2">
        <f>IF(AND(statek4[[#This Row],[Z/W]]="Z",statek4[[#This Row],[towar]]="T3"),I79+statek4[[#This Row],[ile ton]],IF(AND(statek4[[#This Row],[Z/W]]="W",statek4[[#This Row],[towar]]="T3"),I79-statek4[[#This Row],[ile ton]],I79))</f>
        <v>45</v>
      </c>
      <c r="J80" s="2">
        <f>IF(AND(statek4[[#This Row],[Z/W]]="Z",statek4[[#This Row],[towar]]="T4"),J79+statek4[[#This Row],[ile ton]],IF(AND(statek4[[#This Row],[Z/W]]="W",statek4[[#This Row],[towar]]="T4"),J79-statek4[[#This Row],[ile ton]],J79))</f>
        <v>2</v>
      </c>
      <c r="K80" s="2">
        <f>IF(AND(statek4[[#This Row],[Z/W]]="Z",statek4[[#This Row],[towar]]="T5"),K79+statek4[[#This Row],[ile ton]],IF(AND(statek4[[#This Row],[Z/W]]="W",statek4[[#This Row],[towar]]="T5"),K79-statek4[[#This Row],[ile ton]],K79))</f>
        <v>0</v>
      </c>
      <c r="L80" s="2">
        <f>statek4[[#This Row],[ILE TON T5]]-K79</f>
        <v>0</v>
      </c>
      <c r="M80" s="2">
        <f>IF(statek4[[#This Row],[roznica]]&gt;0,statek4[[#This Row],[roznica]],0)</f>
        <v>0</v>
      </c>
      <c r="N80" s="2">
        <f>IF(statek4[[#This Row],[roznica]]&lt;0,ABS(statek4[[#This Row],[roznica]]),0)</f>
        <v>0</v>
      </c>
    </row>
    <row r="81" spans="1:14" x14ac:dyDescent="0.25">
      <c r="A81" s="1">
        <v>42793</v>
      </c>
      <c r="B81" s="2" t="s">
        <v>15</v>
      </c>
      <c r="C81" s="2" t="s">
        <v>10</v>
      </c>
      <c r="D81" s="2" t="s">
        <v>8</v>
      </c>
      <c r="E81">
        <v>30</v>
      </c>
      <c r="F81">
        <v>8</v>
      </c>
      <c r="G81" s="2">
        <f>IF(AND(statek4[[#This Row],[Z/W]]="Z",statek4[[#This Row],[towar]]="T1"),G80+statek4[[#This Row],[ile ton]],IF(AND(statek4[[#This Row],[Z/W]]="W",statek4[[#This Row],[towar]]="T1"),G80-statek4[[#This Row],[ile ton]],G80))</f>
        <v>72</v>
      </c>
      <c r="H81" s="2">
        <f>IF(AND(statek4[[#This Row],[Z/W]]="Z",statek4[[#This Row],[towar]]="T2"),H80+statek4[[#This Row],[ile ton]],IF(AND(statek4[[#This Row],[Z/W]]="W",statek4[[#This Row],[towar]]="T2"),H80-statek4[[#This Row],[ile ton]],H80))</f>
        <v>156</v>
      </c>
      <c r="I81" s="2">
        <f>IF(AND(statek4[[#This Row],[Z/W]]="Z",statek4[[#This Row],[towar]]="T3"),I80+statek4[[#This Row],[ile ton]],IF(AND(statek4[[#This Row],[Z/W]]="W",statek4[[#This Row],[towar]]="T3"),I80-statek4[[#This Row],[ile ton]],I80))</f>
        <v>45</v>
      </c>
      <c r="J81" s="2">
        <f>IF(AND(statek4[[#This Row],[Z/W]]="Z",statek4[[#This Row],[towar]]="T4"),J80+statek4[[#This Row],[ile ton]],IF(AND(statek4[[#This Row],[Z/W]]="W",statek4[[#This Row],[towar]]="T4"),J80-statek4[[#This Row],[ile ton]],J80))</f>
        <v>2</v>
      </c>
      <c r="K81" s="2">
        <f>IF(AND(statek4[[#This Row],[Z/W]]="Z",statek4[[#This Row],[towar]]="T5"),K80+statek4[[#This Row],[ile ton]],IF(AND(statek4[[#This Row],[Z/W]]="W",statek4[[#This Row],[towar]]="T5"),K80-statek4[[#This Row],[ile ton]],K80))</f>
        <v>0</v>
      </c>
      <c r="L81" s="2">
        <f>statek4[[#This Row],[ILE TON T5]]-K80</f>
        <v>0</v>
      </c>
      <c r="M81" s="2">
        <f>IF(statek4[[#This Row],[roznica]]&gt;0,statek4[[#This Row],[roznica]],0)</f>
        <v>0</v>
      </c>
      <c r="N81" s="2">
        <f>IF(statek4[[#This Row],[roznica]]&lt;0,ABS(statek4[[#This Row],[roznica]]),0)</f>
        <v>0</v>
      </c>
    </row>
    <row r="82" spans="1:14" x14ac:dyDescent="0.25">
      <c r="A82" s="1">
        <v>42793</v>
      </c>
      <c r="B82" s="2" t="s">
        <v>15</v>
      </c>
      <c r="C82" s="2" t="s">
        <v>12</v>
      </c>
      <c r="D82" s="2" t="s">
        <v>8</v>
      </c>
      <c r="E82">
        <v>14</v>
      </c>
      <c r="F82">
        <v>20</v>
      </c>
      <c r="G82" s="2">
        <f>IF(AND(statek4[[#This Row],[Z/W]]="Z",statek4[[#This Row],[towar]]="T1"),G81+statek4[[#This Row],[ile ton]],IF(AND(statek4[[#This Row],[Z/W]]="W",statek4[[#This Row],[towar]]="T1"),G81-statek4[[#This Row],[ile ton]],G81))</f>
        <v>72</v>
      </c>
      <c r="H82" s="2">
        <f>IF(AND(statek4[[#This Row],[Z/W]]="Z",statek4[[#This Row],[towar]]="T2"),H81+statek4[[#This Row],[ile ton]],IF(AND(statek4[[#This Row],[Z/W]]="W",statek4[[#This Row],[towar]]="T2"),H81-statek4[[#This Row],[ile ton]],H81))</f>
        <v>156</v>
      </c>
      <c r="I82" s="2">
        <f>IF(AND(statek4[[#This Row],[Z/W]]="Z",statek4[[#This Row],[towar]]="T3"),I81+statek4[[#This Row],[ile ton]],IF(AND(statek4[[#This Row],[Z/W]]="W",statek4[[#This Row],[towar]]="T3"),I81-statek4[[#This Row],[ile ton]],I81))</f>
        <v>59</v>
      </c>
      <c r="J82" s="2">
        <f>IF(AND(statek4[[#This Row],[Z/W]]="Z",statek4[[#This Row],[towar]]="T4"),J81+statek4[[#This Row],[ile ton]],IF(AND(statek4[[#This Row],[Z/W]]="W",statek4[[#This Row],[towar]]="T4"),J81-statek4[[#This Row],[ile ton]],J81))</f>
        <v>2</v>
      </c>
      <c r="K82" s="2">
        <f>IF(AND(statek4[[#This Row],[Z/W]]="Z",statek4[[#This Row],[towar]]="T5"),K81+statek4[[#This Row],[ile ton]],IF(AND(statek4[[#This Row],[Z/W]]="W",statek4[[#This Row],[towar]]="T5"),K81-statek4[[#This Row],[ile ton]],K81))</f>
        <v>0</v>
      </c>
      <c r="L82" s="2">
        <f>statek4[[#This Row],[ILE TON T5]]-K81</f>
        <v>0</v>
      </c>
      <c r="M82" s="2">
        <f>IF(statek4[[#This Row],[roznica]]&gt;0,statek4[[#This Row],[roznica]],0)</f>
        <v>0</v>
      </c>
      <c r="N82" s="2">
        <f>IF(statek4[[#This Row],[roznica]]&lt;0,ABS(statek4[[#This Row],[roznica]]),0)</f>
        <v>0</v>
      </c>
    </row>
    <row r="83" spans="1:14" x14ac:dyDescent="0.25">
      <c r="A83" s="1">
        <v>42819</v>
      </c>
      <c r="B83" s="2" t="s">
        <v>16</v>
      </c>
      <c r="C83" s="2" t="s">
        <v>11</v>
      </c>
      <c r="D83" s="2" t="s">
        <v>14</v>
      </c>
      <c r="E83">
        <v>33</v>
      </c>
      <c r="F83">
        <v>38</v>
      </c>
      <c r="G83" s="2">
        <f>IF(AND(statek4[[#This Row],[Z/W]]="Z",statek4[[#This Row],[towar]]="T1"),G82+statek4[[#This Row],[ile ton]],IF(AND(statek4[[#This Row],[Z/W]]="W",statek4[[#This Row],[towar]]="T1"),G82-statek4[[#This Row],[ile ton]],G82))</f>
        <v>72</v>
      </c>
      <c r="H83" s="2">
        <f>IF(AND(statek4[[#This Row],[Z/W]]="Z",statek4[[#This Row],[towar]]="T2"),H82+statek4[[#This Row],[ile ton]],IF(AND(statek4[[#This Row],[Z/W]]="W",statek4[[#This Row],[towar]]="T2"),H82-statek4[[#This Row],[ile ton]],H82))</f>
        <v>123</v>
      </c>
      <c r="I83" s="2">
        <f>IF(AND(statek4[[#This Row],[Z/W]]="Z",statek4[[#This Row],[towar]]="T3"),I82+statek4[[#This Row],[ile ton]],IF(AND(statek4[[#This Row],[Z/W]]="W",statek4[[#This Row],[towar]]="T3"),I82-statek4[[#This Row],[ile ton]],I82))</f>
        <v>59</v>
      </c>
      <c r="J83" s="2">
        <f>IF(AND(statek4[[#This Row],[Z/W]]="Z",statek4[[#This Row],[towar]]="T4"),J82+statek4[[#This Row],[ile ton]],IF(AND(statek4[[#This Row],[Z/W]]="W",statek4[[#This Row],[towar]]="T4"),J82-statek4[[#This Row],[ile ton]],J82))</f>
        <v>2</v>
      </c>
      <c r="K83" s="2">
        <f>IF(AND(statek4[[#This Row],[Z/W]]="Z",statek4[[#This Row],[towar]]="T5"),K82+statek4[[#This Row],[ile ton]],IF(AND(statek4[[#This Row],[Z/W]]="W",statek4[[#This Row],[towar]]="T5"),K82-statek4[[#This Row],[ile ton]],K82))</f>
        <v>0</v>
      </c>
      <c r="L83" s="2">
        <f>statek4[[#This Row],[ILE TON T5]]-K82</f>
        <v>0</v>
      </c>
      <c r="M83" s="2">
        <f>IF(statek4[[#This Row],[roznica]]&gt;0,statek4[[#This Row],[roznica]],0)</f>
        <v>0</v>
      </c>
      <c r="N83" s="2">
        <f>IF(statek4[[#This Row],[roznica]]&lt;0,ABS(statek4[[#This Row],[roznica]]),0)</f>
        <v>0</v>
      </c>
    </row>
    <row r="84" spans="1:14" x14ac:dyDescent="0.25">
      <c r="A84" s="1">
        <v>42819</v>
      </c>
      <c r="B84" s="2" t="s">
        <v>16</v>
      </c>
      <c r="C84" s="2" t="s">
        <v>9</v>
      </c>
      <c r="D84" s="2" t="s">
        <v>8</v>
      </c>
      <c r="E84">
        <v>35</v>
      </c>
      <c r="F84">
        <v>37</v>
      </c>
      <c r="G84" s="2">
        <f>IF(AND(statek4[[#This Row],[Z/W]]="Z",statek4[[#This Row],[towar]]="T1"),G83+statek4[[#This Row],[ile ton]],IF(AND(statek4[[#This Row],[Z/W]]="W",statek4[[#This Row],[towar]]="T1"),G83-statek4[[#This Row],[ile ton]],G83))</f>
        <v>72</v>
      </c>
      <c r="H84" s="2">
        <f>IF(AND(statek4[[#This Row],[Z/W]]="Z",statek4[[#This Row],[towar]]="T2"),H83+statek4[[#This Row],[ile ton]],IF(AND(statek4[[#This Row],[Z/W]]="W",statek4[[#This Row],[towar]]="T2"),H83-statek4[[#This Row],[ile ton]],H83))</f>
        <v>123</v>
      </c>
      <c r="I84" s="2">
        <f>IF(AND(statek4[[#This Row],[Z/W]]="Z",statek4[[#This Row],[towar]]="T3"),I83+statek4[[#This Row],[ile ton]],IF(AND(statek4[[#This Row],[Z/W]]="W",statek4[[#This Row],[towar]]="T3"),I83-statek4[[#This Row],[ile ton]],I83))</f>
        <v>59</v>
      </c>
      <c r="J84" s="2">
        <f>IF(AND(statek4[[#This Row],[Z/W]]="Z",statek4[[#This Row],[towar]]="T4"),J83+statek4[[#This Row],[ile ton]],IF(AND(statek4[[#This Row],[Z/W]]="W",statek4[[#This Row],[towar]]="T4"),J83-statek4[[#This Row],[ile ton]],J83))</f>
        <v>2</v>
      </c>
      <c r="K84" s="2">
        <f>IF(AND(statek4[[#This Row],[Z/W]]="Z",statek4[[#This Row],[towar]]="T5"),K83+statek4[[#This Row],[ile ton]],IF(AND(statek4[[#This Row],[Z/W]]="W",statek4[[#This Row],[towar]]="T5"),K83-statek4[[#This Row],[ile ton]],K83))</f>
        <v>35</v>
      </c>
      <c r="L84" s="2">
        <f>statek4[[#This Row],[ILE TON T5]]-K83</f>
        <v>35</v>
      </c>
      <c r="M84" s="2">
        <f>IF(statek4[[#This Row],[roznica]]&gt;0,statek4[[#This Row],[roznica]],0)</f>
        <v>35</v>
      </c>
      <c r="N84" s="2">
        <f>IF(statek4[[#This Row],[roznica]]&lt;0,ABS(statek4[[#This Row],[roznica]]),0)</f>
        <v>0</v>
      </c>
    </row>
    <row r="85" spans="1:14" x14ac:dyDescent="0.25">
      <c r="A85" s="1">
        <v>42819</v>
      </c>
      <c r="B85" s="2" t="s">
        <v>16</v>
      </c>
      <c r="C85" s="2" t="s">
        <v>12</v>
      </c>
      <c r="D85" s="2" t="s">
        <v>8</v>
      </c>
      <c r="E85">
        <v>40</v>
      </c>
      <c r="F85">
        <v>19</v>
      </c>
      <c r="G85" s="2">
        <f>IF(AND(statek4[[#This Row],[Z/W]]="Z",statek4[[#This Row],[towar]]="T1"),G84+statek4[[#This Row],[ile ton]],IF(AND(statek4[[#This Row],[Z/W]]="W",statek4[[#This Row],[towar]]="T1"),G84-statek4[[#This Row],[ile ton]],G84))</f>
        <v>72</v>
      </c>
      <c r="H85" s="2">
        <f>IF(AND(statek4[[#This Row],[Z/W]]="Z",statek4[[#This Row],[towar]]="T2"),H84+statek4[[#This Row],[ile ton]],IF(AND(statek4[[#This Row],[Z/W]]="W",statek4[[#This Row],[towar]]="T2"),H84-statek4[[#This Row],[ile ton]],H84))</f>
        <v>123</v>
      </c>
      <c r="I85" s="2">
        <f>IF(AND(statek4[[#This Row],[Z/W]]="Z",statek4[[#This Row],[towar]]="T3"),I84+statek4[[#This Row],[ile ton]],IF(AND(statek4[[#This Row],[Z/W]]="W",statek4[[#This Row],[towar]]="T3"),I84-statek4[[#This Row],[ile ton]],I84))</f>
        <v>99</v>
      </c>
      <c r="J85" s="2">
        <f>IF(AND(statek4[[#This Row],[Z/W]]="Z",statek4[[#This Row],[towar]]="T4"),J84+statek4[[#This Row],[ile ton]],IF(AND(statek4[[#This Row],[Z/W]]="W",statek4[[#This Row],[towar]]="T4"),J84-statek4[[#This Row],[ile ton]],J84))</f>
        <v>2</v>
      </c>
      <c r="K85" s="2">
        <f>IF(AND(statek4[[#This Row],[Z/W]]="Z",statek4[[#This Row],[towar]]="T5"),K84+statek4[[#This Row],[ile ton]],IF(AND(statek4[[#This Row],[Z/W]]="W",statek4[[#This Row],[towar]]="T5"),K84-statek4[[#This Row],[ile ton]],K84))</f>
        <v>35</v>
      </c>
      <c r="L85" s="2">
        <f>statek4[[#This Row],[ILE TON T5]]-K84</f>
        <v>0</v>
      </c>
      <c r="M85" s="2">
        <f>IF(statek4[[#This Row],[roznica]]&gt;0,statek4[[#This Row],[roznica]],0)</f>
        <v>0</v>
      </c>
      <c r="N85" s="2">
        <f>IF(statek4[[#This Row],[roznica]]&lt;0,ABS(statek4[[#This Row],[roznica]]),0)</f>
        <v>0</v>
      </c>
    </row>
    <row r="86" spans="1:14" x14ac:dyDescent="0.25">
      <c r="A86" s="1">
        <v>42840</v>
      </c>
      <c r="B86" s="2" t="s">
        <v>17</v>
      </c>
      <c r="C86" s="2" t="s">
        <v>11</v>
      </c>
      <c r="D86" s="2" t="s">
        <v>14</v>
      </c>
      <c r="E86">
        <v>21</v>
      </c>
      <c r="F86">
        <v>36</v>
      </c>
      <c r="G86" s="2">
        <f>IF(AND(statek4[[#This Row],[Z/W]]="Z",statek4[[#This Row],[towar]]="T1"),G85+statek4[[#This Row],[ile ton]],IF(AND(statek4[[#This Row],[Z/W]]="W",statek4[[#This Row],[towar]]="T1"),G85-statek4[[#This Row],[ile ton]],G85))</f>
        <v>72</v>
      </c>
      <c r="H86" s="2">
        <f>IF(AND(statek4[[#This Row],[Z/W]]="Z",statek4[[#This Row],[towar]]="T2"),H85+statek4[[#This Row],[ile ton]],IF(AND(statek4[[#This Row],[Z/W]]="W",statek4[[#This Row],[towar]]="T2"),H85-statek4[[#This Row],[ile ton]],H85))</f>
        <v>102</v>
      </c>
      <c r="I86" s="2">
        <f>IF(AND(statek4[[#This Row],[Z/W]]="Z",statek4[[#This Row],[towar]]="T3"),I85+statek4[[#This Row],[ile ton]],IF(AND(statek4[[#This Row],[Z/W]]="W",statek4[[#This Row],[towar]]="T3"),I85-statek4[[#This Row],[ile ton]],I85))</f>
        <v>99</v>
      </c>
      <c r="J86" s="2">
        <f>IF(AND(statek4[[#This Row],[Z/W]]="Z",statek4[[#This Row],[towar]]="T4"),J85+statek4[[#This Row],[ile ton]],IF(AND(statek4[[#This Row],[Z/W]]="W",statek4[[#This Row],[towar]]="T4"),J85-statek4[[#This Row],[ile ton]],J85))</f>
        <v>2</v>
      </c>
      <c r="K86" s="2">
        <f>IF(AND(statek4[[#This Row],[Z/W]]="Z",statek4[[#This Row],[towar]]="T5"),K85+statek4[[#This Row],[ile ton]],IF(AND(statek4[[#This Row],[Z/W]]="W",statek4[[#This Row],[towar]]="T5"),K85-statek4[[#This Row],[ile ton]],K85))</f>
        <v>35</v>
      </c>
      <c r="L86" s="2">
        <f>statek4[[#This Row],[ILE TON T5]]-K85</f>
        <v>0</v>
      </c>
      <c r="M86" s="2">
        <f>IF(statek4[[#This Row],[roznica]]&gt;0,statek4[[#This Row],[roznica]],0)</f>
        <v>0</v>
      </c>
      <c r="N86" s="2">
        <f>IF(statek4[[#This Row],[roznica]]&lt;0,ABS(statek4[[#This Row],[roznica]]),0)</f>
        <v>0</v>
      </c>
    </row>
    <row r="87" spans="1:14" x14ac:dyDescent="0.25">
      <c r="A87" s="1">
        <v>42840</v>
      </c>
      <c r="B87" s="2" t="s">
        <v>17</v>
      </c>
      <c r="C87" s="2" t="s">
        <v>7</v>
      </c>
      <c r="D87" s="2" t="s">
        <v>14</v>
      </c>
      <c r="E87">
        <v>2</v>
      </c>
      <c r="F87">
        <v>97</v>
      </c>
      <c r="G87" s="2">
        <f>IF(AND(statek4[[#This Row],[Z/W]]="Z",statek4[[#This Row],[towar]]="T1"),G86+statek4[[#This Row],[ile ton]],IF(AND(statek4[[#This Row],[Z/W]]="W",statek4[[#This Row],[towar]]="T1"),G86-statek4[[#This Row],[ile ton]],G86))</f>
        <v>72</v>
      </c>
      <c r="H87" s="2">
        <f>IF(AND(statek4[[#This Row],[Z/W]]="Z",statek4[[#This Row],[towar]]="T2"),H86+statek4[[#This Row],[ile ton]],IF(AND(statek4[[#This Row],[Z/W]]="W",statek4[[#This Row],[towar]]="T2"),H86-statek4[[#This Row],[ile ton]],H86))</f>
        <v>102</v>
      </c>
      <c r="I87" s="2">
        <f>IF(AND(statek4[[#This Row],[Z/W]]="Z",statek4[[#This Row],[towar]]="T3"),I86+statek4[[#This Row],[ile ton]],IF(AND(statek4[[#This Row],[Z/W]]="W",statek4[[#This Row],[towar]]="T3"),I86-statek4[[#This Row],[ile ton]],I86))</f>
        <v>99</v>
      </c>
      <c r="J87" s="2">
        <f>IF(AND(statek4[[#This Row],[Z/W]]="Z",statek4[[#This Row],[towar]]="T4"),J86+statek4[[#This Row],[ile ton]],IF(AND(statek4[[#This Row],[Z/W]]="W",statek4[[#This Row],[towar]]="T4"),J86-statek4[[#This Row],[ile ton]],J86))</f>
        <v>0</v>
      </c>
      <c r="K87" s="2">
        <f>IF(AND(statek4[[#This Row],[Z/W]]="Z",statek4[[#This Row],[towar]]="T5"),K86+statek4[[#This Row],[ile ton]],IF(AND(statek4[[#This Row],[Z/W]]="W",statek4[[#This Row],[towar]]="T5"),K86-statek4[[#This Row],[ile ton]],K86))</f>
        <v>35</v>
      </c>
      <c r="L87" s="2">
        <f>statek4[[#This Row],[ILE TON T5]]-K86</f>
        <v>0</v>
      </c>
      <c r="M87" s="2">
        <f>IF(statek4[[#This Row],[roznica]]&gt;0,statek4[[#This Row],[roznica]],0)</f>
        <v>0</v>
      </c>
      <c r="N87" s="2">
        <f>IF(statek4[[#This Row],[roznica]]&lt;0,ABS(statek4[[#This Row],[roznica]]),0)</f>
        <v>0</v>
      </c>
    </row>
    <row r="88" spans="1:14" x14ac:dyDescent="0.25">
      <c r="A88" s="1">
        <v>42840</v>
      </c>
      <c r="B88" s="2" t="s">
        <v>17</v>
      </c>
      <c r="C88" s="2" t="s">
        <v>12</v>
      </c>
      <c r="D88" s="2" t="s">
        <v>8</v>
      </c>
      <c r="E88">
        <v>12</v>
      </c>
      <c r="F88">
        <v>20</v>
      </c>
      <c r="G88" s="2">
        <f>IF(AND(statek4[[#This Row],[Z/W]]="Z",statek4[[#This Row],[towar]]="T1"),G87+statek4[[#This Row],[ile ton]],IF(AND(statek4[[#This Row],[Z/W]]="W",statek4[[#This Row],[towar]]="T1"),G87-statek4[[#This Row],[ile ton]],G87))</f>
        <v>72</v>
      </c>
      <c r="H88" s="2">
        <f>IF(AND(statek4[[#This Row],[Z/W]]="Z",statek4[[#This Row],[towar]]="T2"),H87+statek4[[#This Row],[ile ton]],IF(AND(statek4[[#This Row],[Z/W]]="W",statek4[[#This Row],[towar]]="T2"),H87-statek4[[#This Row],[ile ton]],H87))</f>
        <v>102</v>
      </c>
      <c r="I88" s="2">
        <f>IF(AND(statek4[[#This Row],[Z/W]]="Z",statek4[[#This Row],[towar]]="T3"),I87+statek4[[#This Row],[ile ton]],IF(AND(statek4[[#This Row],[Z/W]]="W",statek4[[#This Row],[towar]]="T3"),I87-statek4[[#This Row],[ile ton]],I87))</f>
        <v>111</v>
      </c>
      <c r="J88" s="2">
        <f>IF(AND(statek4[[#This Row],[Z/W]]="Z",statek4[[#This Row],[towar]]="T4"),J87+statek4[[#This Row],[ile ton]],IF(AND(statek4[[#This Row],[Z/W]]="W",statek4[[#This Row],[towar]]="T4"),J87-statek4[[#This Row],[ile ton]],J87))</f>
        <v>0</v>
      </c>
      <c r="K88" s="2">
        <f>IF(AND(statek4[[#This Row],[Z/W]]="Z",statek4[[#This Row],[towar]]="T5"),K87+statek4[[#This Row],[ile ton]],IF(AND(statek4[[#This Row],[Z/W]]="W",statek4[[#This Row],[towar]]="T5"),K87-statek4[[#This Row],[ile ton]],K87))</f>
        <v>35</v>
      </c>
      <c r="L88" s="2">
        <f>statek4[[#This Row],[ILE TON T5]]-K87</f>
        <v>0</v>
      </c>
      <c r="M88" s="2">
        <f>IF(statek4[[#This Row],[roznica]]&gt;0,statek4[[#This Row],[roznica]],0)</f>
        <v>0</v>
      </c>
      <c r="N88" s="2">
        <f>IF(statek4[[#This Row],[roznica]]&lt;0,ABS(statek4[[#This Row],[roznica]]),0)</f>
        <v>0</v>
      </c>
    </row>
    <row r="89" spans="1:14" x14ac:dyDescent="0.25">
      <c r="A89" s="1">
        <v>42840</v>
      </c>
      <c r="B89" s="2" t="s">
        <v>17</v>
      </c>
      <c r="C89" s="2" t="s">
        <v>10</v>
      </c>
      <c r="D89" s="2" t="s">
        <v>8</v>
      </c>
      <c r="E89">
        <v>15</v>
      </c>
      <c r="F89">
        <v>8</v>
      </c>
      <c r="G89" s="2">
        <f>IF(AND(statek4[[#This Row],[Z/W]]="Z",statek4[[#This Row],[towar]]="T1"),G88+statek4[[#This Row],[ile ton]],IF(AND(statek4[[#This Row],[Z/W]]="W",statek4[[#This Row],[towar]]="T1"),G88-statek4[[#This Row],[ile ton]],G88))</f>
        <v>87</v>
      </c>
      <c r="H89" s="2">
        <f>IF(AND(statek4[[#This Row],[Z/W]]="Z",statek4[[#This Row],[towar]]="T2"),H88+statek4[[#This Row],[ile ton]],IF(AND(statek4[[#This Row],[Z/W]]="W",statek4[[#This Row],[towar]]="T2"),H88-statek4[[#This Row],[ile ton]],H88))</f>
        <v>102</v>
      </c>
      <c r="I89" s="2">
        <f>IF(AND(statek4[[#This Row],[Z/W]]="Z",statek4[[#This Row],[towar]]="T3"),I88+statek4[[#This Row],[ile ton]],IF(AND(statek4[[#This Row],[Z/W]]="W",statek4[[#This Row],[towar]]="T3"),I88-statek4[[#This Row],[ile ton]],I88))</f>
        <v>111</v>
      </c>
      <c r="J89" s="2">
        <f>IF(AND(statek4[[#This Row],[Z/W]]="Z",statek4[[#This Row],[towar]]="T4"),J88+statek4[[#This Row],[ile ton]],IF(AND(statek4[[#This Row],[Z/W]]="W",statek4[[#This Row],[towar]]="T4"),J88-statek4[[#This Row],[ile ton]],J88))</f>
        <v>0</v>
      </c>
      <c r="K89" s="2">
        <f>IF(AND(statek4[[#This Row],[Z/W]]="Z",statek4[[#This Row],[towar]]="T5"),K88+statek4[[#This Row],[ile ton]],IF(AND(statek4[[#This Row],[Z/W]]="W",statek4[[#This Row],[towar]]="T5"),K88-statek4[[#This Row],[ile ton]],K88))</f>
        <v>35</v>
      </c>
      <c r="L89" s="2">
        <f>statek4[[#This Row],[ILE TON T5]]-K88</f>
        <v>0</v>
      </c>
      <c r="M89" s="2">
        <f>IF(statek4[[#This Row],[roznica]]&gt;0,statek4[[#This Row],[roznica]],0)</f>
        <v>0</v>
      </c>
      <c r="N89" s="2">
        <f>IF(statek4[[#This Row],[roznica]]&lt;0,ABS(statek4[[#This Row],[roznica]]),0)</f>
        <v>0</v>
      </c>
    </row>
    <row r="90" spans="1:14" x14ac:dyDescent="0.25">
      <c r="A90" s="1">
        <v>42840</v>
      </c>
      <c r="B90" s="2" t="s">
        <v>17</v>
      </c>
      <c r="C90" s="2" t="s">
        <v>9</v>
      </c>
      <c r="D90" s="2" t="s">
        <v>8</v>
      </c>
      <c r="E90">
        <v>1</v>
      </c>
      <c r="F90">
        <v>40</v>
      </c>
      <c r="G90" s="2">
        <f>IF(AND(statek4[[#This Row],[Z/W]]="Z",statek4[[#This Row],[towar]]="T1"),G89+statek4[[#This Row],[ile ton]],IF(AND(statek4[[#This Row],[Z/W]]="W",statek4[[#This Row],[towar]]="T1"),G89-statek4[[#This Row],[ile ton]],G89))</f>
        <v>87</v>
      </c>
      <c r="H90" s="2">
        <f>IF(AND(statek4[[#This Row],[Z/W]]="Z",statek4[[#This Row],[towar]]="T2"),H89+statek4[[#This Row],[ile ton]],IF(AND(statek4[[#This Row],[Z/W]]="W",statek4[[#This Row],[towar]]="T2"),H89-statek4[[#This Row],[ile ton]],H89))</f>
        <v>102</v>
      </c>
      <c r="I90" s="2">
        <f>IF(AND(statek4[[#This Row],[Z/W]]="Z",statek4[[#This Row],[towar]]="T3"),I89+statek4[[#This Row],[ile ton]],IF(AND(statek4[[#This Row],[Z/W]]="W",statek4[[#This Row],[towar]]="T3"),I89-statek4[[#This Row],[ile ton]],I89))</f>
        <v>111</v>
      </c>
      <c r="J90" s="2">
        <f>IF(AND(statek4[[#This Row],[Z/W]]="Z",statek4[[#This Row],[towar]]="T4"),J89+statek4[[#This Row],[ile ton]],IF(AND(statek4[[#This Row],[Z/W]]="W",statek4[[#This Row],[towar]]="T4"),J89-statek4[[#This Row],[ile ton]],J89))</f>
        <v>0</v>
      </c>
      <c r="K90" s="2">
        <f>IF(AND(statek4[[#This Row],[Z/W]]="Z",statek4[[#This Row],[towar]]="T5"),K89+statek4[[#This Row],[ile ton]],IF(AND(statek4[[#This Row],[Z/W]]="W",statek4[[#This Row],[towar]]="T5"),K89-statek4[[#This Row],[ile ton]],K89))</f>
        <v>36</v>
      </c>
      <c r="L90" s="2">
        <f>statek4[[#This Row],[ILE TON T5]]-K89</f>
        <v>1</v>
      </c>
      <c r="M90" s="2">
        <f>IF(statek4[[#This Row],[roznica]]&gt;0,statek4[[#This Row],[roznica]],0)</f>
        <v>1</v>
      </c>
      <c r="N90" s="2">
        <f>IF(statek4[[#This Row],[roznica]]&lt;0,ABS(statek4[[#This Row],[roznica]]),0)</f>
        <v>0</v>
      </c>
    </row>
    <row r="91" spans="1:14" x14ac:dyDescent="0.25">
      <c r="A91" s="1">
        <v>42864</v>
      </c>
      <c r="B91" s="2" t="s">
        <v>18</v>
      </c>
      <c r="C91" s="2" t="s">
        <v>10</v>
      </c>
      <c r="D91" s="2" t="s">
        <v>14</v>
      </c>
      <c r="E91">
        <v>86</v>
      </c>
      <c r="F91">
        <v>12</v>
      </c>
      <c r="G91" s="2">
        <f>IF(AND(statek4[[#This Row],[Z/W]]="Z",statek4[[#This Row],[towar]]="T1"),G90+statek4[[#This Row],[ile ton]],IF(AND(statek4[[#This Row],[Z/W]]="W",statek4[[#This Row],[towar]]="T1"),G90-statek4[[#This Row],[ile ton]],G90))</f>
        <v>1</v>
      </c>
      <c r="H91" s="2">
        <f>IF(AND(statek4[[#This Row],[Z/W]]="Z",statek4[[#This Row],[towar]]="T2"),H90+statek4[[#This Row],[ile ton]],IF(AND(statek4[[#This Row],[Z/W]]="W",statek4[[#This Row],[towar]]="T2"),H90-statek4[[#This Row],[ile ton]],H90))</f>
        <v>102</v>
      </c>
      <c r="I91" s="2">
        <f>IF(AND(statek4[[#This Row],[Z/W]]="Z",statek4[[#This Row],[towar]]="T3"),I90+statek4[[#This Row],[ile ton]],IF(AND(statek4[[#This Row],[Z/W]]="W",statek4[[#This Row],[towar]]="T3"),I90-statek4[[#This Row],[ile ton]],I90))</f>
        <v>111</v>
      </c>
      <c r="J91" s="2">
        <f>IF(AND(statek4[[#This Row],[Z/W]]="Z",statek4[[#This Row],[towar]]="T4"),J90+statek4[[#This Row],[ile ton]],IF(AND(statek4[[#This Row],[Z/W]]="W",statek4[[#This Row],[towar]]="T4"),J90-statek4[[#This Row],[ile ton]],J90))</f>
        <v>0</v>
      </c>
      <c r="K91" s="2">
        <f>IF(AND(statek4[[#This Row],[Z/W]]="Z",statek4[[#This Row],[towar]]="T5"),K90+statek4[[#This Row],[ile ton]],IF(AND(statek4[[#This Row],[Z/W]]="W",statek4[[#This Row],[towar]]="T5"),K90-statek4[[#This Row],[ile ton]],K90))</f>
        <v>36</v>
      </c>
      <c r="L91" s="2">
        <f>statek4[[#This Row],[ILE TON T5]]-K90</f>
        <v>0</v>
      </c>
      <c r="M91" s="2">
        <f>IF(statek4[[#This Row],[roznica]]&gt;0,statek4[[#This Row],[roznica]],0)</f>
        <v>0</v>
      </c>
      <c r="N91" s="2">
        <f>IF(statek4[[#This Row],[roznica]]&lt;0,ABS(statek4[[#This Row],[roznica]]),0)</f>
        <v>0</v>
      </c>
    </row>
    <row r="92" spans="1:14" x14ac:dyDescent="0.25">
      <c r="A92" s="1">
        <v>42864</v>
      </c>
      <c r="B92" s="2" t="s">
        <v>18</v>
      </c>
      <c r="C92" s="2" t="s">
        <v>12</v>
      </c>
      <c r="D92" s="2" t="s">
        <v>14</v>
      </c>
      <c r="E92">
        <v>110</v>
      </c>
      <c r="F92">
        <v>31</v>
      </c>
      <c r="G92" s="2">
        <f>IF(AND(statek4[[#This Row],[Z/W]]="Z",statek4[[#This Row],[towar]]="T1"),G91+statek4[[#This Row],[ile ton]],IF(AND(statek4[[#This Row],[Z/W]]="W",statek4[[#This Row],[towar]]="T1"),G91-statek4[[#This Row],[ile ton]],G91))</f>
        <v>1</v>
      </c>
      <c r="H92" s="2">
        <f>IF(AND(statek4[[#This Row],[Z/W]]="Z",statek4[[#This Row],[towar]]="T2"),H91+statek4[[#This Row],[ile ton]],IF(AND(statek4[[#This Row],[Z/W]]="W",statek4[[#This Row],[towar]]="T2"),H91-statek4[[#This Row],[ile ton]],H91))</f>
        <v>102</v>
      </c>
      <c r="I92" s="2">
        <f>IF(AND(statek4[[#This Row],[Z/W]]="Z",statek4[[#This Row],[towar]]="T3"),I91+statek4[[#This Row],[ile ton]],IF(AND(statek4[[#This Row],[Z/W]]="W",statek4[[#This Row],[towar]]="T3"),I91-statek4[[#This Row],[ile ton]],I91))</f>
        <v>1</v>
      </c>
      <c r="J92" s="2">
        <f>IF(AND(statek4[[#This Row],[Z/W]]="Z",statek4[[#This Row],[towar]]="T4"),J91+statek4[[#This Row],[ile ton]],IF(AND(statek4[[#This Row],[Z/W]]="W",statek4[[#This Row],[towar]]="T4"),J91-statek4[[#This Row],[ile ton]],J91))</f>
        <v>0</v>
      </c>
      <c r="K92" s="2">
        <f>IF(AND(statek4[[#This Row],[Z/W]]="Z",statek4[[#This Row],[towar]]="T5"),K91+statek4[[#This Row],[ile ton]],IF(AND(statek4[[#This Row],[Z/W]]="W",statek4[[#This Row],[towar]]="T5"),K91-statek4[[#This Row],[ile ton]],K91))</f>
        <v>36</v>
      </c>
      <c r="L92" s="2">
        <f>statek4[[#This Row],[ILE TON T5]]-K91</f>
        <v>0</v>
      </c>
      <c r="M92" s="2">
        <f>IF(statek4[[#This Row],[roznica]]&gt;0,statek4[[#This Row],[roznica]],0)</f>
        <v>0</v>
      </c>
      <c r="N92" s="2">
        <f>IF(statek4[[#This Row],[roznica]]&lt;0,ABS(statek4[[#This Row],[roznica]]),0)</f>
        <v>0</v>
      </c>
    </row>
    <row r="93" spans="1:14" x14ac:dyDescent="0.25">
      <c r="A93" s="1">
        <v>42864</v>
      </c>
      <c r="B93" s="2" t="s">
        <v>18</v>
      </c>
      <c r="C93" s="2" t="s">
        <v>9</v>
      </c>
      <c r="D93" s="2" t="s">
        <v>8</v>
      </c>
      <c r="E93">
        <v>33</v>
      </c>
      <c r="F93">
        <v>38</v>
      </c>
      <c r="G93" s="2">
        <f>IF(AND(statek4[[#This Row],[Z/W]]="Z",statek4[[#This Row],[towar]]="T1"),G92+statek4[[#This Row],[ile ton]],IF(AND(statek4[[#This Row],[Z/W]]="W",statek4[[#This Row],[towar]]="T1"),G92-statek4[[#This Row],[ile ton]],G92))</f>
        <v>1</v>
      </c>
      <c r="H93" s="2">
        <f>IF(AND(statek4[[#This Row],[Z/W]]="Z",statek4[[#This Row],[towar]]="T2"),H92+statek4[[#This Row],[ile ton]],IF(AND(statek4[[#This Row],[Z/W]]="W",statek4[[#This Row],[towar]]="T2"),H92-statek4[[#This Row],[ile ton]],H92))</f>
        <v>102</v>
      </c>
      <c r="I93" s="2">
        <f>IF(AND(statek4[[#This Row],[Z/W]]="Z",statek4[[#This Row],[towar]]="T3"),I92+statek4[[#This Row],[ile ton]],IF(AND(statek4[[#This Row],[Z/W]]="W",statek4[[#This Row],[towar]]="T3"),I92-statek4[[#This Row],[ile ton]],I92))</f>
        <v>1</v>
      </c>
      <c r="J93" s="2">
        <f>IF(AND(statek4[[#This Row],[Z/W]]="Z",statek4[[#This Row],[towar]]="T4"),J92+statek4[[#This Row],[ile ton]],IF(AND(statek4[[#This Row],[Z/W]]="W",statek4[[#This Row],[towar]]="T4"),J92-statek4[[#This Row],[ile ton]],J92))</f>
        <v>0</v>
      </c>
      <c r="K93" s="2">
        <f>IF(AND(statek4[[#This Row],[Z/W]]="Z",statek4[[#This Row],[towar]]="T5"),K92+statek4[[#This Row],[ile ton]],IF(AND(statek4[[#This Row],[Z/W]]="W",statek4[[#This Row],[towar]]="T5"),K92-statek4[[#This Row],[ile ton]],K92))</f>
        <v>69</v>
      </c>
      <c r="L93" s="2">
        <f>statek4[[#This Row],[ILE TON T5]]-K92</f>
        <v>33</v>
      </c>
      <c r="M93" s="2">
        <f>IF(statek4[[#This Row],[roznica]]&gt;0,statek4[[#This Row],[roznica]],0)</f>
        <v>33</v>
      </c>
      <c r="N93" s="2">
        <f>IF(statek4[[#This Row],[roznica]]&lt;0,ABS(statek4[[#This Row],[roznica]]),0)</f>
        <v>0</v>
      </c>
    </row>
    <row r="94" spans="1:14" x14ac:dyDescent="0.25">
      <c r="A94" s="1">
        <v>42864</v>
      </c>
      <c r="B94" s="2" t="s">
        <v>18</v>
      </c>
      <c r="C94" s="2" t="s">
        <v>11</v>
      </c>
      <c r="D94" s="2" t="s">
        <v>8</v>
      </c>
      <c r="E94">
        <v>13</v>
      </c>
      <c r="F94">
        <v>23</v>
      </c>
      <c r="G94" s="2">
        <f>IF(AND(statek4[[#This Row],[Z/W]]="Z",statek4[[#This Row],[towar]]="T1"),G93+statek4[[#This Row],[ile ton]],IF(AND(statek4[[#This Row],[Z/W]]="W",statek4[[#This Row],[towar]]="T1"),G93-statek4[[#This Row],[ile ton]],G93))</f>
        <v>1</v>
      </c>
      <c r="H94" s="2">
        <f>IF(AND(statek4[[#This Row],[Z/W]]="Z",statek4[[#This Row],[towar]]="T2"),H93+statek4[[#This Row],[ile ton]],IF(AND(statek4[[#This Row],[Z/W]]="W",statek4[[#This Row],[towar]]="T2"),H93-statek4[[#This Row],[ile ton]],H93))</f>
        <v>115</v>
      </c>
      <c r="I94" s="2">
        <f>IF(AND(statek4[[#This Row],[Z/W]]="Z",statek4[[#This Row],[towar]]="T3"),I93+statek4[[#This Row],[ile ton]],IF(AND(statek4[[#This Row],[Z/W]]="W",statek4[[#This Row],[towar]]="T3"),I93-statek4[[#This Row],[ile ton]],I93))</f>
        <v>1</v>
      </c>
      <c r="J94" s="2">
        <f>IF(AND(statek4[[#This Row],[Z/W]]="Z",statek4[[#This Row],[towar]]="T4"),J93+statek4[[#This Row],[ile ton]],IF(AND(statek4[[#This Row],[Z/W]]="W",statek4[[#This Row],[towar]]="T4"),J93-statek4[[#This Row],[ile ton]],J93))</f>
        <v>0</v>
      </c>
      <c r="K94" s="2">
        <f>IF(AND(statek4[[#This Row],[Z/W]]="Z",statek4[[#This Row],[towar]]="T5"),K93+statek4[[#This Row],[ile ton]],IF(AND(statek4[[#This Row],[Z/W]]="W",statek4[[#This Row],[towar]]="T5"),K93-statek4[[#This Row],[ile ton]],K93))</f>
        <v>69</v>
      </c>
      <c r="L94" s="2">
        <f>statek4[[#This Row],[ILE TON T5]]-K93</f>
        <v>0</v>
      </c>
      <c r="M94" s="2">
        <f>IF(statek4[[#This Row],[roznica]]&gt;0,statek4[[#This Row],[roznica]],0)</f>
        <v>0</v>
      </c>
      <c r="N94" s="2">
        <f>IF(statek4[[#This Row],[roznica]]&lt;0,ABS(statek4[[#This Row],[roznica]]),0)</f>
        <v>0</v>
      </c>
    </row>
    <row r="95" spans="1:14" x14ac:dyDescent="0.25">
      <c r="A95" s="1">
        <v>42864</v>
      </c>
      <c r="B95" s="2" t="s">
        <v>18</v>
      </c>
      <c r="C95" s="2" t="s">
        <v>7</v>
      </c>
      <c r="D95" s="2" t="s">
        <v>8</v>
      </c>
      <c r="E95">
        <v>37</v>
      </c>
      <c r="F95">
        <v>61</v>
      </c>
      <c r="G95" s="2">
        <f>IF(AND(statek4[[#This Row],[Z/W]]="Z",statek4[[#This Row],[towar]]="T1"),G94+statek4[[#This Row],[ile ton]],IF(AND(statek4[[#This Row],[Z/W]]="W",statek4[[#This Row],[towar]]="T1"),G94-statek4[[#This Row],[ile ton]],G94))</f>
        <v>1</v>
      </c>
      <c r="H95" s="2">
        <f>IF(AND(statek4[[#This Row],[Z/W]]="Z",statek4[[#This Row],[towar]]="T2"),H94+statek4[[#This Row],[ile ton]],IF(AND(statek4[[#This Row],[Z/W]]="W",statek4[[#This Row],[towar]]="T2"),H94-statek4[[#This Row],[ile ton]],H94))</f>
        <v>115</v>
      </c>
      <c r="I95" s="2">
        <f>IF(AND(statek4[[#This Row],[Z/W]]="Z",statek4[[#This Row],[towar]]="T3"),I94+statek4[[#This Row],[ile ton]],IF(AND(statek4[[#This Row],[Z/W]]="W",statek4[[#This Row],[towar]]="T3"),I94-statek4[[#This Row],[ile ton]],I94))</f>
        <v>1</v>
      </c>
      <c r="J95" s="2">
        <f>IF(AND(statek4[[#This Row],[Z/W]]="Z",statek4[[#This Row],[towar]]="T4"),J94+statek4[[#This Row],[ile ton]],IF(AND(statek4[[#This Row],[Z/W]]="W",statek4[[#This Row],[towar]]="T4"),J94-statek4[[#This Row],[ile ton]],J94))</f>
        <v>37</v>
      </c>
      <c r="K95" s="2">
        <f>IF(AND(statek4[[#This Row],[Z/W]]="Z",statek4[[#This Row],[towar]]="T5"),K94+statek4[[#This Row],[ile ton]],IF(AND(statek4[[#This Row],[Z/W]]="W",statek4[[#This Row],[towar]]="T5"),K94-statek4[[#This Row],[ile ton]],K94))</f>
        <v>69</v>
      </c>
      <c r="L95" s="2">
        <f>statek4[[#This Row],[ILE TON T5]]-K94</f>
        <v>0</v>
      </c>
      <c r="M95" s="2">
        <f>IF(statek4[[#This Row],[roznica]]&gt;0,statek4[[#This Row],[roznica]],0)</f>
        <v>0</v>
      </c>
      <c r="N95" s="2">
        <f>IF(statek4[[#This Row],[roznica]]&lt;0,ABS(statek4[[#This Row],[roznica]]),0)</f>
        <v>0</v>
      </c>
    </row>
    <row r="96" spans="1:14" x14ac:dyDescent="0.25">
      <c r="A96" s="1">
        <v>42882</v>
      </c>
      <c r="B96" s="2" t="s">
        <v>19</v>
      </c>
      <c r="C96" s="2" t="s">
        <v>10</v>
      </c>
      <c r="D96" s="2" t="s">
        <v>14</v>
      </c>
      <c r="E96">
        <v>1</v>
      </c>
      <c r="F96">
        <v>12</v>
      </c>
      <c r="G96" s="2">
        <f>IF(AND(statek4[[#This Row],[Z/W]]="Z",statek4[[#This Row],[towar]]="T1"),G95+statek4[[#This Row],[ile ton]],IF(AND(statek4[[#This Row],[Z/W]]="W",statek4[[#This Row],[towar]]="T1"),G95-statek4[[#This Row],[ile ton]],G95))</f>
        <v>0</v>
      </c>
      <c r="H96" s="2">
        <f>IF(AND(statek4[[#This Row],[Z/W]]="Z",statek4[[#This Row],[towar]]="T2"),H95+statek4[[#This Row],[ile ton]],IF(AND(statek4[[#This Row],[Z/W]]="W",statek4[[#This Row],[towar]]="T2"),H95-statek4[[#This Row],[ile ton]],H95))</f>
        <v>115</v>
      </c>
      <c r="I96" s="2">
        <f>IF(AND(statek4[[#This Row],[Z/W]]="Z",statek4[[#This Row],[towar]]="T3"),I95+statek4[[#This Row],[ile ton]],IF(AND(statek4[[#This Row],[Z/W]]="W",statek4[[#This Row],[towar]]="T3"),I95-statek4[[#This Row],[ile ton]],I95))</f>
        <v>1</v>
      </c>
      <c r="J96" s="2">
        <f>IF(AND(statek4[[#This Row],[Z/W]]="Z",statek4[[#This Row],[towar]]="T4"),J95+statek4[[#This Row],[ile ton]],IF(AND(statek4[[#This Row],[Z/W]]="W",statek4[[#This Row],[towar]]="T4"),J95-statek4[[#This Row],[ile ton]],J95))</f>
        <v>37</v>
      </c>
      <c r="K96" s="2">
        <f>IF(AND(statek4[[#This Row],[Z/W]]="Z",statek4[[#This Row],[towar]]="T5"),K95+statek4[[#This Row],[ile ton]],IF(AND(statek4[[#This Row],[Z/W]]="W",statek4[[#This Row],[towar]]="T5"),K95-statek4[[#This Row],[ile ton]],K95))</f>
        <v>69</v>
      </c>
      <c r="L96" s="2">
        <f>statek4[[#This Row],[ILE TON T5]]-K95</f>
        <v>0</v>
      </c>
      <c r="M96" s="2">
        <f>IF(statek4[[#This Row],[roznica]]&gt;0,statek4[[#This Row],[roznica]],0)</f>
        <v>0</v>
      </c>
      <c r="N96" s="2">
        <f>IF(statek4[[#This Row],[roznica]]&lt;0,ABS(statek4[[#This Row],[roznica]]),0)</f>
        <v>0</v>
      </c>
    </row>
    <row r="97" spans="1:14" x14ac:dyDescent="0.25">
      <c r="A97" s="1">
        <v>42882</v>
      </c>
      <c r="B97" s="2" t="s">
        <v>19</v>
      </c>
      <c r="C97" s="2" t="s">
        <v>9</v>
      </c>
      <c r="D97" s="2" t="s">
        <v>14</v>
      </c>
      <c r="E97">
        <v>68</v>
      </c>
      <c r="F97">
        <v>59</v>
      </c>
      <c r="G97" s="2">
        <f>IF(AND(statek4[[#This Row],[Z/W]]="Z",statek4[[#This Row],[towar]]="T1"),G96+statek4[[#This Row],[ile ton]],IF(AND(statek4[[#This Row],[Z/W]]="W",statek4[[#This Row],[towar]]="T1"),G96-statek4[[#This Row],[ile ton]],G96))</f>
        <v>0</v>
      </c>
      <c r="H97" s="2">
        <f>IF(AND(statek4[[#This Row],[Z/W]]="Z",statek4[[#This Row],[towar]]="T2"),H96+statek4[[#This Row],[ile ton]],IF(AND(statek4[[#This Row],[Z/W]]="W",statek4[[#This Row],[towar]]="T2"),H96-statek4[[#This Row],[ile ton]],H96))</f>
        <v>115</v>
      </c>
      <c r="I97" s="2">
        <f>IF(AND(statek4[[#This Row],[Z/W]]="Z",statek4[[#This Row],[towar]]="T3"),I96+statek4[[#This Row],[ile ton]],IF(AND(statek4[[#This Row],[Z/W]]="W",statek4[[#This Row],[towar]]="T3"),I96-statek4[[#This Row],[ile ton]],I96))</f>
        <v>1</v>
      </c>
      <c r="J97" s="2">
        <f>IF(AND(statek4[[#This Row],[Z/W]]="Z",statek4[[#This Row],[towar]]="T4"),J96+statek4[[#This Row],[ile ton]],IF(AND(statek4[[#This Row],[Z/W]]="W",statek4[[#This Row],[towar]]="T4"),J96-statek4[[#This Row],[ile ton]],J96))</f>
        <v>37</v>
      </c>
      <c r="K97" s="2">
        <f>IF(AND(statek4[[#This Row],[Z/W]]="Z",statek4[[#This Row],[towar]]="T5"),K96+statek4[[#This Row],[ile ton]],IF(AND(statek4[[#This Row],[Z/W]]="W",statek4[[#This Row],[towar]]="T5"),K96-statek4[[#This Row],[ile ton]],K96))</f>
        <v>1</v>
      </c>
      <c r="L97" s="2">
        <f>statek4[[#This Row],[ILE TON T5]]-K96</f>
        <v>-68</v>
      </c>
      <c r="M97" s="2">
        <f>IF(statek4[[#This Row],[roznica]]&gt;0,statek4[[#This Row],[roznica]],0)</f>
        <v>0</v>
      </c>
      <c r="N97" s="2">
        <f>IF(statek4[[#This Row],[roznica]]&lt;0,ABS(statek4[[#This Row],[roznica]]),0)</f>
        <v>68</v>
      </c>
    </row>
    <row r="98" spans="1:14" x14ac:dyDescent="0.25">
      <c r="A98" s="1">
        <v>42882</v>
      </c>
      <c r="B98" s="2" t="s">
        <v>19</v>
      </c>
      <c r="C98" s="2" t="s">
        <v>7</v>
      </c>
      <c r="D98" s="2" t="s">
        <v>8</v>
      </c>
      <c r="E98">
        <v>35</v>
      </c>
      <c r="F98">
        <v>66</v>
      </c>
      <c r="G98" s="2">
        <f>IF(AND(statek4[[#This Row],[Z/W]]="Z",statek4[[#This Row],[towar]]="T1"),G97+statek4[[#This Row],[ile ton]],IF(AND(statek4[[#This Row],[Z/W]]="W",statek4[[#This Row],[towar]]="T1"),G97-statek4[[#This Row],[ile ton]],G97))</f>
        <v>0</v>
      </c>
      <c r="H98" s="2">
        <f>IF(AND(statek4[[#This Row],[Z/W]]="Z",statek4[[#This Row],[towar]]="T2"),H97+statek4[[#This Row],[ile ton]],IF(AND(statek4[[#This Row],[Z/W]]="W",statek4[[#This Row],[towar]]="T2"),H97-statek4[[#This Row],[ile ton]],H97))</f>
        <v>115</v>
      </c>
      <c r="I98" s="2">
        <f>IF(AND(statek4[[#This Row],[Z/W]]="Z",statek4[[#This Row],[towar]]="T3"),I97+statek4[[#This Row],[ile ton]],IF(AND(statek4[[#This Row],[Z/W]]="W",statek4[[#This Row],[towar]]="T3"),I97-statek4[[#This Row],[ile ton]],I97))</f>
        <v>1</v>
      </c>
      <c r="J98" s="2">
        <f>IF(AND(statek4[[#This Row],[Z/W]]="Z",statek4[[#This Row],[towar]]="T4"),J97+statek4[[#This Row],[ile ton]],IF(AND(statek4[[#This Row],[Z/W]]="W",statek4[[#This Row],[towar]]="T4"),J97-statek4[[#This Row],[ile ton]],J97))</f>
        <v>72</v>
      </c>
      <c r="K98" s="2">
        <f>IF(AND(statek4[[#This Row],[Z/W]]="Z",statek4[[#This Row],[towar]]="T5"),K97+statek4[[#This Row],[ile ton]],IF(AND(statek4[[#This Row],[Z/W]]="W",statek4[[#This Row],[towar]]="T5"),K97-statek4[[#This Row],[ile ton]],K97))</f>
        <v>1</v>
      </c>
      <c r="L98" s="2">
        <f>statek4[[#This Row],[ILE TON T5]]-K97</f>
        <v>0</v>
      </c>
      <c r="M98" s="2">
        <f>IF(statek4[[#This Row],[roznica]]&gt;0,statek4[[#This Row],[roznica]],0)</f>
        <v>0</v>
      </c>
      <c r="N98" s="2">
        <f>IF(statek4[[#This Row],[roznica]]&lt;0,ABS(statek4[[#This Row],[roznica]]),0)</f>
        <v>0</v>
      </c>
    </row>
    <row r="99" spans="1:14" x14ac:dyDescent="0.25">
      <c r="A99" s="1">
        <v>42882</v>
      </c>
      <c r="B99" s="2" t="s">
        <v>19</v>
      </c>
      <c r="C99" s="2" t="s">
        <v>12</v>
      </c>
      <c r="D99" s="2" t="s">
        <v>8</v>
      </c>
      <c r="E99">
        <v>25</v>
      </c>
      <c r="F99">
        <v>21</v>
      </c>
      <c r="G99" s="2">
        <f>IF(AND(statek4[[#This Row],[Z/W]]="Z",statek4[[#This Row],[towar]]="T1"),G98+statek4[[#This Row],[ile ton]],IF(AND(statek4[[#This Row],[Z/W]]="W",statek4[[#This Row],[towar]]="T1"),G98-statek4[[#This Row],[ile ton]],G98))</f>
        <v>0</v>
      </c>
      <c r="H99" s="2">
        <f>IF(AND(statek4[[#This Row],[Z/W]]="Z",statek4[[#This Row],[towar]]="T2"),H98+statek4[[#This Row],[ile ton]],IF(AND(statek4[[#This Row],[Z/W]]="W",statek4[[#This Row],[towar]]="T2"),H98-statek4[[#This Row],[ile ton]],H98))</f>
        <v>115</v>
      </c>
      <c r="I99" s="2">
        <f>IF(AND(statek4[[#This Row],[Z/W]]="Z",statek4[[#This Row],[towar]]="T3"),I98+statek4[[#This Row],[ile ton]],IF(AND(statek4[[#This Row],[Z/W]]="W",statek4[[#This Row],[towar]]="T3"),I98-statek4[[#This Row],[ile ton]],I98))</f>
        <v>26</v>
      </c>
      <c r="J99" s="2">
        <f>IF(AND(statek4[[#This Row],[Z/W]]="Z",statek4[[#This Row],[towar]]="T4"),J98+statek4[[#This Row],[ile ton]],IF(AND(statek4[[#This Row],[Z/W]]="W",statek4[[#This Row],[towar]]="T4"),J98-statek4[[#This Row],[ile ton]],J98))</f>
        <v>72</v>
      </c>
      <c r="K99" s="2">
        <f>IF(AND(statek4[[#This Row],[Z/W]]="Z",statek4[[#This Row],[towar]]="T5"),K98+statek4[[#This Row],[ile ton]],IF(AND(statek4[[#This Row],[Z/W]]="W",statek4[[#This Row],[towar]]="T5"),K98-statek4[[#This Row],[ile ton]],K98))</f>
        <v>1</v>
      </c>
      <c r="L99" s="2">
        <f>statek4[[#This Row],[ILE TON T5]]-K98</f>
        <v>0</v>
      </c>
      <c r="M99" s="2">
        <f>IF(statek4[[#This Row],[roznica]]&gt;0,statek4[[#This Row],[roznica]],0)</f>
        <v>0</v>
      </c>
      <c r="N99" s="2">
        <f>IF(statek4[[#This Row],[roznica]]&lt;0,ABS(statek4[[#This Row],[roznica]]),0)</f>
        <v>0</v>
      </c>
    </row>
    <row r="100" spans="1:14" x14ac:dyDescent="0.25">
      <c r="A100" s="1">
        <v>42882</v>
      </c>
      <c r="B100" s="2" t="s">
        <v>19</v>
      </c>
      <c r="C100" s="2" t="s">
        <v>11</v>
      </c>
      <c r="D100" s="2" t="s">
        <v>8</v>
      </c>
      <c r="E100">
        <v>10</v>
      </c>
      <c r="F100">
        <v>25</v>
      </c>
      <c r="G100" s="2">
        <f>IF(AND(statek4[[#This Row],[Z/W]]="Z",statek4[[#This Row],[towar]]="T1"),G99+statek4[[#This Row],[ile ton]],IF(AND(statek4[[#This Row],[Z/W]]="W",statek4[[#This Row],[towar]]="T1"),G99-statek4[[#This Row],[ile ton]],G99))</f>
        <v>0</v>
      </c>
      <c r="H100" s="2">
        <f>IF(AND(statek4[[#This Row],[Z/W]]="Z",statek4[[#This Row],[towar]]="T2"),H99+statek4[[#This Row],[ile ton]],IF(AND(statek4[[#This Row],[Z/W]]="W",statek4[[#This Row],[towar]]="T2"),H99-statek4[[#This Row],[ile ton]],H99))</f>
        <v>125</v>
      </c>
      <c r="I100" s="2">
        <f>IF(AND(statek4[[#This Row],[Z/W]]="Z",statek4[[#This Row],[towar]]="T3"),I99+statek4[[#This Row],[ile ton]],IF(AND(statek4[[#This Row],[Z/W]]="W",statek4[[#This Row],[towar]]="T3"),I99-statek4[[#This Row],[ile ton]],I99))</f>
        <v>26</v>
      </c>
      <c r="J100" s="2">
        <f>IF(AND(statek4[[#This Row],[Z/W]]="Z",statek4[[#This Row],[towar]]="T4"),J99+statek4[[#This Row],[ile ton]],IF(AND(statek4[[#This Row],[Z/W]]="W",statek4[[#This Row],[towar]]="T4"),J99-statek4[[#This Row],[ile ton]],J99))</f>
        <v>72</v>
      </c>
      <c r="K100" s="2">
        <f>IF(AND(statek4[[#This Row],[Z/W]]="Z",statek4[[#This Row],[towar]]="T5"),K99+statek4[[#This Row],[ile ton]],IF(AND(statek4[[#This Row],[Z/W]]="W",statek4[[#This Row],[towar]]="T5"),K99-statek4[[#This Row],[ile ton]],K99))</f>
        <v>1</v>
      </c>
      <c r="L100" s="2">
        <f>statek4[[#This Row],[ILE TON T5]]-K99</f>
        <v>0</v>
      </c>
      <c r="M100" s="2">
        <f>IF(statek4[[#This Row],[roznica]]&gt;0,statek4[[#This Row],[roznica]],0)</f>
        <v>0</v>
      </c>
      <c r="N100" s="2">
        <f>IF(statek4[[#This Row],[roznica]]&lt;0,ABS(statek4[[#This Row],[roznica]]),0)</f>
        <v>0</v>
      </c>
    </row>
    <row r="101" spans="1:14" x14ac:dyDescent="0.25">
      <c r="A101" s="1">
        <v>42904</v>
      </c>
      <c r="B101" s="2" t="s">
        <v>20</v>
      </c>
      <c r="C101" s="2" t="s">
        <v>11</v>
      </c>
      <c r="D101" s="2" t="s">
        <v>14</v>
      </c>
      <c r="E101">
        <v>38</v>
      </c>
      <c r="F101">
        <v>37</v>
      </c>
      <c r="G101" s="2">
        <f>IF(AND(statek4[[#This Row],[Z/W]]="Z",statek4[[#This Row],[towar]]="T1"),G100+statek4[[#This Row],[ile ton]],IF(AND(statek4[[#This Row],[Z/W]]="W",statek4[[#This Row],[towar]]="T1"),G100-statek4[[#This Row],[ile ton]],G100))</f>
        <v>0</v>
      </c>
      <c r="H101" s="2">
        <f>IF(AND(statek4[[#This Row],[Z/W]]="Z",statek4[[#This Row],[towar]]="T2"),H100+statek4[[#This Row],[ile ton]],IF(AND(statek4[[#This Row],[Z/W]]="W",statek4[[#This Row],[towar]]="T2"),H100-statek4[[#This Row],[ile ton]],H100))</f>
        <v>87</v>
      </c>
      <c r="I101" s="2">
        <f>IF(AND(statek4[[#This Row],[Z/W]]="Z",statek4[[#This Row],[towar]]="T3"),I100+statek4[[#This Row],[ile ton]],IF(AND(statek4[[#This Row],[Z/W]]="W",statek4[[#This Row],[towar]]="T3"),I100-statek4[[#This Row],[ile ton]],I100))</f>
        <v>26</v>
      </c>
      <c r="J101" s="2">
        <f>IF(AND(statek4[[#This Row],[Z/W]]="Z",statek4[[#This Row],[towar]]="T4"),J100+statek4[[#This Row],[ile ton]],IF(AND(statek4[[#This Row],[Z/W]]="W",statek4[[#This Row],[towar]]="T4"),J100-statek4[[#This Row],[ile ton]],J100))</f>
        <v>72</v>
      </c>
      <c r="K101" s="2">
        <f>IF(AND(statek4[[#This Row],[Z/W]]="Z",statek4[[#This Row],[towar]]="T5"),K100+statek4[[#This Row],[ile ton]],IF(AND(statek4[[#This Row],[Z/W]]="W",statek4[[#This Row],[towar]]="T5"),K100-statek4[[#This Row],[ile ton]],K100))</f>
        <v>1</v>
      </c>
      <c r="L101" s="2">
        <f>statek4[[#This Row],[ILE TON T5]]-K100</f>
        <v>0</v>
      </c>
      <c r="M101" s="2">
        <f>IF(statek4[[#This Row],[roznica]]&gt;0,statek4[[#This Row],[roznica]],0)</f>
        <v>0</v>
      </c>
      <c r="N101" s="2">
        <f>IF(statek4[[#This Row],[roznica]]&lt;0,ABS(statek4[[#This Row],[roznica]]),0)</f>
        <v>0</v>
      </c>
    </row>
    <row r="102" spans="1:14" x14ac:dyDescent="0.25">
      <c r="A102" s="1">
        <v>42904</v>
      </c>
      <c r="B102" s="2" t="s">
        <v>20</v>
      </c>
      <c r="C102" s="2" t="s">
        <v>10</v>
      </c>
      <c r="D102" s="2" t="s">
        <v>8</v>
      </c>
      <c r="E102">
        <v>22</v>
      </c>
      <c r="F102">
        <v>8</v>
      </c>
      <c r="G102" s="2">
        <f>IF(AND(statek4[[#This Row],[Z/W]]="Z",statek4[[#This Row],[towar]]="T1"),G101+statek4[[#This Row],[ile ton]],IF(AND(statek4[[#This Row],[Z/W]]="W",statek4[[#This Row],[towar]]="T1"),G101-statek4[[#This Row],[ile ton]],G101))</f>
        <v>22</v>
      </c>
      <c r="H102" s="2">
        <f>IF(AND(statek4[[#This Row],[Z/W]]="Z",statek4[[#This Row],[towar]]="T2"),H101+statek4[[#This Row],[ile ton]],IF(AND(statek4[[#This Row],[Z/W]]="W",statek4[[#This Row],[towar]]="T2"),H101-statek4[[#This Row],[ile ton]],H101))</f>
        <v>87</v>
      </c>
      <c r="I102" s="2">
        <f>IF(AND(statek4[[#This Row],[Z/W]]="Z",statek4[[#This Row],[towar]]="T3"),I101+statek4[[#This Row],[ile ton]],IF(AND(statek4[[#This Row],[Z/W]]="W",statek4[[#This Row],[towar]]="T3"),I101-statek4[[#This Row],[ile ton]],I101))</f>
        <v>26</v>
      </c>
      <c r="J102" s="2">
        <f>IF(AND(statek4[[#This Row],[Z/W]]="Z",statek4[[#This Row],[towar]]="T4"),J101+statek4[[#This Row],[ile ton]],IF(AND(statek4[[#This Row],[Z/W]]="W",statek4[[#This Row],[towar]]="T4"),J101-statek4[[#This Row],[ile ton]],J101))</f>
        <v>72</v>
      </c>
      <c r="K102" s="2">
        <f>IF(AND(statek4[[#This Row],[Z/W]]="Z",statek4[[#This Row],[towar]]="T5"),K101+statek4[[#This Row],[ile ton]],IF(AND(statek4[[#This Row],[Z/W]]="W",statek4[[#This Row],[towar]]="T5"),K101-statek4[[#This Row],[ile ton]],K101))</f>
        <v>1</v>
      </c>
      <c r="L102" s="2">
        <f>statek4[[#This Row],[ILE TON T5]]-K101</f>
        <v>0</v>
      </c>
      <c r="M102" s="2">
        <f>IF(statek4[[#This Row],[roznica]]&gt;0,statek4[[#This Row],[roznica]],0)</f>
        <v>0</v>
      </c>
      <c r="N102" s="2">
        <f>IF(statek4[[#This Row],[roznica]]&lt;0,ABS(statek4[[#This Row],[roznica]]),0)</f>
        <v>0</v>
      </c>
    </row>
    <row r="103" spans="1:14" x14ac:dyDescent="0.25">
      <c r="A103" s="1">
        <v>42904</v>
      </c>
      <c r="B103" s="2" t="s">
        <v>20</v>
      </c>
      <c r="C103" s="2" t="s">
        <v>12</v>
      </c>
      <c r="D103" s="2" t="s">
        <v>8</v>
      </c>
      <c r="E103">
        <v>25</v>
      </c>
      <c r="F103">
        <v>20</v>
      </c>
      <c r="G103" s="2">
        <f>IF(AND(statek4[[#This Row],[Z/W]]="Z",statek4[[#This Row],[towar]]="T1"),G102+statek4[[#This Row],[ile ton]],IF(AND(statek4[[#This Row],[Z/W]]="W",statek4[[#This Row],[towar]]="T1"),G102-statek4[[#This Row],[ile ton]],G102))</f>
        <v>22</v>
      </c>
      <c r="H103" s="2">
        <f>IF(AND(statek4[[#This Row],[Z/W]]="Z",statek4[[#This Row],[towar]]="T2"),H102+statek4[[#This Row],[ile ton]],IF(AND(statek4[[#This Row],[Z/W]]="W",statek4[[#This Row],[towar]]="T2"),H102-statek4[[#This Row],[ile ton]],H102))</f>
        <v>87</v>
      </c>
      <c r="I103" s="2">
        <f>IF(AND(statek4[[#This Row],[Z/W]]="Z",statek4[[#This Row],[towar]]="T3"),I102+statek4[[#This Row],[ile ton]],IF(AND(statek4[[#This Row],[Z/W]]="W",statek4[[#This Row],[towar]]="T3"),I102-statek4[[#This Row],[ile ton]],I102))</f>
        <v>51</v>
      </c>
      <c r="J103" s="2">
        <f>IF(AND(statek4[[#This Row],[Z/W]]="Z",statek4[[#This Row],[towar]]="T4"),J102+statek4[[#This Row],[ile ton]],IF(AND(statek4[[#This Row],[Z/W]]="W",statek4[[#This Row],[towar]]="T4"),J102-statek4[[#This Row],[ile ton]],J102))</f>
        <v>72</v>
      </c>
      <c r="K103" s="2">
        <f>IF(AND(statek4[[#This Row],[Z/W]]="Z",statek4[[#This Row],[towar]]="T5"),K102+statek4[[#This Row],[ile ton]],IF(AND(statek4[[#This Row],[Z/W]]="W",statek4[[#This Row],[towar]]="T5"),K102-statek4[[#This Row],[ile ton]],K102))</f>
        <v>1</v>
      </c>
      <c r="L103" s="2">
        <f>statek4[[#This Row],[ILE TON T5]]-K102</f>
        <v>0</v>
      </c>
      <c r="M103" s="2">
        <f>IF(statek4[[#This Row],[roznica]]&gt;0,statek4[[#This Row],[roznica]],0)</f>
        <v>0</v>
      </c>
      <c r="N103" s="2">
        <f>IF(statek4[[#This Row],[roznica]]&lt;0,ABS(statek4[[#This Row],[roznica]]),0)</f>
        <v>0</v>
      </c>
    </row>
    <row r="104" spans="1:14" x14ac:dyDescent="0.25">
      <c r="A104" s="1">
        <v>42904</v>
      </c>
      <c r="B104" s="2" t="s">
        <v>20</v>
      </c>
      <c r="C104" s="2" t="s">
        <v>9</v>
      </c>
      <c r="D104" s="2" t="s">
        <v>8</v>
      </c>
      <c r="E104">
        <v>8</v>
      </c>
      <c r="F104">
        <v>39</v>
      </c>
      <c r="G104" s="2">
        <f>IF(AND(statek4[[#This Row],[Z/W]]="Z",statek4[[#This Row],[towar]]="T1"),G103+statek4[[#This Row],[ile ton]],IF(AND(statek4[[#This Row],[Z/W]]="W",statek4[[#This Row],[towar]]="T1"),G103-statek4[[#This Row],[ile ton]],G103))</f>
        <v>22</v>
      </c>
      <c r="H104" s="2">
        <f>IF(AND(statek4[[#This Row],[Z/W]]="Z",statek4[[#This Row],[towar]]="T2"),H103+statek4[[#This Row],[ile ton]],IF(AND(statek4[[#This Row],[Z/W]]="W",statek4[[#This Row],[towar]]="T2"),H103-statek4[[#This Row],[ile ton]],H103))</f>
        <v>87</v>
      </c>
      <c r="I104" s="2">
        <f>IF(AND(statek4[[#This Row],[Z/W]]="Z",statek4[[#This Row],[towar]]="T3"),I103+statek4[[#This Row],[ile ton]],IF(AND(statek4[[#This Row],[Z/W]]="W",statek4[[#This Row],[towar]]="T3"),I103-statek4[[#This Row],[ile ton]],I103))</f>
        <v>51</v>
      </c>
      <c r="J104" s="2">
        <f>IF(AND(statek4[[#This Row],[Z/W]]="Z",statek4[[#This Row],[towar]]="T4"),J103+statek4[[#This Row],[ile ton]],IF(AND(statek4[[#This Row],[Z/W]]="W",statek4[[#This Row],[towar]]="T4"),J103-statek4[[#This Row],[ile ton]],J103))</f>
        <v>72</v>
      </c>
      <c r="K104" s="2">
        <f>IF(AND(statek4[[#This Row],[Z/W]]="Z",statek4[[#This Row],[towar]]="T5"),K103+statek4[[#This Row],[ile ton]],IF(AND(statek4[[#This Row],[Z/W]]="W",statek4[[#This Row],[towar]]="T5"),K103-statek4[[#This Row],[ile ton]],K103))</f>
        <v>9</v>
      </c>
      <c r="L104" s="2">
        <f>statek4[[#This Row],[ILE TON T5]]-K103</f>
        <v>8</v>
      </c>
      <c r="M104" s="2">
        <f>IF(statek4[[#This Row],[roznica]]&gt;0,statek4[[#This Row],[roznica]],0)</f>
        <v>8</v>
      </c>
      <c r="N104" s="2">
        <f>IF(statek4[[#This Row],[roznica]]&lt;0,ABS(statek4[[#This Row],[roznica]]),0)</f>
        <v>0</v>
      </c>
    </row>
    <row r="105" spans="1:14" x14ac:dyDescent="0.25">
      <c r="A105" s="1">
        <v>42904</v>
      </c>
      <c r="B105" s="2" t="s">
        <v>20</v>
      </c>
      <c r="C105" s="2" t="s">
        <v>7</v>
      </c>
      <c r="D105" s="2" t="s">
        <v>8</v>
      </c>
      <c r="E105">
        <v>45</v>
      </c>
      <c r="F105">
        <v>62</v>
      </c>
      <c r="G105" s="2">
        <f>IF(AND(statek4[[#This Row],[Z/W]]="Z",statek4[[#This Row],[towar]]="T1"),G104+statek4[[#This Row],[ile ton]],IF(AND(statek4[[#This Row],[Z/W]]="W",statek4[[#This Row],[towar]]="T1"),G104-statek4[[#This Row],[ile ton]],G104))</f>
        <v>22</v>
      </c>
      <c r="H105" s="2">
        <f>IF(AND(statek4[[#This Row],[Z/W]]="Z",statek4[[#This Row],[towar]]="T2"),H104+statek4[[#This Row],[ile ton]],IF(AND(statek4[[#This Row],[Z/W]]="W",statek4[[#This Row],[towar]]="T2"),H104-statek4[[#This Row],[ile ton]],H104))</f>
        <v>87</v>
      </c>
      <c r="I105" s="2">
        <f>IF(AND(statek4[[#This Row],[Z/W]]="Z",statek4[[#This Row],[towar]]="T3"),I104+statek4[[#This Row],[ile ton]],IF(AND(statek4[[#This Row],[Z/W]]="W",statek4[[#This Row],[towar]]="T3"),I104-statek4[[#This Row],[ile ton]],I104))</f>
        <v>51</v>
      </c>
      <c r="J105" s="2">
        <f>IF(AND(statek4[[#This Row],[Z/W]]="Z",statek4[[#This Row],[towar]]="T4"),J104+statek4[[#This Row],[ile ton]],IF(AND(statek4[[#This Row],[Z/W]]="W",statek4[[#This Row],[towar]]="T4"),J104-statek4[[#This Row],[ile ton]],J104))</f>
        <v>117</v>
      </c>
      <c r="K105" s="2">
        <f>IF(AND(statek4[[#This Row],[Z/W]]="Z",statek4[[#This Row],[towar]]="T5"),K104+statek4[[#This Row],[ile ton]],IF(AND(statek4[[#This Row],[Z/W]]="W",statek4[[#This Row],[towar]]="T5"),K104-statek4[[#This Row],[ile ton]],K104))</f>
        <v>9</v>
      </c>
      <c r="L105" s="2">
        <f>statek4[[#This Row],[ILE TON T5]]-K104</f>
        <v>0</v>
      </c>
      <c r="M105" s="2">
        <f>IF(statek4[[#This Row],[roznica]]&gt;0,statek4[[#This Row],[roznica]],0)</f>
        <v>0</v>
      </c>
      <c r="N105" s="2">
        <f>IF(statek4[[#This Row],[roznica]]&lt;0,ABS(statek4[[#This Row],[roznica]]),0)</f>
        <v>0</v>
      </c>
    </row>
    <row r="106" spans="1:14" x14ac:dyDescent="0.25">
      <c r="A106" s="1">
        <v>42929</v>
      </c>
      <c r="B106" s="2" t="s">
        <v>21</v>
      </c>
      <c r="C106" s="2" t="s">
        <v>7</v>
      </c>
      <c r="D106" s="2" t="s">
        <v>14</v>
      </c>
      <c r="E106">
        <v>116</v>
      </c>
      <c r="F106">
        <v>100</v>
      </c>
      <c r="G106" s="2">
        <f>IF(AND(statek4[[#This Row],[Z/W]]="Z",statek4[[#This Row],[towar]]="T1"),G105+statek4[[#This Row],[ile ton]],IF(AND(statek4[[#This Row],[Z/W]]="W",statek4[[#This Row],[towar]]="T1"),G105-statek4[[#This Row],[ile ton]],G105))</f>
        <v>22</v>
      </c>
      <c r="H106" s="2">
        <f>IF(AND(statek4[[#This Row],[Z/W]]="Z",statek4[[#This Row],[towar]]="T2"),H105+statek4[[#This Row],[ile ton]],IF(AND(statek4[[#This Row],[Z/W]]="W",statek4[[#This Row],[towar]]="T2"),H105-statek4[[#This Row],[ile ton]],H105))</f>
        <v>87</v>
      </c>
      <c r="I106" s="2">
        <f>IF(AND(statek4[[#This Row],[Z/W]]="Z",statek4[[#This Row],[towar]]="T3"),I105+statek4[[#This Row],[ile ton]],IF(AND(statek4[[#This Row],[Z/W]]="W",statek4[[#This Row],[towar]]="T3"),I105-statek4[[#This Row],[ile ton]],I105))</f>
        <v>51</v>
      </c>
      <c r="J106" s="2">
        <f>IF(AND(statek4[[#This Row],[Z/W]]="Z",statek4[[#This Row],[towar]]="T4"),J105+statek4[[#This Row],[ile ton]],IF(AND(statek4[[#This Row],[Z/W]]="W",statek4[[#This Row],[towar]]="T4"),J105-statek4[[#This Row],[ile ton]],J105))</f>
        <v>1</v>
      </c>
      <c r="K106" s="2">
        <f>IF(AND(statek4[[#This Row],[Z/W]]="Z",statek4[[#This Row],[towar]]="T5"),K105+statek4[[#This Row],[ile ton]],IF(AND(statek4[[#This Row],[Z/W]]="W",statek4[[#This Row],[towar]]="T5"),K105-statek4[[#This Row],[ile ton]],K105))</f>
        <v>9</v>
      </c>
      <c r="L106" s="2">
        <f>statek4[[#This Row],[ILE TON T5]]-K105</f>
        <v>0</v>
      </c>
      <c r="M106" s="2">
        <f>IF(statek4[[#This Row],[roznica]]&gt;0,statek4[[#This Row],[roznica]],0)</f>
        <v>0</v>
      </c>
      <c r="N106" s="2">
        <f>IF(statek4[[#This Row],[roznica]]&lt;0,ABS(statek4[[#This Row],[roznica]]),0)</f>
        <v>0</v>
      </c>
    </row>
    <row r="107" spans="1:14" x14ac:dyDescent="0.25">
      <c r="A107" s="1">
        <v>42929</v>
      </c>
      <c r="B107" s="2" t="s">
        <v>21</v>
      </c>
      <c r="C107" s="2" t="s">
        <v>12</v>
      </c>
      <c r="D107" s="2" t="s">
        <v>8</v>
      </c>
      <c r="E107">
        <v>29</v>
      </c>
      <c r="F107">
        <v>19</v>
      </c>
      <c r="G107" s="2">
        <f>IF(AND(statek4[[#This Row],[Z/W]]="Z",statek4[[#This Row],[towar]]="T1"),G106+statek4[[#This Row],[ile ton]],IF(AND(statek4[[#This Row],[Z/W]]="W",statek4[[#This Row],[towar]]="T1"),G106-statek4[[#This Row],[ile ton]],G106))</f>
        <v>22</v>
      </c>
      <c r="H107" s="2">
        <f>IF(AND(statek4[[#This Row],[Z/W]]="Z",statek4[[#This Row],[towar]]="T2"),H106+statek4[[#This Row],[ile ton]],IF(AND(statek4[[#This Row],[Z/W]]="W",statek4[[#This Row],[towar]]="T2"),H106-statek4[[#This Row],[ile ton]],H106))</f>
        <v>87</v>
      </c>
      <c r="I107" s="2">
        <f>IF(AND(statek4[[#This Row],[Z/W]]="Z",statek4[[#This Row],[towar]]="T3"),I106+statek4[[#This Row],[ile ton]],IF(AND(statek4[[#This Row],[Z/W]]="W",statek4[[#This Row],[towar]]="T3"),I106-statek4[[#This Row],[ile ton]],I106))</f>
        <v>80</v>
      </c>
      <c r="J107" s="2">
        <f>IF(AND(statek4[[#This Row],[Z/W]]="Z",statek4[[#This Row],[towar]]="T4"),J106+statek4[[#This Row],[ile ton]],IF(AND(statek4[[#This Row],[Z/W]]="W",statek4[[#This Row],[towar]]="T4"),J106-statek4[[#This Row],[ile ton]],J106))</f>
        <v>1</v>
      </c>
      <c r="K107" s="2">
        <f>IF(AND(statek4[[#This Row],[Z/W]]="Z",statek4[[#This Row],[towar]]="T5"),K106+statek4[[#This Row],[ile ton]],IF(AND(statek4[[#This Row],[Z/W]]="W",statek4[[#This Row],[towar]]="T5"),K106-statek4[[#This Row],[ile ton]],K106))</f>
        <v>9</v>
      </c>
      <c r="L107" s="2">
        <f>statek4[[#This Row],[ILE TON T5]]-K106</f>
        <v>0</v>
      </c>
      <c r="M107" s="2">
        <f>IF(statek4[[#This Row],[roznica]]&gt;0,statek4[[#This Row],[roznica]],0)</f>
        <v>0</v>
      </c>
      <c r="N107" s="2">
        <f>IF(statek4[[#This Row],[roznica]]&lt;0,ABS(statek4[[#This Row],[roznica]]),0)</f>
        <v>0</v>
      </c>
    </row>
    <row r="108" spans="1:14" x14ac:dyDescent="0.25">
      <c r="A108" s="1">
        <v>42942</v>
      </c>
      <c r="B108" s="2" t="s">
        <v>22</v>
      </c>
      <c r="C108" s="2" t="s">
        <v>11</v>
      </c>
      <c r="D108" s="2" t="s">
        <v>14</v>
      </c>
      <c r="E108">
        <v>5</v>
      </c>
      <c r="F108">
        <v>34</v>
      </c>
      <c r="G108" s="2">
        <f>IF(AND(statek4[[#This Row],[Z/W]]="Z",statek4[[#This Row],[towar]]="T1"),G107+statek4[[#This Row],[ile ton]],IF(AND(statek4[[#This Row],[Z/W]]="W",statek4[[#This Row],[towar]]="T1"),G107-statek4[[#This Row],[ile ton]],G107))</f>
        <v>22</v>
      </c>
      <c r="H108" s="2">
        <f>IF(AND(statek4[[#This Row],[Z/W]]="Z",statek4[[#This Row],[towar]]="T2"),H107+statek4[[#This Row],[ile ton]],IF(AND(statek4[[#This Row],[Z/W]]="W",statek4[[#This Row],[towar]]="T2"),H107-statek4[[#This Row],[ile ton]],H107))</f>
        <v>82</v>
      </c>
      <c r="I108" s="2">
        <f>IF(AND(statek4[[#This Row],[Z/W]]="Z",statek4[[#This Row],[towar]]="T3"),I107+statek4[[#This Row],[ile ton]],IF(AND(statek4[[#This Row],[Z/W]]="W",statek4[[#This Row],[towar]]="T3"),I107-statek4[[#This Row],[ile ton]],I107))</f>
        <v>80</v>
      </c>
      <c r="J108" s="2">
        <f>IF(AND(statek4[[#This Row],[Z/W]]="Z",statek4[[#This Row],[towar]]="T4"),J107+statek4[[#This Row],[ile ton]],IF(AND(statek4[[#This Row],[Z/W]]="W",statek4[[#This Row],[towar]]="T4"),J107-statek4[[#This Row],[ile ton]],J107))</f>
        <v>1</v>
      </c>
      <c r="K108" s="2">
        <f>IF(AND(statek4[[#This Row],[Z/W]]="Z",statek4[[#This Row],[towar]]="T5"),K107+statek4[[#This Row],[ile ton]],IF(AND(statek4[[#This Row],[Z/W]]="W",statek4[[#This Row],[towar]]="T5"),K107-statek4[[#This Row],[ile ton]],K107))</f>
        <v>9</v>
      </c>
      <c r="L108" s="2">
        <f>statek4[[#This Row],[ILE TON T5]]-K107</f>
        <v>0</v>
      </c>
      <c r="M108" s="2">
        <f>IF(statek4[[#This Row],[roznica]]&gt;0,statek4[[#This Row],[roznica]],0)</f>
        <v>0</v>
      </c>
      <c r="N108" s="2">
        <f>IF(statek4[[#This Row],[roznica]]&lt;0,ABS(statek4[[#This Row],[roznica]]),0)</f>
        <v>0</v>
      </c>
    </row>
    <row r="109" spans="1:14" x14ac:dyDescent="0.25">
      <c r="A109" s="1">
        <v>42942</v>
      </c>
      <c r="B109" s="2" t="s">
        <v>22</v>
      </c>
      <c r="C109" s="2" t="s">
        <v>10</v>
      </c>
      <c r="D109" s="2" t="s">
        <v>14</v>
      </c>
      <c r="E109">
        <v>22</v>
      </c>
      <c r="F109">
        <v>11</v>
      </c>
      <c r="G109" s="2">
        <f>IF(AND(statek4[[#This Row],[Z/W]]="Z",statek4[[#This Row],[towar]]="T1"),G108+statek4[[#This Row],[ile ton]],IF(AND(statek4[[#This Row],[Z/W]]="W",statek4[[#This Row],[towar]]="T1"),G108-statek4[[#This Row],[ile ton]],G108))</f>
        <v>0</v>
      </c>
      <c r="H109" s="2">
        <f>IF(AND(statek4[[#This Row],[Z/W]]="Z",statek4[[#This Row],[towar]]="T2"),H108+statek4[[#This Row],[ile ton]],IF(AND(statek4[[#This Row],[Z/W]]="W",statek4[[#This Row],[towar]]="T2"),H108-statek4[[#This Row],[ile ton]],H108))</f>
        <v>82</v>
      </c>
      <c r="I109" s="2">
        <f>IF(AND(statek4[[#This Row],[Z/W]]="Z",statek4[[#This Row],[towar]]="T3"),I108+statek4[[#This Row],[ile ton]],IF(AND(statek4[[#This Row],[Z/W]]="W",statek4[[#This Row],[towar]]="T3"),I108-statek4[[#This Row],[ile ton]],I108))</f>
        <v>80</v>
      </c>
      <c r="J109" s="2">
        <f>IF(AND(statek4[[#This Row],[Z/W]]="Z",statek4[[#This Row],[towar]]="T4"),J108+statek4[[#This Row],[ile ton]],IF(AND(statek4[[#This Row],[Z/W]]="W",statek4[[#This Row],[towar]]="T4"),J108-statek4[[#This Row],[ile ton]],J108))</f>
        <v>1</v>
      </c>
      <c r="K109" s="2">
        <f>IF(AND(statek4[[#This Row],[Z/W]]="Z",statek4[[#This Row],[towar]]="T5"),K108+statek4[[#This Row],[ile ton]],IF(AND(statek4[[#This Row],[Z/W]]="W",statek4[[#This Row],[towar]]="T5"),K108-statek4[[#This Row],[ile ton]],K108))</f>
        <v>9</v>
      </c>
      <c r="L109" s="2">
        <f>statek4[[#This Row],[ILE TON T5]]-K108</f>
        <v>0</v>
      </c>
      <c r="M109" s="2">
        <f>IF(statek4[[#This Row],[roznica]]&gt;0,statek4[[#This Row],[roznica]],0)</f>
        <v>0</v>
      </c>
      <c r="N109" s="2">
        <f>IF(statek4[[#This Row],[roznica]]&lt;0,ABS(statek4[[#This Row],[roznica]]),0)</f>
        <v>0</v>
      </c>
    </row>
    <row r="110" spans="1:14" x14ac:dyDescent="0.25">
      <c r="A110" s="1">
        <v>42942</v>
      </c>
      <c r="B110" s="2" t="s">
        <v>22</v>
      </c>
      <c r="C110" s="2" t="s">
        <v>12</v>
      </c>
      <c r="D110" s="2" t="s">
        <v>8</v>
      </c>
      <c r="E110">
        <v>37</v>
      </c>
      <c r="F110">
        <v>22</v>
      </c>
      <c r="G110" s="2">
        <f>IF(AND(statek4[[#This Row],[Z/W]]="Z",statek4[[#This Row],[towar]]="T1"),G109+statek4[[#This Row],[ile ton]],IF(AND(statek4[[#This Row],[Z/W]]="W",statek4[[#This Row],[towar]]="T1"),G109-statek4[[#This Row],[ile ton]],G109))</f>
        <v>0</v>
      </c>
      <c r="H110" s="2">
        <f>IF(AND(statek4[[#This Row],[Z/W]]="Z",statek4[[#This Row],[towar]]="T2"),H109+statek4[[#This Row],[ile ton]],IF(AND(statek4[[#This Row],[Z/W]]="W",statek4[[#This Row],[towar]]="T2"),H109-statek4[[#This Row],[ile ton]],H109))</f>
        <v>82</v>
      </c>
      <c r="I110" s="2">
        <f>IF(AND(statek4[[#This Row],[Z/W]]="Z",statek4[[#This Row],[towar]]="T3"),I109+statek4[[#This Row],[ile ton]],IF(AND(statek4[[#This Row],[Z/W]]="W",statek4[[#This Row],[towar]]="T3"),I109-statek4[[#This Row],[ile ton]],I109))</f>
        <v>117</v>
      </c>
      <c r="J110" s="2">
        <f>IF(AND(statek4[[#This Row],[Z/W]]="Z",statek4[[#This Row],[towar]]="T4"),J109+statek4[[#This Row],[ile ton]],IF(AND(statek4[[#This Row],[Z/W]]="W",statek4[[#This Row],[towar]]="T4"),J109-statek4[[#This Row],[ile ton]],J109))</f>
        <v>1</v>
      </c>
      <c r="K110" s="2">
        <f>IF(AND(statek4[[#This Row],[Z/W]]="Z",statek4[[#This Row],[towar]]="T5"),K109+statek4[[#This Row],[ile ton]],IF(AND(statek4[[#This Row],[Z/W]]="W",statek4[[#This Row],[towar]]="T5"),K109-statek4[[#This Row],[ile ton]],K109))</f>
        <v>9</v>
      </c>
      <c r="L110" s="2">
        <f>statek4[[#This Row],[ILE TON T5]]-K109</f>
        <v>0</v>
      </c>
      <c r="M110" s="2">
        <f>IF(statek4[[#This Row],[roznica]]&gt;0,statek4[[#This Row],[roznica]],0)</f>
        <v>0</v>
      </c>
      <c r="N110" s="2">
        <f>IF(statek4[[#This Row],[roznica]]&lt;0,ABS(statek4[[#This Row],[roznica]]),0)</f>
        <v>0</v>
      </c>
    </row>
    <row r="111" spans="1:14" x14ac:dyDescent="0.25">
      <c r="A111" s="1">
        <v>42942</v>
      </c>
      <c r="B111" s="2" t="s">
        <v>22</v>
      </c>
      <c r="C111" s="2" t="s">
        <v>7</v>
      </c>
      <c r="D111" s="2" t="s">
        <v>8</v>
      </c>
      <c r="E111">
        <v>10</v>
      </c>
      <c r="F111">
        <v>70</v>
      </c>
      <c r="G111" s="2">
        <f>IF(AND(statek4[[#This Row],[Z/W]]="Z",statek4[[#This Row],[towar]]="T1"),G110+statek4[[#This Row],[ile ton]],IF(AND(statek4[[#This Row],[Z/W]]="W",statek4[[#This Row],[towar]]="T1"),G110-statek4[[#This Row],[ile ton]],G110))</f>
        <v>0</v>
      </c>
      <c r="H111" s="2">
        <f>IF(AND(statek4[[#This Row],[Z/W]]="Z",statek4[[#This Row],[towar]]="T2"),H110+statek4[[#This Row],[ile ton]],IF(AND(statek4[[#This Row],[Z/W]]="W",statek4[[#This Row],[towar]]="T2"),H110-statek4[[#This Row],[ile ton]],H110))</f>
        <v>82</v>
      </c>
      <c r="I111" s="2">
        <f>IF(AND(statek4[[#This Row],[Z/W]]="Z",statek4[[#This Row],[towar]]="T3"),I110+statek4[[#This Row],[ile ton]],IF(AND(statek4[[#This Row],[Z/W]]="W",statek4[[#This Row],[towar]]="T3"),I110-statek4[[#This Row],[ile ton]],I110))</f>
        <v>117</v>
      </c>
      <c r="J111" s="2">
        <f>IF(AND(statek4[[#This Row],[Z/W]]="Z",statek4[[#This Row],[towar]]="T4"),J110+statek4[[#This Row],[ile ton]],IF(AND(statek4[[#This Row],[Z/W]]="W",statek4[[#This Row],[towar]]="T4"),J110-statek4[[#This Row],[ile ton]],J110))</f>
        <v>11</v>
      </c>
      <c r="K111" s="2">
        <f>IF(AND(statek4[[#This Row],[Z/W]]="Z",statek4[[#This Row],[towar]]="T5"),K110+statek4[[#This Row],[ile ton]],IF(AND(statek4[[#This Row],[Z/W]]="W",statek4[[#This Row],[towar]]="T5"),K110-statek4[[#This Row],[ile ton]],K110))</f>
        <v>9</v>
      </c>
      <c r="L111" s="2">
        <f>statek4[[#This Row],[ILE TON T5]]-K110</f>
        <v>0</v>
      </c>
      <c r="M111" s="2">
        <f>IF(statek4[[#This Row],[roznica]]&gt;0,statek4[[#This Row],[roznica]],0)</f>
        <v>0</v>
      </c>
      <c r="N111" s="2">
        <f>IF(statek4[[#This Row],[roznica]]&lt;0,ABS(statek4[[#This Row],[roznica]]),0)</f>
        <v>0</v>
      </c>
    </row>
    <row r="112" spans="1:14" x14ac:dyDescent="0.25">
      <c r="A112" s="1">
        <v>42942</v>
      </c>
      <c r="B112" s="2" t="s">
        <v>22</v>
      </c>
      <c r="C112" s="2" t="s">
        <v>9</v>
      </c>
      <c r="D112" s="2" t="s">
        <v>8</v>
      </c>
      <c r="E112">
        <v>42</v>
      </c>
      <c r="F112">
        <v>44</v>
      </c>
      <c r="G112" s="2">
        <f>IF(AND(statek4[[#This Row],[Z/W]]="Z",statek4[[#This Row],[towar]]="T1"),G111+statek4[[#This Row],[ile ton]],IF(AND(statek4[[#This Row],[Z/W]]="W",statek4[[#This Row],[towar]]="T1"),G111-statek4[[#This Row],[ile ton]],G111))</f>
        <v>0</v>
      </c>
      <c r="H112" s="2">
        <f>IF(AND(statek4[[#This Row],[Z/W]]="Z",statek4[[#This Row],[towar]]="T2"),H111+statek4[[#This Row],[ile ton]],IF(AND(statek4[[#This Row],[Z/W]]="W",statek4[[#This Row],[towar]]="T2"),H111-statek4[[#This Row],[ile ton]],H111))</f>
        <v>82</v>
      </c>
      <c r="I112" s="2">
        <f>IF(AND(statek4[[#This Row],[Z/W]]="Z",statek4[[#This Row],[towar]]="T3"),I111+statek4[[#This Row],[ile ton]],IF(AND(statek4[[#This Row],[Z/W]]="W",statek4[[#This Row],[towar]]="T3"),I111-statek4[[#This Row],[ile ton]],I111))</f>
        <v>117</v>
      </c>
      <c r="J112" s="2">
        <f>IF(AND(statek4[[#This Row],[Z/W]]="Z",statek4[[#This Row],[towar]]="T4"),J111+statek4[[#This Row],[ile ton]],IF(AND(statek4[[#This Row],[Z/W]]="W",statek4[[#This Row],[towar]]="T4"),J111-statek4[[#This Row],[ile ton]],J111))</f>
        <v>11</v>
      </c>
      <c r="K112" s="2">
        <f>IF(AND(statek4[[#This Row],[Z/W]]="Z",statek4[[#This Row],[towar]]="T5"),K111+statek4[[#This Row],[ile ton]],IF(AND(statek4[[#This Row],[Z/W]]="W",statek4[[#This Row],[towar]]="T5"),K111-statek4[[#This Row],[ile ton]],K111))</f>
        <v>51</v>
      </c>
      <c r="L112" s="2">
        <f>statek4[[#This Row],[ILE TON T5]]-K111</f>
        <v>42</v>
      </c>
      <c r="M112" s="2">
        <f>IF(statek4[[#This Row],[roznica]]&gt;0,statek4[[#This Row],[roznica]],0)</f>
        <v>42</v>
      </c>
      <c r="N112" s="2">
        <f>IF(statek4[[#This Row],[roznica]]&lt;0,ABS(statek4[[#This Row],[roznica]]),0)</f>
        <v>0</v>
      </c>
    </row>
    <row r="113" spans="1:14" x14ac:dyDescent="0.25">
      <c r="A113" s="1">
        <v>42959</v>
      </c>
      <c r="B113" s="2" t="s">
        <v>6</v>
      </c>
      <c r="C113" s="2" t="s">
        <v>7</v>
      </c>
      <c r="D113" s="2" t="s">
        <v>14</v>
      </c>
      <c r="E113">
        <v>11</v>
      </c>
      <c r="F113">
        <v>94</v>
      </c>
      <c r="G113" s="2">
        <f>IF(AND(statek4[[#This Row],[Z/W]]="Z",statek4[[#This Row],[towar]]="T1"),G112+statek4[[#This Row],[ile ton]],IF(AND(statek4[[#This Row],[Z/W]]="W",statek4[[#This Row],[towar]]="T1"),G112-statek4[[#This Row],[ile ton]],G112))</f>
        <v>0</v>
      </c>
      <c r="H113" s="2">
        <f>IF(AND(statek4[[#This Row],[Z/W]]="Z",statek4[[#This Row],[towar]]="T2"),H112+statek4[[#This Row],[ile ton]],IF(AND(statek4[[#This Row],[Z/W]]="W",statek4[[#This Row],[towar]]="T2"),H112-statek4[[#This Row],[ile ton]],H112))</f>
        <v>82</v>
      </c>
      <c r="I113" s="2">
        <f>IF(AND(statek4[[#This Row],[Z/W]]="Z",statek4[[#This Row],[towar]]="T3"),I112+statek4[[#This Row],[ile ton]],IF(AND(statek4[[#This Row],[Z/W]]="W",statek4[[#This Row],[towar]]="T3"),I112-statek4[[#This Row],[ile ton]],I112))</f>
        <v>117</v>
      </c>
      <c r="J113" s="2">
        <f>IF(AND(statek4[[#This Row],[Z/W]]="Z",statek4[[#This Row],[towar]]="T4"),J112+statek4[[#This Row],[ile ton]],IF(AND(statek4[[#This Row],[Z/W]]="W",statek4[[#This Row],[towar]]="T4"),J112-statek4[[#This Row],[ile ton]],J112))</f>
        <v>0</v>
      </c>
      <c r="K113" s="2">
        <f>IF(AND(statek4[[#This Row],[Z/W]]="Z",statek4[[#This Row],[towar]]="T5"),K112+statek4[[#This Row],[ile ton]],IF(AND(statek4[[#This Row],[Z/W]]="W",statek4[[#This Row],[towar]]="T5"),K112-statek4[[#This Row],[ile ton]],K112))</f>
        <v>51</v>
      </c>
      <c r="L113" s="2">
        <f>statek4[[#This Row],[ILE TON T5]]-K112</f>
        <v>0</v>
      </c>
      <c r="M113" s="2">
        <f>IF(statek4[[#This Row],[roznica]]&gt;0,statek4[[#This Row],[roznica]],0)</f>
        <v>0</v>
      </c>
      <c r="N113" s="2">
        <f>IF(statek4[[#This Row],[roznica]]&lt;0,ABS(statek4[[#This Row],[roznica]]),0)</f>
        <v>0</v>
      </c>
    </row>
    <row r="114" spans="1:14" x14ac:dyDescent="0.25">
      <c r="A114" s="1">
        <v>42959</v>
      </c>
      <c r="B114" s="2" t="s">
        <v>6</v>
      </c>
      <c r="C114" s="2" t="s">
        <v>9</v>
      </c>
      <c r="D114" s="2" t="s">
        <v>14</v>
      </c>
      <c r="E114">
        <v>48</v>
      </c>
      <c r="F114">
        <v>59</v>
      </c>
      <c r="G114" s="2">
        <f>IF(AND(statek4[[#This Row],[Z/W]]="Z",statek4[[#This Row],[towar]]="T1"),G113+statek4[[#This Row],[ile ton]],IF(AND(statek4[[#This Row],[Z/W]]="W",statek4[[#This Row],[towar]]="T1"),G113-statek4[[#This Row],[ile ton]],G113))</f>
        <v>0</v>
      </c>
      <c r="H114" s="2">
        <f>IF(AND(statek4[[#This Row],[Z/W]]="Z",statek4[[#This Row],[towar]]="T2"),H113+statek4[[#This Row],[ile ton]],IF(AND(statek4[[#This Row],[Z/W]]="W",statek4[[#This Row],[towar]]="T2"),H113-statek4[[#This Row],[ile ton]],H113))</f>
        <v>82</v>
      </c>
      <c r="I114" s="2">
        <f>IF(AND(statek4[[#This Row],[Z/W]]="Z",statek4[[#This Row],[towar]]="T3"),I113+statek4[[#This Row],[ile ton]],IF(AND(statek4[[#This Row],[Z/W]]="W",statek4[[#This Row],[towar]]="T3"),I113-statek4[[#This Row],[ile ton]],I113))</f>
        <v>117</v>
      </c>
      <c r="J114" s="2">
        <f>IF(AND(statek4[[#This Row],[Z/W]]="Z",statek4[[#This Row],[towar]]="T4"),J113+statek4[[#This Row],[ile ton]],IF(AND(statek4[[#This Row],[Z/W]]="W",statek4[[#This Row],[towar]]="T4"),J113-statek4[[#This Row],[ile ton]],J113))</f>
        <v>0</v>
      </c>
      <c r="K114" s="2">
        <f>IF(AND(statek4[[#This Row],[Z/W]]="Z",statek4[[#This Row],[towar]]="T5"),K113+statek4[[#This Row],[ile ton]],IF(AND(statek4[[#This Row],[Z/W]]="W",statek4[[#This Row],[towar]]="T5"),K113-statek4[[#This Row],[ile ton]],K113))</f>
        <v>3</v>
      </c>
      <c r="L114" s="2">
        <f>statek4[[#This Row],[ILE TON T5]]-K113</f>
        <v>-48</v>
      </c>
      <c r="M114" s="2">
        <f>IF(statek4[[#This Row],[roznica]]&gt;0,statek4[[#This Row],[roznica]],0)</f>
        <v>0</v>
      </c>
      <c r="N114" s="2">
        <f>IF(statek4[[#This Row],[roznica]]&lt;0,ABS(statek4[[#This Row],[roznica]]),0)</f>
        <v>48</v>
      </c>
    </row>
    <row r="115" spans="1:14" x14ac:dyDescent="0.25">
      <c r="A115" s="1">
        <v>42959</v>
      </c>
      <c r="B115" s="2" t="s">
        <v>6</v>
      </c>
      <c r="C115" s="2" t="s">
        <v>12</v>
      </c>
      <c r="D115" s="2" t="s">
        <v>8</v>
      </c>
      <c r="E115">
        <v>20</v>
      </c>
      <c r="F115">
        <v>21</v>
      </c>
      <c r="G115" s="2">
        <f>IF(AND(statek4[[#This Row],[Z/W]]="Z",statek4[[#This Row],[towar]]="T1"),G114+statek4[[#This Row],[ile ton]],IF(AND(statek4[[#This Row],[Z/W]]="W",statek4[[#This Row],[towar]]="T1"),G114-statek4[[#This Row],[ile ton]],G114))</f>
        <v>0</v>
      </c>
      <c r="H115" s="2">
        <f>IF(AND(statek4[[#This Row],[Z/W]]="Z",statek4[[#This Row],[towar]]="T2"),H114+statek4[[#This Row],[ile ton]],IF(AND(statek4[[#This Row],[Z/W]]="W",statek4[[#This Row],[towar]]="T2"),H114-statek4[[#This Row],[ile ton]],H114))</f>
        <v>82</v>
      </c>
      <c r="I115" s="2">
        <f>IF(AND(statek4[[#This Row],[Z/W]]="Z",statek4[[#This Row],[towar]]="T3"),I114+statek4[[#This Row],[ile ton]],IF(AND(statek4[[#This Row],[Z/W]]="W",statek4[[#This Row],[towar]]="T3"),I114-statek4[[#This Row],[ile ton]],I114))</f>
        <v>137</v>
      </c>
      <c r="J115" s="2">
        <f>IF(AND(statek4[[#This Row],[Z/W]]="Z",statek4[[#This Row],[towar]]="T4"),J114+statek4[[#This Row],[ile ton]],IF(AND(statek4[[#This Row],[Z/W]]="W",statek4[[#This Row],[towar]]="T4"),J114-statek4[[#This Row],[ile ton]],J114))</f>
        <v>0</v>
      </c>
      <c r="K115" s="2">
        <f>IF(AND(statek4[[#This Row],[Z/W]]="Z",statek4[[#This Row],[towar]]="T5"),K114+statek4[[#This Row],[ile ton]],IF(AND(statek4[[#This Row],[Z/W]]="W",statek4[[#This Row],[towar]]="T5"),K114-statek4[[#This Row],[ile ton]],K114))</f>
        <v>3</v>
      </c>
      <c r="L115" s="2">
        <f>statek4[[#This Row],[ILE TON T5]]-K114</f>
        <v>0</v>
      </c>
      <c r="M115" s="2">
        <f>IF(statek4[[#This Row],[roznica]]&gt;0,statek4[[#This Row],[roznica]],0)</f>
        <v>0</v>
      </c>
      <c r="N115" s="2">
        <f>IF(statek4[[#This Row],[roznica]]&lt;0,ABS(statek4[[#This Row],[roznica]]),0)</f>
        <v>0</v>
      </c>
    </row>
    <row r="116" spans="1:14" x14ac:dyDescent="0.25">
      <c r="A116" s="1">
        <v>42959</v>
      </c>
      <c r="B116" s="2" t="s">
        <v>6</v>
      </c>
      <c r="C116" s="2" t="s">
        <v>11</v>
      </c>
      <c r="D116" s="2" t="s">
        <v>8</v>
      </c>
      <c r="E116">
        <v>26</v>
      </c>
      <c r="F116">
        <v>25</v>
      </c>
      <c r="G116" s="2">
        <f>IF(AND(statek4[[#This Row],[Z/W]]="Z",statek4[[#This Row],[towar]]="T1"),G115+statek4[[#This Row],[ile ton]],IF(AND(statek4[[#This Row],[Z/W]]="W",statek4[[#This Row],[towar]]="T1"),G115-statek4[[#This Row],[ile ton]],G115))</f>
        <v>0</v>
      </c>
      <c r="H116" s="2">
        <f>IF(AND(statek4[[#This Row],[Z/W]]="Z",statek4[[#This Row],[towar]]="T2"),H115+statek4[[#This Row],[ile ton]],IF(AND(statek4[[#This Row],[Z/W]]="W",statek4[[#This Row],[towar]]="T2"),H115-statek4[[#This Row],[ile ton]],H115))</f>
        <v>108</v>
      </c>
      <c r="I116" s="2">
        <f>IF(AND(statek4[[#This Row],[Z/W]]="Z",statek4[[#This Row],[towar]]="T3"),I115+statek4[[#This Row],[ile ton]],IF(AND(statek4[[#This Row],[Z/W]]="W",statek4[[#This Row],[towar]]="T3"),I115-statek4[[#This Row],[ile ton]],I115))</f>
        <v>137</v>
      </c>
      <c r="J116" s="2">
        <f>IF(AND(statek4[[#This Row],[Z/W]]="Z",statek4[[#This Row],[towar]]="T4"),J115+statek4[[#This Row],[ile ton]],IF(AND(statek4[[#This Row],[Z/W]]="W",statek4[[#This Row],[towar]]="T4"),J115-statek4[[#This Row],[ile ton]],J115))</f>
        <v>0</v>
      </c>
      <c r="K116" s="2">
        <f>IF(AND(statek4[[#This Row],[Z/W]]="Z",statek4[[#This Row],[towar]]="T5"),K115+statek4[[#This Row],[ile ton]],IF(AND(statek4[[#This Row],[Z/W]]="W",statek4[[#This Row],[towar]]="T5"),K115-statek4[[#This Row],[ile ton]],K115))</f>
        <v>3</v>
      </c>
      <c r="L116" s="2">
        <f>statek4[[#This Row],[ILE TON T5]]-K115</f>
        <v>0</v>
      </c>
      <c r="M116" s="2">
        <f>IF(statek4[[#This Row],[roznica]]&gt;0,statek4[[#This Row],[roznica]],0)</f>
        <v>0</v>
      </c>
      <c r="N116" s="2">
        <f>IF(statek4[[#This Row],[roznica]]&lt;0,ABS(statek4[[#This Row],[roznica]]),0)</f>
        <v>0</v>
      </c>
    </row>
    <row r="117" spans="1:14" x14ac:dyDescent="0.25">
      <c r="A117" s="1">
        <v>42974</v>
      </c>
      <c r="B117" s="2" t="s">
        <v>13</v>
      </c>
      <c r="C117" s="2" t="s">
        <v>10</v>
      </c>
      <c r="D117" s="2" t="s">
        <v>8</v>
      </c>
      <c r="E117">
        <v>24</v>
      </c>
      <c r="F117">
        <v>9</v>
      </c>
      <c r="G117" s="2">
        <f>IF(AND(statek4[[#This Row],[Z/W]]="Z",statek4[[#This Row],[towar]]="T1"),G116+statek4[[#This Row],[ile ton]],IF(AND(statek4[[#This Row],[Z/W]]="W",statek4[[#This Row],[towar]]="T1"),G116-statek4[[#This Row],[ile ton]],G116))</f>
        <v>24</v>
      </c>
      <c r="H117" s="2">
        <f>IF(AND(statek4[[#This Row],[Z/W]]="Z",statek4[[#This Row],[towar]]="T2"),H116+statek4[[#This Row],[ile ton]],IF(AND(statek4[[#This Row],[Z/W]]="W",statek4[[#This Row],[towar]]="T2"),H116-statek4[[#This Row],[ile ton]],H116))</f>
        <v>108</v>
      </c>
      <c r="I117" s="2">
        <f>IF(AND(statek4[[#This Row],[Z/W]]="Z",statek4[[#This Row],[towar]]="T3"),I116+statek4[[#This Row],[ile ton]],IF(AND(statek4[[#This Row],[Z/W]]="W",statek4[[#This Row],[towar]]="T3"),I116-statek4[[#This Row],[ile ton]],I116))</f>
        <v>137</v>
      </c>
      <c r="J117" s="2">
        <f>IF(AND(statek4[[#This Row],[Z/W]]="Z",statek4[[#This Row],[towar]]="T4"),J116+statek4[[#This Row],[ile ton]],IF(AND(statek4[[#This Row],[Z/W]]="W",statek4[[#This Row],[towar]]="T4"),J116-statek4[[#This Row],[ile ton]],J116))</f>
        <v>0</v>
      </c>
      <c r="K117" s="2">
        <f>IF(AND(statek4[[#This Row],[Z/W]]="Z",statek4[[#This Row],[towar]]="T5"),K116+statek4[[#This Row],[ile ton]],IF(AND(statek4[[#This Row],[Z/W]]="W",statek4[[#This Row],[towar]]="T5"),K116-statek4[[#This Row],[ile ton]],K116))</f>
        <v>3</v>
      </c>
      <c r="L117" s="2">
        <f>statek4[[#This Row],[ILE TON T5]]-K116</f>
        <v>0</v>
      </c>
      <c r="M117" s="2">
        <f>IF(statek4[[#This Row],[roznica]]&gt;0,statek4[[#This Row],[roznica]],0)</f>
        <v>0</v>
      </c>
      <c r="N117" s="2">
        <f>IF(statek4[[#This Row],[roznica]]&lt;0,ABS(statek4[[#This Row],[roznica]]),0)</f>
        <v>0</v>
      </c>
    </row>
    <row r="118" spans="1:14" x14ac:dyDescent="0.25">
      <c r="A118" s="1">
        <v>42974</v>
      </c>
      <c r="B118" s="2" t="s">
        <v>13</v>
      </c>
      <c r="C118" s="2" t="s">
        <v>7</v>
      </c>
      <c r="D118" s="2" t="s">
        <v>8</v>
      </c>
      <c r="E118">
        <v>38</v>
      </c>
      <c r="F118">
        <v>68</v>
      </c>
      <c r="G118" s="2">
        <f>IF(AND(statek4[[#This Row],[Z/W]]="Z",statek4[[#This Row],[towar]]="T1"),G117+statek4[[#This Row],[ile ton]],IF(AND(statek4[[#This Row],[Z/W]]="W",statek4[[#This Row],[towar]]="T1"),G117-statek4[[#This Row],[ile ton]],G117))</f>
        <v>24</v>
      </c>
      <c r="H118" s="2">
        <f>IF(AND(statek4[[#This Row],[Z/W]]="Z",statek4[[#This Row],[towar]]="T2"),H117+statek4[[#This Row],[ile ton]],IF(AND(statek4[[#This Row],[Z/W]]="W",statek4[[#This Row],[towar]]="T2"),H117-statek4[[#This Row],[ile ton]],H117))</f>
        <v>108</v>
      </c>
      <c r="I118" s="2">
        <f>IF(AND(statek4[[#This Row],[Z/W]]="Z",statek4[[#This Row],[towar]]="T3"),I117+statek4[[#This Row],[ile ton]],IF(AND(statek4[[#This Row],[Z/W]]="W",statek4[[#This Row],[towar]]="T3"),I117-statek4[[#This Row],[ile ton]],I117))</f>
        <v>137</v>
      </c>
      <c r="J118" s="2">
        <f>IF(AND(statek4[[#This Row],[Z/W]]="Z",statek4[[#This Row],[towar]]="T4"),J117+statek4[[#This Row],[ile ton]],IF(AND(statek4[[#This Row],[Z/W]]="W",statek4[[#This Row],[towar]]="T4"),J117-statek4[[#This Row],[ile ton]],J117))</f>
        <v>38</v>
      </c>
      <c r="K118" s="2">
        <f>IF(AND(statek4[[#This Row],[Z/W]]="Z",statek4[[#This Row],[towar]]="T5"),K117+statek4[[#This Row],[ile ton]],IF(AND(statek4[[#This Row],[Z/W]]="W",statek4[[#This Row],[towar]]="T5"),K117-statek4[[#This Row],[ile ton]],K117))</f>
        <v>3</v>
      </c>
      <c r="L118" s="2">
        <f>statek4[[#This Row],[ILE TON T5]]-K117</f>
        <v>0</v>
      </c>
      <c r="M118" s="2">
        <f>IF(statek4[[#This Row],[roznica]]&gt;0,statek4[[#This Row],[roznica]],0)</f>
        <v>0</v>
      </c>
      <c r="N118" s="2">
        <f>IF(statek4[[#This Row],[roznica]]&lt;0,ABS(statek4[[#This Row],[roznica]]),0)</f>
        <v>0</v>
      </c>
    </row>
    <row r="119" spans="1:14" x14ac:dyDescent="0.25">
      <c r="A119" s="1">
        <v>42974</v>
      </c>
      <c r="B119" s="2" t="s">
        <v>13</v>
      </c>
      <c r="C119" s="2" t="s">
        <v>12</v>
      </c>
      <c r="D119" s="2" t="s">
        <v>8</v>
      </c>
      <c r="E119">
        <v>14</v>
      </c>
      <c r="F119">
        <v>21</v>
      </c>
      <c r="G119" s="2">
        <f>IF(AND(statek4[[#This Row],[Z/W]]="Z",statek4[[#This Row],[towar]]="T1"),G118+statek4[[#This Row],[ile ton]],IF(AND(statek4[[#This Row],[Z/W]]="W",statek4[[#This Row],[towar]]="T1"),G118-statek4[[#This Row],[ile ton]],G118))</f>
        <v>24</v>
      </c>
      <c r="H119" s="2">
        <f>IF(AND(statek4[[#This Row],[Z/W]]="Z",statek4[[#This Row],[towar]]="T2"),H118+statek4[[#This Row],[ile ton]],IF(AND(statek4[[#This Row],[Z/W]]="W",statek4[[#This Row],[towar]]="T2"),H118-statek4[[#This Row],[ile ton]],H118))</f>
        <v>108</v>
      </c>
      <c r="I119" s="2">
        <f>IF(AND(statek4[[#This Row],[Z/W]]="Z",statek4[[#This Row],[towar]]="T3"),I118+statek4[[#This Row],[ile ton]],IF(AND(statek4[[#This Row],[Z/W]]="W",statek4[[#This Row],[towar]]="T3"),I118-statek4[[#This Row],[ile ton]],I118))</f>
        <v>151</v>
      </c>
      <c r="J119" s="2">
        <f>IF(AND(statek4[[#This Row],[Z/W]]="Z",statek4[[#This Row],[towar]]="T4"),J118+statek4[[#This Row],[ile ton]],IF(AND(statek4[[#This Row],[Z/W]]="W",statek4[[#This Row],[towar]]="T4"),J118-statek4[[#This Row],[ile ton]],J118))</f>
        <v>38</v>
      </c>
      <c r="K119" s="2">
        <f>IF(AND(statek4[[#This Row],[Z/W]]="Z",statek4[[#This Row],[towar]]="T5"),K118+statek4[[#This Row],[ile ton]],IF(AND(statek4[[#This Row],[Z/W]]="W",statek4[[#This Row],[towar]]="T5"),K118-statek4[[#This Row],[ile ton]],K118))</f>
        <v>3</v>
      </c>
      <c r="L119" s="2">
        <f>statek4[[#This Row],[ILE TON T5]]-K118</f>
        <v>0</v>
      </c>
      <c r="M119" s="2">
        <f>IF(statek4[[#This Row],[roznica]]&gt;0,statek4[[#This Row],[roznica]],0)</f>
        <v>0</v>
      </c>
      <c r="N119" s="2">
        <f>IF(statek4[[#This Row],[roznica]]&lt;0,ABS(statek4[[#This Row],[roznica]]),0)</f>
        <v>0</v>
      </c>
    </row>
    <row r="120" spans="1:14" x14ac:dyDescent="0.25">
      <c r="A120" s="1">
        <v>42974</v>
      </c>
      <c r="B120" s="2" t="s">
        <v>13</v>
      </c>
      <c r="C120" s="2" t="s">
        <v>9</v>
      </c>
      <c r="D120" s="2" t="s">
        <v>8</v>
      </c>
      <c r="E120">
        <v>4</v>
      </c>
      <c r="F120">
        <v>43</v>
      </c>
      <c r="G120" s="2">
        <f>IF(AND(statek4[[#This Row],[Z/W]]="Z",statek4[[#This Row],[towar]]="T1"),G119+statek4[[#This Row],[ile ton]],IF(AND(statek4[[#This Row],[Z/W]]="W",statek4[[#This Row],[towar]]="T1"),G119-statek4[[#This Row],[ile ton]],G119))</f>
        <v>24</v>
      </c>
      <c r="H120" s="2">
        <f>IF(AND(statek4[[#This Row],[Z/W]]="Z",statek4[[#This Row],[towar]]="T2"),H119+statek4[[#This Row],[ile ton]],IF(AND(statek4[[#This Row],[Z/W]]="W",statek4[[#This Row],[towar]]="T2"),H119-statek4[[#This Row],[ile ton]],H119))</f>
        <v>108</v>
      </c>
      <c r="I120" s="2">
        <f>IF(AND(statek4[[#This Row],[Z/W]]="Z",statek4[[#This Row],[towar]]="T3"),I119+statek4[[#This Row],[ile ton]],IF(AND(statek4[[#This Row],[Z/W]]="W",statek4[[#This Row],[towar]]="T3"),I119-statek4[[#This Row],[ile ton]],I119))</f>
        <v>151</v>
      </c>
      <c r="J120" s="2">
        <f>IF(AND(statek4[[#This Row],[Z/W]]="Z",statek4[[#This Row],[towar]]="T4"),J119+statek4[[#This Row],[ile ton]],IF(AND(statek4[[#This Row],[Z/W]]="W",statek4[[#This Row],[towar]]="T4"),J119-statek4[[#This Row],[ile ton]],J119))</f>
        <v>38</v>
      </c>
      <c r="K120" s="2">
        <f>IF(AND(statek4[[#This Row],[Z/W]]="Z",statek4[[#This Row],[towar]]="T5"),K119+statek4[[#This Row],[ile ton]],IF(AND(statek4[[#This Row],[Z/W]]="W",statek4[[#This Row],[towar]]="T5"),K119-statek4[[#This Row],[ile ton]],K119))</f>
        <v>7</v>
      </c>
      <c r="L120" s="2">
        <f>statek4[[#This Row],[ILE TON T5]]-K119</f>
        <v>4</v>
      </c>
      <c r="M120" s="2">
        <f>IF(statek4[[#This Row],[roznica]]&gt;0,statek4[[#This Row],[roznica]],0)</f>
        <v>4</v>
      </c>
      <c r="N120" s="2">
        <f>IF(statek4[[#This Row],[roznica]]&lt;0,ABS(statek4[[#This Row],[roznica]]),0)</f>
        <v>0</v>
      </c>
    </row>
    <row r="121" spans="1:14" x14ac:dyDescent="0.25">
      <c r="A121" s="1">
        <v>42993</v>
      </c>
      <c r="B121" s="2" t="s">
        <v>15</v>
      </c>
      <c r="C121" s="2" t="s">
        <v>11</v>
      </c>
      <c r="D121" s="2" t="s">
        <v>14</v>
      </c>
      <c r="E121">
        <v>19</v>
      </c>
      <c r="F121">
        <v>36</v>
      </c>
      <c r="G121" s="2">
        <f>IF(AND(statek4[[#This Row],[Z/W]]="Z",statek4[[#This Row],[towar]]="T1"),G120+statek4[[#This Row],[ile ton]],IF(AND(statek4[[#This Row],[Z/W]]="W",statek4[[#This Row],[towar]]="T1"),G120-statek4[[#This Row],[ile ton]],G120))</f>
        <v>24</v>
      </c>
      <c r="H121" s="2">
        <f>IF(AND(statek4[[#This Row],[Z/W]]="Z",statek4[[#This Row],[towar]]="T2"),H120+statek4[[#This Row],[ile ton]],IF(AND(statek4[[#This Row],[Z/W]]="W",statek4[[#This Row],[towar]]="T2"),H120-statek4[[#This Row],[ile ton]],H120))</f>
        <v>89</v>
      </c>
      <c r="I121" s="2">
        <f>IF(AND(statek4[[#This Row],[Z/W]]="Z",statek4[[#This Row],[towar]]="T3"),I120+statek4[[#This Row],[ile ton]],IF(AND(statek4[[#This Row],[Z/W]]="W",statek4[[#This Row],[towar]]="T3"),I120-statek4[[#This Row],[ile ton]],I120))</f>
        <v>151</v>
      </c>
      <c r="J121" s="2">
        <f>IF(AND(statek4[[#This Row],[Z/W]]="Z",statek4[[#This Row],[towar]]="T4"),J120+statek4[[#This Row],[ile ton]],IF(AND(statek4[[#This Row],[Z/W]]="W",statek4[[#This Row],[towar]]="T4"),J120-statek4[[#This Row],[ile ton]],J120))</f>
        <v>38</v>
      </c>
      <c r="K121" s="2">
        <f>IF(AND(statek4[[#This Row],[Z/W]]="Z",statek4[[#This Row],[towar]]="T5"),K120+statek4[[#This Row],[ile ton]],IF(AND(statek4[[#This Row],[Z/W]]="W",statek4[[#This Row],[towar]]="T5"),K120-statek4[[#This Row],[ile ton]],K120))</f>
        <v>7</v>
      </c>
      <c r="L121" s="2">
        <f>statek4[[#This Row],[ILE TON T5]]-K120</f>
        <v>0</v>
      </c>
      <c r="M121" s="2">
        <f>IF(statek4[[#This Row],[roznica]]&gt;0,statek4[[#This Row],[roznica]],0)</f>
        <v>0</v>
      </c>
      <c r="N121" s="2">
        <f>IF(statek4[[#This Row],[roznica]]&lt;0,ABS(statek4[[#This Row],[roznica]]),0)</f>
        <v>0</v>
      </c>
    </row>
    <row r="122" spans="1:14" x14ac:dyDescent="0.25">
      <c r="A122" s="1">
        <v>42993</v>
      </c>
      <c r="B122" s="2" t="s">
        <v>15</v>
      </c>
      <c r="C122" s="2" t="s">
        <v>7</v>
      </c>
      <c r="D122" s="2" t="s">
        <v>8</v>
      </c>
      <c r="E122">
        <v>30</v>
      </c>
      <c r="F122">
        <v>65</v>
      </c>
      <c r="G122" s="2">
        <f>IF(AND(statek4[[#This Row],[Z/W]]="Z",statek4[[#This Row],[towar]]="T1"),G121+statek4[[#This Row],[ile ton]],IF(AND(statek4[[#This Row],[Z/W]]="W",statek4[[#This Row],[towar]]="T1"),G121-statek4[[#This Row],[ile ton]],G121))</f>
        <v>24</v>
      </c>
      <c r="H122" s="2">
        <f>IF(AND(statek4[[#This Row],[Z/W]]="Z",statek4[[#This Row],[towar]]="T2"),H121+statek4[[#This Row],[ile ton]],IF(AND(statek4[[#This Row],[Z/W]]="W",statek4[[#This Row],[towar]]="T2"),H121-statek4[[#This Row],[ile ton]],H121))</f>
        <v>89</v>
      </c>
      <c r="I122" s="2">
        <f>IF(AND(statek4[[#This Row],[Z/W]]="Z",statek4[[#This Row],[towar]]="T3"),I121+statek4[[#This Row],[ile ton]],IF(AND(statek4[[#This Row],[Z/W]]="W",statek4[[#This Row],[towar]]="T3"),I121-statek4[[#This Row],[ile ton]],I121))</f>
        <v>151</v>
      </c>
      <c r="J122" s="2">
        <f>IF(AND(statek4[[#This Row],[Z/W]]="Z",statek4[[#This Row],[towar]]="T4"),J121+statek4[[#This Row],[ile ton]],IF(AND(statek4[[#This Row],[Z/W]]="W",statek4[[#This Row],[towar]]="T4"),J121-statek4[[#This Row],[ile ton]],J121))</f>
        <v>68</v>
      </c>
      <c r="K122" s="2">
        <f>IF(AND(statek4[[#This Row],[Z/W]]="Z",statek4[[#This Row],[towar]]="T5"),K121+statek4[[#This Row],[ile ton]],IF(AND(statek4[[#This Row],[Z/W]]="W",statek4[[#This Row],[towar]]="T5"),K121-statek4[[#This Row],[ile ton]],K121))</f>
        <v>7</v>
      </c>
      <c r="L122" s="2">
        <f>statek4[[#This Row],[ILE TON T5]]-K121</f>
        <v>0</v>
      </c>
      <c r="M122" s="2">
        <f>IF(statek4[[#This Row],[roznica]]&gt;0,statek4[[#This Row],[roznica]],0)</f>
        <v>0</v>
      </c>
      <c r="N122" s="2">
        <f>IF(statek4[[#This Row],[roznica]]&lt;0,ABS(statek4[[#This Row],[roznica]]),0)</f>
        <v>0</v>
      </c>
    </row>
    <row r="123" spans="1:14" x14ac:dyDescent="0.25">
      <c r="A123" s="1">
        <v>43019</v>
      </c>
      <c r="B123" s="2" t="s">
        <v>16</v>
      </c>
      <c r="C123" s="2" t="s">
        <v>9</v>
      </c>
      <c r="D123" s="2" t="s">
        <v>14</v>
      </c>
      <c r="E123">
        <v>6</v>
      </c>
      <c r="F123">
        <v>63</v>
      </c>
      <c r="G123" s="2">
        <f>IF(AND(statek4[[#This Row],[Z/W]]="Z",statek4[[#This Row],[towar]]="T1"),G122+statek4[[#This Row],[ile ton]],IF(AND(statek4[[#This Row],[Z/W]]="W",statek4[[#This Row],[towar]]="T1"),G122-statek4[[#This Row],[ile ton]],G122))</f>
        <v>24</v>
      </c>
      <c r="H123" s="2">
        <f>IF(AND(statek4[[#This Row],[Z/W]]="Z",statek4[[#This Row],[towar]]="T2"),H122+statek4[[#This Row],[ile ton]],IF(AND(statek4[[#This Row],[Z/W]]="W",statek4[[#This Row],[towar]]="T2"),H122-statek4[[#This Row],[ile ton]],H122))</f>
        <v>89</v>
      </c>
      <c r="I123" s="2">
        <f>IF(AND(statek4[[#This Row],[Z/W]]="Z",statek4[[#This Row],[towar]]="T3"),I122+statek4[[#This Row],[ile ton]],IF(AND(statek4[[#This Row],[Z/W]]="W",statek4[[#This Row],[towar]]="T3"),I122-statek4[[#This Row],[ile ton]],I122))</f>
        <v>151</v>
      </c>
      <c r="J123" s="2">
        <f>IF(AND(statek4[[#This Row],[Z/W]]="Z",statek4[[#This Row],[towar]]="T4"),J122+statek4[[#This Row],[ile ton]],IF(AND(statek4[[#This Row],[Z/W]]="W",statek4[[#This Row],[towar]]="T4"),J122-statek4[[#This Row],[ile ton]],J122))</f>
        <v>68</v>
      </c>
      <c r="K123" s="2">
        <f>IF(AND(statek4[[#This Row],[Z/W]]="Z",statek4[[#This Row],[towar]]="T5"),K122+statek4[[#This Row],[ile ton]],IF(AND(statek4[[#This Row],[Z/W]]="W",statek4[[#This Row],[towar]]="T5"),K122-statek4[[#This Row],[ile ton]],K122))</f>
        <v>1</v>
      </c>
      <c r="L123" s="2">
        <f>statek4[[#This Row],[ILE TON T5]]-K122</f>
        <v>-6</v>
      </c>
      <c r="M123" s="2">
        <f>IF(statek4[[#This Row],[roznica]]&gt;0,statek4[[#This Row],[roznica]],0)</f>
        <v>0</v>
      </c>
      <c r="N123" s="2">
        <f>IF(statek4[[#This Row],[roznica]]&lt;0,ABS(statek4[[#This Row],[roznica]]),0)</f>
        <v>6</v>
      </c>
    </row>
    <row r="124" spans="1:14" x14ac:dyDescent="0.25">
      <c r="A124" s="1">
        <v>43019</v>
      </c>
      <c r="B124" s="2" t="s">
        <v>16</v>
      </c>
      <c r="C124" s="2" t="s">
        <v>7</v>
      </c>
      <c r="D124" s="2" t="s">
        <v>8</v>
      </c>
      <c r="E124">
        <v>43</v>
      </c>
      <c r="F124">
        <v>59</v>
      </c>
      <c r="G124" s="2">
        <f>IF(AND(statek4[[#This Row],[Z/W]]="Z",statek4[[#This Row],[towar]]="T1"),G123+statek4[[#This Row],[ile ton]],IF(AND(statek4[[#This Row],[Z/W]]="W",statek4[[#This Row],[towar]]="T1"),G123-statek4[[#This Row],[ile ton]],G123))</f>
        <v>24</v>
      </c>
      <c r="H124" s="2">
        <f>IF(AND(statek4[[#This Row],[Z/W]]="Z",statek4[[#This Row],[towar]]="T2"),H123+statek4[[#This Row],[ile ton]],IF(AND(statek4[[#This Row],[Z/W]]="W",statek4[[#This Row],[towar]]="T2"),H123-statek4[[#This Row],[ile ton]],H123))</f>
        <v>89</v>
      </c>
      <c r="I124" s="2">
        <f>IF(AND(statek4[[#This Row],[Z/W]]="Z",statek4[[#This Row],[towar]]="T3"),I123+statek4[[#This Row],[ile ton]],IF(AND(statek4[[#This Row],[Z/W]]="W",statek4[[#This Row],[towar]]="T3"),I123-statek4[[#This Row],[ile ton]],I123))</f>
        <v>151</v>
      </c>
      <c r="J124" s="2">
        <f>IF(AND(statek4[[#This Row],[Z/W]]="Z",statek4[[#This Row],[towar]]="T4"),J123+statek4[[#This Row],[ile ton]],IF(AND(statek4[[#This Row],[Z/W]]="W",statek4[[#This Row],[towar]]="T4"),J123-statek4[[#This Row],[ile ton]],J123))</f>
        <v>111</v>
      </c>
      <c r="K124" s="2">
        <f>IF(AND(statek4[[#This Row],[Z/W]]="Z",statek4[[#This Row],[towar]]="T5"),K123+statek4[[#This Row],[ile ton]],IF(AND(statek4[[#This Row],[Z/W]]="W",statek4[[#This Row],[towar]]="T5"),K123-statek4[[#This Row],[ile ton]],K123))</f>
        <v>1</v>
      </c>
      <c r="L124" s="2">
        <f>statek4[[#This Row],[ILE TON T5]]-K123</f>
        <v>0</v>
      </c>
      <c r="M124" s="2">
        <f>IF(statek4[[#This Row],[roznica]]&gt;0,statek4[[#This Row],[roznica]],0)</f>
        <v>0</v>
      </c>
      <c r="N124" s="2">
        <f>IF(statek4[[#This Row],[roznica]]&lt;0,ABS(statek4[[#This Row],[roznica]]),0)</f>
        <v>0</v>
      </c>
    </row>
    <row r="125" spans="1:14" x14ac:dyDescent="0.25">
      <c r="A125" s="1">
        <v>43040</v>
      </c>
      <c r="B125" s="2" t="s">
        <v>17</v>
      </c>
      <c r="C125" s="2" t="s">
        <v>9</v>
      </c>
      <c r="D125" s="2" t="s">
        <v>14</v>
      </c>
      <c r="E125">
        <v>1</v>
      </c>
      <c r="F125">
        <v>61</v>
      </c>
      <c r="G125" s="2">
        <f>IF(AND(statek4[[#This Row],[Z/W]]="Z",statek4[[#This Row],[towar]]="T1"),G124+statek4[[#This Row],[ile ton]],IF(AND(statek4[[#This Row],[Z/W]]="W",statek4[[#This Row],[towar]]="T1"),G124-statek4[[#This Row],[ile ton]],G124))</f>
        <v>24</v>
      </c>
      <c r="H125" s="2">
        <f>IF(AND(statek4[[#This Row],[Z/W]]="Z",statek4[[#This Row],[towar]]="T2"),H124+statek4[[#This Row],[ile ton]],IF(AND(statek4[[#This Row],[Z/W]]="W",statek4[[#This Row],[towar]]="T2"),H124-statek4[[#This Row],[ile ton]],H124))</f>
        <v>89</v>
      </c>
      <c r="I125" s="2">
        <f>IF(AND(statek4[[#This Row],[Z/W]]="Z",statek4[[#This Row],[towar]]="T3"),I124+statek4[[#This Row],[ile ton]],IF(AND(statek4[[#This Row],[Z/W]]="W",statek4[[#This Row],[towar]]="T3"),I124-statek4[[#This Row],[ile ton]],I124))</f>
        <v>151</v>
      </c>
      <c r="J125" s="2">
        <f>IF(AND(statek4[[#This Row],[Z/W]]="Z",statek4[[#This Row],[towar]]="T4"),J124+statek4[[#This Row],[ile ton]],IF(AND(statek4[[#This Row],[Z/W]]="W",statek4[[#This Row],[towar]]="T4"),J124-statek4[[#This Row],[ile ton]],J124))</f>
        <v>111</v>
      </c>
      <c r="K125" s="2">
        <f>IF(AND(statek4[[#This Row],[Z/W]]="Z",statek4[[#This Row],[towar]]="T5"),K124+statek4[[#This Row],[ile ton]],IF(AND(statek4[[#This Row],[Z/W]]="W",statek4[[#This Row],[towar]]="T5"),K124-statek4[[#This Row],[ile ton]],K124))</f>
        <v>0</v>
      </c>
      <c r="L125" s="2">
        <f>statek4[[#This Row],[ILE TON T5]]-K124</f>
        <v>-1</v>
      </c>
      <c r="M125" s="2">
        <f>IF(statek4[[#This Row],[roznica]]&gt;0,statek4[[#This Row],[roznica]],0)</f>
        <v>0</v>
      </c>
      <c r="N125" s="2">
        <f>IF(statek4[[#This Row],[roznica]]&lt;0,ABS(statek4[[#This Row],[roznica]]),0)</f>
        <v>1</v>
      </c>
    </row>
    <row r="126" spans="1:14" x14ac:dyDescent="0.25">
      <c r="A126" s="1">
        <v>43040</v>
      </c>
      <c r="B126" s="2" t="s">
        <v>17</v>
      </c>
      <c r="C126" s="2" t="s">
        <v>12</v>
      </c>
      <c r="D126" s="2" t="s">
        <v>14</v>
      </c>
      <c r="E126">
        <v>147</v>
      </c>
      <c r="F126">
        <v>30</v>
      </c>
      <c r="G126" s="2">
        <f>IF(AND(statek4[[#This Row],[Z/W]]="Z",statek4[[#This Row],[towar]]="T1"),G125+statek4[[#This Row],[ile ton]],IF(AND(statek4[[#This Row],[Z/W]]="W",statek4[[#This Row],[towar]]="T1"),G125-statek4[[#This Row],[ile ton]],G125))</f>
        <v>24</v>
      </c>
      <c r="H126" s="2">
        <f>IF(AND(statek4[[#This Row],[Z/W]]="Z",statek4[[#This Row],[towar]]="T2"),H125+statek4[[#This Row],[ile ton]],IF(AND(statek4[[#This Row],[Z/W]]="W",statek4[[#This Row],[towar]]="T2"),H125-statek4[[#This Row],[ile ton]],H125))</f>
        <v>89</v>
      </c>
      <c r="I126" s="2">
        <f>IF(AND(statek4[[#This Row],[Z/W]]="Z",statek4[[#This Row],[towar]]="T3"),I125+statek4[[#This Row],[ile ton]],IF(AND(statek4[[#This Row],[Z/W]]="W",statek4[[#This Row],[towar]]="T3"),I125-statek4[[#This Row],[ile ton]],I125))</f>
        <v>4</v>
      </c>
      <c r="J126" s="2">
        <f>IF(AND(statek4[[#This Row],[Z/W]]="Z",statek4[[#This Row],[towar]]="T4"),J125+statek4[[#This Row],[ile ton]],IF(AND(statek4[[#This Row],[Z/W]]="W",statek4[[#This Row],[towar]]="T4"),J125-statek4[[#This Row],[ile ton]],J125))</f>
        <v>111</v>
      </c>
      <c r="K126" s="2">
        <f>IF(AND(statek4[[#This Row],[Z/W]]="Z",statek4[[#This Row],[towar]]="T5"),K125+statek4[[#This Row],[ile ton]],IF(AND(statek4[[#This Row],[Z/W]]="W",statek4[[#This Row],[towar]]="T5"),K125-statek4[[#This Row],[ile ton]],K125))</f>
        <v>0</v>
      </c>
      <c r="L126" s="2">
        <f>statek4[[#This Row],[ILE TON T5]]-K125</f>
        <v>0</v>
      </c>
      <c r="M126" s="2">
        <f>IF(statek4[[#This Row],[roznica]]&gt;0,statek4[[#This Row],[roznica]],0)</f>
        <v>0</v>
      </c>
      <c r="N126" s="2">
        <f>IF(statek4[[#This Row],[roznica]]&lt;0,ABS(statek4[[#This Row],[roznica]]),0)</f>
        <v>0</v>
      </c>
    </row>
    <row r="127" spans="1:14" x14ac:dyDescent="0.25">
      <c r="A127" s="1">
        <v>43040</v>
      </c>
      <c r="B127" s="2" t="s">
        <v>17</v>
      </c>
      <c r="C127" s="2" t="s">
        <v>10</v>
      </c>
      <c r="D127" s="2" t="s">
        <v>8</v>
      </c>
      <c r="E127">
        <v>15</v>
      </c>
      <c r="F127">
        <v>8</v>
      </c>
      <c r="G127" s="2">
        <f>IF(AND(statek4[[#This Row],[Z/W]]="Z",statek4[[#This Row],[towar]]="T1"),G126+statek4[[#This Row],[ile ton]],IF(AND(statek4[[#This Row],[Z/W]]="W",statek4[[#This Row],[towar]]="T1"),G126-statek4[[#This Row],[ile ton]],G126))</f>
        <v>39</v>
      </c>
      <c r="H127" s="2">
        <f>IF(AND(statek4[[#This Row],[Z/W]]="Z",statek4[[#This Row],[towar]]="T2"),H126+statek4[[#This Row],[ile ton]],IF(AND(statek4[[#This Row],[Z/W]]="W",statek4[[#This Row],[towar]]="T2"),H126-statek4[[#This Row],[ile ton]],H126))</f>
        <v>89</v>
      </c>
      <c r="I127" s="2">
        <f>IF(AND(statek4[[#This Row],[Z/W]]="Z",statek4[[#This Row],[towar]]="T3"),I126+statek4[[#This Row],[ile ton]],IF(AND(statek4[[#This Row],[Z/W]]="W",statek4[[#This Row],[towar]]="T3"),I126-statek4[[#This Row],[ile ton]],I126))</f>
        <v>4</v>
      </c>
      <c r="J127" s="2">
        <f>IF(AND(statek4[[#This Row],[Z/W]]="Z",statek4[[#This Row],[towar]]="T4"),J126+statek4[[#This Row],[ile ton]],IF(AND(statek4[[#This Row],[Z/W]]="W",statek4[[#This Row],[towar]]="T4"),J126-statek4[[#This Row],[ile ton]],J126))</f>
        <v>111</v>
      </c>
      <c r="K127" s="2">
        <f>IF(AND(statek4[[#This Row],[Z/W]]="Z",statek4[[#This Row],[towar]]="T5"),K126+statek4[[#This Row],[ile ton]],IF(AND(statek4[[#This Row],[Z/W]]="W",statek4[[#This Row],[towar]]="T5"),K126-statek4[[#This Row],[ile ton]],K126))</f>
        <v>0</v>
      </c>
      <c r="L127" s="2">
        <f>statek4[[#This Row],[ILE TON T5]]-K126</f>
        <v>0</v>
      </c>
      <c r="M127" s="2">
        <f>IF(statek4[[#This Row],[roznica]]&gt;0,statek4[[#This Row],[roznica]],0)</f>
        <v>0</v>
      </c>
      <c r="N127" s="2">
        <f>IF(statek4[[#This Row],[roznica]]&lt;0,ABS(statek4[[#This Row],[roznica]]),0)</f>
        <v>0</v>
      </c>
    </row>
    <row r="128" spans="1:14" x14ac:dyDescent="0.25">
      <c r="A128" s="1">
        <v>43040</v>
      </c>
      <c r="B128" s="2" t="s">
        <v>17</v>
      </c>
      <c r="C128" s="2" t="s">
        <v>7</v>
      </c>
      <c r="D128" s="2" t="s">
        <v>8</v>
      </c>
      <c r="E128">
        <v>24</v>
      </c>
      <c r="F128">
        <v>63</v>
      </c>
      <c r="G128" s="2">
        <f>IF(AND(statek4[[#This Row],[Z/W]]="Z",statek4[[#This Row],[towar]]="T1"),G127+statek4[[#This Row],[ile ton]],IF(AND(statek4[[#This Row],[Z/W]]="W",statek4[[#This Row],[towar]]="T1"),G127-statek4[[#This Row],[ile ton]],G127))</f>
        <v>39</v>
      </c>
      <c r="H128" s="2">
        <f>IF(AND(statek4[[#This Row],[Z/W]]="Z",statek4[[#This Row],[towar]]="T2"),H127+statek4[[#This Row],[ile ton]],IF(AND(statek4[[#This Row],[Z/W]]="W",statek4[[#This Row],[towar]]="T2"),H127-statek4[[#This Row],[ile ton]],H127))</f>
        <v>89</v>
      </c>
      <c r="I128" s="2">
        <f>IF(AND(statek4[[#This Row],[Z/W]]="Z",statek4[[#This Row],[towar]]="T3"),I127+statek4[[#This Row],[ile ton]],IF(AND(statek4[[#This Row],[Z/W]]="W",statek4[[#This Row],[towar]]="T3"),I127-statek4[[#This Row],[ile ton]],I127))</f>
        <v>4</v>
      </c>
      <c r="J128" s="2">
        <f>IF(AND(statek4[[#This Row],[Z/W]]="Z",statek4[[#This Row],[towar]]="T4"),J127+statek4[[#This Row],[ile ton]],IF(AND(statek4[[#This Row],[Z/W]]="W",statek4[[#This Row],[towar]]="T4"),J127-statek4[[#This Row],[ile ton]],J127))</f>
        <v>135</v>
      </c>
      <c r="K128" s="2">
        <f>IF(AND(statek4[[#This Row],[Z/W]]="Z",statek4[[#This Row],[towar]]="T5"),K127+statek4[[#This Row],[ile ton]],IF(AND(statek4[[#This Row],[Z/W]]="W",statek4[[#This Row],[towar]]="T5"),K127-statek4[[#This Row],[ile ton]],K127))</f>
        <v>0</v>
      </c>
      <c r="L128" s="2">
        <f>statek4[[#This Row],[ILE TON T5]]-K127</f>
        <v>0</v>
      </c>
      <c r="M128" s="2">
        <f>IF(statek4[[#This Row],[roznica]]&gt;0,statek4[[#This Row],[roznica]],0)</f>
        <v>0</v>
      </c>
      <c r="N128" s="2">
        <f>IF(statek4[[#This Row],[roznica]]&lt;0,ABS(statek4[[#This Row],[roznica]]),0)</f>
        <v>0</v>
      </c>
    </row>
    <row r="129" spans="1:14" x14ac:dyDescent="0.25">
      <c r="A129" s="1">
        <v>43040</v>
      </c>
      <c r="B129" s="2" t="s">
        <v>17</v>
      </c>
      <c r="C129" s="2" t="s">
        <v>11</v>
      </c>
      <c r="D129" s="2" t="s">
        <v>8</v>
      </c>
      <c r="E129">
        <v>19</v>
      </c>
      <c r="F129">
        <v>24</v>
      </c>
      <c r="G129" s="2">
        <f>IF(AND(statek4[[#This Row],[Z/W]]="Z",statek4[[#This Row],[towar]]="T1"),G128+statek4[[#This Row],[ile ton]],IF(AND(statek4[[#This Row],[Z/W]]="W",statek4[[#This Row],[towar]]="T1"),G128-statek4[[#This Row],[ile ton]],G128))</f>
        <v>39</v>
      </c>
      <c r="H129" s="2">
        <f>IF(AND(statek4[[#This Row],[Z/W]]="Z",statek4[[#This Row],[towar]]="T2"),H128+statek4[[#This Row],[ile ton]],IF(AND(statek4[[#This Row],[Z/W]]="W",statek4[[#This Row],[towar]]="T2"),H128-statek4[[#This Row],[ile ton]],H128))</f>
        <v>108</v>
      </c>
      <c r="I129" s="2">
        <f>IF(AND(statek4[[#This Row],[Z/W]]="Z",statek4[[#This Row],[towar]]="T3"),I128+statek4[[#This Row],[ile ton]],IF(AND(statek4[[#This Row],[Z/W]]="W",statek4[[#This Row],[towar]]="T3"),I128-statek4[[#This Row],[ile ton]],I128))</f>
        <v>4</v>
      </c>
      <c r="J129" s="2">
        <f>IF(AND(statek4[[#This Row],[Z/W]]="Z",statek4[[#This Row],[towar]]="T4"),J128+statek4[[#This Row],[ile ton]],IF(AND(statek4[[#This Row],[Z/W]]="W",statek4[[#This Row],[towar]]="T4"),J128-statek4[[#This Row],[ile ton]],J128))</f>
        <v>135</v>
      </c>
      <c r="K129" s="2">
        <f>IF(AND(statek4[[#This Row],[Z/W]]="Z",statek4[[#This Row],[towar]]="T5"),K128+statek4[[#This Row],[ile ton]],IF(AND(statek4[[#This Row],[Z/W]]="W",statek4[[#This Row],[towar]]="T5"),K128-statek4[[#This Row],[ile ton]],K128))</f>
        <v>0</v>
      </c>
      <c r="L129" s="2">
        <f>statek4[[#This Row],[ILE TON T5]]-K128</f>
        <v>0</v>
      </c>
      <c r="M129" s="2">
        <f>IF(statek4[[#This Row],[roznica]]&gt;0,statek4[[#This Row],[roznica]],0)</f>
        <v>0</v>
      </c>
      <c r="N129" s="2">
        <f>IF(statek4[[#This Row],[roznica]]&lt;0,ABS(statek4[[#This Row],[roznica]]),0)</f>
        <v>0</v>
      </c>
    </row>
    <row r="130" spans="1:14" x14ac:dyDescent="0.25">
      <c r="A130" s="1">
        <v>43064</v>
      </c>
      <c r="B130" s="2" t="s">
        <v>18</v>
      </c>
      <c r="C130" s="2" t="s">
        <v>7</v>
      </c>
      <c r="D130" s="2" t="s">
        <v>14</v>
      </c>
      <c r="E130">
        <v>134</v>
      </c>
      <c r="F130">
        <v>99</v>
      </c>
      <c r="G130" s="2">
        <f>IF(AND(statek4[[#This Row],[Z/W]]="Z",statek4[[#This Row],[towar]]="T1"),G129+statek4[[#This Row],[ile ton]],IF(AND(statek4[[#This Row],[Z/W]]="W",statek4[[#This Row],[towar]]="T1"),G129-statek4[[#This Row],[ile ton]],G129))</f>
        <v>39</v>
      </c>
      <c r="H130" s="2">
        <f>IF(AND(statek4[[#This Row],[Z/W]]="Z",statek4[[#This Row],[towar]]="T2"),H129+statek4[[#This Row],[ile ton]],IF(AND(statek4[[#This Row],[Z/W]]="W",statek4[[#This Row],[towar]]="T2"),H129-statek4[[#This Row],[ile ton]],H129))</f>
        <v>108</v>
      </c>
      <c r="I130" s="2">
        <f>IF(AND(statek4[[#This Row],[Z/W]]="Z",statek4[[#This Row],[towar]]="T3"),I129+statek4[[#This Row],[ile ton]],IF(AND(statek4[[#This Row],[Z/W]]="W",statek4[[#This Row],[towar]]="T3"),I129-statek4[[#This Row],[ile ton]],I129))</f>
        <v>4</v>
      </c>
      <c r="J130" s="2">
        <f>IF(AND(statek4[[#This Row],[Z/W]]="Z",statek4[[#This Row],[towar]]="T4"),J129+statek4[[#This Row],[ile ton]],IF(AND(statek4[[#This Row],[Z/W]]="W",statek4[[#This Row],[towar]]="T4"),J129-statek4[[#This Row],[ile ton]],J129))</f>
        <v>1</v>
      </c>
      <c r="K130" s="2">
        <f>IF(AND(statek4[[#This Row],[Z/W]]="Z",statek4[[#This Row],[towar]]="T5"),K129+statek4[[#This Row],[ile ton]],IF(AND(statek4[[#This Row],[Z/W]]="W",statek4[[#This Row],[towar]]="T5"),K129-statek4[[#This Row],[ile ton]],K129))</f>
        <v>0</v>
      </c>
      <c r="L130" s="2">
        <f>statek4[[#This Row],[ILE TON T5]]-K129</f>
        <v>0</v>
      </c>
      <c r="M130" s="2">
        <f>IF(statek4[[#This Row],[roznica]]&gt;0,statek4[[#This Row],[roznica]],0)</f>
        <v>0</v>
      </c>
      <c r="N130" s="2">
        <f>IF(statek4[[#This Row],[roznica]]&lt;0,ABS(statek4[[#This Row],[roznica]]),0)</f>
        <v>0</v>
      </c>
    </row>
    <row r="131" spans="1:14" x14ac:dyDescent="0.25">
      <c r="A131" s="1">
        <v>43064</v>
      </c>
      <c r="B131" s="2" t="s">
        <v>18</v>
      </c>
      <c r="C131" s="2" t="s">
        <v>9</v>
      </c>
      <c r="D131" s="2" t="s">
        <v>8</v>
      </c>
      <c r="E131">
        <v>12</v>
      </c>
      <c r="F131">
        <v>38</v>
      </c>
      <c r="G131" s="2">
        <f>IF(AND(statek4[[#This Row],[Z/W]]="Z",statek4[[#This Row],[towar]]="T1"),G130+statek4[[#This Row],[ile ton]],IF(AND(statek4[[#This Row],[Z/W]]="W",statek4[[#This Row],[towar]]="T1"),G130-statek4[[#This Row],[ile ton]],G130))</f>
        <v>39</v>
      </c>
      <c r="H131" s="2">
        <f>IF(AND(statek4[[#This Row],[Z/W]]="Z",statek4[[#This Row],[towar]]="T2"),H130+statek4[[#This Row],[ile ton]],IF(AND(statek4[[#This Row],[Z/W]]="W",statek4[[#This Row],[towar]]="T2"),H130-statek4[[#This Row],[ile ton]],H130))</f>
        <v>108</v>
      </c>
      <c r="I131" s="2">
        <f>IF(AND(statek4[[#This Row],[Z/W]]="Z",statek4[[#This Row],[towar]]="T3"),I130+statek4[[#This Row],[ile ton]],IF(AND(statek4[[#This Row],[Z/W]]="W",statek4[[#This Row],[towar]]="T3"),I130-statek4[[#This Row],[ile ton]],I130))</f>
        <v>4</v>
      </c>
      <c r="J131" s="2">
        <f>IF(AND(statek4[[#This Row],[Z/W]]="Z",statek4[[#This Row],[towar]]="T4"),J130+statek4[[#This Row],[ile ton]],IF(AND(statek4[[#This Row],[Z/W]]="W",statek4[[#This Row],[towar]]="T4"),J130-statek4[[#This Row],[ile ton]],J130))</f>
        <v>1</v>
      </c>
      <c r="K131" s="2">
        <f>IF(AND(statek4[[#This Row],[Z/W]]="Z",statek4[[#This Row],[towar]]="T5"),K130+statek4[[#This Row],[ile ton]],IF(AND(statek4[[#This Row],[Z/W]]="W",statek4[[#This Row],[towar]]="T5"),K130-statek4[[#This Row],[ile ton]],K130))</f>
        <v>12</v>
      </c>
      <c r="L131" s="2">
        <f>statek4[[#This Row],[ILE TON T5]]-K130</f>
        <v>12</v>
      </c>
      <c r="M131" s="2">
        <f>IF(statek4[[#This Row],[roznica]]&gt;0,statek4[[#This Row],[roznica]],0)</f>
        <v>12</v>
      </c>
      <c r="N131" s="2">
        <f>IF(statek4[[#This Row],[roznica]]&lt;0,ABS(statek4[[#This Row],[roznica]]),0)</f>
        <v>0</v>
      </c>
    </row>
    <row r="132" spans="1:14" x14ac:dyDescent="0.25">
      <c r="A132" s="1">
        <v>43082</v>
      </c>
      <c r="B132" s="2" t="s">
        <v>19</v>
      </c>
      <c r="C132" s="2" t="s">
        <v>12</v>
      </c>
      <c r="D132" s="2" t="s">
        <v>14</v>
      </c>
      <c r="E132">
        <v>4</v>
      </c>
      <c r="F132">
        <v>30</v>
      </c>
      <c r="G132" s="2">
        <f>IF(AND(statek4[[#This Row],[Z/W]]="Z",statek4[[#This Row],[towar]]="T1"),G131+statek4[[#This Row],[ile ton]],IF(AND(statek4[[#This Row],[Z/W]]="W",statek4[[#This Row],[towar]]="T1"),G131-statek4[[#This Row],[ile ton]],G131))</f>
        <v>39</v>
      </c>
      <c r="H132" s="2">
        <f>IF(AND(statek4[[#This Row],[Z/W]]="Z",statek4[[#This Row],[towar]]="T2"),H131+statek4[[#This Row],[ile ton]],IF(AND(statek4[[#This Row],[Z/W]]="W",statek4[[#This Row],[towar]]="T2"),H131-statek4[[#This Row],[ile ton]],H131))</f>
        <v>108</v>
      </c>
      <c r="I132" s="2">
        <f>IF(AND(statek4[[#This Row],[Z/W]]="Z",statek4[[#This Row],[towar]]="T3"),I131+statek4[[#This Row],[ile ton]],IF(AND(statek4[[#This Row],[Z/W]]="W",statek4[[#This Row],[towar]]="T3"),I131-statek4[[#This Row],[ile ton]],I131))</f>
        <v>0</v>
      </c>
      <c r="J132" s="2">
        <f>IF(AND(statek4[[#This Row],[Z/W]]="Z",statek4[[#This Row],[towar]]="T4"),J131+statek4[[#This Row],[ile ton]],IF(AND(statek4[[#This Row],[Z/W]]="W",statek4[[#This Row],[towar]]="T4"),J131-statek4[[#This Row],[ile ton]],J131))</f>
        <v>1</v>
      </c>
      <c r="K132" s="2">
        <f>IF(AND(statek4[[#This Row],[Z/W]]="Z",statek4[[#This Row],[towar]]="T5"),K131+statek4[[#This Row],[ile ton]],IF(AND(statek4[[#This Row],[Z/W]]="W",statek4[[#This Row],[towar]]="T5"),K131-statek4[[#This Row],[ile ton]],K131))</f>
        <v>12</v>
      </c>
      <c r="L132" s="2">
        <f>statek4[[#This Row],[ILE TON T5]]-K131</f>
        <v>0</v>
      </c>
      <c r="M132" s="2">
        <f>IF(statek4[[#This Row],[roznica]]&gt;0,statek4[[#This Row],[roznica]],0)</f>
        <v>0</v>
      </c>
      <c r="N132" s="2">
        <f>IF(statek4[[#This Row],[roznica]]&lt;0,ABS(statek4[[#This Row],[roznica]]),0)</f>
        <v>0</v>
      </c>
    </row>
    <row r="133" spans="1:14" x14ac:dyDescent="0.25">
      <c r="A133" s="1">
        <v>43082</v>
      </c>
      <c r="B133" s="2" t="s">
        <v>19</v>
      </c>
      <c r="C133" s="2" t="s">
        <v>10</v>
      </c>
      <c r="D133" s="2" t="s">
        <v>8</v>
      </c>
      <c r="E133">
        <v>26</v>
      </c>
      <c r="F133">
        <v>8</v>
      </c>
      <c r="G133" s="2">
        <f>IF(AND(statek4[[#This Row],[Z/W]]="Z",statek4[[#This Row],[towar]]="T1"),G132+statek4[[#This Row],[ile ton]],IF(AND(statek4[[#This Row],[Z/W]]="W",statek4[[#This Row],[towar]]="T1"),G132-statek4[[#This Row],[ile ton]],G132))</f>
        <v>65</v>
      </c>
      <c r="H133" s="2">
        <f>IF(AND(statek4[[#This Row],[Z/W]]="Z",statek4[[#This Row],[towar]]="T2"),H132+statek4[[#This Row],[ile ton]],IF(AND(statek4[[#This Row],[Z/W]]="W",statek4[[#This Row],[towar]]="T2"),H132-statek4[[#This Row],[ile ton]],H132))</f>
        <v>108</v>
      </c>
      <c r="I133" s="2">
        <f>IF(AND(statek4[[#This Row],[Z/W]]="Z",statek4[[#This Row],[towar]]="T3"),I132+statek4[[#This Row],[ile ton]],IF(AND(statek4[[#This Row],[Z/W]]="W",statek4[[#This Row],[towar]]="T3"),I132-statek4[[#This Row],[ile ton]],I132))</f>
        <v>0</v>
      </c>
      <c r="J133" s="2">
        <f>IF(AND(statek4[[#This Row],[Z/W]]="Z",statek4[[#This Row],[towar]]="T4"),J132+statek4[[#This Row],[ile ton]],IF(AND(statek4[[#This Row],[Z/W]]="W",statek4[[#This Row],[towar]]="T4"),J132-statek4[[#This Row],[ile ton]],J132))</f>
        <v>1</v>
      </c>
      <c r="K133" s="2">
        <f>IF(AND(statek4[[#This Row],[Z/W]]="Z",statek4[[#This Row],[towar]]="T5"),K132+statek4[[#This Row],[ile ton]],IF(AND(statek4[[#This Row],[Z/W]]="W",statek4[[#This Row],[towar]]="T5"),K132-statek4[[#This Row],[ile ton]],K132))</f>
        <v>12</v>
      </c>
      <c r="L133" s="2">
        <f>statek4[[#This Row],[ILE TON T5]]-K132</f>
        <v>0</v>
      </c>
      <c r="M133" s="2">
        <f>IF(statek4[[#This Row],[roznica]]&gt;0,statek4[[#This Row],[roznica]],0)</f>
        <v>0</v>
      </c>
      <c r="N133" s="2">
        <f>IF(statek4[[#This Row],[roznica]]&lt;0,ABS(statek4[[#This Row],[roznica]]),0)</f>
        <v>0</v>
      </c>
    </row>
    <row r="134" spans="1:14" x14ac:dyDescent="0.25">
      <c r="A134" s="1">
        <v>43082</v>
      </c>
      <c r="B134" s="2" t="s">
        <v>19</v>
      </c>
      <c r="C134" s="2" t="s">
        <v>7</v>
      </c>
      <c r="D134" s="2" t="s">
        <v>8</v>
      </c>
      <c r="E134">
        <v>38</v>
      </c>
      <c r="F134">
        <v>66</v>
      </c>
      <c r="G134" s="2">
        <f>IF(AND(statek4[[#This Row],[Z/W]]="Z",statek4[[#This Row],[towar]]="T1"),G133+statek4[[#This Row],[ile ton]],IF(AND(statek4[[#This Row],[Z/W]]="W",statek4[[#This Row],[towar]]="T1"),G133-statek4[[#This Row],[ile ton]],G133))</f>
        <v>65</v>
      </c>
      <c r="H134" s="2">
        <f>IF(AND(statek4[[#This Row],[Z/W]]="Z",statek4[[#This Row],[towar]]="T2"),H133+statek4[[#This Row],[ile ton]],IF(AND(statek4[[#This Row],[Z/W]]="W",statek4[[#This Row],[towar]]="T2"),H133-statek4[[#This Row],[ile ton]],H133))</f>
        <v>108</v>
      </c>
      <c r="I134" s="2">
        <f>IF(AND(statek4[[#This Row],[Z/W]]="Z",statek4[[#This Row],[towar]]="T3"),I133+statek4[[#This Row],[ile ton]],IF(AND(statek4[[#This Row],[Z/W]]="W",statek4[[#This Row],[towar]]="T3"),I133-statek4[[#This Row],[ile ton]],I133))</f>
        <v>0</v>
      </c>
      <c r="J134" s="2">
        <f>IF(AND(statek4[[#This Row],[Z/W]]="Z",statek4[[#This Row],[towar]]="T4"),J133+statek4[[#This Row],[ile ton]],IF(AND(statek4[[#This Row],[Z/W]]="W",statek4[[#This Row],[towar]]="T4"),J133-statek4[[#This Row],[ile ton]],J133))</f>
        <v>39</v>
      </c>
      <c r="K134" s="2">
        <f>IF(AND(statek4[[#This Row],[Z/W]]="Z",statek4[[#This Row],[towar]]="T5"),K133+statek4[[#This Row],[ile ton]],IF(AND(statek4[[#This Row],[Z/W]]="W",statek4[[#This Row],[towar]]="T5"),K133-statek4[[#This Row],[ile ton]],K133))</f>
        <v>12</v>
      </c>
      <c r="L134" s="2">
        <f>statek4[[#This Row],[ILE TON T5]]-K133</f>
        <v>0</v>
      </c>
      <c r="M134" s="2">
        <f>IF(statek4[[#This Row],[roznica]]&gt;0,statek4[[#This Row],[roznica]],0)</f>
        <v>0</v>
      </c>
      <c r="N134" s="2">
        <f>IF(statek4[[#This Row],[roznica]]&lt;0,ABS(statek4[[#This Row],[roznica]]),0)</f>
        <v>0</v>
      </c>
    </row>
    <row r="135" spans="1:14" x14ac:dyDescent="0.25">
      <c r="A135" s="1">
        <v>43104</v>
      </c>
      <c r="B135" s="2" t="s">
        <v>20</v>
      </c>
      <c r="C135" s="2" t="s">
        <v>7</v>
      </c>
      <c r="D135" s="2" t="s">
        <v>14</v>
      </c>
      <c r="E135">
        <v>38</v>
      </c>
      <c r="F135">
        <v>98</v>
      </c>
      <c r="G135" s="2">
        <f>IF(AND(statek4[[#This Row],[Z/W]]="Z",statek4[[#This Row],[towar]]="T1"),G134+statek4[[#This Row],[ile ton]],IF(AND(statek4[[#This Row],[Z/W]]="W",statek4[[#This Row],[towar]]="T1"),G134-statek4[[#This Row],[ile ton]],G134))</f>
        <v>65</v>
      </c>
      <c r="H135" s="2">
        <f>IF(AND(statek4[[#This Row],[Z/W]]="Z",statek4[[#This Row],[towar]]="T2"),H134+statek4[[#This Row],[ile ton]],IF(AND(statek4[[#This Row],[Z/W]]="W",statek4[[#This Row],[towar]]="T2"),H134-statek4[[#This Row],[ile ton]],H134))</f>
        <v>108</v>
      </c>
      <c r="I135" s="2">
        <f>IF(AND(statek4[[#This Row],[Z/W]]="Z",statek4[[#This Row],[towar]]="T3"),I134+statek4[[#This Row],[ile ton]],IF(AND(statek4[[#This Row],[Z/W]]="W",statek4[[#This Row],[towar]]="T3"),I134-statek4[[#This Row],[ile ton]],I134))</f>
        <v>0</v>
      </c>
      <c r="J135" s="2">
        <f>IF(AND(statek4[[#This Row],[Z/W]]="Z",statek4[[#This Row],[towar]]="T4"),J134+statek4[[#This Row],[ile ton]],IF(AND(statek4[[#This Row],[Z/W]]="W",statek4[[#This Row],[towar]]="T4"),J134-statek4[[#This Row],[ile ton]],J134))</f>
        <v>1</v>
      </c>
      <c r="K135" s="2">
        <f>IF(AND(statek4[[#This Row],[Z/W]]="Z",statek4[[#This Row],[towar]]="T5"),K134+statek4[[#This Row],[ile ton]],IF(AND(statek4[[#This Row],[Z/W]]="W",statek4[[#This Row],[towar]]="T5"),K134-statek4[[#This Row],[ile ton]],K134))</f>
        <v>12</v>
      </c>
      <c r="L135" s="2">
        <f>statek4[[#This Row],[ILE TON T5]]-K134</f>
        <v>0</v>
      </c>
      <c r="M135" s="2">
        <f>IF(statek4[[#This Row],[roznica]]&gt;0,statek4[[#This Row],[roznica]],0)</f>
        <v>0</v>
      </c>
      <c r="N135" s="2">
        <f>IF(statek4[[#This Row],[roznica]]&lt;0,ABS(statek4[[#This Row],[roznica]]),0)</f>
        <v>0</v>
      </c>
    </row>
    <row r="136" spans="1:14" x14ac:dyDescent="0.25">
      <c r="A136" s="1">
        <v>43104</v>
      </c>
      <c r="B136" s="2" t="s">
        <v>20</v>
      </c>
      <c r="C136" s="2" t="s">
        <v>11</v>
      </c>
      <c r="D136" s="2" t="s">
        <v>14</v>
      </c>
      <c r="E136">
        <v>44</v>
      </c>
      <c r="F136">
        <v>37</v>
      </c>
      <c r="G136" s="2">
        <f>IF(AND(statek4[[#This Row],[Z/W]]="Z",statek4[[#This Row],[towar]]="T1"),G135+statek4[[#This Row],[ile ton]],IF(AND(statek4[[#This Row],[Z/W]]="W",statek4[[#This Row],[towar]]="T1"),G135-statek4[[#This Row],[ile ton]],G135))</f>
        <v>65</v>
      </c>
      <c r="H136" s="2">
        <f>IF(AND(statek4[[#This Row],[Z/W]]="Z",statek4[[#This Row],[towar]]="T2"),H135+statek4[[#This Row],[ile ton]],IF(AND(statek4[[#This Row],[Z/W]]="W",statek4[[#This Row],[towar]]="T2"),H135-statek4[[#This Row],[ile ton]],H135))</f>
        <v>64</v>
      </c>
      <c r="I136" s="2">
        <f>IF(AND(statek4[[#This Row],[Z/W]]="Z",statek4[[#This Row],[towar]]="T3"),I135+statek4[[#This Row],[ile ton]],IF(AND(statek4[[#This Row],[Z/W]]="W",statek4[[#This Row],[towar]]="T3"),I135-statek4[[#This Row],[ile ton]],I135))</f>
        <v>0</v>
      </c>
      <c r="J136" s="2">
        <f>IF(AND(statek4[[#This Row],[Z/W]]="Z",statek4[[#This Row],[towar]]="T4"),J135+statek4[[#This Row],[ile ton]],IF(AND(statek4[[#This Row],[Z/W]]="W",statek4[[#This Row],[towar]]="T4"),J135-statek4[[#This Row],[ile ton]],J135))</f>
        <v>1</v>
      </c>
      <c r="K136" s="2">
        <f>IF(AND(statek4[[#This Row],[Z/W]]="Z",statek4[[#This Row],[towar]]="T5"),K135+statek4[[#This Row],[ile ton]],IF(AND(statek4[[#This Row],[Z/W]]="W",statek4[[#This Row],[towar]]="T5"),K135-statek4[[#This Row],[ile ton]],K135))</f>
        <v>12</v>
      </c>
      <c r="L136" s="2">
        <f>statek4[[#This Row],[ILE TON T5]]-K135</f>
        <v>0</v>
      </c>
      <c r="M136" s="2">
        <f>IF(statek4[[#This Row],[roznica]]&gt;0,statek4[[#This Row],[roznica]],0)</f>
        <v>0</v>
      </c>
      <c r="N136" s="2">
        <f>IF(statek4[[#This Row],[roznica]]&lt;0,ABS(statek4[[#This Row],[roznica]]),0)</f>
        <v>0</v>
      </c>
    </row>
    <row r="137" spans="1:14" x14ac:dyDescent="0.25">
      <c r="A137" s="1">
        <v>43104</v>
      </c>
      <c r="B137" s="2" t="s">
        <v>20</v>
      </c>
      <c r="C137" s="2" t="s">
        <v>10</v>
      </c>
      <c r="D137" s="2" t="s">
        <v>8</v>
      </c>
      <c r="E137">
        <v>21</v>
      </c>
      <c r="F137">
        <v>8</v>
      </c>
      <c r="G137" s="2">
        <f>IF(AND(statek4[[#This Row],[Z/W]]="Z",statek4[[#This Row],[towar]]="T1"),G136+statek4[[#This Row],[ile ton]],IF(AND(statek4[[#This Row],[Z/W]]="W",statek4[[#This Row],[towar]]="T1"),G136-statek4[[#This Row],[ile ton]],G136))</f>
        <v>86</v>
      </c>
      <c r="H137" s="2">
        <f>IF(AND(statek4[[#This Row],[Z/W]]="Z",statek4[[#This Row],[towar]]="T2"),H136+statek4[[#This Row],[ile ton]],IF(AND(statek4[[#This Row],[Z/W]]="W",statek4[[#This Row],[towar]]="T2"),H136-statek4[[#This Row],[ile ton]],H136))</f>
        <v>64</v>
      </c>
      <c r="I137" s="2">
        <f>IF(AND(statek4[[#This Row],[Z/W]]="Z",statek4[[#This Row],[towar]]="T3"),I136+statek4[[#This Row],[ile ton]],IF(AND(statek4[[#This Row],[Z/W]]="W",statek4[[#This Row],[towar]]="T3"),I136-statek4[[#This Row],[ile ton]],I136))</f>
        <v>0</v>
      </c>
      <c r="J137" s="2">
        <f>IF(AND(statek4[[#This Row],[Z/W]]="Z",statek4[[#This Row],[towar]]="T4"),J136+statek4[[#This Row],[ile ton]],IF(AND(statek4[[#This Row],[Z/W]]="W",statek4[[#This Row],[towar]]="T4"),J136-statek4[[#This Row],[ile ton]],J136))</f>
        <v>1</v>
      </c>
      <c r="K137" s="2">
        <f>IF(AND(statek4[[#This Row],[Z/W]]="Z",statek4[[#This Row],[towar]]="T5"),K136+statek4[[#This Row],[ile ton]],IF(AND(statek4[[#This Row],[Z/W]]="W",statek4[[#This Row],[towar]]="T5"),K136-statek4[[#This Row],[ile ton]],K136))</f>
        <v>12</v>
      </c>
      <c r="L137" s="2">
        <f>statek4[[#This Row],[ILE TON T5]]-K136</f>
        <v>0</v>
      </c>
      <c r="M137" s="2">
        <f>IF(statek4[[#This Row],[roznica]]&gt;0,statek4[[#This Row],[roznica]],0)</f>
        <v>0</v>
      </c>
      <c r="N137" s="2">
        <f>IF(statek4[[#This Row],[roznica]]&lt;0,ABS(statek4[[#This Row],[roznica]]),0)</f>
        <v>0</v>
      </c>
    </row>
    <row r="138" spans="1:14" x14ac:dyDescent="0.25">
      <c r="A138" s="1">
        <v>43104</v>
      </c>
      <c r="B138" s="2" t="s">
        <v>20</v>
      </c>
      <c r="C138" s="2" t="s">
        <v>9</v>
      </c>
      <c r="D138" s="2" t="s">
        <v>8</v>
      </c>
      <c r="E138">
        <v>10</v>
      </c>
      <c r="F138">
        <v>39</v>
      </c>
      <c r="G138" s="2">
        <f>IF(AND(statek4[[#This Row],[Z/W]]="Z",statek4[[#This Row],[towar]]="T1"),G137+statek4[[#This Row],[ile ton]],IF(AND(statek4[[#This Row],[Z/W]]="W",statek4[[#This Row],[towar]]="T1"),G137-statek4[[#This Row],[ile ton]],G137))</f>
        <v>86</v>
      </c>
      <c r="H138" s="2">
        <f>IF(AND(statek4[[#This Row],[Z/W]]="Z",statek4[[#This Row],[towar]]="T2"),H137+statek4[[#This Row],[ile ton]],IF(AND(statek4[[#This Row],[Z/W]]="W",statek4[[#This Row],[towar]]="T2"),H137-statek4[[#This Row],[ile ton]],H137))</f>
        <v>64</v>
      </c>
      <c r="I138" s="2">
        <f>IF(AND(statek4[[#This Row],[Z/W]]="Z",statek4[[#This Row],[towar]]="T3"),I137+statek4[[#This Row],[ile ton]],IF(AND(statek4[[#This Row],[Z/W]]="W",statek4[[#This Row],[towar]]="T3"),I137-statek4[[#This Row],[ile ton]],I137))</f>
        <v>0</v>
      </c>
      <c r="J138" s="2">
        <f>IF(AND(statek4[[#This Row],[Z/W]]="Z",statek4[[#This Row],[towar]]="T4"),J137+statek4[[#This Row],[ile ton]],IF(AND(statek4[[#This Row],[Z/W]]="W",statek4[[#This Row],[towar]]="T4"),J137-statek4[[#This Row],[ile ton]],J137))</f>
        <v>1</v>
      </c>
      <c r="K138" s="2">
        <f>IF(AND(statek4[[#This Row],[Z/W]]="Z",statek4[[#This Row],[towar]]="T5"),K137+statek4[[#This Row],[ile ton]],IF(AND(statek4[[#This Row],[Z/W]]="W",statek4[[#This Row],[towar]]="T5"),K137-statek4[[#This Row],[ile ton]],K137))</f>
        <v>22</v>
      </c>
      <c r="L138" s="2">
        <f>statek4[[#This Row],[ILE TON T5]]-K137</f>
        <v>10</v>
      </c>
      <c r="M138" s="2">
        <f>IF(statek4[[#This Row],[roznica]]&gt;0,statek4[[#This Row],[roznica]],0)</f>
        <v>10</v>
      </c>
      <c r="N138" s="2">
        <f>IF(statek4[[#This Row],[roznica]]&lt;0,ABS(statek4[[#This Row],[roznica]]),0)</f>
        <v>0</v>
      </c>
    </row>
    <row r="139" spans="1:14" x14ac:dyDescent="0.25">
      <c r="A139" s="1">
        <v>43129</v>
      </c>
      <c r="B139" s="2" t="s">
        <v>21</v>
      </c>
      <c r="C139" s="2" t="s">
        <v>11</v>
      </c>
      <c r="D139" s="2" t="s">
        <v>14</v>
      </c>
      <c r="E139">
        <v>15</v>
      </c>
      <c r="F139">
        <v>38</v>
      </c>
      <c r="G139" s="2">
        <f>IF(AND(statek4[[#This Row],[Z/W]]="Z",statek4[[#This Row],[towar]]="T1"),G138+statek4[[#This Row],[ile ton]],IF(AND(statek4[[#This Row],[Z/W]]="W",statek4[[#This Row],[towar]]="T1"),G138-statek4[[#This Row],[ile ton]],G138))</f>
        <v>86</v>
      </c>
      <c r="H139" s="2">
        <f>IF(AND(statek4[[#This Row],[Z/W]]="Z",statek4[[#This Row],[towar]]="T2"),H138+statek4[[#This Row],[ile ton]],IF(AND(statek4[[#This Row],[Z/W]]="W",statek4[[#This Row],[towar]]="T2"),H138-statek4[[#This Row],[ile ton]],H138))</f>
        <v>49</v>
      </c>
      <c r="I139" s="2">
        <f>IF(AND(statek4[[#This Row],[Z/W]]="Z",statek4[[#This Row],[towar]]="T3"),I138+statek4[[#This Row],[ile ton]],IF(AND(statek4[[#This Row],[Z/W]]="W",statek4[[#This Row],[towar]]="T3"),I138-statek4[[#This Row],[ile ton]],I138))</f>
        <v>0</v>
      </c>
      <c r="J139" s="2">
        <f>IF(AND(statek4[[#This Row],[Z/W]]="Z",statek4[[#This Row],[towar]]="T4"),J138+statek4[[#This Row],[ile ton]],IF(AND(statek4[[#This Row],[Z/W]]="W",statek4[[#This Row],[towar]]="T4"),J138-statek4[[#This Row],[ile ton]],J138))</f>
        <v>1</v>
      </c>
      <c r="K139" s="2">
        <f>IF(AND(statek4[[#This Row],[Z/W]]="Z",statek4[[#This Row],[towar]]="T5"),K138+statek4[[#This Row],[ile ton]],IF(AND(statek4[[#This Row],[Z/W]]="W",statek4[[#This Row],[towar]]="T5"),K138-statek4[[#This Row],[ile ton]],K138))</f>
        <v>22</v>
      </c>
      <c r="L139" s="2">
        <f>statek4[[#This Row],[ILE TON T5]]-K138</f>
        <v>0</v>
      </c>
      <c r="M139" s="2">
        <f>IF(statek4[[#This Row],[roznica]]&gt;0,statek4[[#This Row],[roznica]],0)</f>
        <v>0</v>
      </c>
      <c r="N139" s="2">
        <f>IF(statek4[[#This Row],[roznica]]&lt;0,ABS(statek4[[#This Row],[roznica]]),0)</f>
        <v>0</v>
      </c>
    </row>
    <row r="140" spans="1:14" x14ac:dyDescent="0.25">
      <c r="A140" s="1">
        <v>43129</v>
      </c>
      <c r="B140" s="2" t="s">
        <v>21</v>
      </c>
      <c r="C140" s="2" t="s">
        <v>9</v>
      </c>
      <c r="D140" s="2" t="s">
        <v>14</v>
      </c>
      <c r="E140">
        <v>22</v>
      </c>
      <c r="F140">
        <v>63</v>
      </c>
      <c r="G140" s="2">
        <f>IF(AND(statek4[[#This Row],[Z/W]]="Z",statek4[[#This Row],[towar]]="T1"),G139+statek4[[#This Row],[ile ton]],IF(AND(statek4[[#This Row],[Z/W]]="W",statek4[[#This Row],[towar]]="T1"),G139-statek4[[#This Row],[ile ton]],G139))</f>
        <v>86</v>
      </c>
      <c r="H140" s="2">
        <f>IF(AND(statek4[[#This Row],[Z/W]]="Z",statek4[[#This Row],[towar]]="T2"),H139+statek4[[#This Row],[ile ton]],IF(AND(statek4[[#This Row],[Z/W]]="W",statek4[[#This Row],[towar]]="T2"),H139-statek4[[#This Row],[ile ton]],H139))</f>
        <v>49</v>
      </c>
      <c r="I140" s="2">
        <f>IF(AND(statek4[[#This Row],[Z/W]]="Z",statek4[[#This Row],[towar]]="T3"),I139+statek4[[#This Row],[ile ton]],IF(AND(statek4[[#This Row],[Z/W]]="W",statek4[[#This Row],[towar]]="T3"),I139-statek4[[#This Row],[ile ton]],I139))</f>
        <v>0</v>
      </c>
      <c r="J140" s="2">
        <f>IF(AND(statek4[[#This Row],[Z/W]]="Z",statek4[[#This Row],[towar]]="T4"),J139+statek4[[#This Row],[ile ton]],IF(AND(statek4[[#This Row],[Z/W]]="W",statek4[[#This Row],[towar]]="T4"),J139-statek4[[#This Row],[ile ton]],J139))</f>
        <v>1</v>
      </c>
      <c r="K140" s="2">
        <f>IF(AND(statek4[[#This Row],[Z/W]]="Z",statek4[[#This Row],[towar]]="T5"),K139+statek4[[#This Row],[ile ton]],IF(AND(statek4[[#This Row],[Z/W]]="W",statek4[[#This Row],[towar]]="T5"),K139-statek4[[#This Row],[ile ton]],K139))</f>
        <v>0</v>
      </c>
      <c r="L140" s="2">
        <f>statek4[[#This Row],[ILE TON T5]]-K139</f>
        <v>-22</v>
      </c>
      <c r="M140" s="2">
        <f>IF(statek4[[#This Row],[roznica]]&gt;0,statek4[[#This Row],[roznica]],0)</f>
        <v>0</v>
      </c>
      <c r="N140" s="2">
        <f>IF(statek4[[#This Row],[roznica]]&lt;0,ABS(statek4[[#This Row],[roznica]]),0)</f>
        <v>22</v>
      </c>
    </row>
    <row r="141" spans="1:14" x14ac:dyDescent="0.25">
      <c r="A141" s="1">
        <v>43129</v>
      </c>
      <c r="B141" s="2" t="s">
        <v>21</v>
      </c>
      <c r="C141" s="2" t="s">
        <v>7</v>
      </c>
      <c r="D141" s="2" t="s">
        <v>8</v>
      </c>
      <c r="E141">
        <v>9</v>
      </c>
      <c r="F141">
        <v>60</v>
      </c>
      <c r="G141" s="2">
        <f>IF(AND(statek4[[#This Row],[Z/W]]="Z",statek4[[#This Row],[towar]]="T1"),G140+statek4[[#This Row],[ile ton]],IF(AND(statek4[[#This Row],[Z/W]]="W",statek4[[#This Row],[towar]]="T1"),G140-statek4[[#This Row],[ile ton]],G140))</f>
        <v>86</v>
      </c>
      <c r="H141" s="2">
        <f>IF(AND(statek4[[#This Row],[Z/W]]="Z",statek4[[#This Row],[towar]]="T2"),H140+statek4[[#This Row],[ile ton]],IF(AND(statek4[[#This Row],[Z/W]]="W",statek4[[#This Row],[towar]]="T2"),H140-statek4[[#This Row],[ile ton]],H140))</f>
        <v>49</v>
      </c>
      <c r="I141" s="2">
        <f>IF(AND(statek4[[#This Row],[Z/W]]="Z",statek4[[#This Row],[towar]]="T3"),I140+statek4[[#This Row],[ile ton]],IF(AND(statek4[[#This Row],[Z/W]]="W",statek4[[#This Row],[towar]]="T3"),I140-statek4[[#This Row],[ile ton]],I140))</f>
        <v>0</v>
      </c>
      <c r="J141" s="2">
        <f>IF(AND(statek4[[#This Row],[Z/W]]="Z",statek4[[#This Row],[towar]]="T4"),J140+statek4[[#This Row],[ile ton]],IF(AND(statek4[[#This Row],[Z/W]]="W",statek4[[#This Row],[towar]]="T4"),J140-statek4[[#This Row],[ile ton]],J140))</f>
        <v>10</v>
      </c>
      <c r="K141" s="2">
        <f>IF(AND(statek4[[#This Row],[Z/W]]="Z",statek4[[#This Row],[towar]]="T5"),K140+statek4[[#This Row],[ile ton]],IF(AND(statek4[[#This Row],[Z/W]]="W",statek4[[#This Row],[towar]]="T5"),K140-statek4[[#This Row],[ile ton]],K140))</f>
        <v>0</v>
      </c>
      <c r="L141" s="2">
        <f>statek4[[#This Row],[ILE TON T5]]-K140</f>
        <v>0</v>
      </c>
      <c r="M141" s="2">
        <f>IF(statek4[[#This Row],[roznica]]&gt;0,statek4[[#This Row],[roznica]],0)</f>
        <v>0</v>
      </c>
      <c r="N141" s="2">
        <f>IF(statek4[[#This Row],[roznica]]&lt;0,ABS(statek4[[#This Row],[roznica]]),0)</f>
        <v>0</v>
      </c>
    </row>
    <row r="142" spans="1:14" x14ac:dyDescent="0.25">
      <c r="A142" s="1">
        <v>43129</v>
      </c>
      <c r="B142" s="2" t="s">
        <v>21</v>
      </c>
      <c r="C142" s="2" t="s">
        <v>12</v>
      </c>
      <c r="D142" s="2" t="s">
        <v>8</v>
      </c>
      <c r="E142">
        <v>6</v>
      </c>
      <c r="F142">
        <v>19</v>
      </c>
      <c r="G142" s="2">
        <f>IF(AND(statek4[[#This Row],[Z/W]]="Z",statek4[[#This Row],[towar]]="T1"),G141+statek4[[#This Row],[ile ton]],IF(AND(statek4[[#This Row],[Z/W]]="W",statek4[[#This Row],[towar]]="T1"),G141-statek4[[#This Row],[ile ton]],G141))</f>
        <v>86</v>
      </c>
      <c r="H142" s="2">
        <f>IF(AND(statek4[[#This Row],[Z/W]]="Z",statek4[[#This Row],[towar]]="T2"),H141+statek4[[#This Row],[ile ton]],IF(AND(statek4[[#This Row],[Z/W]]="W",statek4[[#This Row],[towar]]="T2"),H141-statek4[[#This Row],[ile ton]],H141))</f>
        <v>49</v>
      </c>
      <c r="I142" s="2">
        <f>IF(AND(statek4[[#This Row],[Z/W]]="Z",statek4[[#This Row],[towar]]="T3"),I141+statek4[[#This Row],[ile ton]],IF(AND(statek4[[#This Row],[Z/W]]="W",statek4[[#This Row],[towar]]="T3"),I141-statek4[[#This Row],[ile ton]],I141))</f>
        <v>6</v>
      </c>
      <c r="J142" s="2">
        <f>IF(AND(statek4[[#This Row],[Z/W]]="Z",statek4[[#This Row],[towar]]="T4"),J141+statek4[[#This Row],[ile ton]],IF(AND(statek4[[#This Row],[Z/W]]="W",statek4[[#This Row],[towar]]="T4"),J141-statek4[[#This Row],[ile ton]],J141))</f>
        <v>10</v>
      </c>
      <c r="K142" s="2">
        <f>IF(AND(statek4[[#This Row],[Z/W]]="Z",statek4[[#This Row],[towar]]="T5"),K141+statek4[[#This Row],[ile ton]],IF(AND(statek4[[#This Row],[Z/W]]="W",statek4[[#This Row],[towar]]="T5"),K141-statek4[[#This Row],[ile ton]],K141))</f>
        <v>0</v>
      </c>
      <c r="L142" s="2">
        <f>statek4[[#This Row],[ILE TON T5]]-K141</f>
        <v>0</v>
      </c>
      <c r="M142" s="2">
        <f>IF(statek4[[#This Row],[roznica]]&gt;0,statek4[[#This Row],[roznica]],0)</f>
        <v>0</v>
      </c>
      <c r="N142" s="2">
        <f>IF(statek4[[#This Row],[roznica]]&lt;0,ABS(statek4[[#This Row],[roznica]]),0)</f>
        <v>0</v>
      </c>
    </row>
    <row r="143" spans="1:14" x14ac:dyDescent="0.25">
      <c r="A143" s="1">
        <v>43129</v>
      </c>
      <c r="B143" s="2" t="s">
        <v>21</v>
      </c>
      <c r="C143" s="2" t="s">
        <v>10</v>
      </c>
      <c r="D143" s="2" t="s">
        <v>8</v>
      </c>
      <c r="E143">
        <v>4</v>
      </c>
      <c r="F143">
        <v>8</v>
      </c>
      <c r="G143" s="2">
        <f>IF(AND(statek4[[#This Row],[Z/W]]="Z",statek4[[#This Row],[towar]]="T1"),G142+statek4[[#This Row],[ile ton]],IF(AND(statek4[[#This Row],[Z/W]]="W",statek4[[#This Row],[towar]]="T1"),G142-statek4[[#This Row],[ile ton]],G142))</f>
        <v>90</v>
      </c>
      <c r="H143" s="2">
        <f>IF(AND(statek4[[#This Row],[Z/W]]="Z",statek4[[#This Row],[towar]]="T2"),H142+statek4[[#This Row],[ile ton]],IF(AND(statek4[[#This Row],[Z/W]]="W",statek4[[#This Row],[towar]]="T2"),H142-statek4[[#This Row],[ile ton]],H142))</f>
        <v>49</v>
      </c>
      <c r="I143" s="2">
        <f>IF(AND(statek4[[#This Row],[Z/W]]="Z",statek4[[#This Row],[towar]]="T3"),I142+statek4[[#This Row],[ile ton]],IF(AND(statek4[[#This Row],[Z/W]]="W",statek4[[#This Row],[towar]]="T3"),I142-statek4[[#This Row],[ile ton]],I142))</f>
        <v>6</v>
      </c>
      <c r="J143" s="2">
        <f>IF(AND(statek4[[#This Row],[Z/W]]="Z",statek4[[#This Row],[towar]]="T4"),J142+statek4[[#This Row],[ile ton]],IF(AND(statek4[[#This Row],[Z/W]]="W",statek4[[#This Row],[towar]]="T4"),J142-statek4[[#This Row],[ile ton]],J142))</f>
        <v>10</v>
      </c>
      <c r="K143" s="2">
        <f>IF(AND(statek4[[#This Row],[Z/W]]="Z",statek4[[#This Row],[towar]]="T5"),K142+statek4[[#This Row],[ile ton]],IF(AND(statek4[[#This Row],[Z/W]]="W",statek4[[#This Row],[towar]]="T5"),K142-statek4[[#This Row],[ile ton]],K142))</f>
        <v>0</v>
      </c>
      <c r="L143" s="2">
        <f>statek4[[#This Row],[ILE TON T5]]-K142</f>
        <v>0</v>
      </c>
      <c r="M143" s="2">
        <f>IF(statek4[[#This Row],[roznica]]&gt;0,statek4[[#This Row],[roznica]],0)</f>
        <v>0</v>
      </c>
      <c r="N143" s="2">
        <f>IF(statek4[[#This Row],[roznica]]&lt;0,ABS(statek4[[#This Row],[roznica]]),0)</f>
        <v>0</v>
      </c>
    </row>
    <row r="144" spans="1:14" x14ac:dyDescent="0.25">
      <c r="A144" s="1">
        <v>43130</v>
      </c>
      <c r="B144" s="2" t="s">
        <v>22</v>
      </c>
      <c r="C144" s="2" t="s">
        <v>12</v>
      </c>
      <c r="D144" s="2" t="s">
        <v>14</v>
      </c>
      <c r="E144">
        <v>6</v>
      </c>
      <c r="F144">
        <v>25</v>
      </c>
      <c r="G144" s="2">
        <f>IF(AND(statek4[[#This Row],[Z/W]]="Z",statek4[[#This Row],[towar]]="T1"),G143+statek4[[#This Row],[ile ton]],IF(AND(statek4[[#This Row],[Z/W]]="W",statek4[[#This Row],[towar]]="T1"),G143-statek4[[#This Row],[ile ton]],G143))</f>
        <v>90</v>
      </c>
      <c r="H144" s="2">
        <f>IF(AND(statek4[[#This Row],[Z/W]]="Z",statek4[[#This Row],[towar]]="T2"),H143+statek4[[#This Row],[ile ton]],IF(AND(statek4[[#This Row],[Z/W]]="W",statek4[[#This Row],[towar]]="T2"),H143-statek4[[#This Row],[ile ton]],H143))</f>
        <v>49</v>
      </c>
      <c r="I144" s="2">
        <f>IF(AND(statek4[[#This Row],[Z/W]]="Z",statek4[[#This Row],[towar]]="T3"),I143+statek4[[#This Row],[ile ton]],IF(AND(statek4[[#This Row],[Z/W]]="W",statek4[[#This Row],[towar]]="T3"),I143-statek4[[#This Row],[ile ton]],I143))</f>
        <v>0</v>
      </c>
      <c r="J144" s="2">
        <f>IF(AND(statek4[[#This Row],[Z/W]]="Z",statek4[[#This Row],[towar]]="T4"),J143+statek4[[#This Row],[ile ton]],IF(AND(statek4[[#This Row],[Z/W]]="W",statek4[[#This Row],[towar]]="T4"),J143-statek4[[#This Row],[ile ton]],J143))</f>
        <v>10</v>
      </c>
      <c r="K144" s="2">
        <f>IF(AND(statek4[[#This Row],[Z/W]]="Z",statek4[[#This Row],[towar]]="T5"),K143+statek4[[#This Row],[ile ton]],IF(AND(statek4[[#This Row],[Z/W]]="W",statek4[[#This Row],[towar]]="T5"),K143-statek4[[#This Row],[ile ton]],K143))</f>
        <v>0</v>
      </c>
      <c r="L144" s="2">
        <f>statek4[[#This Row],[ILE TON T5]]-K143</f>
        <v>0</v>
      </c>
      <c r="M144" s="2">
        <f>IF(statek4[[#This Row],[roznica]]&gt;0,statek4[[#This Row],[roznica]],0)</f>
        <v>0</v>
      </c>
      <c r="N144" s="2">
        <f>IF(statek4[[#This Row],[roznica]]&lt;0,ABS(statek4[[#This Row],[roznica]]),0)</f>
        <v>0</v>
      </c>
    </row>
    <row r="145" spans="1:14" x14ac:dyDescent="0.25">
      <c r="A145" s="1">
        <v>43130</v>
      </c>
      <c r="B145" s="2" t="s">
        <v>22</v>
      </c>
      <c r="C145" s="2" t="s">
        <v>7</v>
      </c>
      <c r="D145" s="2" t="s">
        <v>8</v>
      </c>
      <c r="E145">
        <v>48</v>
      </c>
      <c r="F145">
        <v>79</v>
      </c>
      <c r="G145" s="2">
        <f>IF(AND(statek4[[#This Row],[Z/W]]="Z",statek4[[#This Row],[towar]]="T1"),G144+statek4[[#This Row],[ile ton]],IF(AND(statek4[[#This Row],[Z/W]]="W",statek4[[#This Row],[towar]]="T1"),G144-statek4[[#This Row],[ile ton]],G144))</f>
        <v>90</v>
      </c>
      <c r="H145" s="2">
        <f>IF(AND(statek4[[#This Row],[Z/W]]="Z",statek4[[#This Row],[towar]]="T2"),H144+statek4[[#This Row],[ile ton]],IF(AND(statek4[[#This Row],[Z/W]]="W",statek4[[#This Row],[towar]]="T2"),H144-statek4[[#This Row],[ile ton]],H144))</f>
        <v>49</v>
      </c>
      <c r="I145" s="2">
        <f>IF(AND(statek4[[#This Row],[Z/W]]="Z",statek4[[#This Row],[towar]]="T3"),I144+statek4[[#This Row],[ile ton]],IF(AND(statek4[[#This Row],[Z/W]]="W",statek4[[#This Row],[towar]]="T3"),I144-statek4[[#This Row],[ile ton]],I144))</f>
        <v>0</v>
      </c>
      <c r="J145" s="2">
        <f>IF(AND(statek4[[#This Row],[Z/W]]="Z",statek4[[#This Row],[towar]]="T4"),J144+statek4[[#This Row],[ile ton]],IF(AND(statek4[[#This Row],[Z/W]]="W",statek4[[#This Row],[towar]]="T4"),J144-statek4[[#This Row],[ile ton]],J144))</f>
        <v>58</v>
      </c>
      <c r="K145" s="2">
        <f>IF(AND(statek4[[#This Row],[Z/W]]="Z",statek4[[#This Row],[towar]]="T5"),K144+statek4[[#This Row],[ile ton]],IF(AND(statek4[[#This Row],[Z/W]]="W",statek4[[#This Row],[towar]]="T5"),K144-statek4[[#This Row],[ile ton]],K144))</f>
        <v>0</v>
      </c>
      <c r="L145" s="2">
        <f>statek4[[#This Row],[ILE TON T5]]-K144</f>
        <v>0</v>
      </c>
      <c r="M145" s="2">
        <f>IF(statek4[[#This Row],[roznica]]&gt;0,statek4[[#This Row],[roznica]],0)</f>
        <v>0</v>
      </c>
      <c r="N145" s="2">
        <f>IF(statek4[[#This Row],[roznica]]&lt;0,ABS(statek4[[#This Row],[roznica]]),0)</f>
        <v>0</v>
      </c>
    </row>
    <row r="146" spans="1:14" x14ac:dyDescent="0.25">
      <c r="A146" s="1">
        <v>43147</v>
      </c>
      <c r="B146" s="2" t="s">
        <v>6</v>
      </c>
      <c r="C146" s="2" t="s">
        <v>9</v>
      </c>
      <c r="D146" s="2" t="s">
        <v>8</v>
      </c>
      <c r="E146">
        <v>34</v>
      </c>
      <c r="F146">
        <v>42</v>
      </c>
      <c r="G146" s="2">
        <f>IF(AND(statek4[[#This Row],[Z/W]]="Z",statek4[[#This Row],[towar]]="T1"),G145+statek4[[#This Row],[ile ton]],IF(AND(statek4[[#This Row],[Z/W]]="W",statek4[[#This Row],[towar]]="T1"),G145-statek4[[#This Row],[ile ton]],G145))</f>
        <v>90</v>
      </c>
      <c r="H146" s="2">
        <f>IF(AND(statek4[[#This Row],[Z/W]]="Z",statek4[[#This Row],[towar]]="T2"),H145+statek4[[#This Row],[ile ton]],IF(AND(statek4[[#This Row],[Z/W]]="W",statek4[[#This Row],[towar]]="T2"),H145-statek4[[#This Row],[ile ton]],H145))</f>
        <v>49</v>
      </c>
      <c r="I146" s="2">
        <f>IF(AND(statek4[[#This Row],[Z/W]]="Z",statek4[[#This Row],[towar]]="T3"),I145+statek4[[#This Row],[ile ton]],IF(AND(statek4[[#This Row],[Z/W]]="W",statek4[[#This Row],[towar]]="T3"),I145-statek4[[#This Row],[ile ton]],I145))</f>
        <v>0</v>
      </c>
      <c r="J146" s="2">
        <f>IF(AND(statek4[[#This Row],[Z/W]]="Z",statek4[[#This Row],[towar]]="T4"),J145+statek4[[#This Row],[ile ton]],IF(AND(statek4[[#This Row],[Z/W]]="W",statek4[[#This Row],[towar]]="T4"),J145-statek4[[#This Row],[ile ton]],J145))</f>
        <v>58</v>
      </c>
      <c r="K146" s="2">
        <f>IF(AND(statek4[[#This Row],[Z/W]]="Z",statek4[[#This Row],[towar]]="T5"),K145+statek4[[#This Row],[ile ton]],IF(AND(statek4[[#This Row],[Z/W]]="W",statek4[[#This Row],[towar]]="T5"),K145-statek4[[#This Row],[ile ton]],K145))</f>
        <v>34</v>
      </c>
      <c r="L146" s="2">
        <f>statek4[[#This Row],[ILE TON T5]]-K145</f>
        <v>34</v>
      </c>
      <c r="M146" s="2">
        <f>IF(statek4[[#This Row],[roznica]]&gt;0,statek4[[#This Row],[roznica]],0)</f>
        <v>34</v>
      </c>
      <c r="N146" s="2">
        <f>IF(statek4[[#This Row],[roznica]]&lt;0,ABS(statek4[[#This Row],[roznica]]),0)</f>
        <v>0</v>
      </c>
    </row>
    <row r="147" spans="1:14" x14ac:dyDescent="0.25">
      <c r="A147" s="1">
        <v>43147</v>
      </c>
      <c r="B147" s="2" t="s">
        <v>6</v>
      </c>
      <c r="C147" s="2" t="s">
        <v>11</v>
      </c>
      <c r="D147" s="2" t="s">
        <v>14</v>
      </c>
      <c r="E147">
        <v>49</v>
      </c>
      <c r="F147">
        <v>35</v>
      </c>
      <c r="G147" s="2">
        <f>IF(AND(statek4[[#This Row],[Z/W]]="Z",statek4[[#This Row],[towar]]="T1"),G146+statek4[[#This Row],[ile ton]],IF(AND(statek4[[#This Row],[Z/W]]="W",statek4[[#This Row],[towar]]="T1"),G146-statek4[[#This Row],[ile ton]],G146))</f>
        <v>90</v>
      </c>
      <c r="H147" s="2">
        <f>IF(AND(statek4[[#This Row],[Z/W]]="Z",statek4[[#This Row],[towar]]="T2"),H146+statek4[[#This Row],[ile ton]],IF(AND(statek4[[#This Row],[Z/W]]="W",statek4[[#This Row],[towar]]="T2"),H146-statek4[[#This Row],[ile ton]],H146))</f>
        <v>0</v>
      </c>
      <c r="I147" s="2">
        <f>IF(AND(statek4[[#This Row],[Z/W]]="Z",statek4[[#This Row],[towar]]="T3"),I146+statek4[[#This Row],[ile ton]],IF(AND(statek4[[#This Row],[Z/W]]="W",statek4[[#This Row],[towar]]="T3"),I146-statek4[[#This Row],[ile ton]],I146))</f>
        <v>0</v>
      </c>
      <c r="J147" s="2">
        <f>IF(AND(statek4[[#This Row],[Z/W]]="Z",statek4[[#This Row],[towar]]="T4"),J146+statek4[[#This Row],[ile ton]],IF(AND(statek4[[#This Row],[Z/W]]="W",statek4[[#This Row],[towar]]="T4"),J146-statek4[[#This Row],[ile ton]],J146))</f>
        <v>58</v>
      </c>
      <c r="K147" s="2">
        <f>IF(AND(statek4[[#This Row],[Z/W]]="Z",statek4[[#This Row],[towar]]="T5"),K146+statek4[[#This Row],[ile ton]],IF(AND(statek4[[#This Row],[Z/W]]="W",statek4[[#This Row],[towar]]="T5"),K146-statek4[[#This Row],[ile ton]],K146))</f>
        <v>34</v>
      </c>
      <c r="L147" s="2">
        <f>statek4[[#This Row],[ILE TON T5]]-K146</f>
        <v>0</v>
      </c>
      <c r="M147" s="2">
        <f>IF(statek4[[#This Row],[roznica]]&gt;0,statek4[[#This Row],[roznica]],0)</f>
        <v>0</v>
      </c>
      <c r="N147" s="2">
        <f>IF(statek4[[#This Row],[roznica]]&lt;0,ABS(statek4[[#This Row],[roznica]]),0)</f>
        <v>0</v>
      </c>
    </row>
    <row r="148" spans="1:14" x14ac:dyDescent="0.25">
      <c r="A148" s="1">
        <v>43147</v>
      </c>
      <c r="B148" s="2" t="s">
        <v>6</v>
      </c>
      <c r="C148" s="2" t="s">
        <v>10</v>
      </c>
      <c r="D148" s="2" t="s">
        <v>8</v>
      </c>
      <c r="E148">
        <v>10</v>
      </c>
      <c r="F148">
        <v>8</v>
      </c>
      <c r="G148" s="2">
        <f>IF(AND(statek4[[#This Row],[Z/W]]="Z",statek4[[#This Row],[towar]]="T1"),G147+statek4[[#This Row],[ile ton]],IF(AND(statek4[[#This Row],[Z/W]]="W",statek4[[#This Row],[towar]]="T1"),G147-statek4[[#This Row],[ile ton]],G147))</f>
        <v>100</v>
      </c>
      <c r="H148" s="2">
        <f>IF(AND(statek4[[#This Row],[Z/W]]="Z",statek4[[#This Row],[towar]]="T2"),H147+statek4[[#This Row],[ile ton]],IF(AND(statek4[[#This Row],[Z/W]]="W",statek4[[#This Row],[towar]]="T2"),H147-statek4[[#This Row],[ile ton]],H147))</f>
        <v>0</v>
      </c>
      <c r="I148" s="2">
        <f>IF(AND(statek4[[#This Row],[Z/W]]="Z",statek4[[#This Row],[towar]]="T3"),I147+statek4[[#This Row],[ile ton]],IF(AND(statek4[[#This Row],[Z/W]]="W",statek4[[#This Row],[towar]]="T3"),I147-statek4[[#This Row],[ile ton]],I147))</f>
        <v>0</v>
      </c>
      <c r="J148" s="2">
        <f>IF(AND(statek4[[#This Row],[Z/W]]="Z",statek4[[#This Row],[towar]]="T4"),J147+statek4[[#This Row],[ile ton]],IF(AND(statek4[[#This Row],[Z/W]]="W",statek4[[#This Row],[towar]]="T4"),J147-statek4[[#This Row],[ile ton]],J147))</f>
        <v>58</v>
      </c>
      <c r="K148" s="2">
        <f>IF(AND(statek4[[#This Row],[Z/W]]="Z",statek4[[#This Row],[towar]]="T5"),K147+statek4[[#This Row],[ile ton]],IF(AND(statek4[[#This Row],[Z/W]]="W",statek4[[#This Row],[towar]]="T5"),K147-statek4[[#This Row],[ile ton]],K147))</f>
        <v>34</v>
      </c>
      <c r="L148" s="2">
        <f>statek4[[#This Row],[ILE TON T5]]-K147</f>
        <v>0</v>
      </c>
      <c r="M148" s="2">
        <f>IF(statek4[[#This Row],[roznica]]&gt;0,statek4[[#This Row],[roznica]],0)</f>
        <v>0</v>
      </c>
      <c r="N148" s="2">
        <f>IF(statek4[[#This Row],[roznica]]&lt;0,ABS(statek4[[#This Row],[roznica]]),0)</f>
        <v>0</v>
      </c>
    </row>
    <row r="149" spans="1:14" x14ac:dyDescent="0.25">
      <c r="A149" s="1">
        <v>43147</v>
      </c>
      <c r="B149" s="2" t="s">
        <v>6</v>
      </c>
      <c r="C149" s="2" t="s">
        <v>12</v>
      </c>
      <c r="D149" s="2" t="s">
        <v>8</v>
      </c>
      <c r="E149">
        <v>47</v>
      </c>
      <c r="F149">
        <v>21</v>
      </c>
      <c r="G149" s="2">
        <f>IF(AND(statek4[[#This Row],[Z/W]]="Z",statek4[[#This Row],[towar]]="T1"),G148+statek4[[#This Row],[ile ton]],IF(AND(statek4[[#This Row],[Z/W]]="W",statek4[[#This Row],[towar]]="T1"),G148-statek4[[#This Row],[ile ton]],G148))</f>
        <v>100</v>
      </c>
      <c r="H149" s="2">
        <f>IF(AND(statek4[[#This Row],[Z/W]]="Z",statek4[[#This Row],[towar]]="T2"),H148+statek4[[#This Row],[ile ton]],IF(AND(statek4[[#This Row],[Z/W]]="W",statek4[[#This Row],[towar]]="T2"),H148-statek4[[#This Row],[ile ton]],H148))</f>
        <v>0</v>
      </c>
      <c r="I149" s="2">
        <f>IF(AND(statek4[[#This Row],[Z/W]]="Z",statek4[[#This Row],[towar]]="T3"),I148+statek4[[#This Row],[ile ton]],IF(AND(statek4[[#This Row],[Z/W]]="W",statek4[[#This Row],[towar]]="T3"),I148-statek4[[#This Row],[ile ton]],I148))</f>
        <v>47</v>
      </c>
      <c r="J149" s="2">
        <f>IF(AND(statek4[[#This Row],[Z/W]]="Z",statek4[[#This Row],[towar]]="T4"),J148+statek4[[#This Row],[ile ton]],IF(AND(statek4[[#This Row],[Z/W]]="W",statek4[[#This Row],[towar]]="T4"),J148-statek4[[#This Row],[ile ton]],J148))</f>
        <v>58</v>
      </c>
      <c r="K149" s="2">
        <f>IF(AND(statek4[[#This Row],[Z/W]]="Z",statek4[[#This Row],[towar]]="T5"),K148+statek4[[#This Row],[ile ton]],IF(AND(statek4[[#This Row],[Z/W]]="W",statek4[[#This Row],[towar]]="T5"),K148-statek4[[#This Row],[ile ton]],K148))</f>
        <v>34</v>
      </c>
      <c r="L149" s="2">
        <f>statek4[[#This Row],[ILE TON T5]]-K148</f>
        <v>0</v>
      </c>
      <c r="M149" s="2">
        <f>IF(statek4[[#This Row],[roznica]]&gt;0,statek4[[#This Row],[roznica]],0)</f>
        <v>0</v>
      </c>
      <c r="N149" s="2">
        <f>IF(statek4[[#This Row],[roznica]]&lt;0,ABS(statek4[[#This Row],[roznica]]),0)</f>
        <v>0</v>
      </c>
    </row>
    <row r="150" spans="1:14" x14ac:dyDescent="0.25">
      <c r="A150" s="1">
        <v>43147</v>
      </c>
      <c r="B150" s="2" t="s">
        <v>6</v>
      </c>
      <c r="C150" s="2" t="s">
        <v>7</v>
      </c>
      <c r="D150" s="2" t="s">
        <v>8</v>
      </c>
      <c r="E150">
        <v>48</v>
      </c>
      <c r="F150">
        <v>66</v>
      </c>
      <c r="G150" s="2">
        <f>IF(AND(statek4[[#This Row],[Z/W]]="Z",statek4[[#This Row],[towar]]="T1"),G149+statek4[[#This Row],[ile ton]],IF(AND(statek4[[#This Row],[Z/W]]="W",statek4[[#This Row],[towar]]="T1"),G149-statek4[[#This Row],[ile ton]],G149))</f>
        <v>100</v>
      </c>
      <c r="H150" s="2">
        <f>IF(AND(statek4[[#This Row],[Z/W]]="Z",statek4[[#This Row],[towar]]="T2"),H149+statek4[[#This Row],[ile ton]],IF(AND(statek4[[#This Row],[Z/W]]="W",statek4[[#This Row],[towar]]="T2"),H149-statek4[[#This Row],[ile ton]],H149))</f>
        <v>0</v>
      </c>
      <c r="I150" s="2">
        <f>IF(AND(statek4[[#This Row],[Z/W]]="Z",statek4[[#This Row],[towar]]="T3"),I149+statek4[[#This Row],[ile ton]],IF(AND(statek4[[#This Row],[Z/W]]="W",statek4[[#This Row],[towar]]="T3"),I149-statek4[[#This Row],[ile ton]],I149))</f>
        <v>47</v>
      </c>
      <c r="J150" s="2">
        <f>IF(AND(statek4[[#This Row],[Z/W]]="Z",statek4[[#This Row],[towar]]="T4"),J149+statek4[[#This Row],[ile ton]],IF(AND(statek4[[#This Row],[Z/W]]="W",statek4[[#This Row],[towar]]="T4"),J149-statek4[[#This Row],[ile ton]],J149))</f>
        <v>106</v>
      </c>
      <c r="K150" s="2">
        <f>IF(AND(statek4[[#This Row],[Z/W]]="Z",statek4[[#This Row],[towar]]="T5"),K149+statek4[[#This Row],[ile ton]],IF(AND(statek4[[#This Row],[Z/W]]="W",statek4[[#This Row],[towar]]="T5"),K149-statek4[[#This Row],[ile ton]],K149))</f>
        <v>34</v>
      </c>
      <c r="L150" s="2">
        <f>statek4[[#This Row],[ILE TON T5]]-K149</f>
        <v>0</v>
      </c>
      <c r="M150" s="2">
        <f>IF(statek4[[#This Row],[roznica]]&gt;0,statek4[[#This Row],[roznica]],0)</f>
        <v>0</v>
      </c>
      <c r="N150" s="2">
        <f>IF(statek4[[#This Row],[roznica]]&lt;0,ABS(statek4[[#This Row],[roznica]]),0)</f>
        <v>0</v>
      </c>
    </row>
    <row r="151" spans="1:14" x14ac:dyDescent="0.25">
      <c r="A151" s="1">
        <v>43162</v>
      </c>
      <c r="B151" s="2" t="s">
        <v>13</v>
      </c>
      <c r="C151" s="2" t="s">
        <v>9</v>
      </c>
      <c r="D151" s="2" t="s">
        <v>14</v>
      </c>
      <c r="E151">
        <v>34</v>
      </c>
      <c r="F151">
        <v>58</v>
      </c>
      <c r="G151" s="2">
        <f>IF(AND(statek4[[#This Row],[Z/W]]="Z",statek4[[#This Row],[towar]]="T1"),G150+statek4[[#This Row],[ile ton]],IF(AND(statek4[[#This Row],[Z/W]]="W",statek4[[#This Row],[towar]]="T1"),G150-statek4[[#This Row],[ile ton]],G150))</f>
        <v>100</v>
      </c>
      <c r="H151" s="2">
        <f>IF(AND(statek4[[#This Row],[Z/W]]="Z",statek4[[#This Row],[towar]]="T2"),H150+statek4[[#This Row],[ile ton]],IF(AND(statek4[[#This Row],[Z/W]]="W",statek4[[#This Row],[towar]]="T2"),H150-statek4[[#This Row],[ile ton]],H150))</f>
        <v>0</v>
      </c>
      <c r="I151" s="2">
        <f>IF(AND(statek4[[#This Row],[Z/W]]="Z",statek4[[#This Row],[towar]]="T3"),I150+statek4[[#This Row],[ile ton]],IF(AND(statek4[[#This Row],[Z/W]]="W",statek4[[#This Row],[towar]]="T3"),I150-statek4[[#This Row],[ile ton]],I150))</f>
        <v>47</v>
      </c>
      <c r="J151" s="2">
        <f>IF(AND(statek4[[#This Row],[Z/W]]="Z",statek4[[#This Row],[towar]]="T4"),J150+statek4[[#This Row],[ile ton]],IF(AND(statek4[[#This Row],[Z/W]]="W",statek4[[#This Row],[towar]]="T4"),J150-statek4[[#This Row],[ile ton]],J150))</f>
        <v>106</v>
      </c>
      <c r="K151" s="2">
        <f>IF(AND(statek4[[#This Row],[Z/W]]="Z",statek4[[#This Row],[towar]]="T5"),K150+statek4[[#This Row],[ile ton]],IF(AND(statek4[[#This Row],[Z/W]]="W",statek4[[#This Row],[towar]]="T5"),K150-statek4[[#This Row],[ile ton]],K150))</f>
        <v>0</v>
      </c>
      <c r="L151" s="2">
        <f>statek4[[#This Row],[ILE TON T5]]-K150</f>
        <v>-34</v>
      </c>
      <c r="M151" s="2">
        <f>IF(statek4[[#This Row],[roznica]]&gt;0,statek4[[#This Row],[roznica]],0)</f>
        <v>0</v>
      </c>
      <c r="N151" s="2">
        <f>IF(statek4[[#This Row],[roznica]]&lt;0,ABS(statek4[[#This Row],[roznica]]),0)</f>
        <v>34</v>
      </c>
    </row>
    <row r="152" spans="1:14" x14ac:dyDescent="0.25">
      <c r="A152" s="1">
        <v>43162</v>
      </c>
      <c r="B152" s="2" t="s">
        <v>13</v>
      </c>
      <c r="C152" s="2" t="s">
        <v>10</v>
      </c>
      <c r="D152" s="2" t="s">
        <v>8</v>
      </c>
      <c r="E152">
        <v>5</v>
      </c>
      <c r="F152">
        <v>9</v>
      </c>
      <c r="G152" s="2">
        <f>IF(AND(statek4[[#This Row],[Z/W]]="Z",statek4[[#This Row],[towar]]="T1"),G151+statek4[[#This Row],[ile ton]],IF(AND(statek4[[#This Row],[Z/W]]="W",statek4[[#This Row],[towar]]="T1"),G151-statek4[[#This Row],[ile ton]],G151))</f>
        <v>105</v>
      </c>
      <c r="H152" s="2">
        <f>IF(AND(statek4[[#This Row],[Z/W]]="Z",statek4[[#This Row],[towar]]="T2"),H151+statek4[[#This Row],[ile ton]],IF(AND(statek4[[#This Row],[Z/W]]="W",statek4[[#This Row],[towar]]="T2"),H151-statek4[[#This Row],[ile ton]],H151))</f>
        <v>0</v>
      </c>
      <c r="I152" s="2">
        <f>IF(AND(statek4[[#This Row],[Z/W]]="Z",statek4[[#This Row],[towar]]="T3"),I151+statek4[[#This Row],[ile ton]],IF(AND(statek4[[#This Row],[Z/W]]="W",statek4[[#This Row],[towar]]="T3"),I151-statek4[[#This Row],[ile ton]],I151))</f>
        <v>47</v>
      </c>
      <c r="J152" s="2">
        <f>IF(AND(statek4[[#This Row],[Z/W]]="Z",statek4[[#This Row],[towar]]="T4"),J151+statek4[[#This Row],[ile ton]],IF(AND(statek4[[#This Row],[Z/W]]="W",statek4[[#This Row],[towar]]="T4"),J151-statek4[[#This Row],[ile ton]],J151))</f>
        <v>106</v>
      </c>
      <c r="K152" s="2">
        <f>IF(AND(statek4[[#This Row],[Z/W]]="Z",statek4[[#This Row],[towar]]="T5"),K151+statek4[[#This Row],[ile ton]],IF(AND(statek4[[#This Row],[Z/W]]="W",statek4[[#This Row],[towar]]="T5"),K151-statek4[[#This Row],[ile ton]],K151))</f>
        <v>0</v>
      </c>
      <c r="L152" s="2">
        <f>statek4[[#This Row],[ILE TON T5]]-K151</f>
        <v>0</v>
      </c>
      <c r="M152" s="2">
        <f>IF(statek4[[#This Row],[roznica]]&gt;0,statek4[[#This Row],[roznica]],0)</f>
        <v>0</v>
      </c>
      <c r="N152" s="2">
        <f>IF(statek4[[#This Row],[roznica]]&lt;0,ABS(statek4[[#This Row],[roznica]]),0)</f>
        <v>0</v>
      </c>
    </row>
    <row r="153" spans="1:14" x14ac:dyDescent="0.25">
      <c r="A153" s="1">
        <v>43181</v>
      </c>
      <c r="B153" s="2" t="s">
        <v>15</v>
      </c>
      <c r="C153" s="2" t="s">
        <v>12</v>
      </c>
      <c r="D153" s="2" t="s">
        <v>14</v>
      </c>
      <c r="E153">
        <v>46</v>
      </c>
      <c r="F153">
        <v>30</v>
      </c>
      <c r="G153" s="2">
        <f>IF(AND(statek4[[#This Row],[Z/W]]="Z",statek4[[#This Row],[towar]]="T1"),G152+statek4[[#This Row],[ile ton]],IF(AND(statek4[[#This Row],[Z/W]]="W",statek4[[#This Row],[towar]]="T1"),G152-statek4[[#This Row],[ile ton]],G152))</f>
        <v>105</v>
      </c>
      <c r="H153" s="2">
        <f>IF(AND(statek4[[#This Row],[Z/W]]="Z",statek4[[#This Row],[towar]]="T2"),H152+statek4[[#This Row],[ile ton]],IF(AND(statek4[[#This Row],[Z/W]]="W",statek4[[#This Row],[towar]]="T2"),H152-statek4[[#This Row],[ile ton]],H152))</f>
        <v>0</v>
      </c>
      <c r="I153" s="2">
        <f>IF(AND(statek4[[#This Row],[Z/W]]="Z",statek4[[#This Row],[towar]]="T3"),I152+statek4[[#This Row],[ile ton]],IF(AND(statek4[[#This Row],[Z/W]]="W",statek4[[#This Row],[towar]]="T3"),I152-statek4[[#This Row],[ile ton]],I152))</f>
        <v>1</v>
      </c>
      <c r="J153" s="2">
        <f>IF(AND(statek4[[#This Row],[Z/W]]="Z",statek4[[#This Row],[towar]]="T4"),J152+statek4[[#This Row],[ile ton]],IF(AND(statek4[[#This Row],[Z/W]]="W",statek4[[#This Row],[towar]]="T4"),J152-statek4[[#This Row],[ile ton]],J152))</f>
        <v>106</v>
      </c>
      <c r="K153" s="2">
        <f>IF(AND(statek4[[#This Row],[Z/W]]="Z",statek4[[#This Row],[towar]]="T5"),K152+statek4[[#This Row],[ile ton]],IF(AND(statek4[[#This Row],[Z/W]]="W",statek4[[#This Row],[towar]]="T5"),K152-statek4[[#This Row],[ile ton]],K152))</f>
        <v>0</v>
      </c>
      <c r="L153" s="2">
        <f>statek4[[#This Row],[ILE TON T5]]-K152</f>
        <v>0</v>
      </c>
      <c r="M153" s="2">
        <f>IF(statek4[[#This Row],[roznica]]&gt;0,statek4[[#This Row],[roznica]],0)</f>
        <v>0</v>
      </c>
      <c r="N153" s="2">
        <f>IF(statek4[[#This Row],[roznica]]&lt;0,ABS(statek4[[#This Row],[roznica]]),0)</f>
        <v>0</v>
      </c>
    </row>
    <row r="154" spans="1:14" x14ac:dyDescent="0.25">
      <c r="A154" s="1">
        <v>43181</v>
      </c>
      <c r="B154" s="2" t="s">
        <v>15</v>
      </c>
      <c r="C154" s="2" t="s">
        <v>7</v>
      </c>
      <c r="D154" s="2" t="s">
        <v>8</v>
      </c>
      <c r="E154">
        <v>49</v>
      </c>
      <c r="F154">
        <v>65</v>
      </c>
      <c r="G154" s="2">
        <f>IF(AND(statek4[[#This Row],[Z/W]]="Z",statek4[[#This Row],[towar]]="T1"),G153+statek4[[#This Row],[ile ton]],IF(AND(statek4[[#This Row],[Z/W]]="W",statek4[[#This Row],[towar]]="T1"),G153-statek4[[#This Row],[ile ton]],G153))</f>
        <v>105</v>
      </c>
      <c r="H154" s="2">
        <f>IF(AND(statek4[[#This Row],[Z/W]]="Z",statek4[[#This Row],[towar]]="T2"),H153+statek4[[#This Row],[ile ton]],IF(AND(statek4[[#This Row],[Z/W]]="W",statek4[[#This Row],[towar]]="T2"),H153-statek4[[#This Row],[ile ton]],H153))</f>
        <v>0</v>
      </c>
      <c r="I154" s="2">
        <f>IF(AND(statek4[[#This Row],[Z/W]]="Z",statek4[[#This Row],[towar]]="T3"),I153+statek4[[#This Row],[ile ton]],IF(AND(statek4[[#This Row],[Z/W]]="W",statek4[[#This Row],[towar]]="T3"),I153-statek4[[#This Row],[ile ton]],I153))</f>
        <v>1</v>
      </c>
      <c r="J154" s="2">
        <f>IF(AND(statek4[[#This Row],[Z/W]]="Z",statek4[[#This Row],[towar]]="T4"),J153+statek4[[#This Row],[ile ton]],IF(AND(statek4[[#This Row],[Z/W]]="W",statek4[[#This Row],[towar]]="T4"),J153-statek4[[#This Row],[ile ton]],J153))</f>
        <v>155</v>
      </c>
      <c r="K154" s="2">
        <f>IF(AND(statek4[[#This Row],[Z/W]]="Z",statek4[[#This Row],[towar]]="T5"),K153+statek4[[#This Row],[ile ton]],IF(AND(statek4[[#This Row],[Z/W]]="W",statek4[[#This Row],[towar]]="T5"),K153-statek4[[#This Row],[ile ton]],K153))</f>
        <v>0</v>
      </c>
      <c r="L154" s="2">
        <f>statek4[[#This Row],[ILE TON T5]]-K153</f>
        <v>0</v>
      </c>
      <c r="M154" s="2">
        <f>IF(statek4[[#This Row],[roznica]]&gt;0,statek4[[#This Row],[roznica]],0)</f>
        <v>0</v>
      </c>
      <c r="N154" s="2">
        <f>IF(statek4[[#This Row],[roznica]]&lt;0,ABS(statek4[[#This Row],[roznica]]),0)</f>
        <v>0</v>
      </c>
    </row>
    <row r="155" spans="1:14" x14ac:dyDescent="0.25">
      <c r="A155" s="1">
        <v>43181</v>
      </c>
      <c r="B155" s="2" t="s">
        <v>15</v>
      </c>
      <c r="C155" s="2" t="s">
        <v>10</v>
      </c>
      <c r="D155" s="2" t="s">
        <v>8</v>
      </c>
      <c r="E155">
        <v>16</v>
      </c>
      <c r="F155">
        <v>8</v>
      </c>
      <c r="G155" s="2">
        <f>IF(AND(statek4[[#This Row],[Z/W]]="Z",statek4[[#This Row],[towar]]="T1"),G154+statek4[[#This Row],[ile ton]],IF(AND(statek4[[#This Row],[Z/W]]="W",statek4[[#This Row],[towar]]="T1"),G154-statek4[[#This Row],[ile ton]],G154))</f>
        <v>121</v>
      </c>
      <c r="H155" s="2">
        <f>IF(AND(statek4[[#This Row],[Z/W]]="Z",statek4[[#This Row],[towar]]="T2"),H154+statek4[[#This Row],[ile ton]],IF(AND(statek4[[#This Row],[Z/W]]="W",statek4[[#This Row],[towar]]="T2"),H154-statek4[[#This Row],[ile ton]],H154))</f>
        <v>0</v>
      </c>
      <c r="I155" s="2">
        <f>IF(AND(statek4[[#This Row],[Z/W]]="Z",statek4[[#This Row],[towar]]="T3"),I154+statek4[[#This Row],[ile ton]],IF(AND(statek4[[#This Row],[Z/W]]="W",statek4[[#This Row],[towar]]="T3"),I154-statek4[[#This Row],[ile ton]],I154))</f>
        <v>1</v>
      </c>
      <c r="J155" s="2">
        <f>IF(AND(statek4[[#This Row],[Z/W]]="Z",statek4[[#This Row],[towar]]="T4"),J154+statek4[[#This Row],[ile ton]],IF(AND(statek4[[#This Row],[Z/W]]="W",statek4[[#This Row],[towar]]="T4"),J154-statek4[[#This Row],[ile ton]],J154))</f>
        <v>155</v>
      </c>
      <c r="K155" s="2">
        <f>IF(AND(statek4[[#This Row],[Z/W]]="Z",statek4[[#This Row],[towar]]="T5"),K154+statek4[[#This Row],[ile ton]],IF(AND(statek4[[#This Row],[Z/W]]="W",statek4[[#This Row],[towar]]="T5"),K154-statek4[[#This Row],[ile ton]],K154))</f>
        <v>0</v>
      </c>
      <c r="L155" s="2">
        <f>statek4[[#This Row],[ILE TON T5]]-K154</f>
        <v>0</v>
      </c>
      <c r="M155" s="2">
        <f>IF(statek4[[#This Row],[roznica]]&gt;0,statek4[[#This Row],[roznica]],0)</f>
        <v>0</v>
      </c>
      <c r="N155" s="2">
        <f>IF(statek4[[#This Row],[roznica]]&lt;0,ABS(statek4[[#This Row],[roznica]]),0)</f>
        <v>0</v>
      </c>
    </row>
    <row r="156" spans="1:14" x14ac:dyDescent="0.25">
      <c r="A156" s="1">
        <v>43207</v>
      </c>
      <c r="B156" s="2" t="s">
        <v>16</v>
      </c>
      <c r="C156" s="2" t="s">
        <v>9</v>
      </c>
      <c r="D156" s="2" t="s">
        <v>8</v>
      </c>
      <c r="E156">
        <v>5</v>
      </c>
      <c r="F156">
        <v>37</v>
      </c>
      <c r="G156" s="2">
        <f>IF(AND(statek4[[#This Row],[Z/W]]="Z",statek4[[#This Row],[towar]]="T1"),G155+statek4[[#This Row],[ile ton]],IF(AND(statek4[[#This Row],[Z/W]]="W",statek4[[#This Row],[towar]]="T1"),G155-statek4[[#This Row],[ile ton]],G155))</f>
        <v>121</v>
      </c>
      <c r="H156" s="2">
        <f>IF(AND(statek4[[#This Row],[Z/W]]="Z",statek4[[#This Row],[towar]]="T2"),H155+statek4[[#This Row],[ile ton]],IF(AND(statek4[[#This Row],[Z/W]]="W",statek4[[#This Row],[towar]]="T2"),H155-statek4[[#This Row],[ile ton]],H155))</f>
        <v>0</v>
      </c>
      <c r="I156" s="2">
        <f>IF(AND(statek4[[#This Row],[Z/W]]="Z",statek4[[#This Row],[towar]]="T3"),I155+statek4[[#This Row],[ile ton]],IF(AND(statek4[[#This Row],[Z/W]]="W",statek4[[#This Row],[towar]]="T3"),I155-statek4[[#This Row],[ile ton]],I155))</f>
        <v>1</v>
      </c>
      <c r="J156" s="2">
        <f>IF(AND(statek4[[#This Row],[Z/W]]="Z",statek4[[#This Row],[towar]]="T4"),J155+statek4[[#This Row],[ile ton]],IF(AND(statek4[[#This Row],[Z/W]]="W",statek4[[#This Row],[towar]]="T4"),J155-statek4[[#This Row],[ile ton]],J155))</f>
        <v>155</v>
      </c>
      <c r="K156" s="2">
        <f>IF(AND(statek4[[#This Row],[Z/W]]="Z",statek4[[#This Row],[towar]]="T5"),K155+statek4[[#This Row],[ile ton]],IF(AND(statek4[[#This Row],[Z/W]]="W",statek4[[#This Row],[towar]]="T5"),K155-statek4[[#This Row],[ile ton]],K155))</f>
        <v>5</v>
      </c>
      <c r="L156" s="2">
        <f>statek4[[#This Row],[ILE TON T5]]-K155</f>
        <v>5</v>
      </c>
      <c r="M156" s="2">
        <f>IF(statek4[[#This Row],[roznica]]&gt;0,statek4[[#This Row],[roznica]],0)</f>
        <v>5</v>
      </c>
      <c r="N156" s="2">
        <f>IF(statek4[[#This Row],[roznica]]&lt;0,ABS(statek4[[#This Row],[roznica]]),0)</f>
        <v>0</v>
      </c>
    </row>
    <row r="157" spans="1:14" x14ac:dyDescent="0.25">
      <c r="A157" s="1">
        <v>43207</v>
      </c>
      <c r="B157" s="2" t="s">
        <v>16</v>
      </c>
      <c r="C157" s="2" t="s">
        <v>12</v>
      </c>
      <c r="D157" s="2" t="s">
        <v>14</v>
      </c>
      <c r="E157">
        <v>1</v>
      </c>
      <c r="F157">
        <v>32</v>
      </c>
      <c r="G157" s="2">
        <f>IF(AND(statek4[[#This Row],[Z/W]]="Z",statek4[[#This Row],[towar]]="T1"),G156+statek4[[#This Row],[ile ton]],IF(AND(statek4[[#This Row],[Z/W]]="W",statek4[[#This Row],[towar]]="T1"),G156-statek4[[#This Row],[ile ton]],G156))</f>
        <v>121</v>
      </c>
      <c r="H157" s="2">
        <f>IF(AND(statek4[[#This Row],[Z/W]]="Z",statek4[[#This Row],[towar]]="T2"),H156+statek4[[#This Row],[ile ton]],IF(AND(statek4[[#This Row],[Z/W]]="W",statek4[[#This Row],[towar]]="T2"),H156-statek4[[#This Row],[ile ton]],H156))</f>
        <v>0</v>
      </c>
      <c r="I157" s="2">
        <f>IF(AND(statek4[[#This Row],[Z/W]]="Z",statek4[[#This Row],[towar]]="T3"),I156+statek4[[#This Row],[ile ton]],IF(AND(statek4[[#This Row],[Z/W]]="W",statek4[[#This Row],[towar]]="T3"),I156-statek4[[#This Row],[ile ton]],I156))</f>
        <v>0</v>
      </c>
      <c r="J157" s="2">
        <f>IF(AND(statek4[[#This Row],[Z/W]]="Z",statek4[[#This Row],[towar]]="T4"),J156+statek4[[#This Row],[ile ton]],IF(AND(statek4[[#This Row],[Z/W]]="W",statek4[[#This Row],[towar]]="T4"),J156-statek4[[#This Row],[ile ton]],J156))</f>
        <v>155</v>
      </c>
      <c r="K157" s="2">
        <f>IF(AND(statek4[[#This Row],[Z/W]]="Z",statek4[[#This Row],[towar]]="T5"),K156+statek4[[#This Row],[ile ton]],IF(AND(statek4[[#This Row],[Z/W]]="W",statek4[[#This Row],[towar]]="T5"),K156-statek4[[#This Row],[ile ton]],K156))</f>
        <v>5</v>
      </c>
      <c r="L157" s="2">
        <f>statek4[[#This Row],[ILE TON T5]]-K156</f>
        <v>0</v>
      </c>
      <c r="M157" s="2">
        <f>IF(statek4[[#This Row],[roznica]]&gt;0,statek4[[#This Row],[roznica]],0)</f>
        <v>0</v>
      </c>
      <c r="N157" s="2">
        <f>IF(statek4[[#This Row],[roznica]]&lt;0,ABS(statek4[[#This Row],[roznica]]),0)</f>
        <v>0</v>
      </c>
    </row>
    <row r="158" spans="1:14" x14ac:dyDescent="0.25">
      <c r="A158" s="1">
        <v>43207</v>
      </c>
      <c r="B158" s="2" t="s">
        <v>16</v>
      </c>
      <c r="C158" s="2" t="s">
        <v>10</v>
      </c>
      <c r="D158" s="2" t="s">
        <v>8</v>
      </c>
      <c r="E158">
        <v>34</v>
      </c>
      <c r="F158">
        <v>7</v>
      </c>
      <c r="G158" s="2">
        <f>IF(AND(statek4[[#This Row],[Z/W]]="Z",statek4[[#This Row],[towar]]="T1"),G157+statek4[[#This Row],[ile ton]],IF(AND(statek4[[#This Row],[Z/W]]="W",statek4[[#This Row],[towar]]="T1"),G157-statek4[[#This Row],[ile ton]],G157))</f>
        <v>155</v>
      </c>
      <c r="H158" s="2">
        <f>IF(AND(statek4[[#This Row],[Z/W]]="Z",statek4[[#This Row],[towar]]="T2"),H157+statek4[[#This Row],[ile ton]],IF(AND(statek4[[#This Row],[Z/W]]="W",statek4[[#This Row],[towar]]="T2"),H157-statek4[[#This Row],[ile ton]],H157))</f>
        <v>0</v>
      </c>
      <c r="I158" s="2">
        <f>IF(AND(statek4[[#This Row],[Z/W]]="Z",statek4[[#This Row],[towar]]="T3"),I157+statek4[[#This Row],[ile ton]],IF(AND(statek4[[#This Row],[Z/W]]="W",statek4[[#This Row],[towar]]="T3"),I157-statek4[[#This Row],[ile ton]],I157))</f>
        <v>0</v>
      </c>
      <c r="J158" s="2">
        <f>IF(AND(statek4[[#This Row],[Z/W]]="Z",statek4[[#This Row],[towar]]="T4"),J157+statek4[[#This Row],[ile ton]],IF(AND(statek4[[#This Row],[Z/W]]="W",statek4[[#This Row],[towar]]="T4"),J157-statek4[[#This Row],[ile ton]],J157))</f>
        <v>155</v>
      </c>
      <c r="K158" s="2">
        <f>IF(AND(statek4[[#This Row],[Z/W]]="Z",statek4[[#This Row],[towar]]="T5"),K157+statek4[[#This Row],[ile ton]],IF(AND(statek4[[#This Row],[Z/W]]="W",statek4[[#This Row],[towar]]="T5"),K157-statek4[[#This Row],[ile ton]],K157))</f>
        <v>5</v>
      </c>
      <c r="L158" s="2">
        <f>statek4[[#This Row],[ILE TON T5]]-K157</f>
        <v>0</v>
      </c>
      <c r="M158" s="2">
        <f>IF(statek4[[#This Row],[roznica]]&gt;0,statek4[[#This Row],[roznica]],0)</f>
        <v>0</v>
      </c>
      <c r="N158" s="2">
        <f>IF(statek4[[#This Row],[roznica]]&lt;0,ABS(statek4[[#This Row],[roznica]]),0)</f>
        <v>0</v>
      </c>
    </row>
    <row r="159" spans="1:14" x14ac:dyDescent="0.25">
      <c r="A159" s="1">
        <v>43207</v>
      </c>
      <c r="B159" s="2" t="s">
        <v>16</v>
      </c>
      <c r="C159" s="2" t="s">
        <v>7</v>
      </c>
      <c r="D159" s="2" t="s">
        <v>8</v>
      </c>
      <c r="E159">
        <v>29</v>
      </c>
      <c r="F159">
        <v>59</v>
      </c>
      <c r="G159" s="2">
        <f>IF(AND(statek4[[#This Row],[Z/W]]="Z",statek4[[#This Row],[towar]]="T1"),G158+statek4[[#This Row],[ile ton]],IF(AND(statek4[[#This Row],[Z/W]]="W",statek4[[#This Row],[towar]]="T1"),G158-statek4[[#This Row],[ile ton]],G158))</f>
        <v>155</v>
      </c>
      <c r="H159" s="2">
        <f>IF(AND(statek4[[#This Row],[Z/W]]="Z",statek4[[#This Row],[towar]]="T2"),H158+statek4[[#This Row],[ile ton]],IF(AND(statek4[[#This Row],[Z/W]]="W",statek4[[#This Row],[towar]]="T2"),H158-statek4[[#This Row],[ile ton]],H158))</f>
        <v>0</v>
      </c>
      <c r="I159" s="2">
        <f>IF(AND(statek4[[#This Row],[Z/W]]="Z",statek4[[#This Row],[towar]]="T3"),I158+statek4[[#This Row],[ile ton]],IF(AND(statek4[[#This Row],[Z/W]]="W",statek4[[#This Row],[towar]]="T3"),I158-statek4[[#This Row],[ile ton]],I158))</f>
        <v>0</v>
      </c>
      <c r="J159" s="2">
        <f>IF(AND(statek4[[#This Row],[Z/W]]="Z",statek4[[#This Row],[towar]]="T4"),J158+statek4[[#This Row],[ile ton]],IF(AND(statek4[[#This Row],[Z/W]]="W",statek4[[#This Row],[towar]]="T4"),J158-statek4[[#This Row],[ile ton]],J158))</f>
        <v>184</v>
      </c>
      <c r="K159" s="2">
        <f>IF(AND(statek4[[#This Row],[Z/W]]="Z",statek4[[#This Row],[towar]]="T5"),K158+statek4[[#This Row],[ile ton]],IF(AND(statek4[[#This Row],[Z/W]]="W",statek4[[#This Row],[towar]]="T5"),K158-statek4[[#This Row],[ile ton]],K158))</f>
        <v>5</v>
      </c>
      <c r="L159" s="2">
        <f>statek4[[#This Row],[ILE TON T5]]-K158</f>
        <v>0</v>
      </c>
      <c r="M159" s="2">
        <f>IF(statek4[[#This Row],[roznica]]&gt;0,statek4[[#This Row],[roznica]],0)</f>
        <v>0</v>
      </c>
      <c r="N159" s="2">
        <f>IF(statek4[[#This Row],[roznica]]&lt;0,ABS(statek4[[#This Row],[roznica]]),0)</f>
        <v>0</v>
      </c>
    </row>
    <row r="160" spans="1:14" x14ac:dyDescent="0.25">
      <c r="A160" s="1">
        <v>43228</v>
      </c>
      <c r="B160" s="2" t="s">
        <v>17</v>
      </c>
      <c r="C160" s="2" t="s">
        <v>11</v>
      </c>
      <c r="D160" s="2" t="s">
        <v>8</v>
      </c>
      <c r="E160">
        <v>34</v>
      </c>
      <c r="F160">
        <v>24</v>
      </c>
      <c r="G160" s="2">
        <f>IF(AND(statek4[[#This Row],[Z/W]]="Z",statek4[[#This Row],[towar]]="T1"),G159+statek4[[#This Row],[ile ton]],IF(AND(statek4[[#This Row],[Z/W]]="W",statek4[[#This Row],[towar]]="T1"),G159-statek4[[#This Row],[ile ton]],G159))</f>
        <v>155</v>
      </c>
      <c r="H160" s="2">
        <f>IF(AND(statek4[[#This Row],[Z/W]]="Z",statek4[[#This Row],[towar]]="T2"),H159+statek4[[#This Row],[ile ton]],IF(AND(statek4[[#This Row],[Z/W]]="W",statek4[[#This Row],[towar]]="T2"),H159-statek4[[#This Row],[ile ton]],H159))</f>
        <v>34</v>
      </c>
      <c r="I160" s="2">
        <f>IF(AND(statek4[[#This Row],[Z/W]]="Z",statek4[[#This Row],[towar]]="T3"),I159+statek4[[#This Row],[ile ton]],IF(AND(statek4[[#This Row],[Z/W]]="W",statek4[[#This Row],[towar]]="T3"),I159-statek4[[#This Row],[ile ton]],I159))</f>
        <v>0</v>
      </c>
      <c r="J160" s="2">
        <f>IF(AND(statek4[[#This Row],[Z/W]]="Z",statek4[[#This Row],[towar]]="T4"),J159+statek4[[#This Row],[ile ton]],IF(AND(statek4[[#This Row],[Z/W]]="W",statek4[[#This Row],[towar]]="T4"),J159-statek4[[#This Row],[ile ton]],J159))</f>
        <v>184</v>
      </c>
      <c r="K160" s="2">
        <f>IF(AND(statek4[[#This Row],[Z/W]]="Z",statek4[[#This Row],[towar]]="T5"),K159+statek4[[#This Row],[ile ton]],IF(AND(statek4[[#This Row],[Z/W]]="W",statek4[[#This Row],[towar]]="T5"),K159-statek4[[#This Row],[ile ton]],K159))</f>
        <v>5</v>
      </c>
      <c r="L160" s="2">
        <f>statek4[[#This Row],[ILE TON T5]]-K159</f>
        <v>0</v>
      </c>
      <c r="M160" s="2">
        <f>IF(statek4[[#This Row],[roznica]]&gt;0,statek4[[#This Row],[roznica]],0)</f>
        <v>0</v>
      </c>
      <c r="N160" s="2">
        <f>IF(statek4[[#This Row],[roznica]]&lt;0,ABS(statek4[[#This Row],[roznica]]),0)</f>
        <v>0</v>
      </c>
    </row>
    <row r="161" spans="1:14" x14ac:dyDescent="0.25">
      <c r="A161" s="1">
        <v>43228</v>
      </c>
      <c r="B161" s="2" t="s">
        <v>17</v>
      </c>
      <c r="C161" s="2" t="s">
        <v>12</v>
      </c>
      <c r="D161" s="2" t="s">
        <v>8</v>
      </c>
      <c r="E161">
        <v>27</v>
      </c>
      <c r="F161">
        <v>20</v>
      </c>
      <c r="G161" s="2">
        <f>IF(AND(statek4[[#This Row],[Z/W]]="Z",statek4[[#This Row],[towar]]="T1"),G160+statek4[[#This Row],[ile ton]],IF(AND(statek4[[#This Row],[Z/W]]="W",statek4[[#This Row],[towar]]="T1"),G160-statek4[[#This Row],[ile ton]],G160))</f>
        <v>155</v>
      </c>
      <c r="H161" s="2">
        <f>IF(AND(statek4[[#This Row],[Z/W]]="Z",statek4[[#This Row],[towar]]="T2"),H160+statek4[[#This Row],[ile ton]],IF(AND(statek4[[#This Row],[Z/W]]="W",statek4[[#This Row],[towar]]="T2"),H160-statek4[[#This Row],[ile ton]],H160))</f>
        <v>34</v>
      </c>
      <c r="I161" s="2">
        <f>IF(AND(statek4[[#This Row],[Z/W]]="Z",statek4[[#This Row],[towar]]="T3"),I160+statek4[[#This Row],[ile ton]],IF(AND(statek4[[#This Row],[Z/W]]="W",statek4[[#This Row],[towar]]="T3"),I160-statek4[[#This Row],[ile ton]],I160))</f>
        <v>27</v>
      </c>
      <c r="J161" s="2">
        <f>IF(AND(statek4[[#This Row],[Z/W]]="Z",statek4[[#This Row],[towar]]="T4"),J160+statek4[[#This Row],[ile ton]],IF(AND(statek4[[#This Row],[Z/W]]="W",statek4[[#This Row],[towar]]="T4"),J160-statek4[[#This Row],[ile ton]],J160))</f>
        <v>184</v>
      </c>
      <c r="K161" s="2">
        <f>IF(AND(statek4[[#This Row],[Z/W]]="Z",statek4[[#This Row],[towar]]="T5"),K160+statek4[[#This Row],[ile ton]],IF(AND(statek4[[#This Row],[Z/W]]="W",statek4[[#This Row],[towar]]="T5"),K160-statek4[[#This Row],[ile ton]],K160))</f>
        <v>5</v>
      </c>
      <c r="L161" s="2">
        <f>statek4[[#This Row],[ILE TON T5]]-K160</f>
        <v>0</v>
      </c>
      <c r="M161" s="2">
        <f>IF(statek4[[#This Row],[roznica]]&gt;0,statek4[[#This Row],[roznica]],0)</f>
        <v>0</v>
      </c>
      <c r="N161" s="2">
        <f>IF(statek4[[#This Row],[roznica]]&lt;0,ABS(statek4[[#This Row],[roznica]]),0)</f>
        <v>0</v>
      </c>
    </row>
    <row r="162" spans="1:14" x14ac:dyDescent="0.25">
      <c r="A162" s="1">
        <v>43228</v>
      </c>
      <c r="B162" s="2" t="s">
        <v>17</v>
      </c>
      <c r="C162" s="2" t="s">
        <v>10</v>
      </c>
      <c r="D162" s="2" t="s">
        <v>8</v>
      </c>
      <c r="E162">
        <v>40</v>
      </c>
      <c r="F162">
        <v>8</v>
      </c>
      <c r="G162" s="2">
        <f>IF(AND(statek4[[#This Row],[Z/W]]="Z",statek4[[#This Row],[towar]]="T1"),G161+statek4[[#This Row],[ile ton]],IF(AND(statek4[[#This Row],[Z/W]]="W",statek4[[#This Row],[towar]]="T1"),G161-statek4[[#This Row],[ile ton]],G161))</f>
        <v>195</v>
      </c>
      <c r="H162" s="2">
        <f>IF(AND(statek4[[#This Row],[Z/W]]="Z",statek4[[#This Row],[towar]]="T2"),H161+statek4[[#This Row],[ile ton]],IF(AND(statek4[[#This Row],[Z/W]]="W",statek4[[#This Row],[towar]]="T2"),H161-statek4[[#This Row],[ile ton]],H161))</f>
        <v>34</v>
      </c>
      <c r="I162" s="2">
        <f>IF(AND(statek4[[#This Row],[Z/W]]="Z",statek4[[#This Row],[towar]]="T3"),I161+statek4[[#This Row],[ile ton]],IF(AND(statek4[[#This Row],[Z/W]]="W",statek4[[#This Row],[towar]]="T3"),I161-statek4[[#This Row],[ile ton]],I161))</f>
        <v>27</v>
      </c>
      <c r="J162" s="2">
        <f>IF(AND(statek4[[#This Row],[Z/W]]="Z",statek4[[#This Row],[towar]]="T4"),J161+statek4[[#This Row],[ile ton]],IF(AND(statek4[[#This Row],[Z/W]]="W",statek4[[#This Row],[towar]]="T4"),J161-statek4[[#This Row],[ile ton]],J161))</f>
        <v>184</v>
      </c>
      <c r="K162" s="2">
        <f>IF(AND(statek4[[#This Row],[Z/W]]="Z",statek4[[#This Row],[towar]]="T5"),K161+statek4[[#This Row],[ile ton]],IF(AND(statek4[[#This Row],[Z/W]]="W",statek4[[#This Row],[towar]]="T5"),K161-statek4[[#This Row],[ile ton]],K161))</f>
        <v>5</v>
      </c>
      <c r="L162" s="2">
        <f>statek4[[#This Row],[ILE TON T5]]-K161</f>
        <v>0</v>
      </c>
      <c r="M162" s="2">
        <f>IF(statek4[[#This Row],[roznica]]&gt;0,statek4[[#This Row],[roznica]],0)</f>
        <v>0</v>
      </c>
      <c r="N162" s="2">
        <f>IF(statek4[[#This Row],[roznica]]&lt;0,ABS(statek4[[#This Row],[roznica]]),0)</f>
        <v>0</v>
      </c>
    </row>
    <row r="163" spans="1:14" x14ac:dyDescent="0.25">
      <c r="A163" s="1">
        <v>43252</v>
      </c>
      <c r="B163" s="2" t="s">
        <v>18</v>
      </c>
      <c r="C163" s="2" t="s">
        <v>7</v>
      </c>
      <c r="D163" s="2" t="s">
        <v>14</v>
      </c>
      <c r="E163">
        <v>184</v>
      </c>
      <c r="F163">
        <v>99</v>
      </c>
      <c r="G163" s="2">
        <f>IF(AND(statek4[[#This Row],[Z/W]]="Z",statek4[[#This Row],[towar]]="T1"),G162+statek4[[#This Row],[ile ton]],IF(AND(statek4[[#This Row],[Z/W]]="W",statek4[[#This Row],[towar]]="T1"),G162-statek4[[#This Row],[ile ton]],G162))</f>
        <v>195</v>
      </c>
      <c r="H163" s="2">
        <f>IF(AND(statek4[[#This Row],[Z/W]]="Z",statek4[[#This Row],[towar]]="T2"),H162+statek4[[#This Row],[ile ton]],IF(AND(statek4[[#This Row],[Z/W]]="W",statek4[[#This Row],[towar]]="T2"),H162-statek4[[#This Row],[ile ton]],H162))</f>
        <v>34</v>
      </c>
      <c r="I163" s="2">
        <f>IF(AND(statek4[[#This Row],[Z/W]]="Z",statek4[[#This Row],[towar]]="T3"),I162+statek4[[#This Row],[ile ton]],IF(AND(statek4[[#This Row],[Z/W]]="W",statek4[[#This Row],[towar]]="T3"),I162-statek4[[#This Row],[ile ton]],I162))</f>
        <v>27</v>
      </c>
      <c r="J163" s="2">
        <f>IF(AND(statek4[[#This Row],[Z/W]]="Z",statek4[[#This Row],[towar]]="T4"),J162+statek4[[#This Row],[ile ton]],IF(AND(statek4[[#This Row],[Z/W]]="W",statek4[[#This Row],[towar]]="T4"),J162-statek4[[#This Row],[ile ton]],J162))</f>
        <v>0</v>
      </c>
      <c r="K163" s="2">
        <f>IF(AND(statek4[[#This Row],[Z/W]]="Z",statek4[[#This Row],[towar]]="T5"),K162+statek4[[#This Row],[ile ton]],IF(AND(statek4[[#This Row],[Z/W]]="W",statek4[[#This Row],[towar]]="T5"),K162-statek4[[#This Row],[ile ton]],K162))</f>
        <v>5</v>
      </c>
      <c r="L163" s="2">
        <f>statek4[[#This Row],[ILE TON T5]]-K162</f>
        <v>0</v>
      </c>
      <c r="M163" s="2">
        <f>IF(statek4[[#This Row],[roznica]]&gt;0,statek4[[#This Row],[roznica]],0)</f>
        <v>0</v>
      </c>
      <c r="N163" s="2">
        <f>IF(statek4[[#This Row],[roznica]]&lt;0,ABS(statek4[[#This Row],[roznica]]),0)</f>
        <v>0</v>
      </c>
    </row>
    <row r="164" spans="1:14" x14ac:dyDescent="0.25">
      <c r="A164" s="1">
        <v>43252</v>
      </c>
      <c r="B164" s="2" t="s">
        <v>18</v>
      </c>
      <c r="C164" s="2" t="s">
        <v>9</v>
      </c>
      <c r="D164" s="2" t="s">
        <v>8</v>
      </c>
      <c r="E164">
        <v>48</v>
      </c>
      <c r="F164">
        <v>38</v>
      </c>
      <c r="G164" s="2">
        <f>IF(AND(statek4[[#This Row],[Z/W]]="Z",statek4[[#This Row],[towar]]="T1"),G163+statek4[[#This Row],[ile ton]],IF(AND(statek4[[#This Row],[Z/W]]="W",statek4[[#This Row],[towar]]="T1"),G163-statek4[[#This Row],[ile ton]],G163))</f>
        <v>195</v>
      </c>
      <c r="H164" s="2">
        <f>IF(AND(statek4[[#This Row],[Z/W]]="Z",statek4[[#This Row],[towar]]="T2"),H163+statek4[[#This Row],[ile ton]],IF(AND(statek4[[#This Row],[Z/W]]="W",statek4[[#This Row],[towar]]="T2"),H163-statek4[[#This Row],[ile ton]],H163))</f>
        <v>34</v>
      </c>
      <c r="I164" s="2">
        <f>IF(AND(statek4[[#This Row],[Z/W]]="Z",statek4[[#This Row],[towar]]="T3"),I163+statek4[[#This Row],[ile ton]],IF(AND(statek4[[#This Row],[Z/W]]="W",statek4[[#This Row],[towar]]="T3"),I163-statek4[[#This Row],[ile ton]],I163))</f>
        <v>27</v>
      </c>
      <c r="J164" s="2">
        <f>IF(AND(statek4[[#This Row],[Z/W]]="Z",statek4[[#This Row],[towar]]="T4"),J163+statek4[[#This Row],[ile ton]],IF(AND(statek4[[#This Row],[Z/W]]="W",statek4[[#This Row],[towar]]="T4"),J163-statek4[[#This Row],[ile ton]],J163))</f>
        <v>0</v>
      </c>
      <c r="K164" s="2">
        <f>IF(AND(statek4[[#This Row],[Z/W]]="Z",statek4[[#This Row],[towar]]="T5"),K163+statek4[[#This Row],[ile ton]],IF(AND(statek4[[#This Row],[Z/W]]="W",statek4[[#This Row],[towar]]="T5"),K163-statek4[[#This Row],[ile ton]],K163))</f>
        <v>53</v>
      </c>
      <c r="L164" s="2">
        <f>statek4[[#This Row],[ILE TON T5]]-K163</f>
        <v>48</v>
      </c>
      <c r="M164" s="2">
        <f>IF(statek4[[#This Row],[roznica]]&gt;0,statek4[[#This Row],[roznica]],0)</f>
        <v>48</v>
      </c>
      <c r="N164" s="2">
        <f>IF(statek4[[#This Row],[roznica]]&lt;0,ABS(statek4[[#This Row],[roznica]]),0)</f>
        <v>0</v>
      </c>
    </row>
    <row r="165" spans="1:14" x14ac:dyDescent="0.25">
      <c r="A165" s="1">
        <v>43252</v>
      </c>
      <c r="B165" s="2" t="s">
        <v>18</v>
      </c>
      <c r="C165" s="2" t="s">
        <v>11</v>
      </c>
      <c r="D165" s="2" t="s">
        <v>8</v>
      </c>
      <c r="E165">
        <v>21</v>
      </c>
      <c r="F165">
        <v>23</v>
      </c>
      <c r="G165" s="2">
        <f>IF(AND(statek4[[#This Row],[Z/W]]="Z",statek4[[#This Row],[towar]]="T1"),G164+statek4[[#This Row],[ile ton]],IF(AND(statek4[[#This Row],[Z/W]]="W",statek4[[#This Row],[towar]]="T1"),G164-statek4[[#This Row],[ile ton]],G164))</f>
        <v>195</v>
      </c>
      <c r="H165" s="2">
        <f>IF(AND(statek4[[#This Row],[Z/W]]="Z",statek4[[#This Row],[towar]]="T2"),H164+statek4[[#This Row],[ile ton]],IF(AND(statek4[[#This Row],[Z/W]]="W",statek4[[#This Row],[towar]]="T2"),H164-statek4[[#This Row],[ile ton]],H164))</f>
        <v>55</v>
      </c>
      <c r="I165" s="2">
        <f>IF(AND(statek4[[#This Row],[Z/W]]="Z",statek4[[#This Row],[towar]]="T3"),I164+statek4[[#This Row],[ile ton]],IF(AND(statek4[[#This Row],[Z/W]]="W",statek4[[#This Row],[towar]]="T3"),I164-statek4[[#This Row],[ile ton]],I164))</f>
        <v>27</v>
      </c>
      <c r="J165" s="2">
        <f>IF(AND(statek4[[#This Row],[Z/W]]="Z",statek4[[#This Row],[towar]]="T4"),J164+statek4[[#This Row],[ile ton]],IF(AND(statek4[[#This Row],[Z/W]]="W",statek4[[#This Row],[towar]]="T4"),J164-statek4[[#This Row],[ile ton]],J164))</f>
        <v>0</v>
      </c>
      <c r="K165" s="2">
        <f>IF(AND(statek4[[#This Row],[Z/W]]="Z",statek4[[#This Row],[towar]]="T5"),K164+statek4[[#This Row],[ile ton]],IF(AND(statek4[[#This Row],[Z/W]]="W",statek4[[#This Row],[towar]]="T5"),K164-statek4[[#This Row],[ile ton]],K164))</f>
        <v>53</v>
      </c>
      <c r="L165" s="2">
        <f>statek4[[#This Row],[ILE TON T5]]-K164</f>
        <v>0</v>
      </c>
      <c r="M165" s="2">
        <f>IF(statek4[[#This Row],[roznica]]&gt;0,statek4[[#This Row],[roznica]],0)</f>
        <v>0</v>
      </c>
      <c r="N165" s="2">
        <f>IF(statek4[[#This Row],[roznica]]&lt;0,ABS(statek4[[#This Row],[roznica]]),0)</f>
        <v>0</v>
      </c>
    </row>
    <row r="166" spans="1:14" x14ac:dyDescent="0.25">
      <c r="A166" s="1">
        <v>43270</v>
      </c>
      <c r="B166" s="2" t="s">
        <v>19</v>
      </c>
      <c r="C166" s="2" t="s">
        <v>7</v>
      </c>
      <c r="D166" s="2" t="s">
        <v>8</v>
      </c>
      <c r="E166">
        <v>47</v>
      </c>
      <c r="F166">
        <v>66</v>
      </c>
      <c r="G166" s="2">
        <f>IF(AND(statek4[[#This Row],[Z/W]]="Z",statek4[[#This Row],[towar]]="T1"),G165+statek4[[#This Row],[ile ton]],IF(AND(statek4[[#This Row],[Z/W]]="W",statek4[[#This Row],[towar]]="T1"),G165-statek4[[#This Row],[ile ton]],G165))</f>
        <v>195</v>
      </c>
      <c r="H166" s="2">
        <f>IF(AND(statek4[[#This Row],[Z/W]]="Z",statek4[[#This Row],[towar]]="T2"),H165+statek4[[#This Row],[ile ton]],IF(AND(statek4[[#This Row],[Z/W]]="W",statek4[[#This Row],[towar]]="T2"),H165-statek4[[#This Row],[ile ton]],H165))</f>
        <v>55</v>
      </c>
      <c r="I166" s="2">
        <f>IF(AND(statek4[[#This Row],[Z/W]]="Z",statek4[[#This Row],[towar]]="T3"),I165+statek4[[#This Row],[ile ton]],IF(AND(statek4[[#This Row],[Z/W]]="W",statek4[[#This Row],[towar]]="T3"),I165-statek4[[#This Row],[ile ton]],I165))</f>
        <v>27</v>
      </c>
      <c r="J166" s="2">
        <f>IF(AND(statek4[[#This Row],[Z/W]]="Z",statek4[[#This Row],[towar]]="T4"),J165+statek4[[#This Row],[ile ton]],IF(AND(statek4[[#This Row],[Z/W]]="W",statek4[[#This Row],[towar]]="T4"),J165-statek4[[#This Row],[ile ton]],J165))</f>
        <v>47</v>
      </c>
      <c r="K166" s="2">
        <f>IF(AND(statek4[[#This Row],[Z/W]]="Z",statek4[[#This Row],[towar]]="T5"),K165+statek4[[#This Row],[ile ton]],IF(AND(statek4[[#This Row],[Z/W]]="W",statek4[[#This Row],[towar]]="T5"),K165-statek4[[#This Row],[ile ton]],K165))</f>
        <v>53</v>
      </c>
      <c r="L166" s="2">
        <f>statek4[[#This Row],[ILE TON T5]]-K165</f>
        <v>0</v>
      </c>
      <c r="M166" s="2">
        <f>IF(statek4[[#This Row],[roznica]]&gt;0,statek4[[#This Row],[roznica]],0)</f>
        <v>0</v>
      </c>
      <c r="N166" s="2">
        <f>IF(statek4[[#This Row],[roznica]]&lt;0,ABS(statek4[[#This Row],[roznica]]),0)</f>
        <v>0</v>
      </c>
    </row>
    <row r="167" spans="1:14" x14ac:dyDescent="0.25">
      <c r="A167" s="1">
        <v>43270</v>
      </c>
      <c r="B167" s="2" t="s">
        <v>19</v>
      </c>
      <c r="C167" s="2" t="s">
        <v>11</v>
      </c>
      <c r="D167" s="2" t="s">
        <v>8</v>
      </c>
      <c r="E167">
        <v>6</v>
      </c>
      <c r="F167">
        <v>25</v>
      </c>
      <c r="G167" s="2">
        <f>IF(AND(statek4[[#This Row],[Z/W]]="Z",statek4[[#This Row],[towar]]="T1"),G166+statek4[[#This Row],[ile ton]],IF(AND(statek4[[#This Row],[Z/W]]="W",statek4[[#This Row],[towar]]="T1"),G166-statek4[[#This Row],[ile ton]],G166))</f>
        <v>195</v>
      </c>
      <c r="H167" s="2">
        <f>IF(AND(statek4[[#This Row],[Z/W]]="Z",statek4[[#This Row],[towar]]="T2"),H166+statek4[[#This Row],[ile ton]],IF(AND(statek4[[#This Row],[Z/W]]="W",statek4[[#This Row],[towar]]="T2"),H166-statek4[[#This Row],[ile ton]],H166))</f>
        <v>61</v>
      </c>
      <c r="I167" s="2">
        <f>IF(AND(statek4[[#This Row],[Z/W]]="Z",statek4[[#This Row],[towar]]="T3"),I166+statek4[[#This Row],[ile ton]],IF(AND(statek4[[#This Row],[Z/W]]="W",statek4[[#This Row],[towar]]="T3"),I166-statek4[[#This Row],[ile ton]],I166))</f>
        <v>27</v>
      </c>
      <c r="J167" s="2">
        <f>IF(AND(statek4[[#This Row],[Z/W]]="Z",statek4[[#This Row],[towar]]="T4"),J166+statek4[[#This Row],[ile ton]],IF(AND(statek4[[#This Row],[Z/W]]="W",statek4[[#This Row],[towar]]="T4"),J166-statek4[[#This Row],[ile ton]],J166))</f>
        <v>47</v>
      </c>
      <c r="K167" s="2">
        <f>IF(AND(statek4[[#This Row],[Z/W]]="Z",statek4[[#This Row],[towar]]="T5"),K166+statek4[[#This Row],[ile ton]],IF(AND(statek4[[#This Row],[Z/W]]="W",statek4[[#This Row],[towar]]="T5"),K166-statek4[[#This Row],[ile ton]],K166))</f>
        <v>53</v>
      </c>
      <c r="L167" s="2">
        <f>statek4[[#This Row],[ILE TON T5]]-K166</f>
        <v>0</v>
      </c>
      <c r="M167" s="2">
        <f>IF(statek4[[#This Row],[roznica]]&gt;0,statek4[[#This Row],[roznica]],0)</f>
        <v>0</v>
      </c>
      <c r="N167" s="2">
        <f>IF(statek4[[#This Row],[roznica]]&lt;0,ABS(statek4[[#This Row],[roznica]]),0)</f>
        <v>0</v>
      </c>
    </row>
    <row r="168" spans="1:14" x14ac:dyDescent="0.25">
      <c r="A168" s="1">
        <v>43270</v>
      </c>
      <c r="B168" s="2" t="s">
        <v>19</v>
      </c>
      <c r="C168" s="2" t="s">
        <v>9</v>
      </c>
      <c r="D168" s="2" t="s">
        <v>8</v>
      </c>
      <c r="E168">
        <v>47</v>
      </c>
      <c r="F168">
        <v>41</v>
      </c>
      <c r="G168" s="2">
        <f>IF(AND(statek4[[#This Row],[Z/W]]="Z",statek4[[#This Row],[towar]]="T1"),G167+statek4[[#This Row],[ile ton]],IF(AND(statek4[[#This Row],[Z/W]]="W",statek4[[#This Row],[towar]]="T1"),G167-statek4[[#This Row],[ile ton]],G167))</f>
        <v>195</v>
      </c>
      <c r="H168" s="2">
        <f>IF(AND(statek4[[#This Row],[Z/W]]="Z",statek4[[#This Row],[towar]]="T2"),H167+statek4[[#This Row],[ile ton]],IF(AND(statek4[[#This Row],[Z/W]]="W",statek4[[#This Row],[towar]]="T2"),H167-statek4[[#This Row],[ile ton]],H167))</f>
        <v>61</v>
      </c>
      <c r="I168" s="2">
        <f>IF(AND(statek4[[#This Row],[Z/W]]="Z",statek4[[#This Row],[towar]]="T3"),I167+statek4[[#This Row],[ile ton]],IF(AND(statek4[[#This Row],[Z/W]]="W",statek4[[#This Row],[towar]]="T3"),I167-statek4[[#This Row],[ile ton]],I167))</f>
        <v>27</v>
      </c>
      <c r="J168" s="2">
        <f>IF(AND(statek4[[#This Row],[Z/W]]="Z",statek4[[#This Row],[towar]]="T4"),J167+statek4[[#This Row],[ile ton]],IF(AND(statek4[[#This Row],[Z/W]]="W",statek4[[#This Row],[towar]]="T4"),J167-statek4[[#This Row],[ile ton]],J167))</f>
        <v>47</v>
      </c>
      <c r="K168" s="2">
        <f>IF(AND(statek4[[#This Row],[Z/W]]="Z",statek4[[#This Row],[towar]]="T5"),K167+statek4[[#This Row],[ile ton]],IF(AND(statek4[[#This Row],[Z/W]]="W",statek4[[#This Row],[towar]]="T5"),K167-statek4[[#This Row],[ile ton]],K167))</f>
        <v>100</v>
      </c>
      <c r="L168" s="2">
        <f>statek4[[#This Row],[ILE TON T5]]-K167</f>
        <v>47</v>
      </c>
      <c r="M168" s="2">
        <f>IF(statek4[[#This Row],[roznica]]&gt;0,statek4[[#This Row],[roznica]],0)</f>
        <v>47</v>
      </c>
      <c r="N168" s="2">
        <f>IF(statek4[[#This Row],[roznica]]&lt;0,ABS(statek4[[#This Row],[roznica]]),0)</f>
        <v>0</v>
      </c>
    </row>
    <row r="169" spans="1:14" x14ac:dyDescent="0.25">
      <c r="A169" s="1">
        <v>43292</v>
      </c>
      <c r="B169" s="2" t="s">
        <v>20</v>
      </c>
      <c r="C169" s="2" t="s">
        <v>10</v>
      </c>
      <c r="D169" s="2" t="s">
        <v>14</v>
      </c>
      <c r="E169">
        <v>192</v>
      </c>
      <c r="F169">
        <v>12</v>
      </c>
      <c r="G169" s="2">
        <f>IF(AND(statek4[[#This Row],[Z/W]]="Z",statek4[[#This Row],[towar]]="T1"),G168+statek4[[#This Row],[ile ton]],IF(AND(statek4[[#This Row],[Z/W]]="W",statek4[[#This Row],[towar]]="T1"),G168-statek4[[#This Row],[ile ton]],G168))</f>
        <v>3</v>
      </c>
      <c r="H169" s="2">
        <f>IF(AND(statek4[[#This Row],[Z/W]]="Z",statek4[[#This Row],[towar]]="T2"),H168+statek4[[#This Row],[ile ton]],IF(AND(statek4[[#This Row],[Z/W]]="W",statek4[[#This Row],[towar]]="T2"),H168-statek4[[#This Row],[ile ton]],H168))</f>
        <v>61</v>
      </c>
      <c r="I169" s="2">
        <f>IF(AND(statek4[[#This Row],[Z/W]]="Z",statek4[[#This Row],[towar]]="T3"),I168+statek4[[#This Row],[ile ton]],IF(AND(statek4[[#This Row],[Z/W]]="W",statek4[[#This Row],[towar]]="T3"),I168-statek4[[#This Row],[ile ton]],I168))</f>
        <v>27</v>
      </c>
      <c r="J169" s="2">
        <f>IF(AND(statek4[[#This Row],[Z/W]]="Z",statek4[[#This Row],[towar]]="T4"),J168+statek4[[#This Row],[ile ton]],IF(AND(statek4[[#This Row],[Z/W]]="W",statek4[[#This Row],[towar]]="T4"),J168-statek4[[#This Row],[ile ton]],J168))</f>
        <v>47</v>
      </c>
      <c r="K169" s="2">
        <f>IF(AND(statek4[[#This Row],[Z/W]]="Z",statek4[[#This Row],[towar]]="T5"),K168+statek4[[#This Row],[ile ton]],IF(AND(statek4[[#This Row],[Z/W]]="W",statek4[[#This Row],[towar]]="T5"),K168-statek4[[#This Row],[ile ton]],K168))</f>
        <v>100</v>
      </c>
      <c r="L169" s="2">
        <f>statek4[[#This Row],[ILE TON T5]]-K168</f>
        <v>0</v>
      </c>
      <c r="M169" s="2">
        <f>IF(statek4[[#This Row],[roznica]]&gt;0,statek4[[#This Row],[roznica]],0)</f>
        <v>0</v>
      </c>
      <c r="N169" s="2">
        <f>IF(statek4[[#This Row],[roznica]]&lt;0,ABS(statek4[[#This Row],[roznica]]),0)</f>
        <v>0</v>
      </c>
    </row>
    <row r="170" spans="1:14" x14ac:dyDescent="0.25">
      <c r="A170" s="1">
        <v>43292</v>
      </c>
      <c r="B170" s="2" t="s">
        <v>20</v>
      </c>
      <c r="C170" s="2" t="s">
        <v>11</v>
      </c>
      <c r="D170" s="2" t="s">
        <v>14</v>
      </c>
      <c r="E170">
        <v>48</v>
      </c>
      <c r="F170">
        <v>37</v>
      </c>
      <c r="G170" s="2">
        <f>IF(AND(statek4[[#This Row],[Z/W]]="Z",statek4[[#This Row],[towar]]="T1"),G169+statek4[[#This Row],[ile ton]],IF(AND(statek4[[#This Row],[Z/W]]="W",statek4[[#This Row],[towar]]="T1"),G169-statek4[[#This Row],[ile ton]],G169))</f>
        <v>3</v>
      </c>
      <c r="H170" s="2">
        <f>IF(AND(statek4[[#This Row],[Z/W]]="Z",statek4[[#This Row],[towar]]="T2"),H169+statek4[[#This Row],[ile ton]],IF(AND(statek4[[#This Row],[Z/W]]="W",statek4[[#This Row],[towar]]="T2"),H169-statek4[[#This Row],[ile ton]],H169))</f>
        <v>13</v>
      </c>
      <c r="I170" s="2">
        <f>IF(AND(statek4[[#This Row],[Z/W]]="Z",statek4[[#This Row],[towar]]="T3"),I169+statek4[[#This Row],[ile ton]],IF(AND(statek4[[#This Row],[Z/W]]="W",statek4[[#This Row],[towar]]="T3"),I169-statek4[[#This Row],[ile ton]],I169))</f>
        <v>27</v>
      </c>
      <c r="J170" s="2">
        <f>IF(AND(statek4[[#This Row],[Z/W]]="Z",statek4[[#This Row],[towar]]="T4"),J169+statek4[[#This Row],[ile ton]],IF(AND(statek4[[#This Row],[Z/W]]="W",statek4[[#This Row],[towar]]="T4"),J169-statek4[[#This Row],[ile ton]],J169))</f>
        <v>47</v>
      </c>
      <c r="K170" s="2">
        <f>IF(AND(statek4[[#This Row],[Z/W]]="Z",statek4[[#This Row],[towar]]="T5"),K169+statek4[[#This Row],[ile ton]],IF(AND(statek4[[#This Row],[Z/W]]="W",statek4[[#This Row],[towar]]="T5"),K169-statek4[[#This Row],[ile ton]],K169))</f>
        <v>100</v>
      </c>
      <c r="L170" s="2">
        <f>statek4[[#This Row],[ILE TON T5]]-K169</f>
        <v>0</v>
      </c>
      <c r="M170" s="2">
        <f>IF(statek4[[#This Row],[roznica]]&gt;0,statek4[[#This Row],[roznica]],0)</f>
        <v>0</v>
      </c>
      <c r="N170" s="2">
        <f>IF(statek4[[#This Row],[roznica]]&lt;0,ABS(statek4[[#This Row],[roznica]]),0)</f>
        <v>0</v>
      </c>
    </row>
    <row r="171" spans="1:14" x14ac:dyDescent="0.25">
      <c r="A171" s="1">
        <v>43292</v>
      </c>
      <c r="B171" s="2" t="s">
        <v>20</v>
      </c>
      <c r="C171" s="2" t="s">
        <v>7</v>
      </c>
      <c r="D171" s="2" t="s">
        <v>8</v>
      </c>
      <c r="E171">
        <v>18</v>
      </c>
      <c r="F171">
        <v>62</v>
      </c>
      <c r="G171" s="2">
        <f>IF(AND(statek4[[#This Row],[Z/W]]="Z",statek4[[#This Row],[towar]]="T1"),G170+statek4[[#This Row],[ile ton]],IF(AND(statek4[[#This Row],[Z/W]]="W",statek4[[#This Row],[towar]]="T1"),G170-statek4[[#This Row],[ile ton]],G170))</f>
        <v>3</v>
      </c>
      <c r="H171" s="2">
        <f>IF(AND(statek4[[#This Row],[Z/W]]="Z",statek4[[#This Row],[towar]]="T2"),H170+statek4[[#This Row],[ile ton]],IF(AND(statek4[[#This Row],[Z/W]]="W",statek4[[#This Row],[towar]]="T2"),H170-statek4[[#This Row],[ile ton]],H170))</f>
        <v>13</v>
      </c>
      <c r="I171" s="2">
        <f>IF(AND(statek4[[#This Row],[Z/W]]="Z",statek4[[#This Row],[towar]]="T3"),I170+statek4[[#This Row],[ile ton]],IF(AND(statek4[[#This Row],[Z/W]]="W",statek4[[#This Row],[towar]]="T3"),I170-statek4[[#This Row],[ile ton]],I170))</f>
        <v>27</v>
      </c>
      <c r="J171" s="2">
        <f>IF(AND(statek4[[#This Row],[Z/W]]="Z",statek4[[#This Row],[towar]]="T4"),J170+statek4[[#This Row],[ile ton]],IF(AND(statek4[[#This Row],[Z/W]]="W",statek4[[#This Row],[towar]]="T4"),J170-statek4[[#This Row],[ile ton]],J170))</f>
        <v>65</v>
      </c>
      <c r="K171" s="2">
        <f>IF(AND(statek4[[#This Row],[Z/W]]="Z",statek4[[#This Row],[towar]]="T5"),K170+statek4[[#This Row],[ile ton]],IF(AND(statek4[[#This Row],[Z/W]]="W",statek4[[#This Row],[towar]]="T5"),K170-statek4[[#This Row],[ile ton]],K170))</f>
        <v>100</v>
      </c>
      <c r="L171" s="2">
        <f>statek4[[#This Row],[ILE TON T5]]-K170</f>
        <v>0</v>
      </c>
      <c r="M171" s="2">
        <f>IF(statek4[[#This Row],[roznica]]&gt;0,statek4[[#This Row],[roznica]],0)</f>
        <v>0</v>
      </c>
      <c r="N171" s="2">
        <f>IF(statek4[[#This Row],[roznica]]&lt;0,ABS(statek4[[#This Row],[roznica]]),0)</f>
        <v>0</v>
      </c>
    </row>
    <row r="172" spans="1:14" x14ac:dyDescent="0.25">
      <c r="A172" s="1">
        <v>43292</v>
      </c>
      <c r="B172" s="2" t="s">
        <v>20</v>
      </c>
      <c r="C172" s="2" t="s">
        <v>9</v>
      </c>
      <c r="D172" s="2" t="s">
        <v>8</v>
      </c>
      <c r="E172">
        <v>25</v>
      </c>
      <c r="F172">
        <v>39</v>
      </c>
      <c r="G172" s="2">
        <f>IF(AND(statek4[[#This Row],[Z/W]]="Z",statek4[[#This Row],[towar]]="T1"),G171+statek4[[#This Row],[ile ton]],IF(AND(statek4[[#This Row],[Z/W]]="W",statek4[[#This Row],[towar]]="T1"),G171-statek4[[#This Row],[ile ton]],G171))</f>
        <v>3</v>
      </c>
      <c r="H172" s="2">
        <f>IF(AND(statek4[[#This Row],[Z/W]]="Z",statek4[[#This Row],[towar]]="T2"),H171+statek4[[#This Row],[ile ton]],IF(AND(statek4[[#This Row],[Z/W]]="W",statek4[[#This Row],[towar]]="T2"),H171-statek4[[#This Row],[ile ton]],H171))</f>
        <v>13</v>
      </c>
      <c r="I172" s="2">
        <f>IF(AND(statek4[[#This Row],[Z/W]]="Z",statek4[[#This Row],[towar]]="T3"),I171+statek4[[#This Row],[ile ton]],IF(AND(statek4[[#This Row],[Z/W]]="W",statek4[[#This Row],[towar]]="T3"),I171-statek4[[#This Row],[ile ton]],I171))</f>
        <v>27</v>
      </c>
      <c r="J172" s="2">
        <f>IF(AND(statek4[[#This Row],[Z/W]]="Z",statek4[[#This Row],[towar]]="T4"),J171+statek4[[#This Row],[ile ton]],IF(AND(statek4[[#This Row],[Z/W]]="W",statek4[[#This Row],[towar]]="T4"),J171-statek4[[#This Row],[ile ton]],J171))</f>
        <v>65</v>
      </c>
      <c r="K172" s="2">
        <f>IF(AND(statek4[[#This Row],[Z/W]]="Z",statek4[[#This Row],[towar]]="T5"),K171+statek4[[#This Row],[ile ton]],IF(AND(statek4[[#This Row],[Z/W]]="W",statek4[[#This Row],[towar]]="T5"),K171-statek4[[#This Row],[ile ton]],K171))</f>
        <v>125</v>
      </c>
      <c r="L172" s="2">
        <f>statek4[[#This Row],[ILE TON T5]]-K171</f>
        <v>25</v>
      </c>
      <c r="M172" s="2">
        <f>IF(statek4[[#This Row],[roznica]]&gt;0,statek4[[#This Row],[roznica]],0)</f>
        <v>25</v>
      </c>
      <c r="N172" s="2">
        <f>IF(statek4[[#This Row],[roznica]]&lt;0,ABS(statek4[[#This Row],[roznica]]),0)</f>
        <v>0</v>
      </c>
    </row>
    <row r="173" spans="1:14" x14ac:dyDescent="0.25">
      <c r="A173" s="12">
        <v>43292</v>
      </c>
      <c r="B173" s="13" t="s">
        <v>20</v>
      </c>
      <c r="C173" s="13" t="s">
        <v>12</v>
      </c>
      <c r="D173" s="13" t="s">
        <v>8</v>
      </c>
      <c r="E173" s="14">
        <v>2</v>
      </c>
      <c r="F173" s="14">
        <v>20</v>
      </c>
      <c r="G173" s="13">
        <f>IF(AND(statek4[[#This Row],[Z/W]]="Z",statek4[[#This Row],[towar]]="T1"),G172+statek4[[#This Row],[ile ton]],IF(AND(statek4[[#This Row],[Z/W]]="W",statek4[[#This Row],[towar]]="T1"),G172-statek4[[#This Row],[ile ton]],G172))</f>
        <v>3</v>
      </c>
      <c r="H173" s="13">
        <f>IF(AND(statek4[[#This Row],[Z/W]]="Z",statek4[[#This Row],[towar]]="T2"),H172+statek4[[#This Row],[ile ton]],IF(AND(statek4[[#This Row],[Z/W]]="W",statek4[[#This Row],[towar]]="T2"),H172-statek4[[#This Row],[ile ton]],H172))</f>
        <v>13</v>
      </c>
      <c r="I173" s="13">
        <f>IF(AND(statek4[[#This Row],[Z/W]]="Z",statek4[[#This Row],[towar]]="T3"),I172+statek4[[#This Row],[ile ton]],IF(AND(statek4[[#This Row],[Z/W]]="W",statek4[[#This Row],[towar]]="T3"),I172-statek4[[#This Row],[ile ton]],I172))</f>
        <v>29</v>
      </c>
      <c r="J173" s="13">
        <f>IF(AND(statek4[[#This Row],[Z/W]]="Z",statek4[[#This Row],[towar]]="T4"),J172+statek4[[#This Row],[ile ton]],IF(AND(statek4[[#This Row],[Z/W]]="W",statek4[[#This Row],[towar]]="T4"),J172-statek4[[#This Row],[ile ton]],J172))</f>
        <v>65</v>
      </c>
      <c r="K173" s="13">
        <f>IF(AND(statek4[[#This Row],[Z/W]]="Z",statek4[[#This Row],[towar]]="T5"),K172+statek4[[#This Row],[ile ton]],IF(AND(statek4[[#This Row],[Z/W]]="W",statek4[[#This Row],[towar]]="T5"),K172-statek4[[#This Row],[ile ton]],K172))</f>
        <v>125</v>
      </c>
      <c r="L173" s="2">
        <f>statek4[[#This Row],[ILE TON T5]]-K172</f>
        <v>0</v>
      </c>
      <c r="M173" s="2">
        <f>IF(statek4[[#This Row],[roznica]]&gt;0,statek4[[#This Row],[roznica]],0)</f>
        <v>0</v>
      </c>
      <c r="N173" s="2">
        <f>IF(statek4[[#This Row],[roznica]]&lt;0,ABS(statek4[[#This Row],[roznica]]),0)</f>
        <v>0</v>
      </c>
    </row>
    <row r="174" spans="1:14" x14ac:dyDescent="0.25">
      <c r="A174" s="12">
        <v>43317</v>
      </c>
      <c r="B174" s="13" t="s">
        <v>21</v>
      </c>
      <c r="C174" s="13" t="s">
        <v>11</v>
      </c>
      <c r="D174" s="13" t="s">
        <v>14</v>
      </c>
      <c r="E174" s="14">
        <v>13</v>
      </c>
      <c r="F174" s="14">
        <v>38</v>
      </c>
      <c r="G174" s="13">
        <f>IF(AND(statek4[[#This Row],[Z/W]]="Z",statek4[[#This Row],[towar]]="T1"),G173+statek4[[#This Row],[ile ton]],IF(AND(statek4[[#This Row],[Z/W]]="W",statek4[[#This Row],[towar]]="T1"),G173-statek4[[#This Row],[ile ton]],G173))</f>
        <v>3</v>
      </c>
      <c r="H174" s="13">
        <f>IF(AND(statek4[[#This Row],[Z/W]]="Z",statek4[[#This Row],[towar]]="T2"),H173+statek4[[#This Row],[ile ton]],IF(AND(statek4[[#This Row],[Z/W]]="W",statek4[[#This Row],[towar]]="T2"),H173-statek4[[#This Row],[ile ton]],H173))</f>
        <v>0</v>
      </c>
      <c r="I174" s="13">
        <f>IF(AND(statek4[[#This Row],[Z/W]]="Z",statek4[[#This Row],[towar]]="T3"),I173+statek4[[#This Row],[ile ton]],IF(AND(statek4[[#This Row],[Z/W]]="W",statek4[[#This Row],[towar]]="T3"),I173-statek4[[#This Row],[ile ton]],I173))</f>
        <v>29</v>
      </c>
      <c r="J174" s="13">
        <f>IF(AND(statek4[[#This Row],[Z/W]]="Z",statek4[[#This Row],[towar]]="T4"),J173+statek4[[#This Row],[ile ton]],IF(AND(statek4[[#This Row],[Z/W]]="W",statek4[[#This Row],[towar]]="T4"),J173-statek4[[#This Row],[ile ton]],J173))</f>
        <v>65</v>
      </c>
      <c r="K174" s="13">
        <f>IF(AND(statek4[[#This Row],[Z/W]]="Z",statek4[[#This Row],[towar]]="T5"),K173+statek4[[#This Row],[ile ton]],IF(AND(statek4[[#This Row],[Z/W]]="W",statek4[[#This Row],[towar]]="T5"),K173-statek4[[#This Row],[ile ton]],K173))</f>
        <v>125</v>
      </c>
      <c r="L174" s="2">
        <f>statek4[[#This Row],[ILE TON T5]]-K173</f>
        <v>0</v>
      </c>
      <c r="M174" s="2">
        <f>IF(statek4[[#This Row],[roznica]]&gt;0,statek4[[#This Row],[roznica]],0)</f>
        <v>0</v>
      </c>
      <c r="N174" s="2">
        <f>IF(statek4[[#This Row],[roznica]]&lt;0,ABS(statek4[[#This Row],[roznica]]),0)</f>
        <v>0</v>
      </c>
    </row>
    <row r="175" spans="1:14" x14ac:dyDescent="0.25">
      <c r="A175" s="1">
        <v>43317</v>
      </c>
      <c r="B175" s="2" t="s">
        <v>21</v>
      </c>
      <c r="C175" s="2" t="s">
        <v>9</v>
      </c>
      <c r="D175" s="2" t="s">
        <v>14</v>
      </c>
      <c r="E175">
        <v>121</v>
      </c>
      <c r="F175">
        <v>63</v>
      </c>
      <c r="G175" s="2">
        <f>IF(AND(statek4[[#This Row],[Z/W]]="Z",statek4[[#This Row],[towar]]="T1"),G174+statek4[[#This Row],[ile ton]],IF(AND(statek4[[#This Row],[Z/W]]="W",statek4[[#This Row],[towar]]="T1"),G174-statek4[[#This Row],[ile ton]],G174))</f>
        <v>3</v>
      </c>
      <c r="H175" s="2">
        <f>IF(AND(statek4[[#This Row],[Z/W]]="Z",statek4[[#This Row],[towar]]="T2"),H174+statek4[[#This Row],[ile ton]],IF(AND(statek4[[#This Row],[Z/W]]="W",statek4[[#This Row],[towar]]="T2"),H174-statek4[[#This Row],[ile ton]],H174))</f>
        <v>0</v>
      </c>
      <c r="I175" s="2">
        <f>IF(AND(statek4[[#This Row],[Z/W]]="Z",statek4[[#This Row],[towar]]="T3"),I174+statek4[[#This Row],[ile ton]],IF(AND(statek4[[#This Row],[Z/W]]="W",statek4[[#This Row],[towar]]="T3"),I174-statek4[[#This Row],[ile ton]],I174))</f>
        <v>29</v>
      </c>
      <c r="J175" s="2">
        <f>IF(AND(statek4[[#This Row],[Z/W]]="Z",statek4[[#This Row],[towar]]="T4"),J174+statek4[[#This Row],[ile ton]],IF(AND(statek4[[#This Row],[Z/W]]="W",statek4[[#This Row],[towar]]="T4"),J174-statek4[[#This Row],[ile ton]],J174))</f>
        <v>65</v>
      </c>
      <c r="K175" s="2">
        <f>IF(AND(statek4[[#This Row],[Z/W]]="Z",statek4[[#This Row],[towar]]="T5"),K174+statek4[[#This Row],[ile ton]],IF(AND(statek4[[#This Row],[Z/W]]="W",statek4[[#This Row],[towar]]="T5"),K174-statek4[[#This Row],[ile ton]],K174))</f>
        <v>4</v>
      </c>
      <c r="L175" s="2">
        <f>statek4[[#This Row],[ILE TON T5]]-K174</f>
        <v>-121</v>
      </c>
      <c r="M175" s="2">
        <f>IF(statek4[[#This Row],[roznica]]&gt;0,statek4[[#This Row],[roznica]],0)</f>
        <v>0</v>
      </c>
      <c r="N175" s="2">
        <f>IF(statek4[[#This Row],[roznica]]&lt;0,ABS(statek4[[#This Row],[roznica]]),0)</f>
        <v>121</v>
      </c>
    </row>
    <row r="176" spans="1:14" x14ac:dyDescent="0.25">
      <c r="A176" s="1">
        <v>43317</v>
      </c>
      <c r="B176" s="2" t="s">
        <v>21</v>
      </c>
      <c r="C176" s="2" t="s">
        <v>12</v>
      </c>
      <c r="D176" s="2" t="s">
        <v>8</v>
      </c>
      <c r="E176">
        <v>30</v>
      </c>
      <c r="F176">
        <v>19</v>
      </c>
      <c r="G176" s="2">
        <f>IF(AND(statek4[[#This Row],[Z/W]]="Z",statek4[[#This Row],[towar]]="T1"),G175+statek4[[#This Row],[ile ton]],IF(AND(statek4[[#This Row],[Z/W]]="W",statek4[[#This Row],[towar]]="T1"),G175-statek4[[#This Row],[ile ton]],G175))</f>
        <v>3</v>
      </c>
      <c r="H176" s="2">
        <f>IF(AND(statek4[[#This Row],[Z/W]]="Z",statek4[[#This Row],[towar]]="T2"),H175+statek4[[#This Row],[ile ton]],IF(AND(statek4[[#This Row],[Z/W]]="W",statek4[[#This Row],[towar]]="T2"),H175-statek4[[#This Row],[ile ton]],H175))</f>
        <v>0</v>
      </c>
      <c r="I176" s="2">
        <f>IF(AND(statek4[[#This Row],[Z/W]]="Z",statek4[[#This Row],[towar]]="T3"),I175+statek4[[#This Row],[ile ton]],IF(AND(statek4[[#This Row],[Z/W]]="W",statek4[[#This Row],[towar]]="T3"),I175-statek4[[#This Row],[ile ton]],I175))</f>
        <v>59</v>
      </c>
      <c r="J176" s="2">
        <f>IF(AND(statek4[[#This Row],[Z/W]]="Z",statek4[[#This Row],[towar]]="T4"),J175+statek4[[#This Row],[ile ton]],IF(AND(statek4[[#This Row],[Z/W]]="W",statek4[[#This Row],[towar]]="T4"),J175-statek4[[#This Row],[ile ton]],J175))</f>
        <v>65</v>
      </c>
      <c r="K176" s="2">
        <f>IF(AND(statek4[[#This Row],[Z/W]]="Z",statek4[[#This Row],[towar]]="T5"),K175+statek4[[#This Row],[ile ton]],IF(AND(statek4[[#This Row],[Z/W]]="W",statek4[[#This Row],[towar]]="T5"),K175-statek4[[#This Row],[ile ton]],K175))</f>
        <v>4</v>
      </c>
      <c r="L176" s="2">
        <f>statek4[[#This Row],[ILE TON T5]]-K175</f>
        <v>0</v>
      </c>
      <c r="M176" s="2">
        <f>IF(statek4[[#This Row],[roznica]]&gt;0,statek4[[#This Row],[roznica]],0)</f>
        <v>0</v>
      </c>
      <c r="N176" s="2">
        <f>IF(statek4[[#This Row],[roznica]]&lt;0,ABS(statek4[[#This Row],[roznica]]),0)</f>
        <v>0</v>
      </c>
    </row>
    <row r="177" spans="1:14" x14ac:dyDescent="0.25">
      <c r="A177" s="1">
        <v>43317</v>
      </c>
      <c r="B177" s="2" t="s">
        <v>21</v>
      </c>
      <c r="C177" s="2" t="s">
        <v>10</v>
      </c>
      <c r="D177" s="2" t="s">
        <v>8</v>
      </c>
      <c r="E177">
        <v>46</v>
      </c>
      <c r="F177">
        <v>8</v>
      </c>
      <c r="G177" s="2">
        <f>IF(AND(statek4[[#This Row],[Z/W]]="Z",statek4[[#This Row],[towar]]="T1"),G176+statek4[[#This Row],[ile ton]],IF(AND(statek4[[#This Row],[Z/W]]="W",statek4[[#This Row],[towar]]="T1"),G176-statek4[[#This Row],[ile ton]],G176))</f>
        <v>49</v>
      </c>
      <c r="H177" s="2">
        <f>IF(AND(statek4[[#This Row],[Z/W]]="Z",statek4[[#This Row],[towar]]="T2"),H176+statek4[[#This Row],[ile ton]],IF(AND(statek4[[#This Row],[Z/W]]="W",statek4[[#This Row],[towar]]="T2"),H176-statek4[[#This Row],[ile ton]],H176))</f>
        <v>0</v>
      </c>
      <c r="I177" s="2">
        <f>IF(AND(statek4[[#This Row],[Z/W]]="Z",statek4[[#This Row],[towar]]="T3"),I176+statek4[[#This Row],[ile ton]],IF(AND(statek4[[#This Row],[Z/W]]="W",statek4[[#This Row],[towar]]="T3"),I176-statek4[[#This Row],[ile ton]],I176))</f>
        <v>59</v>
      </c>
      <c r="J177" s="2">
        <f>IF(AND(statek4[[#This Row],[Z/W]]="Z",statek4[[#This Row],[towar]]="T4"),J176+statek4[[#This Row],[ile ton]],IF(AND(statek4[[#This Row],[Z/W]]="W",statek4[[#This Row],[towar]]="T4"),J176-statek4[[#This Row],[ile ton]],J176))</f>
        <v>65</v>
      </c>
      <c r="K177" s="2">
        <f>IF(AND(statek4[[#This Row],[Z/W]]="Z",statek4[[#This Row],[towar]]="T5"),K176+statek4[[#This Row],[ile ton]],IF(AND(statek4[[#This Row],[Z/W]]="W",statek4[[#This Row],[towar]]="T5"),K176-statek4[[#This Row],[ile ton]],K176))</f>
        <v>4</v>
      </c>
      <c r="L177" s="2">
        <f>statek4[[#This Row],[ILE TON T5]]-K176</f>
        <v>0</v>
      </c>
      <c r="M177" s="2">
        <f>IF(statek4[[#This Row],[roznica]]&gt;0,statek4[[#This Row],[roznica]],0)</f>
        <v>0</v>
      </c>
      <c r="N177" s="2">
        <f>IF(statek4[[#This Row],[roznica]]&lt;0,ABS(statek4[[#This Row],[roznica]]),0)</f>
        <v>0</v>
      </c>
    </row>
    <row r="178" spans="1:14" x14ac:dyDescent="0.25">
      <c r="A178" s="1">
        <v>43330</v>
      </c>
      <c r="B178" s="2" t="s">
        <v>22</v>
      </c>
      <c r="C178" s="2" t="s">
        <v>10</v>
      </c>
      <c r="D178" s="2" t="s">
        <v>14</v>
      </c>
      <c r="E178">
        <v>49</v>
      </c>
      <c r="F178">
        <v>11</v>
      </c>
      <c r="G178" s="2">
        <f>IF(AND(statek4[[#This Row],[Z/W]]="Z",statek4[[#This Row],[towar]]="T1"),G177+statek4[[#This Row],[ile ton]],IF(AND(statek4[[#This Row],[Z/W]]="W",statek4[[#This Row],[towar]]="T1"),G177-statek4[[#This Row],[ile ton]],G177))</f>
        <v>0</v>
      </c>
      <c r="H178" s="2">
        <f>IF(AND(statek4[[#This Row],[Z/W]]="Z",statek4[[#This Row],[towar]]="T2"),H177+statek4[[#This Row],[ile ton]],IF(AND(statek4[[#This Row],[Z/W]]="W",statek4[[#This Row],[towar]]="T2"),H177-statek4[[#This Row],[ile ton]],H177))</f>
        <v>0</v>
      </c>
      <c r="I178" s="2">
        <f>IF(AND(statek4[[#This Row],[Z/W]]="Z",statek4[[#This Row],[towar]]="T3"),I177+statek4[[#This Row],[ile ton]],IF(AND(statek4[[#This Row],[Z/W]]="W",statek4[[#This Row],[towar]]="T3"),I177-statek4[[#This Row],[ile ton]],I177))</f>
        <v>59</v>
      </c>
      <c r="J178" s="2">
        <f>IF(AND(statek4[[#This Row],[Z/W]]="Z",statek4[[#This Row],[towar]]="T4"),J177+statek4[[#This Row],[ile ton]],IF(AND(statek4[[#This Row],[Z/W]]="W",statek4[[#This Row],[towar]]="T4"),J177-statek4[[#This Row],[ile ton]],J177))</f>
        <v>65</v>
      </c>
      <c r="K178" s="2">
        <f>IF(AND(statek4[[#This Row],[Z/W]]="Z",statek4[[#This Row],[towar]]="T5"),K177+statek4[[#This Row],[ile ton]],IF(AND(statek4[[#This Row],[Z/W]]="W",statek4[[#This Row],[towar]]="T5"),K177-statek4[[#This Row],[ile ton]],K177))</f>
        <v>4</v>
      </c>
      <c r="L178" s="2">
        <f>statek4[[#This Row],[ILE TON T5]]-K177</f>
        <v>0</v>
      </c>
      <c r="M178" s="2">
        <f>IF(statek4[[#This Row],[roznica]]&gt;0,statek4[[#This Row],[roznica]],0)</f>
        <v>0</v>
      </c>
      <c r="N178" s="2">
        <f>IF(statek4[[#This Row],[roznica]]&lt;0,ABS(statek4[[#This Row],[roznica]]),0)</f>
        <v>0</v>
      </c>
    </row>
    <row r="179" spans="1:14" x14ac:dyDescent="0.25">
      <c r="A179" s="1">
        <v>43330</v>
      </c>
      <c r="B179" s="2" t="s">
        <v>22</v>
      </c>
      <c r="C179" s="2" t="s">
        <v>7</v>
      </c>
      <c r="D179" s="2" t="s">
        <v>14</v>
      </c>
      <c r="E179">
        <v>61</v>
      </c>
      <c r="F179">
        <v>90</v>
      </c>
      <c r="G179" s="2">
        <f>IF(AND(statek4[[#This Row],[Z/W]]="Z",statek4[[#This Row],[towar]]="T1"),G178+statek4[[#This Row],[ile ton]],IF(AND(statek4[[#This Row],[Z/W]]="W",statek4[[#This Row],[towar]]="T1"),G178-statek4[[#This Row],[ile ton]],G178))</f>
        <v>0</v>
      </c>
      <c r="H179" s="2">
        <f>IF(AND(statek4[[#This Row],[Z/W]]="Z",statek4[[#This Row],[towar]]="T2"),H178+statek4[[#This Row],[ile ton]],IF(AND(statek4[[#This Row],[Z/W]]="W",statek4[[#This Row],[towar]]="T2"),H178-statek4[[#This Row],[ile ton]],H178))</f>
        <v>0</v>
      </c>
      <c r="I179" s="2">
        <f>IF(AND(statek4[[#This Row],[Z/W]]="Z",statek4[[#This Row],[towar]]="T3"),I178+statek4[[#This Row],[ile ton]],IF(AND(statek4[[#This Row],[Z/W]]="W",statek4[[#This Row],[towar]]="T3"),I178-statek4[[#This Row],[ile ton]],I178))</f>
        <v>59</v>
      </c>
      <c r="J179" s="2">
        <f>IF(AND(statek4[[#This Row],[Z/W]]="Z",statek4[[#This Row],[towar]]="T4"),J178+statek4[[#This Row],[ile ton]],IF(AND(statek4[[#This Row],[Z/W]]="W",statek4[[#This Row],[towar]]="T4"),J178-statek4[[#This Row],[ile ton]],J178))</f>
        <v>4</v>
      </c>
      <c r="K179" s="2">
        <f>IF(AND(statek4[[#This Row],[Z/W]]="Z",statek4[[#This Row],[towar]]="T5"),K178+statek4[[#This Row],[ile ton]],IF(AND(statek4[[#This Row],[Z/W]]="W",statek4[[#This Row],[towar]]="T5"),K178-statek4[[#This Row],[ile ton]],K178))</f>
        <v>4</v>
      </c>
      <c r="L179" s="2">
        <f>statek4[[#This Row],[ILE TON T5]]-K178</f>
        <v>0</v>
      </c>
      <c r="M179" s="2">
        <f>IF(statek4[[#This Row],[roznica]]&gt;0,statek4[[#This Row],[roznica]],0)</f>
        <v>0</v>
      </c>
      <c r="N179" s="2">
        <f>IF(statek4[[#This Row],[roznica]]&lt;0,ABS(statek4[[#This Row],[roznica]]),0)</f>
        <v>0</v>
      </c>
    </row>
    <row r="180" spans="1:14" x14ac:dyDescent="0.25">
      <c r="A180" s="1">
        <v>43330</v>
      </c>
      <c r="B180" s="2" t="s">
        <v>22</v>
      </c>
      <c r="C180" s="2" t="s">
        <v>12</v>
      </c>
      <c r="D180" s="2" t="s">
        <v>8</v>
      </c>
      <c r="E180">
        <v>19</v>
      </c>
      <c r="F180">
        <v>22</v>
      </c>
      <c r="G180" s="2">
        <f>IF(AND(statek4[[#This Row],[Z/W]]="Z",statek4[[#This Row],[towar]]="T1"),G179+statek4[[#This Row],[ile ton]],IF(AND(statek4[[#This Row],[Z/W]]="W",statek4[[#This Row],[towar]]="T1"),G179-statek4[[#This Row],[ile ton]],G179))</f>
        <v>0</v>
      </c>
      <c r="H180" s="2">
        <f>IF(AND(statek4[[#This Row],[Z/W]]="Z",statek4[[#This Row],[towar]]="T2"),H179+statek4[[#This Row],[ile ton]],IF(AND(statek4[[#This Row],[Z/W]]="W",statek4[[#This Row],[towar]]="T2"),H179-statek4[[#This Row],[ile ton]],H179))</f>
        <v>0</v>
      </c>
      <c r="I180" s="2">
        <f>IF(AND(statek4[[#This Row],[Z/W]]="Z",statek4[[#This Row],[towar]]="T3"),I179+statek4[[#This Row],[ile ton]],IF(AND(statek4[[#This Row],[Z/W]]="W",statek4[[#This Row],[towar]]="T3"),I179-statek4[[#This Row],[ile ton]],I179))</f>
        <v>78</v>
      </c>
      <c r="J180" s="2">
        <f>IF(AND(statek4[[#This Row],[Z/W]]="Z",statek4[[#This Row],[towar]]="T4"),J179+statek4[[#This Row],[ile ton]],IF(AND(statek4[[#This Row],[Z/W]]="W",statek4[[#This Row],[towar]]="T4"),J179-statek4[[#This Row],[ile ton]],J179))</f>
        <v>4</v>
      </c>
      <c r="K180" s="2">
        <f>IF(AND(statek4[[#This Row],[Z/W]]="Z",statek4[[#This Row],[towar]]="T5"),K179+statek4[[#This Row],[ile ton]],IF(AND(statek4[[#This Row],[Z/W]]="W",statek4[[#This Row],[towar]]="T5"),K179-statek4[[#This Row],[ile ton]],K179))</f>
        <v>4</v>
      </c>
      <c r="L180" s="2">
        <f>statek4[[#This Row],[ILE TON T5]]-K179</f>
        <v>0</v>
      </c>
      <c r="M180" s="2">
        <f>IF(statek4[[#This Row],[roznica]]&gt;0,statek4[[#This Row],[roznica]],0)</f>
        <v>0</v>
      </c>
      <c r="N180" s="2">
        <f>IF(statek4[[#This Row],[roznica]]&lt;0,ABS(statek4[[#This Row],[roznica]]),0)</f>
        <v>0</v>
      </c>
    </row>
    <row r="181" spans="1:14" x14ac:dyDescent="0.25">
      <c r="A181" s="1">
        <v>43330</v>
      </c>
      <c r="B181" s="2" t="s">
        <v>22</v>
      </c>
      <c r="C181" s="2" t="s">
        <v>9</v>
      </c>
      <c r="D181" s="2" t="s">
        <v>8</v>
      </c>
      <c r="E181">
        <v>22</v>
      </c>
      <c r="F181">
        <v>44</v>
      </c>
      <c r="G181" s="2">
        <f>IF(AND(statek4[[#This Row],[Z/W]]="Z",statek4[[#This Row],[towar]]="T1"),G180+statek4[[#This Row],[ile ton]],IF(AND(statek4[[#This Row],[Z/W]]="W",statek4[[#This Row],[towar]]="T1"),G180-statek4[[#This Row],[ile ton]],G180))</f>
        <v>0</v>
      </c>
      <c r="H181" s="2">
        <f>IF(AND(statek4[[#This Row],[Z/W]]="Z",statek4[[#This Row],[towar]]="T2"),H180+statek4[[#This Row],[ile ton]],IF(AND(statek4[[#This Row],[Z/W]]="W",statek4[[#This Row],[towar]]="T2"),H180-statek4[[#This Row],[ile ton]],H180))</f>
        <v>0</v>
      </c>
      <c r="I181" s="2">
        <f>IF(AND(statek4[[#This Row],[Z/W]]="Z",statek4[[#This Row],[towar]]="T3"),I180+statek4[[#This Row],[ile ton]],IF(AND(statek4[[#This Row],[Z/W]]="W",statek4[[#This Row],[towar]]="T3"),I180-statek4[[#This Row],[ile ton]],I180))</f>
        <v>78</v>
      </c>
      <c r="J181" s="2">
        <f>IF(AND(statek4[[#This Row],[Z/W]]="Z",statek4[[#This Row],[towar]]="T4"),J180+statek4[[#This Row],[ile ton]],IF(AND(statek4[[#This Row],[Z/W]]="W",statek4[[#This Row],[towar]]="T4"),J180-statek4[[#This Row],[ile ton]],J180))</f>
        <v>4</v>
      </c>
      <c r="K181" s="2">
        <f>IF(AND(statek4[[#This Row],[Z/W]]="Z",statek4[[#This Row],[towar]]="T5"),K180+statek4[[#This Row],[ile ton]],IF(AND(statek4[[#This Row],[Z/W]]="W",statek4[[#This Row],[towar]]="T5"),K180-statek4[[#This Row],[ile ton]],K180))</f>
        <v>26</v>
      </c>
      <c r="L181" s="2">
        <f>statek4[[#This Row],[ILE TON T5]]-K180</f>
        <v>22</v>
      </c>
      <c r="M181" s="2">
        <f>IF(statek4[[#This Row],[roznica]]&gt;0,statek4[[#This Row],[roznica]],0)</f>
        <v>22</v>
      </c>
      <c r="N181" s="2">
        <f>IF(statek4[[#This Row],[roznica]]&lt;0,ABS(statek4[[#This Row],[roznica]]),0)</f>
        <v>0</v>
      </c>
    </row>
    <row r="182" spans="1:14" x14ac:dyDescent="0.25">
      <c r="A182" s="1">
        <v>43347</v>
      </c>
      <c r="B182" s="2" t="s">
        <v>6</v>
      </c>
      <c r="C182" s="2" t="s">
        <v>11</v>
      </c>
      <c r="D182" s="2" t="s">
        <v>8</v>
      </c>
      <c r="E182">
        <v>9</v>
      </c>
      <c r="F182">
        <v>25</v>
      </c>
      <c r="G182" s="2">
        <f>IF(AND(statek4[[#This Row],[Z/W]]="Z",statek4[[#This Row],[towar]]="T1"),G181+statek4[[#This Row],[ile ton]],IF(AND(statek4[[#This Row],[Z/W]]="W",statek4[[#This Row],[towar]]="T1"),G181-statek4[[#This Row],[ile ton]],G181))</f>
        <v>0</v>
      </c>
      <c r="H182" s="2">
        <f>IF(AND(statek4[[#This Row],[Z/W]]="Z",statek4[[#This Row],[towar]]="T2"),H181+statek4[[#This Row],[ile ton]],IF(AND(statek4[[#This Row],[Z/W]]="W",statek4[[#This Row],[towar]]="T2"),H181-statek4[[#This Row],[ile ton]],H181))</f>
        <v>9</v>
      </c>
      <c r="I182" s="2">
        <f>IF(AND(statek4[[#This Row],[Z/W]]="Z",statek4[[#This Row],[towar]]="T3"),I181+statek4[[#This Row],[ile ton]],IF(AND(statek4[[#This Row],[Z/W]]="W",statek4[[#This Row],[towar]]="T3"),I181-statek4[[#This Row],[ile ton]],I181))</f>
        <v>78</v>
      </c>
      <c r="J182" s="2">
        <f>IF(AND(statek4[[#This Row],[Z/W]]="Z",statek4[[#This Row],[towar]]="T4"),J181+statek4[[#This Row],[ile ton]],IF(AND(statek4[[#This Row],[Z/W]]="W",statek4[[#This Row],[towar]]="T4"),J181-statek4[[#This Row],[ile ton]],J181))</f>
        <v>4</v>
      </c>
      <c r="K182" s="2">
        <f>IF(AND(statek4[[#This Row],[Z/W]]="Z",statek4[[#This Row],[towar]]="T5"),K181+statek4[[#This Row],[ile ton]],IF(AND(statek4[[#This Row],[Z/W]]="W",statek4[[#This Row],[towar]]="T5"),K181-statek4[[#This Row],[ile ton]],K181))</f>
        <v>26</v>
      </c>
      <c r="L182" s="2">
        <f>statek4[[#This Row],[ILE TON T5]]-K181</f>
        <v>0</v>
      </c>
      <c r="M182" s="2">
        <f>IF(statek4[[#This Row],[roznica]]&gt;0,statek4[[#This Row],[roznica]],0)</f>
        <v>0</v>
      </c>
      <c r="N182" s="2">
        <f>IF(statek4[[#This Row],[roznica]]&lt;0,ABS(statek4[[#This Row],[roznica]]),0)</f>
        <v>0</v>
      </c>
    </row>
    <row r="183" spans="1:14" x14ac:dyDescent="0.25">
      <c r="A183" s="1">
        <v>43347</v>
      </c>
      <c r="B183" s="2" t="s">
        <v>6</v>
      </c>
      <c r="C183" s="2" t="s">
        <v>7</v>
      </c>
      <c r="D183" s="2" t="s">
        <v>14</v>
      </c>
      <c r="E183">
        <v>4</v>
      </c>
      <c r="F183">
        <v>94</v>
      </c>
      <c r="G183" s="2">
        <f>IF(AND(statek4[[#This Row],[Z/W]]="Z",statek4[[#This Row],[towar]]="T1"),G182+statek4[[#This Row],[ile ton]],IF(AND(statek4[[#This Row],[Z/W]]="W",statek4[[#This Row],[towar]]="T1"),G182-statek4[[#This Row],[ile ton]],G182))</f>
        <v>0</v>
      </c>
      <c r="H183" s="2">
        <f>IF(AND(statek4[[#This Row],[Z/W]]="Z",statek4[[#This Row],[towar]]="T2"),H182+statek4[[#This Row],[ile ton]],IF(AND(statek4[[#This Row],[Z/W]]="W",statek4[[#This Row],[towar]]="T2"),H182-statek4[[#This Row],[ile ton]],H182))</f>
        <v>9</v>
      </c>
      <c r="I183" s="2">
        <f>IF(AND(statek4[[#This Row],[Z/W]]="Z",statek4[[#This Row],[towar]]="T3"),I182+statek4[[#This Row],[ile ton]],IF(AND(statek4[[#This Row],[Z/W]]="W",statek4[[#This Row],[towar]]="T3"),I182-statek4[[#This Row],[ile ton]],I182))</f>
        <v>78</v>
      </c>
      <c r="J183" s="2">
        <f>IF(AND(statek4[[#This Row],[Z/W]]="Z",statek4[[#This Row],[towar]]="T4"),J182+statek4[[#This Row],[ile ton]],IF(AND(statek4[[#This Row],[Z/W]]="W",statek4[[#This Row],[towar]]="T4"),J182-statek4[[#This Row],[ile ton]],J182))</f>
        <v>0</v>
      </c>
      <c r="K183" s="2">
        <f>IF(AND(statek4[[#This Row],[Z/W]]="Z",statek4[[#This Row],[towar]]="T5"),K182+statek4[[#This Row],[ile ton]],IF(AND(statek4[[#This Row],[Z/W]]="W",statek4[[#This Row],[towar]]="T5"),K182-statek4[[#This Row],[ile ton]],K182))</f>
        <v>26</v>
      </c>
      <c r="L183" s="2">
        <f>statek4[[#This Row],[ILE TON T5]]-K182</f>
        <v>0</v>
      </c>
      <c r="M183" s="2">
        <f>IF(statek4[[#This Row],[roznica]]&gt;0,statek4[[#This Row],[roznica]],0)</f>
        <v>0</v>
      </c>
      <c r="N183" s="2">
        <f>IF(statek4[[#This Row],[roznica]]&lt;0,ABS(statek4[[#This Row],[roznica]]),0)</f>
        <v>0</v>
      </c>
    </row>
    <row r="184" spans="1:14" x14ac:dyDescent="0.25">
      <c r="A184" s="1">
        <v>43347</v>
      </c>
      <c r="B184" s="2" t="s">
        <v>6</v>
      </c>
      <c r="C184" s="2" t="s">
        <v>12</v>
      </c>
      <c r="D184" s="2" t="s">
        <v>8</v>
      </c>
      <c r="E184">
        <v>8</v>
      </c>
      <c r="F184">
        <v>21</v>
      </c>
      <c r="G184" s="2">
        <f>IF(AND(statek4[[#This Row],[Z/W]]="Z",statek4[[#This Row],[towar]]="T1"),G183+statek4[[#This Row],[ile ton]],IF(AND(statek4[[#This Row],[Z/W]]="W",statek4[[#This Row],[towar]]="T1"),G183-statek4[[#This Row],[ile ton]],G183))</f>
        <v>0</v>
      </c>
      <c r="H184" s="2">
        <f>IF(AND(statek4[[#This Row],[Z/W]]="Z",statek4[[#This Row],[towar]]="T2"),H183+statek4[[#This Row],[ile ton]],IF(AND(statek4[[#This Row],[Z/W]]="W",statek4[[#This Row],[towar]]="T2"),H183-statek4[[#This Row],[ile ton]],H183))</f>
        <v>9</v>
      </c>
      <c r="I184" s="2">
        <f>IF(AND(statek4[[#This Row],[Z/W]]="Z",statek4[[#This Row],[towar]]="T3"),I183+statek4[[#This Row],[ile ton]],IF(AND(statek4[[#This Row],[Z/W]]="W",statek4[[#This Row],[towar]]="T3"),I183-statek4[[#This Row],[ile ton]],I183))</f>
        <v>86</v>
      </c>
      <c r="J184" s="2">
        <f>IF(AND(statek4[[#This Row],[Z/W]]="Z",statek4[[#This Row],[towar]]="T4"),J183+statek4[[#This Row],[ile ton]],IF(AND(statek4[[#This Row],[Z/W]]="W",statek4[[#This Row],[towar]]="T4"),J183-statek4[[#This Row],[ile ton]],J183))</f>
        <v>0</v>
      </c>
      <c r="K184" s="2">
        <f>IF(AND(statek4[[#This Row],[Z/W]]="Z",statek4[[#This Row],[towar]]="T5"),K183+statek4[[#This Row],[ile ton]],IF(AND(statek4[[#This Row],[Z/W]]="W",statek4[[#This Row],[towar]]="T5"),K183-statek4[[#This Row],[ile ton]],K183))</f>
        <v>26</v>
      </c>
      <c r="L184" s="2">
        <f>statek4[[#This Row],[ILE TON T5]]-K183</f>
        <v>0</v>
      </c>
      <c r="M184" s="2">
        <f>IF(statek4[[#This Row],[roznica]]&gt;0,statek4[[#This Row],[roznica]],0)</f>
        <v>0</v>
      </c>
      <c r="N184" s="2">
        <f>IF(statek4[[#This Row],[roznica]]&lt;0,ABS(statek4[[#This Row],[roznica]]),0)</f>
        <v>0</v>
      </c>
    </row>
    <row r="185" spans="1:14" x14ac:dyDescent="0.25">
      <c r="A185" s="1">
        <v>43347</v>
      </c>
      <c r="B185" s="2" t="s">
        <v>6</v>
      </c>
      <c r="C185" s="2" t="s">
        <v>10</v>
      </c>
      <c r="D185" s="2" t="s">
        <v>8</v>
      </c>
      <c r="E185">
        <v>47</v>
      </c>
      <c r="F185">
        <v>8</v>
      </c>
      <c r="G185" s="2">
        <f>IF(AND(statek4[[#This Row],[Z/W]]="Z",statek4[[#This Row],[towar]]="T1"),G184+statek4[[#This Row],[ile ton]],IF(AND(statek4[[#This Row],[Z/W]]="W",statek4[[#This Row],[towar]]="T1"),G184-statek4[[#This Row],[ile ton]],G184))</f>
        <v>47</v>
      </c>
      <c r="H185" s="2">
        <f>IF(AND(statek4[[#This Row],[Z/W]]="Z",statek4[[#This Row],[towar]]="T2"),H184+statek4[[#This Row],[ile ton]],IF(AND(statek4[[#This Row],[Z/W]]="W",statek4[[#This Row],[towar]]="T2"),H184-statek4[[#This Row],[ile ton]],H184))</f>
        <v>9</v>
      </c>
      <c r="I185" s="2">
        <f>IF(AND(statek4[[#This Row],[Z/W]]="Z",statek4[[#This Row],[towar]]="T3"),I184+statek4[[#This Row],[ile ton]],IF(AND(statek4[[#This Row],[Z/W]]="W",statek4[[#This Row],[towar]]="T3"),I184-statek4[[#This Row],[ile ton]],I184))</f>
        <v>86</v>
      </c>
      <c r="J185" s="2">
        <f>IF(AND(statek4[[#This Row],[Z/W]]="Z",statek4[[#This Row],[towar]]="T4"),J184+statek4[[#This Row],[ile ton]],IF(AND(statek4[[#This Row],[Z/W]]="W",statek4[[#This Row],[towar]]="T4"),J184-statek4[[#This Row],[ile ton]],J184))</f>
        <v>0</v>
      </c>
      <c r="K185" s="2">
        <f>IF(AND(statek4[[#This Row],[Z/W]]="Z",statek4[[#This Row],[towar]]="T5"),K184+statek4[[#This Row],[ile ton]],IF(AND(statek4[[#This Row],[Z/W]]="W",statek4[[#This Row],[towar]]="T5"),K184-statek4[[#This Row],[ile ton]],K184))</f>
        <v>26</v>
      </c>
      <c r="L185" s="2">
        <f>statek4[[#This Row],[ILE TON T5]]-K184</f>
        <v>0</v>
      </c>
      <c r="M185" s="2">
        <f>IF(statek4[[#This Row],[roznica]]&gt;0,statek4[[#This Row],[roznica]],0)</f>
        <v>0</v>
      </c>
      <c r="N185" s="2">
        <f>IF(statek4[[#This Row],[roznica]]&lt;0,ABS(statek4[[#This Row],[roznica]]),0)</f>
        <v>0</v>
      </c>
    </row>
    <row r="186" spans="1:14" x14ac:dyDescent="0.25">
      <c r="A186" s="1">
        <v>43362</v>
      </c>
      <c r="B186" s="2" t="s">
        <v>13</v>
      </c>
      <c r="C186" s="2" t="s">
        <v>12</v>
      </c>
      <c r="D186" s="2" t="s">
        <v>14</v>
      </c>
      <c r="E186">
        <v>82</v>
      </c>
      <c r="F186">
        <v>29</v>
      </c>
      <c r="G186" s="2">
        <f>IF(AND(statek4[[#This Row],[Z/W]]="Z",statek4[[#This Row],[towar]]="T1"),G185+statek4[[#This Row],[ile ton]],IF(AND(statek4[[#This Row],[Z/W]]="W",statek4[[#This Row],[towar]]="T1"),G185-statek4[[#This Row],[ile ton]],G185))</f>
        <v>47</v>
      </c>
      <c r="H186" s="2">
        <f>IF(AND(statek4[[#This Row],[Z/W]]="Z",statek4[[#This Row],[towar]]="T2"),H185+statek4[[#This Row],[ile ton]],IF(AND(statek4[[#This Row],[Z/W]]="W",statek4[[#This Row],[towar]]="T2"),H185-statek4[[#This Row],[ile ton]],H185))</f>
        <v>9</v>
      </c>
      <c r="I186" s="2">
        <f>IF(AND(statek4[[#This Row],[Z/W]]="Z",statek4[[#This Row],[towar]]="T3"),I185+statek4[[#This Row],[ile ton]],IF(AND(statek4[[#This Row],[Z/W]]="W",statek4[[#This Row],[towar]]="T3"),I185-statek4[[#This Row],[ile ton]],I185))</f>
        <v>4</v>
      </c>
      <c r="J186" s="2">
        <f>IF(AND(statek4[[#This Row],[Z/W]]="Z",statek4[[#This Row],[towar]]="T4"),J185+statek4[[#This Row],[ile ton]],IF(AND(statek4[[#This Row],[Z/W]]="W",statek4[[#This Row],[towar]]="T4"),J185-statek4[[#This Row],[ile ton]],J185))</f>
        <v>0</v>
      </c>
      <c r="K186" s="2">
        <f>IF(AND(statek4[[#This Row],[Z/W]]="Z",statek4[[#This Row],[towar]]="T5"),K185+statek4[[#This Row],[ile ton]],IF(AND(statek4[[#This Row],[Z/W]]="W",statek4[[#This Row],[towar]]="T5"),K185-statek4[[#This Row],[ile ton]],K185))</f>
        <v>26</v>
      </c>
      <c r="L186" s="2">
        <f>statek4[[#This Row],[ILE TON T5]]-K185</f>
        <v>0</v>
      </c>
      <c r="M186" s="2">
        <f>IF(statek4[[#This Row],[roznica]]&gt;0,statek4[[#This Row],[roznica]],0)</f>
        <v>0</v>
      </c>
      <c r="N186" s="2">
        <f>IF(statek4[[#This Row],[roznica]]&lt;0,ABS(statek4[[#This Row],[roznica]]),0)</f>
        <v>0</v>
      </c>
    </row>
    <row r="187" spans="1:14" x14ac:dyDescent="0.25">
      <c r="A187" s="1">
        <v>43362</v>
      </c>
      <c r="B187" s="2" t="s">
        <v>13</v>
      </c>
      <c r="C187" s="2" t="s">
        <v>9</v>
      </c>
      <c r="D187" s="2" t="s">
        <v>14</v>
      </c>
      <c r="E187">
        <v>26</v>
      </c>
      <c r="F187">
        <v>58</v>
      </c>
      <c r="G187" s="2">
        <f>IF(AND(statek4[[#This Row],[Z/W]]="Z",statek4[[#This Row],[towar]]="T1"),G186+statek4[[#This Row],[ile ton]],IF(AND(statek4[[#This Row],[Z/W]]="W",statek4[[#This Row],[towar]]="T1"),G186-statek4[[#This Row],[ile ton]],G186))</f>
        <v>47</v>
      </c>
      <c r="H187" s="2">
        <f>IF(AND(statek4[[#This Row],[Z/W]]="Z",statek4[[#This Row],[towar]]="T2"),H186+statek4[[#This Row],[ile ton]],IF(AND(statek4[[#This Row],[Z/W]]="W",statek4[[#This Row],[towar]]="T2"),H186-statek4[[#This Row],[ile ton]],H186))</f>
        <v>9</v>
      </c>
      <c r="I187" s="2">
        <f>IF(AND(statek4[[#This Row],[Z/W]]="Z",statek4[[#This Row],[towar]]="T3"),I186+statek4[[#This Row],[ile ton]],IF(AND(statek4[[#This Row],[Z/W]]="W",statek4[[#This Row],[towar]]="T3"),I186-statek4[[#This Row],[ile ton]],I186))</f>
        <v>4</v>
      </c>
      <c r="J187" s="2">
        <f>IF(AND(statek4[[#This Row],[Z/W]]="Z",statek4[[#This Row],[towar]]="T4"),J186+statek4[[#This Row],[ile ton]],IF(AND(statek4[[#This Row],[Z/W]]="W",statek4[[#This Row],[towar]]="T4"),J186-statek4[[#This Row],[ile ton]],J186))</f>
        <v>0</v>
      </c>
      <c r="K187" s="2">
        <f>IF(AND(statek4[[#This Row],[Z/W]]="Z",statek4[[#This Row],[towar]]="T5"),K186+statek4[[#This Row],[ile ton]],IF(AND(statek4[[#This Row],[Z/W]]="W",statek4[[#This Row],[towar]]="T5"),K186-statek4[[#This Row],[ile ton]],K186))</f>
        <v>0</v>
      </c>
      <c r="L187" s="2">
        <f>statek4[[#This Row],[ILE TON T5]]-K186</f>
        <v>-26</v>
      </c>
      <c r="M187" s="2">
        <f>IF(statek4[[#This Row],[roznica]]&gt;0,statek4[[#This Row],[roznica]],0)</f>
        <v>0</v>
      </c>
      <c r="N187" s="2">
        <f>IF(statek4[[#This Row],[roznica]]&lt;0,ABS(statek4[[#This Row],[roznica]]),0)</f>
        <v>26</v>
      </c>
    </row>
    <row r="188" spans="1:14" x14ac:dyDescent="0.25">
      <c r="A188" s="1">
        <v>43362</v>
      </c>
      <c r="B188" s="2" t="s">
        <v>13</v>
      </c>
      <c r="C188" s="2" t="s">
        <v>10</v>
      </c>
      <c r="D188" s="2" t="s">
        <v>8</v>
      </c>
      <c r="E188">
        <v>24</v>
      </c>
      <c r="F188">
        <v>9</v>
      </c>
      <c r="G188" s="2">
        <f>IF(AND(statek4[[#This Row],[Z/W]]="Z",statek4[[#This Row],[towar]]="T1"),G187+statek4[[#This Row],[ile ton]],IF(AND(statek4[[#This Row],[Z/W]]="W",statek4[[#This Row],[towar]]="T1"),G187-statek4[[#This Row],[ile ton]],G187))</f>
        <v>71</v>
      </c>
      <c r="H188" s="2">
        <f>IF(AND(statek4[[#This Row],[Z/W]]="Z",statek4[[#This Row],[towar]]="T2"),H187+statek4[[#This Row],[ile ton]],IF(AND(statek4[[#This Row],[Z/W]]="W",statek4[[#This Row],[towar]]="T2"),H187-statek4[[#This Row],[ile ton]],H187))</f>
        <v>9</v>
      </c>
      <c r="I188" s="2">
        <f>IF(AND(statek4[[#This Row],[Z/W]]="Z",statek4[[#This Row],[towar]]="T3"),I187+statek4[[#This Row],[ile ton]],IF(AND(statek4[[#This Row],[Z/W]]="W",statek4[[#This Row],[towar]]="T3"),I187-statek4[[#This Row],[ile ton]],I187))</f>
        <v>4</v>
      </c>
      <c r="J188" s="2">
        <f>IF(AND(statek4[[#This Row],[Z/W]]="Z",statek4[[#This Row],[towar]]="T4"),J187+statek4[[#This Row],[ile ton]],IF(AND(statek4[[#This Row],[Z/W]]="W",statek4[[#This Row],[towar]]="T4"),J187-statek4[[#This Row],[ile ton]],J187))</f>
        <v>0</v>
      </c>
      <c r="K188" s="2">
        <f>IF(AND(statek4[[#This Row],[Z/W]]="Z",statek4[[#This Row],[towar]]="T5"),K187+statek4[[#This Row],[ile ton]],IF(AND(statek4[[#This Row],[Z/W]]="W",statek4[[#This Row],[towar]]="T5"),K187-statek4[[#This Row],[ile ton]],K187))</f>
        <v>0</v>
      </c>
      <c r="L188" s="2">
        <f>statek4[[#This Row],[ILE TON T5]]-K187</f>
        <v>0</v>
      </c>
      <c r="M188" s="2">
        <f>IF(statek4[[#This Row],[roznica]]&gt;0,statek4[[#This Row],[roznica]],0)</f>
        <v>0</v>
      </c>
      <c r="N188" s="2">
        <f>IF(statek4[[#This Row],[roznica]]&lt;0,ABS(statek4[[#This Row],[roznica]]),0)</f>
        <v>0</v>
      </c>
    </row>
    <row r="189" spans="1:14" x14ac:dyDescent="0.25">
      <c r="A189" s="1">
        <v>43362</v>
      </c>
      <c r="B189" s="2" t="s">
        <v>13</v>
      </c>
      <c r="C189" s="2" t="s">
        <v>11</v>
      </c>
      <c r="D189" s="2" t="s">
        <v>8</v>
      </c>
      <c r="E189">
        <v>36</v>
      </c>
      <c r="F189">
        <v>26</v>
      </c>
      <c r="G189" s="2">
        <f>IF(AND(statek4[[#This Row],[Z/W]]="Z",statek4[[#This Row],[towar]]="T1"),G188+statek4[[#This Row],[ile ton]],IF(AND(statek4[[#This Row],[Z/W]]="W",statek4[[#This Row],[towar]]="T1"),G188-statek4[[#This Row],[ile ton]],G188))</f>
        <v>71</v>
      </c>
      <c r="H189" s="2">
        <f>IF(AND(statek4[[#This Row],[Z/W]]="Z",statek4[[#This Row],[towar]]="T2"),H188+statek4[[#This Row],[ile ton]],IF(AND(statek4[[#This Row],[Z/W]]="W",statek4[[#This Row],[towar]]="T2"),H188-statek4[[#This Row],[ile ton]],H188))</f>
        <v>45</v>
      </c>
      <c r="I189" s="2">
        <f>IF(AND(statek4[[#This Row],[Z/W]]="Z",statek4[[#This Row],[towar]]="T3"),I188+statek4[[#This Row],[ile ton]],IF(AND(statek4[[#This Row],[Z/W]]="W",statek4[[#This Row],[towar]]="T3"),I188-statek4[[#This Row],[ile ton]],I188))</f>
        <v>4</v>
      </c>
      <c r="J189" s="2">
        <f>IF(AND(statek4[[#This Row],[Z/W]]="Z",statek4[[#This Row],[towar]]="T4"),J188+statek4[[#This Row],[ile ton]],IF(AND(statek4[[#This Row],[Z/W]]="W",statek4[[#This Row],[towar]]="T4"),J188-statek4[[#This Row],[ile ton]],J188))</f>
        <v>0</v>
      </c>
      <c r="K189" s="2">
        <f>IF(AND(statek4[[#This Row],[Z/W]]="Z",statek4[[#This Row],[towar]]="T5"),K188+statek4[[#This Row],[ile ton]],IF(AND(statek4[[#This Row],[Z/W]]="W",statek4[[#This Row],[towar]]="T5"),K188-statek4[[#This Row],[ile ton]],K188))</f>
        <v>0</v>
      </c>
      <c r="L189" s="2">
        <f>statek4[[#This Row],[ILE TON T5]]-K188</f>
        <v>0</v>
      </c>
      <c r="M189" s="2">
        <f>IF(statek4[[#This Row],[roznica]]&gt;0,statek4[[#This Row],[roznica]],0)</f>
        <v>0</v>
      </c>
      <c r="N189" s="2">
        <f>IF(statek4[[#This Row],[roznica]]&lt;0,ABS(statek4[[#This Row],[roznica]]),0)</f>
        <v>0</v>
      </c>
    </row>
    <row r="190" spans="1:14" x14ac:dyDescent="0.25">
      <c r="A190" s="1">
        <v>43362</v>
      </c>
      <c r="B190" s="2" t="s">
        <v>13</v>
      </c>
      <c r="C190" s="2" t="s">
        <v>7</v>
      </c>
      <c r="D190" s="2" t="s">
        <v>8</v>
      </c>
      <c r="E190">
        <v>6</v>
      </c>
      <c r="F190">
        <v>68</v>
      </c>
      <c r="G190" s="2">
        <f>IF(AND(statek4[[#This Row],[Z/W]]="Z",statek4[[#This Row],[towar]]="T1"),G189+statek4[[#This Row],[ile ton]],IF(AND(statek4[[#This Row],[Z/W]]="W",statek4[[#This Row],[towar]]="T1"),G189-statek4[[#This Row],[ile ton]],G189))</f>
        <v>71</v>
      </c>
      <c r="H190" s="2">
        <f>IF(AND(statek4[[#This Row],[Z/W]]="Z",statek4[[#This Row],[towar]]="T2"),H189+statek4[[#This Row],[ile ton]],IF(AND(statek4[[#This Row],[Z/W]]="W",statek4[[#This Row],[towar]]="T2"),H189-statek4[[#This Row],[ile ton]],H189))</f>
        <v>45</v>
      </c>
      <c r="I190" s="2">
        <f>IF(AND(statek4[[#This Row],[Z/W]]="Z",statek4[[#This Row],[towar]]="T3"),I189+statek4[[#This Row],[ile ton]],IF(AND(statek4[[#This Row],[Z/W]]="W",statek4[[#This Row],[towar]]="T3"),I189-statek4[[#This Row],[ile ton]],I189))</f>
        <v>4</v>
      </c>
      <c r="J190" s="2">
        <f>IF(AND(statek4[[#This Row],[Z/W]]="Z",statek4[[#This Row],[towar]]="T4"),J189+statek4[[#This Row],[ile ton]],IF(AND(statek4[[#This Row],[Z/W]]="W",statek4[[#This Row],[towar]]="T4"),J189-statek4[[#This Row],[ile ton]],J189))</f>
        <v>6</v>
      </c>
      <c r="K190" s="2">
        <f>IF(AND(statek4[[#This Row],[Z/W]]="Z",statek4[[#This Row],[towar]]="T5"),K189+statek4[[#This Row],[ile ton]],IF(AND(statek4[[#This Row],[Z/W]]="W",statek4[[#This Row],[towar]]="T5"),K189-statek4[[#This Row],[ile ton]],K189))</f>
        <v>0</v>
      </c>
      <c r="L190" s="2">
        <f>statek4[[#This Row],[ILE TON T5]]-K189</f>
        <v>0</v>
      </c>
      <c r="M190" s="2">
        <f>IF(statek4[[#This Row],[roznica]]&gt;0,statek4[[#This Row],[roznica]],0)</f>
        <v>0</v>
      </c>
      <c r="N190" s="2">
        <f>IF(statek4[[#This Row],[roznica]]&lt;0,ABS(statek4[[#This Row],[roznica]]),0)</f>
        <v>0</v>
      </c>
    </row>
    <row r="191" spans="1:14" x14ac:dyDescent="0.25">
      <c r="A191" s="1">
        <v>43381</v>
      </c>
      <c r="B191" s="2" t="s">
        <v>15</v>
      </c>
      <c r="C191" s="2" t="s">
        <v>11</v>
      </c>
      <c r="D191" s="2" t="s">
        <v>14</v>
      </c>
      <c r="E191">
        <v>45</v>
      </c>
      <c r="F191">
        <v>36</v>
      </c>
      <c r="G191" s="2">
        <f>IF(AND(statek4[[#This Row],[Z/W]]="Z",statek4[[#This Row],[towar]]="T1"),G190+statek4[[#This Row],[ile ton]],IF(AND(statek4[[#This Row],[Z/W]]="W",statek4[[#This Row],[towar]]="T1"),G190-statek4[[#This Row],[ile ton]],G190))</f>
        <v>71</v>
      </c>
      <c r="H191" s="2">
        <f>IF(AND(statek4[[#This Row],[Z/W]]="Z",statek4[[#This Row],[towar]]="T2"),H190+statek4[[#This Row],[ile ton]],IF(AND(statek4[[#This Row],[Z/W]]="W",statek4[[#This Row],[towar]]="T2"),H190-statek4[[#This Row],[ile ton]],H190))</f>
        <v>0</v>
      </c>
      <c r="I191" s="2">
        <f>IF(AND(statek4[[#This Row],[Z/W]]="Z",statek4[[#This Row],[towar]]="T3"),I190+statek4[[#This Row],[ile ton]],IF(AND(statek4[[#This Row],[Z/W]]="W",statek4[[#This Row],[towar]]="T3"),I190-statek4[[#This Row],[ile ton]],I190))</f>
        <v>4</v>
      </c>
      <c r="J191" s="2">
        <f>IF(AND(statek4[[#This Row],[Z/W]]="Z",statek4[[#This Row],[towar]]="T4"),J190+statek4[[#This Row],[ile ton]],IF(AND(statek4[[#This Row],[Z/W]]="W",statek4[[#This Row],[towar]]="T4"),J190-statek4[[#This Row],[ile ton]],J190))</f>
        <v>6</v>
      </c>
      <c r="K191" s="2">
        <f>IF(AND(statek4[[#This Row],[Z/W]]="Z",statek4[[#This Row],[towar]]="T5"),K190+statek4[[#This Row],[ile ton]],IF(AND(statek4[[#This Row],[Z/W]]="W",statek4[[#This Row],[towar]]="T5"),K190-statek4[[#This Row],[ile ton]],K190))</f>
        <v>0</v>
      </c>
      <c r="L191" s="2">
        <f>statek4[[#This Row],[ILE TON T5]]-K190</f>
        <v>0</v>
      </c>
      <c r="M191" s="2">
        <f>IF(statek4[[#This Row],[roznica]]&gt;0,statek4[[#This Row],[roznica]],0)</f>
        <v>0</v>
      </c>
      <c r="N191" s="2">
        <f>IF(statek4[[#This Row],[roznica]]&lt;0,ABS(statek4[[#This Row],[roznica]]),0)</f>
        <v>0</v>
      </c>
    </row>
    <row r="192" spans="1:14" x14ac:dyDescent="0.25">
      <c r="A192" s="1">
        <v>43381</v>
      </c>
      <c r="B192" s="2" t="s">
        <v>15</v>
      </c>
      <c r="C192" s="2" t="s">
        <v>10</v>
      </c>
      <c r="D192" s="2" t="s">
        <v>8</v>
      </c>
      <c r="E192">
        <v>18</v>
      </c>
      <c r="F192">
        <v>8</v>
      </c>
      <c r="G192" s="2">
        <f>IF(AND(statek4[[#This Row],[Z/W]]="Z",statek4[[#This Row],[towar]]="T1"),G191+statek4[[#This Row],[ile ton]],IF(AND(statek4[[#This Row],[Z/W]]="W",statek4[[#This Row],[towar]]="T1"),G191-statek4[[#This Row],[ile ton]],G191))</f>
        <v>89</v>
      </c>
      <c r="H192" s="2">
        <f>IF(AND(statek4[[#This Row],[Z/W]]="Z",statek4[[#This Row],[towar]]="T2"),H191+statek4[[#This Row],[ile ton]],IF(AND(statek4[[#This Row],[Z/W]]="W",statek4[[#This Row],[towar]]="T2"),H191-statek4[[#This Row],[ile ton]],H191))</f>
        <v>0</v>
      </c>
      <c r="I192" s="2">
        <f>IF(AND(statek4[[#This Row],[Z/W]]="Z",statek4[[#This Row],[towar]]="T3"),I191+statek4[[#This Row],[ile ton]],IF(AND(statek4[[#This Row],[Z/W]]="W",statek4[[#This Row],[towar]]="T3"),I191-statek4[[#This Row],[ile ton]],I191))</f>
        <v>4</v>
      </c>
      <c r="J192" s="2">
        <f>IF(AND(statek4[[#This Row],[Z/W]]="Z",statek4[[#This Row],[towar]]="T4"),J191+statek4[[#This Row],[ile ton]],IF(AND(statek4[[#This Row],[Z/W]]="W",statek4[[#This Row],[towar]]="T4"),J191-statek4[[#This Row],[ile ton]],J191))</f>
        <v>6</v>
      </c>
      <c r="K192" s="2">
        <f>IF(AND(statek4[[#This Row],[Z/W]]="Z",statek4[[#This Row],[towar]]="T5"),K191+statek4[[#This Row],[ile ton]],IF(AND(statek4[[#This Row],[Z/W]]="W",statek4[[#This Row],[towar]]="T5"),K191-statek4[[#This Row],[ile ton]],K191))</f>
        <v>0</v>
      </c>
      <c r="L192" s="2">
        <f>statek4[[#This Row],[ILE TON T5]]-K191</f>
        <v>0</v>
      </c>
      <c r="M192" s="2">
        <f>IF(statek4[[#This Row],[roznica]]&gt;0,statek4[[#This Row],[roznica]],0)</f>
        <v>0</v>
      </c>
      <c r="N192" s="2">
        <f>IF(statek4[[#This Row],[roznica]]&lt;0,ABS(statek4[[#This Row],[roznica]]),0)</f>
        <v>0</v>
      </c>
    </row>
    <row r="193" spans="1:14" x14ac:dyDescent="0.25">
      <c r="A193" s="1">
        <v>43381</v>
      </c>
      <c r="B193" s="2" t="s">
        <v>15</v>
      </c>
      <c r="C193" s="2" t="s">
        <v>9</v>
      </c>
      <c r="D193" s="2" t="s">
        <v>8</v>
      </c>
      <c r="E193">
        <v>20</v>
      </c>
      <c r="F193">
        <v>41</v>
      </c>
      <c r="G193" s="2">
        <f>IF(AND(statek4[[#This Row],[Z/W]]="Z",statek4[[#This Row],[towar]]="T1"),G192+statek4[[#This Row],[ile ton]],IF(AND(statek4[[#This Row],[Z/W]]="W",statek4[[#This Row],[towar]]="T1"),G192-statek4[[#This Row],[ile ton]],G192))</f>
        <v>89</v>
      </c>
      <c r="H193" s="2">
        <f>IF(AND(statek4[[#This Row],[Z/W]]="Z",statek4[[#This Row],[towar]]="T2"),H192+statek4[[#This Row],[ile ton]],IF(AND(statek4[[#This Row],[Z/W]]="W",statek4[[#This Row],[towar]]="T2"),H192-statek4[[#This Row],[ile ton]],H192))</f>
        <v>0</v>
      </c>
      <c r="I193" s="2">
        <f>IF(AND(statek4[[#This Row],[Z/W]]="Z",statek4[[#This Row],[towar]]="T3"),I192+statek4[[#This Row],[ile ton]],IF(AND(statek4[[#This Row],[Z/W]]="W",statek4[[#This Row],[towar]]="T3"),I192-statek4[[#This Row],[ile ton]],I192))</f>
        <v>4</v>
      </c>
      <c r="J193" s="2">
        <f>IF(AND(statek4[[#This Row],[Z/W]]="Z",statek4[[#This Row],[towar]]="T4"),J192+statek4[[#This Row],[ile ton]],IF(AND(statek4[[#This Row],[Z/W]]="W",statek4[[#This Row],[towar]]="T4"),J192-statek4[[#This Row],[ile ton]],J192))</f>
        <v>6</v>
      </c>
      <c r="K193" s="2">
        <f>IF(AND(statek4[[#This Row],[Z/W]]="Z",statek4[[#This Row],[towar]]="T5"),K192+statek4[[#This Row],[ile ton]],IF(AND(statek4[[#This Row],[Z/W]]="W",statek4[[#This Row],[towar]]="T5"),K192-statek4[[#This Row],[ile ton]],K192))</f>
        <v>20</v>
      </c>
      <c r="L193" s="2">
        <f>statek4[[#This Row],[ILE TON T5]]-K192</f>
        <v>20</v>
      </c>
      <c r="M193" s="2">
        <f>IF(statek4[[#This Row],[roznica]]&gt;0,statek4[[#This Row],[roznica]],0)</f>
        <v>20</v>
      </c>
      <c r="N193" s="2">
        <f>IF(statek4[[#This Row],[roznica]]&lt;0,ABS(statek4[[#This Row],[roznica]]),0)</f>
        <v>0</v>
      </c>
    </row>
    <row r="194" spans="1:14" x14ac:dyDescent="0.25">
      <c r="A194" s="1">
        <v>43407</v>
      </c>
      <c r="B194" s="2" t="s">
        <v>16</v>
      </c>
      <c r="C194" s="2" t="s">
        <v>12</v>
      </c>
      <c r="D194" s="2" t="s">
        <v>14</v>
      </c>
      <c r="E194">
        <v>4</v>
      </c>
      <c r="F194">
        <v>32</v>
      </c>
      <c r="G194" s="2">
        <f>IF(AND(statek4[[#This Row],[Z/W]]="Z",statek4[[#This Row],[towar]]="T1"),G193+statek4[[#This Row],[ile ton]],IF(AND(statek4[[#This Row],[Z/W]]="W",statek4[[#This Row],[towar]]="T1"),G193-statek4[[#This Row],[ile ton]],G193))</f>
        <v>89</v>
      </c>
      <c r="H194" s="2">
        <f>IF(AND(statek4[[#This Row],[Z/W]]="Z",statek4[[#This Row],[towar]]="T2"),H193+statek4[[#This Row],[ile ton]],IF(AND(statek4[[#This Row],[Z/W]]="W",statek4[[#This Row],[towar]]="T2"),H193-statek4[[#This Row],[ile ton]],H193))</f>
        <v>0</v>
      </c>
      <c r="I194" s="2">
        <f>IF(AND(statek4[[#This Row],[Z/W]]="Z",statek4[[#This Row],[towar]]="T3"),I193+statek4[[#This Row],[ile ton]],IF(AND(statek4[[#This Row],[Z/W]]="W",statek4[[#This Row],[towar]]="T3"),I193-statek4[[#This Row],[ile ton]],I193))</f>
        <v>0</v>
      </c>
      <c r="J194" s="2">
        <f>IF(AND(statek4[[#This Row],[Z/W]]="Z",statek4[[#This Row],[towar]]="T4"),J193+statek4[[#This Row],[ile ton]],IF(AND(statek4[[#This Row],[Z/W]]="W",statek4[[#This Row],[towar]]="T4"),J193-statek4[[#This Row],[ile ton]],J193))</f>
        <v>6</v>
      </c>
      <c r="K194" s="2">
        <f>IF(AND(statek4[[#This Row],[Z/W]]="Z",statek4[[#This Row],[towar]]="T5"),K193+statek4[[#This Row],[ile ton]],IF(AND(statek4[[#This Row],[Z/W]]="W",statek4[[#This Row],[towar]]="T5"),K193-statek4[[#This Row],[ile ton]],K193))</f>
        <v>20</v>
      </c>
      <c r="L194" s="2">
        <f>statek4[[#This Row],[ILE TON T5]]-K193</f>
        <v>0</v>
      </c>
      <c r="M194" s="2">
        <f>IF(statek4[[#This Row],[roznica]]&gt;0,statek4[[#This Row],[roznica]],0)</f>
        <v>0</v>
      </c>
      <c r="N194" s="2">
        <f>IF(statek4[[#This Row],[roznica]]&lt;0,ABS(statek4[[#This Row],[roznica]]),0)</f>
        <v>0</v>
      </c>
    </row>
    <row r="195" spans="1:14" x14ac:dyDescent="0.25">
      <c r="A195" s="1">
        <v>43407</v>
      </c>
      <c r="B195" s="2" t="s">
        <v>16</v>
      </c>
      <c r="C195" s="2" t="s">
        <v>9</v>
      </c>
      <c r="D195" s="2" t="s">
        <v>8</v>
      </c>
      <c r="E195">
        <v>48</v>
      </c>
      <c r="F195">
        <v>37</v>
      </c>
      <c r="G195" s="2">
        <f>IF(AND(statek4[[#This Row],[Z/W]]="Z",statek4[[#This Row],[towar]]="T1"),G194+statek4[[#This Row],[ile ton]],IF(AND(statek4[[#This Row],[Z/W]]="W",statek4[[#This Row],[towar]]="T1"),G194-statek4[[#This Row],[ile ton]],G194))</f>
        <v>89</v>
      </c>
      <c r="H195" s="2">
        <f>IF(AND(statek4[[#This Row],[Z/W]]="Z",statek4[[#This Row],[towar]]="T2"),H194+statek4[[#This Row],[ile ton]],IF(AND(statek4[[#This Row],[Z/W]]="W",statek4[[#This Row],[towar]]="T2"),H194-statek4[[#This Row],[ile ton]],H194))</f>
        <v>0</v>
      </c>
      <c r="I195" s="2">
        <f>IF(AND(statek4[[#This Row],[Z/W]]="Z",statek4[[#This Row],[towar]]="T3"),I194+statek4[[#This Row],[ile ton]],IF(AND(statek4[[#This Row],[Z/W]]="W",statek4[[#This Row],[towar]]="T3"),I194-statek4[[#This Row],[ile ton]],I194))</f>
        <v>0</v>
      </c>
      <c r="J195" s="2">
        <f>IF(AND(statek4[[#This Row],[Z/W]]="Z",statek4[[#This Row],[towar]]="T4"),J194+statek4[[#This Row],[ile ton]],IF(AND(statek4[[#This Row],[Z/W]]="W",statek4[[#This Row],[towar]]="T4"),J194-statek4[[#This Row],[ile ton]],J194))</f>
        <v>6</v>
      </c>
      <c r="K195" s="2">
        <f>IF(AND(statek4[[#This Row],[Z/W]]="Z",statek4[[#This Row],[towar]]="T5"),K194+statek4[[#This Row],[ile ton]],IF(AND(statek4[[#This Row],[Z/W]]="W",statek4[[#This Row],[towar]]="T5"),K194-statek4[[#This Row],[ile ton]],K194))</f>
        <v>68</v>
      </c>
      <c r="L195" s="2">
        <f>statek4[[#This Row],[ILE TON T5]]-K194</f>
        <v>48</v>
      </c>
      <c r="M195" s="2">
        <f>IF(statek4[[#This Row],[roznica]]&gt;0,statek4[[#This Row],[roznica]],0)</f>
        <v>48</v>
      </c>
      <c r="N195" s="2">
        <f>IF(statek4[[#This Row],[roznica]]&lt;0,ABS(statek4[[#This Row],[roznica]]),0)</f>
        <v>0</v>
      </c>
    </row>
    <row r="196" spans="1:14" x14ac:dyDescent="0.25">
      <c r="A196" s="1">
        <v>43428</v>
      </c>
      <c r="B196" s="2" t="s">
        <v>17</v>
      </c>
      <c r="C196" s="2" t="s">
        <v>9</v>
      </c>
      <c r="D196" s="2" t="s">
        <v>14</v>
      </c>
      <c r="E196">
        <v>64</v>
      </c>
      <c r="F196">
        <v>61</v>
      </c>
      <c r="G196" s="2">
        <f>IF(AND(statek4[[#This Row],[Z/W]]="Z",statek4[[#This Row],[towar]]="T1"),G195+statek4[[#This Row],[ile ton]],IF(AND(statek4[[#This Row],[Z/W]]="W",statek4[[#This Row],[towar]]="T1"),G195-statek4[[#This Row],[ile ton]],G195))</f>
        <v>89</v>
      </c>
      <c r="H196" s="2">
        <f>IF(AND(statek4[[#This Row],[Z/W]]="Z",statek4[[#This Row],[towar]]="T2"),H195+statek4[[#This Row],[ile ton]],IF(AND(statek4[[#This Row],[Z/W]]="W",statek4[[#This Row],[towar]]="T2"),H195-statek4[[#This Row],[ile ton]],H195))</f>
        <v>0</v>
      </c>
      <c r="I196" s="2">
        <f>IF(AND(statek4[[#This Row],[Z/W]]="Z",statek4[[#This Row],[towar]]="T3"),I195+statek4[[#This Row],[ile ton]],IF(AND(statek4[[#This Row],[Z/W]]="W",statek4[[#This Row],[towar]]="T3"),I195-statek4[[#This Row],[ile ton]],I195))</f>
        <v>0</v>
      </c>
      <c r="J196" s="2">
        <f>IF(AND(statek4[[#This Row],[Z/W]]="Z",statek4[[#This Row],[towar]]="T4"),J195+statek4[[#This Row],[ile ton]],IF(AND(statek4[[#This Row],[Z/W]]="W",statek4[[#This Row],[towar]]="T4"),J195-statek4[[#This Row],[ile ton]],J195))</f>
        <v>6</v>
      </c>
      <c r="K196" s="2">
        <f>IF(AND(statek4[[#This Row],[Z/W]]="Z",statek4[[#This Row],[towar]]="T5"),K195+statek4[[#This Row],[ile ton]],IF(AND(statek4[[#This Row],[Z/W]]="W",statek4[[#This Row],[towar]]="T5"),K195-statek4[[#This Row],[ile ton]],K195))</f>
        <v>4</v>
      </c>
      <c r="L196" s="2">
        <f>statek4[[#This Row],[ILE TON T5]]-K195</f>
        <v>-64</v>
      </c>
      <c r="M196" s="2">
        <f>IF(statek4[[#This Row],[roznica]]&gt;0,statek4[[#This Row],[roznica]],0)</f>
        <v>0</v>
      </c>
      <c r="N196" s="2">
        <f>IF(statek4[[#This Row],[roznica]]&lt;0,ABS(statek4[[#This Row],[roznica]]),0)</f>
        <v>64</v>
      </c>
    </row>
    <row r="197" spans="1:14" x14ac:dyDescent="0.25">
      <c r="A197" s="1">
        <v>43428</v>
      </c>
      <c r="B197" s="2" t="s">
        <v>17</v>
      </c>
      <c r="C197" s="2" t="s">
        <v>7</v>
      </c>
      <c r="D197" s="2" t="s">
        <v>8</v>
      </c>
      <c r="E197">
        <v>43</v>
      </c>
      <c r="F197">
        <v>63</v>
      </c>
      <c r="G197" s="2">
        <f>IF(AND(statek4[[#This Row],[Z/W]]="Z",statek4[[#This Row],[towar]]="T1"),G196+statek4[[#This Row],[ile ton]],IF(AND(statek4[[#This Row],[Z/W]]="W",statek4[[#This Row],[towar]]="T1"),G196-statek4[[#This Row],[ile ton]],G196))</f>
        <v>89</v>
      </c>
      <c r="H197" s="2">
        <f>IF(AND(statek4[[#This Row],[Z/W]]="Z",statek4[[#This Row],[towar]]="T2"),H196+statek4[[#This Row],[ile ton]],IF(AND(statek4[[#This Row],[Z/W]]="W",statek4[[#This Row],[towar]]="T2"),H196-statek4[[#This Row],[ile ton]],H196))</f>
        <v>0</v>
      </c>
      <c r="I197" s="2">
        <f>IF(AND(statek4[[#This Row],[Z/W]]="Z",statek4[[#This Row],[towar]]="T3"),I196+statek4[[#This Row],[ile ton]],IF(AND(statek4[[#This Row],[Z/W]]="W",statek4[[#This Row],[towar]]="T3"),I196-statek4[[#This Row],[ile ton]],I196))</f>
        <v>0</v>
      </c>
      <c r="J197" s="2">
        <f>IF(AND(statek4[[#This Row],[Z/W]]="Z",statek4[[#This Row],[towar]]="T4"),J196+statek4[[#This Row],[ile ton]],IF(AND(statek4[[#This Row],[Z/W]]="W",statek4[[#This Row],[towar]]="T4"),J196-statek4[[#This Row],[ile ton]],J196))</f>
        <v>49</v>
      </c>
      <c r="K197" s="2">
        <f>IF(AND(statek4[[#This Row],[Z/W]]="Z",statek4[[#This Row],[towar]]="T5"),K196+statek4[[#This Row],[ile ton]],IF(AND(statek4[[#This Row],[Z/W]]="W",statek4[[#This Row],[towar]]="T5"),K196-statek4[[#This Row],[ile ton]],K196))</f>
        <v>4</v>
      </c>
      <c r="L197" s="2">
        <f>statek4[[#This Row],[ILE TON T5]]-K196</f>
        <v>0</v>
      </c>
      <c r="M197" s="2">
        <f>IF(statek4[[#This Row],[roznica]]&gt;0,statek4[[#This Row],[roznica]],0)</f>
        <v>0</v>
      </c>
      <c r="N197" s="2">
        <f>IF(statek4[[#This Row],[roznica]]&lt;0,ABS(statek4[[#This Row],[roznica]]),0)</f>
        <v>0</v>
      </c>
    </row>
    <row r="198" spans="1:14" x14ac:dyDescent="0.25">
      <c r="A198" s="1">
        <v>43428</v>
      </c>
      <c r="B198" s="2" t="s">
        <v>17</v>
      </c>
      <c r="C198" s="2" t="s">
        <v>11</v>
      </c>
      <c r="D198" s="2" t="s">
        <v>8</v>
      </c>
      <c r="E198">
        <v>24</v>
      </c>
      <c r="F198">
        <v>24</v>
      </c>
      <c r="G198" s="2">
        <f>IF(AND(statek4[[#This Row],[Z/W]]="Z",statek4[[#This Row],[towar]]="T1"),G197+statek4[[#This Row],[ile ton]],IF(AND(statek4[[#This Row],[Z/W]]="W",statek4[[#This Row],[towar]]="T1"),G197-statek4[[#This Row],[ile ton]],G197))</f>
        <v>89</v>
      </c>
      <c r="H198" s="2">
        <f>IF(AND(statek4[[#This Row],[Z/W]]="Z",statek4[[#This Row],[towar]]="T2"),H197+statek4[[#This Row],[ile ton]],IF(AND(statek4[[#This Row],[Z/W]]="W",statek4[[#This Row],[towar]]="T2"),H197-statek4[[#This Row],[ile ton]],H197))</f>
        <v>24</v>
      </c>
      <c r="I198" s="2">
        <f>IF(AND(statek4[[#This Row],[Z/W]]="Z",statek4[[#This Row],[towar]]="T3"),I197+statek4[[#This Row],[ile ton]],IF(AND(statek4[[#This Row],[Z/W]]="W",statek4[[#This Row],[towar]]="T3"),I197-statek4[[#This Row],[ile ton]],I197))</f>
        <v>0</v>
      </c>
      <c r="J198" s="2">
        <f>IF(AND(statek4[[#This Row],[Z/W]]="Z",statek4[[#This Row],[towar]]="T4"),J197+statek4[[#This Row],[ile ton]],IF(AND(statek4[[#This Row],[Z/W]]="W",statek4[[#This Row],[towar]]="T4"),J197-statek4[[#This Row],[ile ton]],J197))</f>
        <v>49</v>
      </c>
      <c r="K198" s="2">
        <f>IF(AND(statek4[[#This Row],[Z/W]]="Z",statek4[[#This Row],[towar]]="T5"),K197+statek4[[#This Row],[ile ton]],IF(AND(statek4[[#This Row],[Z/W]]="W",statek4[[#This Row],[towar]]="T5"),K197-statek4[[#This Row],[ile ton]],K197))</f>
        <v>4</v>
      </c>
      <c r="L198" s="2">
        <f>statek4[[#This Row],[ILE TON T5]]-K197</f>
        <v>0</v>
      </c>
      <c r="M198" s="2">
        <f>IF(statek4[[#This Row],[roznica]]&gt;0,statek4[[#This Row],[roznica]],0)</f>
        <v>0</v>
      </c>
      <c r="N198" s="2">
        <f>IF(statek4[[#This Row],[roznica]]&lt;0,ABS(statek4[[#This Row],[roznica]]),0)</f>
        <v>0</v>
      </c>
    </row>
    <row r="199" spans="1:14" x14ac:dyDescent="0.25">
      <c r="A199" s="1">
        <v>43452</v>
      </c>
      <c r="B199" s="2" t="s">
        <v>18</v>
      </c>
      <c r="C199" s="2" t="s">
        <v>9</v>
      </c>
      <c r="D199" s="2" t="s">
        <v>14</v>
      </c>
      <c r="E199">
        <v>4</v>
      </c>
      <c r="F199">
        <v>62</v>
      </c>
      <c r="G199" s="2">
        <f>IF(AND(statek4[[#This Row],[Z/W]]="Z",statek4[[#This Row],[towar]]="T1"),G198+statek4[[#This Row],[ile ton]],IF(AND(statek4[[#This Row],[Z/W]]="W",statek4[[#This Row],[towar]]="T1"),G198-statek4[[#This Row],[ile ton]],G198))</f>
        <v>89</v>
      </c>
      <c r="H199" s="2">
        <f>IF(AND(statek4[[#This Row],[Z/W]]="Z",statek4[[#This Row],[towar]]="T2"),H198+statek4[[#This Row],[ile ton]],IF(AND(statek4[[#This Row],[Z/W]]="W",statek4[[#This Row],[towar]]="T2"),H198-statek4[[#This Row],[ile ton]],H198))</f>
        <v>24</v>
      </c>
      <c r="I199" s="2">
        <f>IF(AND(statek4[[#This Row],[Z/W]]="Z",statek4[[#This Row],[towar]]="T3"),I198+statek4[[#This Row],[ile ton]],IF(AND(statek4[[#This Row],[Z/W]]="W",statek4[[#This Row],[towar]]="T3"),I198-statek4[[#This Row],[ile ton]],I198))</f>
        <v>0</v>
      </c>
      <c r="J199" s="2">
        <f>IF(AND(statek4[[#This Row],[Z/W]]="Z",statek4[[#This Row],[towar]]="T4"),J198+statek4[[#This Row],[ile ton]],IF(AND(statek4[[#This Row],[Z/W]]="W",statek4[[#This Row],[towar]]="T4"),J198-statek4[[#This Row],[ile ton]],J198))</f>
        <v>49</v>
      </c>
      <c r="K199" s="2">
        <f>IF(AND(statek4[[#This Row],[Z/W]]="Z",statek4[[#This Row],[towar]]="T5"),K198+statek4[[#This Row],[ile ton]],IF(AND(statek4[[#This Row],[Z/W]]="W",statek4[[#This Row],[towar]]="T5"),K198-statek4[[#This Row],[ile ton]],K198))</f>
        <v>0</v>
      </c>
      <c r="L199" s="2">
        <f>statek4[[#This Row],[ILE TON T5]]-K198</f>
        <v>-4</v>
      </c>
      <c r="M199" s="2">
        <f>IF(statek4[[#This Row],[roznica]]&gt;0,statek4[[#This Row],[roznica]],0)</f>
        <v>0</v>
      </c>
      <c r="N199" s="2">
        <f>IF(statek4[[#This Row],[roznica]]&lt;0,ABS(statek4[[#This Row],[roznica]]),0)</f>
        <v>4</v>
      </c>
    </row>
    <row r="200" spans="1:14" x14ac:dyDescent="0.25">
      <c r="A200" s="1">
        <v>43452</v>
      </c>
      <c r="B200" s="2" t="s">
        <v>18</v>
      </c>
      <c r="C200" s="2" t="s">
        <v>12</v>
      </c>
      <c r="D200" s="2" t="s">
        <v>8</v>
      </c>
      <c r="E200">
        <v>35</v>
      </c>
      <c r="F200">
        <v>19</v>
      </c>
      <c r="G200" s="2">
        <f>IF(AND(statek4[[#This Row],[Z/W]]="Z",statek4[[#This Row],[towar]]="T1"),G199+statek4[[#This Row],[ile ton]],IF(AND(statek4[[#This Row],[Z/W]]="W",statek4[[#This Row],[towar]]="T1"),G199-statek4[[#This Row],[ile ton]],G199))</f>
        <v>89</v>
      </c>
      <c r="H200" s="2">
        <f>IF(AND(statek4[[#This Row],[Z/W]]="Z",statek4[[#This Row],[towar]]="T2"),H199+statek4[[#This Row],[ile ton]],IF(AND(statek4[[#This Row],[Z/W]]="W",statek4[[#This Row],[towar]]="T2"),H199-statek4[[#This Row],[ile ton]],H199))</f>
        <v>24</v>
      </c>
      <c r="I200" s="2">
        <f>IF(AND(statek4[[#This Row],[Z/W]]="Z",statek4[[#This Row],[towar]]="T3"),I199+statek4[[#This Row],[ile ton]],IF(AND(statek4[[#This Row],[Z/W]]="W",statek4[[#This Row],[towar]]="T3"),I199-statek4[[#This Row],[ile ton]],I199))</f>
        <v>35</v>
      </c>
      <c r="J200" s="2">
        <f>IF(AND(statek4[[#This Row],[Z/W]]="Z",statek4[[#This Row],[towar]]="T4"),J199+statek4[[#This Row],[ile ton]],IF(AND(statek4[[#This Row],[Z/W]]="W",statek4[[#This Row],[towar]]="T4"),J199-statek4[[#This Row],[ile ton]],J199))</f>
        <v>49</v>
      </c>
      <c r="K200" s="2">
        <f>IF(AND(statek4[[#This Row],[Z/W]]="Z",statek4[[#This Row],[towar]]="T5"),K199+statek4[[#This Row],[ile ton]],IF(AND(statek4[[#This Row],[Z/W]]="W",statek4[[#This Row],[towar]]="T5"),K199-statek4[[#This Row],[ile ton]],K199))</f>
        <v>0</v>
      </c>
      <c r="L200" s="2">
        <f>statek4[[#This Row],[ILE TON T5]]-K199</f>
        <v>0</v>
      </c>
      <c r="M200" s="2">
        <f>IF(statek4[[#This Row],[roznica]]&gt;0,statek4[[#This Row],[roznica]],0)</f>
        <v>0</v>
      </c>
      <c r="N200" s="2">
        <f>IF(statek4[[#This Row],[roznica]]&lt;0,ABS(statek4[[#This Row],[roznica]]),0)</f>
        <v>0</v>
      </c>
    </row>
    <row r="201" spans="1:14" x14ac:dyDescent="0.25">
      <c r="A201" s="1">
        <v>43452</v>
      </c>
      <c r="B201" s="2" t="s">
        <v>18</v>
      </c>
      <c r="C201" s="2" t="s">
        <v>10</v>
      </c>
      <c r="D201" s="2" t="s">
        <v>8</v>
      </c>
      <c r="E201">
        <v>41</v>
      </c>
      <c r="F201">
        <v>8</v>
      </c>
      <c r="G201" s="2">
        <f>IF(AND(statek4[[#This Row],[Z/W]]="Z",statek4[[#This Row],[towar]]="T1"),G200+statek4[[#This Row],[ile ton]],IF(AND(statek4[[#This Row],[Z/W]]="W",statek4[[#This Row],[towar]]="T1"),G200-statek4[[#This Row],[ile ton]],G200))</f>
        <v>130</v>
      </c>
      <c r="H201" s="2">
        <f>IF(AND(statek4[[#This Row],[Z/W]]="Z",statek4[[#This Row],[towar]]="T2"),H200+statek4[[#This Row],[ile ton]],IF(AND(statek4[[#This Row],[Z/W]]="W",statek4[[#This Row],[towar]]="T2"),H200-statek4[[#This Row],[ile ton]],H200))</f>
        <v>24</v>
      </c>
      <c r="I201" s="2">
        <f>IF(AND(statek4[[#This Row],[Z/W]]="Z",statek4[[#This Row],[towar]]="T3"),I200+statek4[[#This Row],[ile ton]],IF(AND(statek4[[#This Row],[Z/W]]="W",statek4[[#This Row],[towar]]="T3"),I200-statek4[[#This Row],[ile ton]],I200))</f>
        <v>35</v>
      </c>
      <c r="J201" s="2">
        <f>IF(AND(statek4[[#This Row],[Z/W]]="Z",statek4[[#This Row],[towar]]="T4"),J200+statek4[[#This Row],[ile ton]],IF(AND(statek4[[#This Row],[Z/W]]="W",statek4[[#This Row],[towar]]="T4"),J200-statek4[[#This Row],[ile ton]],J200))</f>
        <v>49</v>
      </c>
      <c r="K201" s="2">
        <f>IF(AND(statek4[[#This Row],[Z/W]]="Z",statek4[[#This Row],[towar]]="T5"),K200+statek4[[#This Row],[ile ton]],IF(AND(statek4[[#This Row],[Z/W]]="W",statek4[[#This Row],[towar]]="T5"),K200-statek4[[#This Row],[ile ton]],K200))</f>
        <v>0</v>
      </c>
      <c r="L201" s="2">
        <f>statek4[[#This Row],[ILE TON T5]]-K200</f>
        <v>0</v>
      </c>
      <c r="M201" s="2">
        <f>IF(statek4[[#This Row],[roznica]]&gt;0,statek4[[#This Row],[roznica]],0)</f>
        <v>0</v>
      </c>
      <c r="N201" s="2">
        <f>IF(statek4[[#This Row],[roznica]]&lt;0,ABS(statek4[[#This Row],[roznica]]),0)</f>
        <v>0</v>
      </c>
    </row>
    <row r="202" spans="1:14" x14ac:dyDescent="0.25">
      <c r="A202" s="1">
        <v>43452</v>
      </c>
      <c r="B202" s="2" t="s">
        <v>18</v>
      </c>
      <c r="C202" s="2" t="s">
        <v>7</v>
      </c>
      <c r="D202" s="2" t="s">
        <v>8</v>
      </c>
      <c r="E202">
        <v>23</v>
      </c>
      <c r="F202">
        <v>61</v>
      </c>
      <c r="G202" s="2">
        <f>IF(AND(statek4[[#This Row],[Z/W]]="Z",statek4[[#This Row],[towar]]="T1"),G201+statek4[[#This Row],[ile ton]],IF(AND(statek4[[#This Row],[Z/W]]="W",statek4[[#This Row],[towar]]="T1"),G201-statek4[[#This Row],[ile ton]],G201))</f>
        <v>130</v>
      </c>
      <c r="H202" s="2">
        <f>IF(AND(statek4[[#This Row],[Z/W]]="Z",statek4[[#This Row],[towar]]="T2"),H201+statek4[[#This Row],[ile ton]],IF(AND(statek4[[#This Row],[Z/W]]="W",statek4[[#This Row],[towar]]="T2"),H201-statek4[[#This Row],[ile ton]],H201))</f>
        <v>24</v>
      </c>
      <c r="I202" s="2">
        <f>IF(AND(statek4[[#This Row],[Z/W]]="Z",statek4[[#This Row],[towar]]="T3"),I201+statek4[[#This Row],[ile ton]],IF(AND(statek4[[#This Row],[Z/W]]="W",statek4[[#This Row],[towar]]="T3"),I201-statek4[[#This Row],[ile ton]],I201))</f>
        <v>35</v>
      </c>
      <c r="J202" s="2">
        <f>IF(AND(statek4[[#This Row],[Z/W]]="Z",statek4[[#This Row],[towar]]="T4"),J201+statek4[[#This Row],[ile ton]],IF(AND(statek4[[#This Row],[Z/W]]="W",statek4[[#This Row],[towar]]="T4"),J201-statek4[[#This Row],[ile ton]],J201))</f>
        <v>72</v>
      </c>
      <c r="K202" s="2">
        <f>IF(AND(statek4[[#This Row],[Z/W]]="Z",statek4[[#This Row],[towar]]="T5"),K201+statek4[[#This Row],[ile ton]],IF(AND(statek4[[#This Row],[Z/W]]="W",statek4[[#This Row],[towar]]="T5"),K201-statek4[[#This Row],[ile ton]],K201))</f>
        <v>0</v>
      </c>
      <c r="L202" s="2">
        <f>statek4[[#This Row],[ILE TON T5]]-K201</f>
        <v>0</v>
      </c>
      <c r="M202" s="2">
        <f>IF(statek4[[#This Row],[roznica]]&gt;0,statek4[[#This Row],[roznica]],0)</f>
        <v>0</v>
      </c>
      <c r="N202" s="2">
        <f>IF(statek4[[#This Row],[roznica]]&lt;0,ABS(statek4[[#This Row],[roznica]]),0)</f>
        <v>0</v>
      </c>
    </row>
    <row r="203" spans="1:14" ht="11.25" customHeight="1" x14ac:dyDescent="0.25">
      <c r="A203" s="1">
        <v>43452</v>
      </c>
      <c r="B203" s="2" t="s">
        <v>18</v>
      </c>
      <c r="C203" s="2" t="s">
        <v>11</v>
      </c>
      <c r="D203" s="2" t="s">
        <v>8</v>
      </c>
      <c r="E203">
        <v>46</v>
      </c>
      <c r="F203">
        <v>23</v>
      </c>
      <c r="G203" s="2">
        <f>IF(AND(statek4[[#This Row],[Z/W]]="Z",statek4[[#This Row],[towar]]="T1"),G202+statek4[[#This Row],[ile ton]],IF(AND(statek4[[#This Row],[Z/W]]="W",statek4[[#This Row],[towar]]="T1"),G202-statek4[[#This Row],[ile ton]],G202))</f>
        <v>130</v>
      </c>
      <c r="H203" s="2">
        <f>IF(AND(statek4[[#This Row],[Z/W]]="Z",statek4[[#This Row],[towar]]="T2"),H202+statek4[[#This Row],[ile ton]],IF(AND(statek4[[#This Row],[Z/W]]="W",statek4[[#This Row],[towar]]="T2"),H202-statek4[[#This Row],[ile ton]],H202))</f>
        <v>70</v>
      </c>
      <c r="I203" s="2">
        <f>IF(AND(statek4[[#This Row],[Z/W]]="Z",statek4[[#This Row],[towar]]="T3"),I202+statek4[[#This Row],[ile ton]],IF(AND(statek4[[#This Row],[Z/W]]="W",statek4[[#This Row],[towar]]="T3"),I202-statek4[[#This Row],[ile ton]],I202))</f>
        <v>35</v>
      </c>
      <c r="J203" s="2">
        <f>IF(AND(statek4[[#This Row],[Z/W]]="Z",statek4[[#This Row],[towar]]="T4"),J202+statek4[[#This Row],[ile ton]],IF(AND(statek4[[#This Row],[Z/W]]="W",statek4[[#This Row],[towar]]="T4"),J202-statek4[[#This Row],[ile ton]],J202))</f>
        <v>72</v>
      </c>
      <c r="K203" s="2">
        <f>IF(AND(statek4[[#This Row],[Z/W]]="Z",statek4[[#This Row],[towar]]="T5"),K202+statek4[[#This Row],[ile ton]],IF(AND(statek4[[#This Row],[Z/W]]="W",statek4[[#This Row],[towar]]="T5"),K202-statek4[[#This Row],[ile ton]],K202))</f>
        <v>0</v>
      </c>
      <c r="L203" s="2">
        <f>statek4[[#This Row],[ILE TON T5]]-K202</f>
        <v>0</v>
      </c>
      <c r="M203" s="2">
        <f>IF(statek4[[#This Row],[roznica]]&gt;0,statek4[[#This Row],[roznica]],0)</f>
        <v>0</v>
      </c>
      <c r="N203" s="2">
        <f>IF(statek4[[#This Row],[roznica]]&lt;0,ABS(statek4[[#This Row],[roznica]]),0)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14208-0541-4617-A301-CA929CC986D1}">
  <dimension ref="A1:Q203"/>
  <sheetViews>
    <sheetView workbookViewId="0">
      <selection activeCell="O11" sqref="O11"/>
    </sheetView>
  </sheetViews>
  <sheetFormatPr defaultRowHeight="15" x14ac:dyDescent="0.25"/>
  <cols>
    <col min="1" max="1" width="10.7109375" bestFit="1" customWidth="1"/>
    <col min="2" max="2" width="11.42578125" bestFit="1" customWidth="1"/>
    <col min="3" max="3" width="8.42578125" bestFit="1" customWidth="1"/>
    <col min="4" max="4" width="7.140625" bestFit="1" customWidth="1"/>
    <col min="5" max="5" width="9" bestFit="1" customWidth="1"/>
    <col min="6" max="6" width="24.140625" bestFit="1" customWidth="1"/>
    <col min="7" max="9" width="12.42578125" bestFit="1" customWidth="1"/>
    <col min="10" max="10" width="12.85546875" bestFit="1" customWidth="1"/>
    <col min="11" max="11" width="12.42578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</row>
    <row r="2" spans="1:17" x14ac:dyDescent="0.25">
      <c r="A2" s="1">
        <v>42370</v>
      </c>
      <c r="B2" s="2" t="s">
        <v>6</v>
      </c>
      <c r="C2" s="2" t="s">
        <v>7</v>
      </c>
      <c r="D2" s="2" t="s">
        <v>8</v>
      </c>
      <c r="E2">
        <v>3</v>
      </c>
      <c r="F2">
        <v>80</v>
      </c>
      <c r="G2" s="2">
        <v>0</v>
      </c>
      <c r="H2" s="2">
        <v>0</v>
      </c>
      <c r="I2" s="2">
        <v>0</v>
      </c>
      <c r="J2" s="2">
        <v>3</v>
      </c>
      <c r="K2" s="2">
        <v>0</v>
      </c>
    </row>
    <row r="3" spans="1:17" x14ac:dyDescent="0.25">
      <c r="A3" s="1">
        <v>42370</v>
      </c>
      <c r="B3" s="2" t="s">
        <v>6</v>
      </c>
      <c r="C3" s="2" t="s">
        <v>9</v>
      </c>
      <c r="D3" s="2" t="s">
        <v>8</v>
      </c>
      <c r="E3">
        <v>32</v>
      </c>
      <c r="F3">
        <v>50</v>
      </c>
      <c r="G3" s="2">
        <f>IF(AND(statek45[[#This Row],[Z/W]]="Z",statek45[[#This Row],[towar]]="T1"),G2+statek45[[#This Row],[ile ton]],IF(AND(statek45[[#This Row],[Z/W]]="W",statek45[[#This Row],[towar]]="T1"),G2-statek45[[#This Row],[ile ton]],G2))</f>
        <v>0</v>
      </c>
      <c r="H3" s="2">
        <f>IF(AND(statek45[[#This Row],[Z/W]]="Z",statek45[[#This Row],[towar]]="T2"),H2+statek45[[#This Row],[ile ton]],IF(AND(statek45[[#This Row],[Z/W]]="W",statek45[[#This Row],[towar]]="T2"),H2-statek45[[#This Row],[ile ton]],H2))</f>
        <v>0</v>
      </c>
      <c r="I3" s="2">
        <f>IF(AND(statek45[[#This Row],[Z/W]]="Z",statek45[[#This Row],[towar]]="T3"),I2+statek45[[#This Row],[ile ton]],IF(AND(statek45[[#This Row],[Z/W]]="W",statek45[[#This Row],[towar]]="T3"),I2-statek45[[#This Row],[ile ton]],I2))</f>
        <v>0</v>
      </c>
      <c r="J3" s="2">
        <f>IF(AND(statek45[[#This Row],[Z/W]]="Z",statek45[[#This Row],[towar]]="T4"),J2+statek45[[#This Row],[ile ton]],IF(AND(statek45[[#This Row],[Z/W]]="W",statek45[[#This Row],[towar]]="T4"),J2-statek45[[#This Row],[ile ton]],J2))</f>
        <v>3</v>
      </c>
      <c r="K3" s="2">
        <f>IF(AND(statek45[[#This Row],[Z/W]]="Z",statek45[[#This Row],[towar]]="T5"),K2+statek45[[#This Row],[ile ton]],IF(AND(statek45[[#This Row],[Z/W]]="W",statek45[[#This Row],[towar]]="T5"),K2-statek45[[#This Row],[ile ton]],K2))</f>
        <v>32</v>
      </c>
    </row>
    <row r="4" spans="1:17" x14ac:dyDescent="0.25">
      <c r="A4" s="1">
        <v>42370</v>
      </c>
      <c r="B4" s="2" t="s">
        <v>6</v>
      </c>
      <c r="C4" s="2" t="s">
        <v>10</v>
      </c>
      <c r="D4" s="2" t="s">
        <v>8</v>
      </c>
      <c r="E4">
        <v>38</v>
      </c>
      <c r="F4">
        <v>10</v>
      </c>
      <c r="G4" s="2">
        <f>IF(AND(statek45[[#This Row],[Z/W]]="Z",statek45[[#This Row],[towar]]="T1"),G3+statek45[[#This Row],[ile ton]],IF(AND(statek45[[#This Row],[Z/W]]="W",statek45[[#This Row],[towar]]="T1"),G3-statek45[[#This Row],[ile ton]],G3))</f>
        <v>38</v>
      </c>
      <c r="H4" s="2">
        <f>IF(AND(statek45[[#This Row],[Z/W]]="Z",statek45[[#This Row],[towar]]="T2"),H3+statek45[[#This Row],[ile ton]],IF(AND(statek45[[#This Row],[Z/W]]="W",statek45[[#This Row],[towar]]="T2"),H3-statek45[[#This Row],[ile ton]],H3))</f>
        <v>0</v>
      </c>
      <c r="I4" s="2">
        <f>IF(AND(statek45[[#This Row],[Z/W]]="Z",statek45[[#This Row],[towar]]="T3"),I3+statek45[[#This Row],[ile ton]],IF(AND(statek45[[#This Row],[Z/W]]="W",statek45[[#This Row],[towar]]="T3"),I3-statek45[[#This Row],[ile ton]],I3))</f>
        <v>0</v>
      </c>
      <c r="J4" s="2">
        <f>IF(AND(statek45[[#This Row],[Z/W]]="Z",statek45[[#This Row],[towar]]="T4"),J3+statek45[[#This Row],[ile ton]],IF(AND(statek45[[#This Row],[Z/W]]="W",statek45[[#This Row],[towar]]="T4"),J3-statek45[[#This Row],[ile ton]],J3))</f>
        <v>3</v>
      </c>
      <c r="K4" s="2">
        <f>IF(AND(statek45[[#This Row],[Z/W]]="Z",statek45[[#This Row],[towar]]="T5"),K3+statek45[[#This Row],[ile ton]],IF(AND(statek45[[#This Row],[Z/W]]="W",statek45[[#This Row],[towar]]="T5"),K3-statek45[[#This Row],[ile ton]],K3))</f>
        <v>32</v>
      </c>
      <c r="P4" t="s">
        <v>53</v>
      </c>
      <c r="Q4" t="s">
        <v>54</v>
      </c>
    </row>
    <row r="5" spans="1:17" x14ac:dyDescent="0.25">
      <c r="A5" s="1">
        <v>42370</v>
      </c>
      <c r="B5" s="2" t="s">
        <v>6</v>
      </c>
      <c r="C5" s="2" t="s">
        <v>11</v>
      </c>
      <c r="D5" s="2" t="s">
        <v>8</v>
      </c>
      <c r="E5">
        <v>33</v>
      </c>
      <c r="F5">
        <v>30</v>
      </c>
      <c r="G5" s="2">
        <f>IF(AND(statek45[[#This Row],[Z/W]]="Z",statek45[[#This Row],[towar]]="T1"),G4+statek45[[#This Row],[ile ton]],IF(AND(statek45[[#This Row],[Z/W]]="W",statek45[[#This Row],[towar]]="T1"),G4-statek45[[#This Row],[ile ton]],G4))</f>
        <v>38</v>
      </c>
      <c r="H5" s="2">
        <f>IF(AND(statek45[[#This Row],[Z/W]]="Z",statek45[[#This Row],[towar]]="T2"),H4+statek45[[#This Row],[ile ton]],IF(AND(statek45[[#This Row],[Z/W]]="W",statek45[[#This Row],[towar]]="T2"),H4-statek45[[#This Row],[ile ton]],H4))</f>
        <v>33</v>
      </c>
      <c r="I5" s="2">
        <f>IF(AND(statek45[[#This Row],[Z/W]]="Z",statek45[[#This Row],[towar]]="T3"),I4+statek45[[#This Row],[ile ton]],IF(AND(statek45[[#This Row],[Z/W]]="W",statek45[[#This Row],[towar]]="T3"),I4-statek45[[#This Row],[ile ton]],I4))</f>
        <v>0</v>
      </c>
      <c r="J5" s="2">
        <f>IF(AND(statek45[[#This Row],[Z/W]]="Z",statek45[[#This Row],[towar]]="T4"),J4+statek45[[#This Row],[ile ton]],IF(AND(statek45[[#This Row],[Z/W]]="W",statek45[[#This Row],[towar]]="T4"),J4-statek45[[#This Row],[ile ton]],J4))</f>
        <v>3</v>
      </c>
      <c r="K5" s="2">
        <f>IF(AND(statek45[[#This Row],[Z/W]]="Z",statek45[[#This Row],[towar]]="T5"),K4+statek45[[#This Row],[ile ton]],IF(AND(statek45[[#This Row],[Z/W]]="W",statek45[[#This Row],[towar]]="T5"),K4-statek45[[#This Row],[ile ton]],K4))</f>
        <v>32</v>
      </c>
      <c r="O5" t="s">
        <v>51</v>
      </c>
      <c r="P5">
        <v>24</v>
      </c>
      <c r="Q5">
        <v>48</v>
      </c>
    </row>
    <row r="6" spans="1:17" x14ac:dyDescent="0.25">
      <c r="A6" s="1">
        <v>42370</v>
      </c>
      <c r="B6" s="2" t="s">
        <v>6</v>
      </c>
      <c r="C6" s="2" t="s">
        <v>12</v>
      </c>
      <c r="D6" s="2" t="s">
        <v>8</v>
      </c>
      <c r="E6">
        <v>43</v>
      </c>
      <c r="F6">
        <v>25</v>
      </c>
      <c r="G6" s="2">
        <f>IF(AND(statek45[[#This Row],[Z/W]]="Z",statek45[[#This Row],[towar]]="T1"),G5+statek45[[#This Row],[ile ton]],IF(AND(statek45[[#This Row],[Z/W]]="W",statek45[[#This Row],[towar]]="T1"),G5-statek45[[#This Row],[ile ton]],G5))</f>
        <v>38</v>
      </c>
      <c r="H6" s="2">
        <f>IF(AND(statek45[[#This Row],[Z/W]]="Z",statek45[[#This Row],[towar]]="T2"),H5+statek45[[#This Row],[ile ton]],IF(AND(statek45[[#This Row],[Z/W]]="W",statek45[[#This Row],[towar]]="T2"),H5-statek45[[#This Row],[ile ton]],H5))</f>
        <v>33</v>
      </c>
      <c r="I6" s="2">
        <f>IF(AND(statek45[[#This Row],[Z/W]]="Z",statek45[[#This Row],[towar]]="T3"),I5+statek45[[#This Row],[ile ton]],IF(AND(statek45[[#This Row],[Z/W]]="W",statek45[[#This Row],[towar]]="T3"),I5-statek45[[#This Row],[ile ton]],I5))</f>
        <v>43</v>
      </c>
      <c r="J6" s="2">
        <f>IF(AND(statek45[[#This Row],[Z/W]]="Z",statek45[[#This Row],[towar]]="T4"),J5+statek45[[#This Row],[ile ton]],IF(AND(statek45[[#This Row],[Z/W]]="W",statek45[[#This Row],[towar]]="T4"),J5-statek45[[#This Row],[ile ton]],J5))</f>
        <v>3</v>
      </c>
      <c r="K6" s="2">
        <f>IF(AND(statek45[[#This Row],[Z/W]]="Z",statek45[[#This Row],[towar]]="T5"),K5+statek45[[#This Row],[ile ton]],IF(AND(statek45[[#This Row],[Z/W]]="W",statek45[[#This Row],[towar]]="T5"),K5-statek45[[#This Row],[ile ton]],K5))</f>
        <v>32</v>
      </c>
      <c r="O6" t="s">
        <v>2</v>
      </c>
      <c r="P6" t="s">
        <v>7</v>
      </c>
      <c r="Q6" t="s">
        <v>11</v>
      </c>
    </row>
    <row r="7" spans="1:17" x14ac:dyDescent="0.25">
      <c r="A7" s="1">
        <v>42385</v>
      </c>
      <c r="B7" s="2" t="s">
        <v>13</v>
      </c>
      <c r="C7" s="2" t="s">
        <v>9</v>
      </c>
      <c r="D7" s="2" t="s">
        <v>14</v>
      </c>
      <c r="E7">
        <v>32</v>
      </c>
      <c r="F7">
        <v>58</v>
      </c>
      <c r="G7" s="2">
        <f>IF(AND(statek45[[#This Row],[Z/W]]="Z",statek45[[#This Row],[towar]]="T1"),G6+statek45[[#This Row],[ile ton]],IF(AND(statek45[[#This Row],[Z/W]]="W",statek45[[#This Row],[towar]]="T1"),G6-statek45[[#This Row],[ile ton]],G6))</f>
        <v>38</v>
      </c>
      <c r="H7" s="2">
        <f>IF(AND(statek45[[#This Row],[Z/W]]="Z",statek45[[#This Row],[towar]]="T2"),H6+statek45[[#This Row],[ile ton]],IF(AND(statek45[[#This Row],[Z/W]]="W",statek45[[#This Row],[towar]]="T2"),H6-statek45[[#This Row],[ile ton]],H6))</f>
        <v>33</v>
      </c>
      <c r="I7" s="2">
        <f>IF(AND(statek45[[#This Row],[Z/W]]="Z",statek45[[#This Row],[towar]]="T3"),I6+statek45[[#This Row],[ile ton]],IF(AND(statek45[[#This Row],[Z/W]]="W",statek45[[#This Row],[towar]]="T3"),I6-statek45[[#This Row],[ile ton]],I6))</f>
        <v>43</v>
      </c>
      <c r="J7" s="2">
        <f>IF(AND(statek45[[#This Row],[Z/W]]="Z",statek45[[#This Row],[towar]]="T4"),J6+statek45[[#This Row],[ile ton]],IF(AND(statek45[[#This Row],[Z/W]]="W",statek45[[#This Row],[towar]]="T4"),J6-statek45[[#This Row],[ile ton]],J6))</f>
        <v>3</v>
      </c>
      <c r="K7" s="2">
        <f>IF(AND(statek45[[#This Row],[Z/W]]="Z",statek45[[#This Row],[towar]]="T5"),K6+statek45[[#This Row],[ile ton]],IF(AND(statek45[[#This Row],[Z/W]]="W",statek45[[#This Row],[towar]]="T5"),K6-statek45[[#This Row],[ile ton]],K6))</f>
        <v>0</v>
      </c>
    </row>
    <row r="8" spans="1:17" x14ac:dyDescent="0.25">
      <c r="A8" s="16">
        <v>42385</v>
      </c>
      <c r="B8" s="17" t="s">
        <v>13</v>
      </c>
      <c r="C8" s="17" t="s">
        <v>11</v>
      </c>
      <c r="D8" s="17" t="s">
        <v>8</v>
      </c>
      <c r="E8" s="18">
        <v>14</v>
      </c>
      <c r="F8" s="18">
        <v>26</v>
      </c>
      <c r="G8" s="2">
        <f>IF(AND(statek45[[#This Row],[Z/W]]="Z",statek45[[#This Row],[towar]]="T1"),G7+statek45[[#This Row],[ile ton]],IF(AND(statek45[[#This Row],[Z/W]]="W",statek45[[#This Row],[towar]]="T1"),G7-statek45[[#This Row],[ile ton]],G7))</f>
        <v>38</v>
      </c>
      <c r="H8" s="2">
        <f>IF(AND(statek45[[#This Row],[Z/W]]="Z",statek45[[#This Row],[towar]]="T2"),H7+statek45[[#This Row],[ile ton]],IF(AND(statek45[[#This Row],[Z/W]]="W",statek45[[#This Row],[towar]]="T2"),H7-statek45[[#This Row],[ile ton]],H7))</f>
        <v>47</v>
      </c>
      <c r="I8" s="2">
        <f>IF(AND(statek45[[#This Row],[Z/W]]="Z",statek45[[#This Row],[towar]]="T3"),I7+statek45[[#This Row],[ile ton]],IF(AND(statek45[[#This Row],[Z/W]]="W",statek45[[#This Row],[towar]]="T3"),I7-statek45[[#This Row],[ile ton]],I7))</f>
        <v>43</v>
      </c>
      <c r="J8" s="2">
        <f>IF(AND(statek45[[#This Row],[Z/W]]="Z",statek45[[#This Row],[towar]]="T4"),J7+statek45[[#This Row],[ile ton]],IF(AND(statek45[[#This Row],[Z/W]]="W",statek45[[#This Row],[towar]]="T4"),J7-statek45[[#This Row],[ile ton]],J7))</f>
        <v>3</v>
      </c>
      <c r="K8" s="2">
        <f>IF(AND(statek45[[#This Row],[Z/W]]="Z",statek45[[#This Row],[towar]]="T5"),K7+statek45[[#This Row],[ile ton]],IF(AND(statek45[[#This Row],[Z/W]]="W",statek45[[#This Row],[towar]]="T5"),K7-statek45[[#This Row],[ile ton]],K7))</f>
        <v>0</v>
      </c>
      <c r="P8" t="s">
        <v>53</v>
      </c>
      <c r="Q8" t="s">
        <v>54</v>
      </c>
    </row>
    <row r="9" spans="1:17" x14ac:dyDescent="0.25">
      <c r="A9" s="16">
        <v>42393</v>
      </c>
      <c r="B9" s="17" t="s">
        <v>15</v>
      </c>
      <c r="C9" s="17" t="s">
        <v>9</v>
      </c>
      <c r="D9" s="17" t="s">
        <v>8</v>
      </c>
      <c r="E9" s="18">
        <v>44</v>
      </c>
      <c r="F9" s="18">
        <v>46</v>
      </c>
      <c r="G9" s="2">
        <f>IF(AND(statek45[[#This Row],[Z/W]]="Z",statek45[[#This Row],[towar]]="T1"),G8+statek45[[#This Row],[ile ton]],IF(AND(statek45[[#This Row],[Z/W]]="W",statek45[[#This Row],[towar]]="T1"),G8-statek45[[#This Row],[ile ton]],G8))</f>
        <v>38</v>
      </c>
      <c r="H9" s="2">
        <f>IF(AND(statek45[[#This Row],[Z/W]]="Z",statek45[[#This Row],[towar]]="T2"),H8+statek45[[#This Row],[ile ton]],IF(AND(statek45[[#This Row],[Z/W]]="W",statek45[[#This Row],[towar]]="T2"),H8-statek45[[#This Row],[ile ton]],H8))</f>
        <v>47</v>
      </c>
      <c r="I9" s="2">
        <f>IF(AND(statek45[[#This Row],[Z/W]]="Z",statek45[[#This Row],[towar]]="T3"),I8+statek45[[#This Row],[ile ton]],IF(AND(statek45[[#This Row],[Z/W]]="W",statek45[[#This Row],[towar]]="T3"),I8-statek45[[#This Row],[ile ton]],I8))</f>
        <v>43</v>
      </c>
      <c r="J9" s="2">
        <f>IF(AND(statek45[[#This Row],[Z/W]]="Z",statek45[[#This Row],[towar]]="T4"),J8+statek45[[#This Row],[ile ton]],IF(AND(statek45[[#This Row],[Z/W]]="W",statek45[[#This Row],[towar]]="T4"),J8-statek45[[#This Row],[ile ton]],J8))</f>
        <v>3</v>
      </c>
      <c r="K9" s="2">
        <f>IF(AND(statek45[[#This Row],[Z/W]]="Z",statek45[[#This Row],[towar]]="T5"),K8+statek45[[#This Row],[ile ton]],IF(AND(statek45[[#This Row],[Z/W]]="W",statek45[[#This Row],[towar]]="T5"),K8-statek45[[#This Row],[ile ton]],K8))</f>
        <v>44</v>
      </c>
      <c r="O9" t="s">
        <v>52</v>
      </c>
      <c r="P9">
        <v>3</v>
      </c>
      <c r="Q9">
        <v>125</v>
      </c>
    </row>
    <row r="10" spans="1:17" x14ac:dyDescent="0.25">
      <c r="A10" s="16">
        <v>42393</v>
      </c>
      <c r="B10" s="17" t="s">
        <v>15</v>
      </c>
      <c r="C10" s="17" t="s">
        <v>11</v>
      </c>
      <c r="D10" s="17" t="s">
        <v>8</v>
      </c>
      <c r="E10" s="18">
        <v>1</v>
      </c>
      <c r="F10" s="18">
        <v>28</v>
      </c>
      <c r="G10" s="2">
        <f>IF(AND(statek45[[#This Row],[Z/W]]="Z",statek45[[#This Row],[towar]]="T1"),G9+statek45[[#This Row],[ile ton]],IF(AND(statek45[[#This Row],[Z/W]]="W",statek45[[#This Row],[towar]]="T1"),G9-statek45[[#This Row],[ile ton]],G9))</f>
        <v>38</v>
      </c>
      <c r="H10" s="2">
        <f>IF(AND(statek45[[#This Row],[Z/W]]="Z",statek45[[#This Row],[towar]]="T2"),H9+statek45[[#This Row],[ile ton]],IF(AND(statek45[[#This Row],[Z/W]]="W",statek45[[#This Row],[towar]]="T2"),H9-statek45[[#This Row],[ile ton]],H9))</f>
        <v>48</v>
      </c>
      <c r="I10" s="2">
        <f>IF(AND(statek45[[#This Row],[Z/W]]="Z",statek45[[#This Row],[towar]]="T3"),I9+statek45[[#This Row],[ile ton]],IF(AND(statek45[[#This Row],[Z/W]]="W",statek45[[#This Row],[towar]]="T3"),I9-statek45[[#This Row],[ile ton]],I9))</f>
        <v>43</v>
      </c>
      <c r="J10" s="2">
        <f>IF(AND(statek45[[#This Row],[Z/W]]="Z",statek45[[#This Row],[towar]]="T4"),J9+statek45[[#This Row],[ile ton]],IF(AND(statek45[[#This Row],[Z/W]]="W",statek45[[#This Row],[towar]]="T4"),J9-statek45[[#This Row],[ile ton]],J9))</f>
        <v>3</v>
      </c>
      <c r="K10" s="2">
        <f>IF(AND(statek45[[#This Row],[Z/W]]="Z",statek45[[#This Row],[towar]]="T5"),K9+statek45[[#This Row],[ile ton]],IF(AND(statek45[[#This Row],[Z/W]]="W",statek45[[#This Row],[towar]]="T5"),K9-statek45[[#This Row],[ile ton]],K9))</f>
        <v>44</v>
      </c>
      <c r="O10" t="s">
        <v>2</v>
      </c>
      <c r="P10" t="s">
        <v>10</v>
      </c>
      <c r="Q10" t="s">
        <v>9</v>
      </c>
    </row>
    <row r="11" spans="1:17" x14ac:dyDescent="0.25">
      <c r="A11" s="12">
        <v>42393</v>
      </c>
      <c r="B11" s="13" t="s">
        <v>15</v>
      </c>
      <c r="C11" s="13" t="s">
        <v>7</v>
      </c>
      <c r="D11" s="13" t="s">
        <v>8</v>
      </c>
      <c r="E11" s="14">
        <v>21</v>
      </c>
      <c r="F11" s="14">
        <v>74</v>
      </c>
      <c r="G11" s="2">
        <f>IF(AND(statek45[[#This Row],[Z/W]]="Z",statek45[[#This Row],[towar]]="T1"),G10+statek45[[#This Row],[ile ton]],IF(AND(statek45[[#This Row],[Z/W]]="W",statek45[[#This Row],[towar]]="T1"),G10-statek45[[#This Row],[ile ton]],G10))</f>
        <v>38</v>
      </c>
      <c r="H11" s="2">
        <f>IF(AND(statek45[[#This Row],[Z/W]]="Z",statek45[[#This Row],[towar]]="T2"),H10+statek45[[#This Row],[ile ton]],IF(AND(statek45[[#This Row],[Z/W]]="W",statek45[[#This Row],[towar]]="T2"),H10-statek45[[#This Row],[ile ton]],H10))</f>
        <v>48</v>
      </c>
      <c r="I11" s="2">
        <f>IF(AND(statek45[[#This Row],[Z/W]]="Z",statek45[[#This Row],[towar]]="T3"),I10+statek45[[#This Row],[ile ton]],IF(AND(statek45[[#This Row],[Z/W]]="W",statek45[[#This Row],[towar]]="T3"),I10-statek45[[#This Row],[ile ton]],I10))</f>
        <v>43</v>
      </c>
      <c r="J11" s="2">
        <f>IF(AND(statek45[[#This Row],[Z/W]]="Z",statek45[[#This Row],[towar]]="T4"),J10+statek45[[#This Row],[ile ton]],IF(AND(statek45[[#This Row],[Z/W]]="W",statek45[[#This Row],[towar]]="T4"),J10-statek45[[#This Row],[ile ton]],J10))</f>
        <v>24</v>
      </c>
      <c r="K11" s="2">
        <f>IF(AND(statek45[[#This Row],[Z/W]]="Z",statek45[[#This Row],[towar]]="T5"),K10+statek45[[#This Row],[ile ton]],IF(AND(statek45[[#This Row],[Z/W]]="W",statek45[[#This Row],[towar]]="T5"),K10-statek45[[#This Row],[ile ton]],K10))</f>
        <v>44</v>
      </c>
    </row>
    <row r="12" spans="1:17" x14ac:dyDescent="0.25">
      <c r="A12" s="12">
        <v>42419</v>
      </c>
      <c r="B12" s="13" t="s">
        <v>16</v>
      </c>
      <c r="C12" s="13" t="s">
        <v>12</v>
      </c>
      <c r="D12" s="13" t="s">
        <v>14</v>
      </c>
      <c r="E12" s="14">
        <v>43</v>
      </c>
      <c r="F12" s="14">
        <v>32</v>
      </c>
      <c r="G12" s="2">
        <f>IF(AND(statek45[[#This Row],[Z/W]]="Z",statek45[[#This Row],[towar]]="T1"),G11+statek45[[#This Row],[ile ton]],IF(AND(statek45[[#This Row],[Z/W]]="W",statek45[[#This Row],[towar]]="T1"),G11-statek45[[#This Row],[ile ton]],G11))</f>
        <v>38</v>
      </c>
      <c r="H12" s="2">
        <f>IF(AND(statek45[[#This Row],[Z/W]]="Z",statek45[[#This Row],[towar]]="T2"),H11+statek45[[#This Row],[ile ton]],IF(AND(statek45[[#This Row],[Z/W]]="W",statek45[[#This Row],[towar]]="T2"),H11-statek45[[#This Row],[ile ton]],H11))</f>
        <v>48</v>
      </c>
      <c r="I12" s="2">
        <f>IF(AND(statek45[[#This Row],[Z/W]]="Z",statek45[[#This Row],[towar]]="T3"),I11+statek45[[#This Row],[ile ton]],IF(AND(statek45[[#This Row],[Z/W]]="W",statek45[[#This Row],[towar]]="T3"),I11-statek45[[#This Row],[ile ton]],I11))</f>
        <v>0</v>
      </c>
      <c r="J12" s="2">
        <f>IF(AND(statek45[[#This Row],[Z/W]]="Z",statek45[[#This Row],[towar]]="T4"),J11+statek45[[#This Row],[ile ton]],IF(AND(statek45[[#This Row],[Z/W]]="W",statek45[[#This Row],[towar]]="T4"),J11-statek45[[#This Row],[ile ton]],J11))</f>
        <v>24</v>
      </c>
      <c r="K12" s="2">
        <f>IF(AND(statek45[[#This Row],[Z/W]]="Z",statek45[[#This Row],[towar]]="T5"),K11+statek45[[#This Row],[ile ton]],IF(AND(statek45[[#This Row],[Z/W]]="W",statek45[[#This Row],[towar]]="T5"),K11-statek45[[#This Row],[ile ton]],K11))</f>
        <v>44</v>
      </c>
    </row>
    <row r="13" spans="1:17" x14ac:dyDescent="0.25">
      <c r="A13" s="1">
        <v>42419</v>
      </c>
      <c r="B13" s="2" t="s">
        <v>16</v>
      </c>
      <c r="C13" s="2" t="s">
        <v>10</v>
      </c>
      <c r="D13" s="2" t="s">
        <v>14</v>
      </c>
      <c r="E13">
        <v>38</v>
      </c>
      <c r="F13">
        <v>13</v>
      </c>
      <c r="G13" s="2">
        <f>IF(AND(statek45[[#This Row],[Z/W]]="Z",statek45[[#This Row],[towar]]="T1"),G12+statek45[[#This Row],[ile ton]],IF(AND(statek45[[#This Row],[Z/W]]="W",statek45[[#This Row],[towar]]="T1"),G12-statek45[[#This Row],[ile ton]],G12))</f>
        <v>0</v>
      </c>
      <c r="H13" s="2">
        <f>IF(AND(statek45[[#This Row],[Z/W]]="Z",statek45[[#This Row],[towar]]="T2"),H12+statek45[[#This Row],[ile ton]],IF(AND(statek45[[#This Row],[Z/W]]="W",statek45[[#This Row],[towar]]="T2"),H12-statek45[[#This Row],[ile ton]],H12))</f>
        <v>48</v>
      </c>
      <c r="I13" s="2">
        <f>IF(AND(statek45[[#This Row],[Z/W]]="Z",statek45[[#This Row],[towar]]="T3"),I12+statek45[[#This Row],[ile ton]],IF(AND(statek45[[#This Row],[Z/W]]="W",statek45[[#This Row],[towar]]="T3"),I12-statek45[[#This Row],[ile ton]],I12))</f>
        <v>0</v>
      </c>
      <c r="J13" s="2">
        <f>IF(AND(statek45[[#This Row],[Z/W]]="Z",statek45[[#This Row],[towar]]="T4"),J12+statek45[[#This Row],[ile ton]],IF(AND(statek45[[#This Row],[Z/W]]="W",statek45[[#This Row],[towar]]="T4"),J12-statek45[[#This Row],[ile ton]],J12))</f>
        <v>24</v>
      </c>
      <c r="K13" s="2">
        <f>IF(AND(statek45[[#This Row],[Z/W]]="Z",statek45[[#This Row],[towar]]="T5"),K12+statek45[[#This Row],[ile ton]],IF(AND(statek45[[#This Row],[Z/W]]="W",statek45[[#This Row],[towar]]="T5"),K12-statek45[[#This Row],[ile ton]],K12))</f>
        <v>44</v>
      </c>
    </row>
    <row r="14" spans="1:17" x14ac:dyDescent="0.25">
      <c r="A14" s="1">
        <v>42419</v>
      </c>
      <c r="B14" s="2" t="s">
        <v>16</v>
      </c>
      <c r="C14" s="2" t="s">
        <v>7</v>
      </c>
      <c r="D14" s="2" t="s">
        <v>8</v>
      </c>
      <c r="E14">
        <v>9</v>
      </c>
      <c r="F14">
        <v>59</v>
      </c>
      <c r="G14" s="2">
        <f>IF(AND(statek45[[#This Row],[Z/W]]="Z",statek45[[#This Row],[towar]]="T1"),G13+statek45[[#This Row],[ile ton]],IF(AND(statek45[[#This Row],[Z/W]]="W",statek45[[#This Row],[towar]]="T1"),G13-statek45[[#This Row],[ile ton]],G13))</f>
        <v>0</v>
      </c>
      <c r="H14" s="2">
        <f>IF(AND(statek45[[#This Row],[Z/W]]="Z",statek45[[#This Row],[towar]]="T2"),H13+statek45[[#This Row],[ile ton]],IF(AND(statek45[[#This Row],[Z/W]]="W",statek45[[#This Row],[towar]]="T2"),H13-statek45[[#This Row],[ile ton]],H13))</f>
        <v>48</v>
      </c>
      <c r="I14" s="2">
        <f>IF(AND(statek45[[#This Row],[Z/W]]="Z",statek45[[#This Row],[towar]]="T3"),I13+statek45[[#This Row],[ile ton]],IF(AND(statek45[[#This Row],[Z/W]]="W",statek45[[#This Row],[towar]]="T3"),I13-statek45[[#This Row],[ile ton]],I13))</f>
        <v>0</v>
      </c>
      <c r="J14" s="2">
        <f>IF(AND(statek45[[#This Row],[Z/W]]="Z",statek45[[#This Row],[towar]]="T4"),J13+statek45[[#This Row],[ile ton]],IF(AND(statek45[[#This Row],[Z/W]]="W",statek45[[#This Row],[towar]]="T4"),J13-statek45[[#This Row],[ile ton]],J13))</f>
        <v>33</v>
      </c>
      <c r="K14" s="2">
        <f>IF(AND(statek45[[#This Row],[Z/W]]="Z",statek45[[#This Row],[towar]]="T5"),K13+statek45[[#This Row],[ile ton]],IF(AND(statek45[[#This Row],[Z/W]]="W",statek45[[#This Row],[towar]]="T5"),K13-statek45[[#This Row],[ile ton]],K13))</f>
        <v>44</v>
      </c>
    </row>
    <row r="15" spans="1:17" x14ac:dyDescent="0.25">
      <c r="A15" s="1">
        <v>42419</v>
      </c>
      <c r="B15" s="2" t="s">
        <v>16</v>
      </c>
      <c r="C15" s="2" t="s">
        <v>9</v>
      </c>
      <c r="D15" s="2" t="s">
        <v>8</v>
      </c>
      <c r="E15">
        <v>8</v>
      </c>
      <c r="F15">
        <v>37</v>
      </c>
      <c r="G15" s="2">
        <f>IF(AND(statek45[[#This Row],[Z/W]]="Z",statek45[[#This Row],[towar]]="T1"),G14+statek45[[#This Row],[ile ton]],IF(AND(statek45[[#This Row],[Z/W]]="W",statek45[[#This Row],[towar]]="T1"),G14-statek45[[#This Row],[ile ton]],G14))</f>
        <v>0</v>
      </c>
      <c r="H15" s="2">
        <f>IF(AND(statek45[[#This Row],[Z/W]]="Z",statek45[[#This Row],[towar]]="T2"),H14+statek45[[#This Row],[ile ton]],IF(AND(statek45[[#This Row],[Z/W]]="W",statek45[[#This Row],[towar]]="T2"),H14-statek45[[#This Row],[ile ton]],H14))</f>
        <v>48</v>
      </c>
      <c r="I15" s="2">
        <f>IF(AND(statek45[[#This Row],[Z/W]]="Z",statek45[[#This Row],[towar]]="T3"),I14+statek45[[#This Row],[ile ton]],IF(AND(statek45[[#This Row],[Z/W]]="W",statek45[[#This Row],[towar]]="T3"),I14-statek45[[#This Row],[ile ton]],I14))</f>
        <v>0</v>
      </c>
      <c r="J15" s="2">
        <f>IF(AND(statek45[[#This Row],[Z/W]]="Z",statek45[[#This Row],[towar]]="T4"),J14+statek45[[#This Row],[ile ton]],IF(AND(statek45[[#This Row],[Z/W]]="W",statek45[[#This Row],[towar]]="T4"),J14-statek45[[#This Row],[ile ton]],J14))</f>
        <v>33</v>
      </c>
      <c r="K15" s="2">
        <f>IF(AND(statek45[[#This Row],[Z/W]]="Z",statek45[[#This Row],[towar]]="T5"),K14+statek45[[#This Row],[ile ton]],IF(AND(statek45[[#This Row],[Z/W]]="W",statek45[[#This Row],[towar]]="T5"),K14-statek45[[#This Row],[ile ton]],K14))</f>
        <v>52</v>
      </c>
    </row>
    <row r="16" spans="1:17" x14ac:dyDescent="0.25">
      <c r="A16" s="1">
        <v>42440</v>
      </c>
      <c r="B16" s="2" t="s">
        <v>17</v>
      </c>
      <c r="C16" s="2" t="s">
        <v>9</v>
      </c>
      <c r="D16" s="2" t="s">
        <v>14</v>
      </c>
      <c r="E16">
        <v>50</v>
      </c>
      <c r="F16">
        <v>61</v>
      </c>
      <c r="G16" s="2">
        <f>IF(AND(statek45[[#This Row],[Z/W]]="Z",statek45[[#This Row],[towar]]="T1"),G15+statek45[[#This Row],[ile ton]],IF(AND(statek45[[#This Row],[Z/W]]="W",statek45[[#This Row],[towar]]="T1"),G15-statek45[[#This Row],[ile ton]],G15))</f>
        <v>0</v>
      </c>
      <c r="H16" s="2">
        <f>IF(AND(statek45[[#This Row],[Z/W]]="Z",statek45[[#This Row],[towar]]="T2"),H15+statek45[[#This Row],[ile ton]],IF(AND(statek45[[#This Row],[Z/W]]="W",statek45[[#This Row],[towar]]="T2"),H15-statek45[[#This Row],[ile ton]],H15))</f>
        <v>48</v>
      </c>
      <c r="I16" s="2">
        <f>IF(AND(statek45[[#This Row],[Z/W]]="Z",statek45[[#This Row],[towar]]="T3"),I15+statek45[[#This Row],[ile ton]],IF(AND(statek45[[#This Row],[Z/W]]="W",statek45[[#This Row],[towar]]="T3"),I15-statek45[[#This Row],[ile ton]],I15))</f>
        <v>0</v>
      </c>
      <c r="J16" s="2">
        <f>IF(AND(statek45[[#This Row],[Z/W]]="Z",statek45[[#This Row],[towar]]="T4"),J15+statek45[[#This Row],[ile ton]],IF(AND(statek45[[#This Row],[Z/W]]="W",statek45[[#This Row],[towar]]="T4"),J15-statek45[[#This Row],[ile ton]],J15))</f>
        <v>33</v>
      </c>
      <c r="K16" s="2">
        <f>IF(AND(statek45[[#This Row],[Z/W]]="Z",statek45[[#This Row],[towar]]="T5"),K15+statek45[[#This Row],[ile ton]],IF(AND(statek45[[#This Row],[Z/W]]="W",statek45[[#This Row],[towar]]="T5"),K15-statek45[[#This Row],[ile ton]],K15))</f>
        <v>2</v>
      </c>
    </row>
    <row r="17" spans="1:11" x14ac:dyDescent="0.25">
      <c r="A17" s="1">
        <v>42440</v>
      </c>
      <c r="B17" s="2" t="s">
        <v>17</v>
      </c>
      <c r="C17" s="2" t="s">
        <v>12</v>
      </c>
      <c r="D17" s="2" t="s">
        <v>8</v>
      </c>
      <c r="E17">
        <v>32</v>
      </c>
      <c r="F17">
        <v>20</v>
      </c>
      <c r="G17" s="2">
        <f>IF(AND(statek45[[#This Row],[Z/W]]="Z",statek45[[#This Row],[towar]]="T1"),G16+statek45[[#This Row],[ile ton]],IF(AND(statek45[[#This Row],[Z/W]]="W",statek45[[#This Row],[towar]]="T1"),G16-statek45[[#This Row],[ile ton]],G16))</f>
        <v>0</v>
      </c>
      <c r="H17" s="2">
        <f>IF(AND(statek45[[#This Row],[Z/W]]="Z",statek45[[#This Row],[towar]]="T2"),H16+statek45[[#This Row],[ile ton]],IF(AND(statek45[[#This Row],[Z/W]]="W",statek45[[#This Row],[towar]]="T2"),H16-statek45[[#This Row],[ile ton]],H16))</f>
        <v>48</v>
      </c>
      <c r="I17" s="2">
        <f>IF(AND(statek45[[#This Row],[Z/W]]="Z",statek45[[#This Row],[towar]]="T3"),I16+statek45[[#This Row],[ile ton]],IF(AND(statek45[[#This Row],[Z/W]]="W",statek45[[#This Row],[towar]]="T3"),I16-statek45[[#This Row],[ile ton]],I16))</f>
        <v>32</v>
      </c>
      <c r="J17" s="2">
        <f>IF(AND(statek45[[#This Row],[Z/W]]="Z",statek45[[#This Row],[towar]]="T4"),J16+statek45[[#This Row],[ile ton]],IF(AND(statek45[[#This Row],[Z/W]]="W",statek45[[#This Row],[towar]]="T4"),J16-statek45[[#This Row],[ile ton]],J16))</f>
        <v>33</v>
      </c>
      <c r="K17" s="2">
        <f>IF(AND(statek45[[#This Row],[Z/W]]="Z",statek45[[#This Row],[towar]]="T5"),K16+statek45[[#This Row],[ile ton]],IF(AND(statek45[[#This Row],[Z/W]]="W",statek45[[#This Row],[towar]]="T5"),K16-statek45[[#This Row],[ile ton]],K16))</f>
        <v>2</v>
      </c>
    </row>
    <row r="18" spans="1:11" x14ac:dyDescent="0.25">
      <c r="A18" s="1">
        <v>42440</v>
      </c>
      <c r="B18" s="2" t="s">
        <v>17</v>
      </c>
      <c r="C18" s="2" t="s">
        <v>10</v>
      </c>
      <c r="D18" s="2" t="s">
        <v>8</v>
      </c>
      <c r="E18">
        <v>7</v>
      </c>
      <c r="F18">
        <v>8</v>
      </c>
      <c r="G18" s="2">
        <f>IF(AND(statek45[[#This Row],[Z/W]]="Z",statek45[[#This Row],[towar]]="T1"),G17+statek45[[#This Row],[ile ton]],IF(AND(statek45[[#This Row],[Z/W]]="W",statek45[[#This Row],[towar]]="T1"),G17-statek45[[#This Row],[ile ton]],G17))</f>
        <v>7</v>
      </c>
      <c r="H18" s="2">
        <f>IF(AND(statek45[[#This Row],[Z/W]]="Z",statek45[[#This Row],[towar]]="T2"),H17+statek45[[#This Row],[ile ton]],IF(AND(statek45[[#This Row],[Z/W]]="W",statek45[[#This Row],[towar]]="T2"),H17-statek45[[#This Row],[ile ton]],H17))</f>
        <v>48</v>
      </c>
      <c r="I18" s="2">
        <f>IF(AND(statek45[[#This Row],[Z/W]]="Z",statek45[[#This Row],[towar]]="T3"),I17+statek45[[#This Row],[ile ton]],IF(AND(statek45[[#This Row],[Z/W]]="W",statek45[[#This Row],[towar]]="T3"),I17-statek45[[#This Row],[ile ton]],I17))</f>
        <v>32</v>
      </c>
      <c r="J18" s="2">
        <f>IF(AND(statek45[[#This Row],[Z/W]]="Z",statek45[[#This Row],[towar]]="T4"),J17+statek45[[#This Row],[ile ton]],IF(AND(statek45[[#This Row],[Z/W]]="W",statek45[[#This Row],[towar]]="T4"),J17-statek45[[#This Row],[ile ton]],J17))</f>
        <v>33</v>
      </c>
      <c r="K18" s="2">
        <f>IF(AND(statek45[[#This Row],[Z/W]]="Z",statek45[[#This Row],[towar]]="T5"),K17+statek45[[#This Row],[ile ton]],IF(AND(statek45[[#This Row],[Z/W]]="W",statek45[[#This Row],[towar]]="T5"),K17-statek45[[#This Row],[ile ton]],K17))</f>
        <v>2</v>
      </c>
    </row>
    <row r="19" spans="1:11" x14ac:dyDescent="0.25">
      <c r="A19" s="1">
        <v>42440</v>
      </c>
      <c r="B19" s="2" t="s">
        <v>17</v>
      </c>
      <c r="C19" s="2" t="s">
        <v>11</v>
      </c>
      <c r="D19" s="2" t="s">
        <v>8</v>
      </c>
      <c r="E19">
        <v>10</v>
      </c>
      <c r="F19">
        <v>24</v>
      </c>
      <c r="G19" s="2">
        <f>IF(AND(statek45[[#This Row],[Z/W]]="Z",statek45[[#This Row],[towar]]="T1"),G18+statek45[[#This Row],[ile ton]],IF(AND(statek45[[#This Row],[Z/W]]="W",statek45[[#This Row],[towar]]="T1"),G18-statek45[[#This Row],[ile ton]],G18))</f>
        <v>7</v>
      </c>
      <c r="H19" s="2">
        <f>IF(AND(statek45[[#This Row],[Z/W]]="Z",statek45[[#This Row],[towar]]="T2"),H18+statek45[[#This Row],[ile ton]],IF(AND(statek45[[#This Row],[Z/W]]="W",statek45[[#This Row],[towar]]="T2"),H18-statek45[[#This Row],[ile ton]],H18))</f>
        <v>58</v>
      </c>
      <c r="I19" s="2">
        <f>IF(AND(statek45[[#This Row],[Z/W]]="Z",statek45[[#This Row],[towar]]="T3"),I18+statek45[[#This Row],[ile ton]],IF(AND(statek45[[#This Row],[Z/W]]="W",statek45[[#This Row],[towar]]="T3"),I18-statek45[[#This Row],[ile ton]],I18))</f>
        <v>32</v>
      </c>
      <c r="J19" s="2">
        <f>IF(AND(statek45[[#This Row],[Z/W]]="Z",statek45[[#This Row],[towar]]="T4"),J18+statek45[[#This Row],[ile ton]],IF(AND(statek45[[#This Row],[Z/W]]="W",statek45[[#This Row],[towar]]="T4"),J18-statek45[[#This Row],[ile ton]],J18))</f>
        <v>33</v>
      </c>
      <c r="K19" s="2">
        <f>IF(AND(statek45[[#This Row],[Z/W]]="Z",statek45[[#This Row],[towar]]="T5"),K18+statek45[[#This Row],[ile ton]],IF(AND(statek45[[#This Row],[Z/W]]="W",statek45[[#This Row],[towar]]="T5"),K18-statek45[[#This Row],[ile ton]],K18))</f>
        <v>2</v>
      </c>
    </row>
    <row r="20" spans="1:11" x14ac:dyDescent="0.25">
      <c r="A20" s="1">
        <v>42464</v>
      </c>
      <c r="B20" s="2" t="s">
        <v>18</v>
      </c>
      <c r="C20" s="2" t="s">
        <v>10</v>
      </c>
      <c r="D20" s="2" t="s">
        <v>14</v>
      </c>
      <c r="E20">
        <v>7</v>
      </c>
      <c r="F20">
        <v>12</v>
      </c>
      <c r="G20" s="2">
        <f>IF(AND(statek45[[#This Row],[Z/W]]="Z",statek45[[#This Row],[towar]]="T1"),G19+statek45[[#This Row],[ile ton]],IF(AND(statek45[[#This Row],[Z/W]]="W",statek45[[#This Row],[towar]]="T1"),G19-statek45[[#This Row],[ile ton]],G19))</f>
        <v>0</v>
      </c>
      <c r="H20" s="2">
        <f>IF(AND(statek45[[#This Row],[Z/W]]="Z",statek45[[#This Row],[towar]]="T2"),H19+statek45[[#This Row],[ile ton]],IF(AND(statek45[[#This Row],[Z/W]]="W",statek45[[#This Row],[towar]]="T2"),H19-statek45[[#This Row],[ile ton]],H19))</f>
        <v>58</v>
      </c>
      <c r="I20" s="2">
        <f>IF(AND(statek45[[#This Row],[Z/W]]="Z",statek45[[#This Row],[towar]]="T3"),I19+statek45[[#This Row],[ile ton]],IF(AND(statek45[[#This Row],[Z/W]]="W",statek45[[#This Row],[towar]]="T3"),I19-statek45[[#This Row],[ile ton]],I19))</f>
        <v>32</v>
      </c>
      <c r="J20" s="2">
        <f>IF(AND(statek45[[#This Row],[Z/W]]="Z",statek45[[#This Row],[towar]]="T4"),J19+statek45[[#This Row],[ile ton]],IF(AND(statek45[[#This Row],[Z/W]]="W",statek45[[#This Row],[towar]]="T4"),J19-statek45[[#This Row],[ile ton]],J19))</f>
        <v>33</v>
      </c>
      <c r="K20" s="2">
        <f>IF(AND(statek45[[#This Row],[Z/W]]="Z",statek45[[#This Row],[towar]]="T5"),K19+statek45[[#This Row],[ile ton]],IF(AND(statek45[[#This Row],[Z/W]]="W",statek45[[#This Row],[towar]]="T5"),K19-statek45[[#This Row],[ile ton]],K19))</f>
        <v>2</v>
      </c>
    </row>
    <row r="21" spans="1:11" x14ac:dyDescent="0.25">
      <c r="A21" s="1">
        <v>42464</v>
      </c>
      <c r="B21" s="2" t="s">
        <v>18</v>
      </c>
      <c r="C21" s="2" t="s">
        <v>12</v>
      </c>
      <c r="D21" s="2" t="s">
        <v>8</v>
      </c>
      <c r="E21">
        <v>25</v>
      </c>
      <c r="F21">
        <v>19</v>
      </c>
      <c r="G21" s="2">
        <f>IF(AND(statek45[[#This Row],[Z/W]]="Z",statek45[[#This Row],[towar]]="T1"),G20+statek45[[#This Row],[ile ton]],IF(AND(statek45[[#This Row],[Z/W]]="W",statek45[[#This Row],[towar]]="T1"),G20-statek45[[#This Row],[ile ton]],G20))</f>
        <v>0</v>
      </c>
      <c r="H21" s="2">
        <f>IF(AND(statek45[[#This Row],[Z/W]]="Z",statek45[[#This Row],[towar]]="T2"),H20+statek45[[#This Row],[ile ton]],IF(AND(statek45[[#This Row],[Z/W]]="W",statek45[[#This Row],[towar]]="T2"),H20-statek45[[#This Row],[ile ton]],H20))</f>
        <v>58</v>
      </c>
      <c r="I21" s="2">
        <f>IF(AND(statek45[[#This Row],[Z/W]]="Z",statek45[[#This Row],[towar]]="T3"),I20+statek45[[#This Row],[ile ton]],IF(AND(statek45[[#This Row],[Z/W]]="W",statek45[[#This Row],[towar]]="T3"),I20-statek45[[#This Row],[ile ton]],I20))</f>
        <v>57</v>
      </c>
      <c r="J21" s="2">
        <f>IF(AND(statek45[[#This Row],[Z/W]]="Z",statek45[[#This Row],[towar]]="T4"),J20+statek45[[#This Row],[ile ton]],IF(AND(statek45[[#This Row],[Z/W]]="W",statek45[[#This Row],[towar]]="T4"),J20-statek45[[#This Row],[ile ton]],J20))</f>
        <v>33</v>
      </c>
      <c r="K21" s="2">
        <f>IF(AND(statek45[[#This Row],[Z/W]]="Z",statek45[[#This Row],[towar]]="T5"),K20+statek45[[#This Row],[ile ton]],IF(AND(statek45[[#This Row],[Z/W]]="W",statek45[[#This Row],[towar]]="T5"),K20-statek45[[#This Row],[ile ton]],K20))</f>
        <v>2</v>
      </c>
    </row>
    <row r="22" spans="1:11" x14ac:dyDescent="0.25">
      <c r="A22" s="1">
        <v>42464</v>
      </c>
      <c r="B22" s="2" t="s">
        <v>18</v>
      </c>
      <c r="C22" s="2" t="s">
        <v>9</v>
      </c>
      <c r="D22" s="2" t="s">
        <v>8</v>
      </c>
      <c r="E22">
        <v>33</v>
      </c>
      <c r="F22">
        <v>38</v>
      </c>
      <c r="G22" s="2">
        <f>IF(AND(statek45[[#This Row],[Z/W]]="Z",statek45[[#This Row],[towar]]="T1"),G21+statek45[[#This Row],[ile ton]],IF(AND(statek45[[#This Row],[Z/W]]="W",statek45[[#This Row],[towar]]="T1"),G21-statek45[[#This Row],[ile ton]],G21))</f>
        <v>0</v>
      </c>
      <c r="H22" s="2">
        <f>IF(AND(statek45[[#This Row],[Z/W]]="Z",statek45[[#This Row],[towar]]="T2"),H21+statek45[[#This Row],[ile ton]],IF(AND(statek45[[#This Row],[Z/W]]="W",statek45[[#This Row],[towar]]="T2"),H21-statek45[[#This Row],[ile ton]],H21))</f>
        <v>58</v>
      </c>
      <c r="I22" s="2">
        <f>IF(AND(statek45[[#This Row],[Z/W]]="Z",statek45[[#This Row],[towar]]="T3"),I21+statek45[[#This Row],[ile ton]],IF(AND(statek45[[#This Row],[Z/W]]="W",statek45[[#This Row],[towar]]="T3"),I21-statek45[[#This Row],[ile ton]],I21))</f>
        <v>57</v>
      </c>
      <c r="J22" s="2">
        <f>IF(AND(statek45[[#This Row],[Z/W]]="Z",statek45[[#This Row],[towar]]="T4"),J21+statek45[[#This Row],[ile ton]],IF(AND(statek45[[#This Row],[Z/W]]="W",statek45[[#This Row],[towar]]="T4"),J21-statek45[[#This Row],[ile ton]],J21))</f>
        <v>33</v>
      </c>
      <c r="K22" s="2">
        <f>IF(AND(statek45[[#This Row],[Z/W]]="Z",statek45[[#This Row],[towar]]="T5"),K21+statek45[[#This Row],[ile ton]],IF(AND(statek45[[#This Row],[Z/W]]="W",statek45[[#This Row],[towar]]="T5"),K21-statek45[[#This Row],[ile ton]],K21))</f>
        <v>35</v>
      </c>
    </row>
    <row r="23" spans="1:11" x14ac:dyDescent="0.25">
      <c r="A23" s="1">
        <v>42482</v>
      </c>
      <c r="B23" s="2" t="s">
        <v>19</v>
      </c>
      <c r="C23" s="2" t="s">
        <v>11</v>
      </c>
      <c r="D23" s="2" t="s">
        <v>14</v>
      </c>
      <c r="E23">
        <v>36</v>
      </c>
      <c r="F23">
        <v>35</v>
      </c>
      <c r="G23" s="2">
        <f>IF(AND(statek45[[#This Row],[Z/W]]="Z",statek45[[#This Row],[towar]]="T1"),G22+statek45[[#This Row],[ile ton]],IF(AND(statek45[[#This Row],[Z/W]]="W",statek45[[#This Row],[towar]]="T1"),G22-statek45[[#This Row],[ile ton]],G22))</f>
        <v>0</v>
      </c>
      <c r="H23" s="2">
        <f>IF(AND(statek45[[#This Row],[Z/W]]="Z",statek45[[#This Row],[towar]]="T2"),H22+statek45[[#This Row],[ile ton]],IF(AND(statek45[[#This Row],[Z/W]]="W",statek45[[#This Row],[towar]]="T2"),H22-statek45[[#This Row],[ile ton]],H22))</f>
        <v>22</v>
      </c>
      <c r="I23" s="2">
        <f>IF(AND(statek45[[#This Row],[Z/W]]="Z",statek45[[#This Row],[towar]]="T3"),I22+statek45[[#This Row],[ile ton]],IF(AND(statek45[[#This Row],[Z/W]]="W",statek45[[#This Row],[towar]]="T3"),I22-statek45[[#This Row],[ile ton]],I22))</f>
        <v>57</v>
      </c>
      <c r="J23" s="2">
        <f>IF(AND(statek45[[#This Row],[Z/W]]="Z",statek45[[#This Row],[towar]]="T4"),J22+statek45[[#This Row],[ile ton]],IF(AND(statek45[[#This Row],[Z/W]]="W",statek45[[#This Row],[towar]]="T4"),J22-statek45[[#This Row],[ile ton]],J22))</f>
        <v>33</v>
      </c>
      <c r="K23" s="2">
        <f>IF(AND(statek45[[#This Row],[Z/W]]="Z",statek45[[#This Row],[towar]]="T5"),K22+statek45[[#This Row],[ile ton]],IF(AND(statek45[[#This Row],[Z/W]]="W",statek45[[#This Row],[towar]]="T5"),K22-statek45[[#This Row],[ile ton]],K22))</f>
        <v>35</v>
      </c>
    </row>
    <row r="24" spans="1:11" x14ac:dyDescent="0.25">
      <c r="A24" s="1">
        <v>42482</v>
      </c>
      <c r="B24" s="2" t="s">
        <v>19</v>
      </c>
      <c r="C24" s="2" t="s">
        <v>7</v>
      </c>
      <c r="D24" s="2" t="s">
        <v>8</v>
      </c>
      <c r="E24">
        <v>5</v>
      </c>
      <c r="F24">
        <v>66</v>
      </c>
      <c r="G24" s="2">
        <f>IF(AND(statek45[[#This Row],[Z/W]]="Z",statek45[[#This Row],[towar]]="T1"),G23+statek45[[#This Row],[ile ton]],IF(AND(statek45[[#This Row],[Z/W]]="W",statek45[[#This Row],[towar]]="T1"),G23-statek45[[#This Row],[ile ton]],G23))</f>
        <v>0</v>
      </c>
      <c r="H24" s="2">
        <f>IF(AND(statek45[[#This Row],[Z/W]]="Z",statek45[[#This Row],[towar]]="T2"),H23+statek45[[#This Row],[ile ton]],IF(AND(statek45[[#This Row],[Z/W]]="W",statek45[[#This Row],[towar]]="T2"),H23-statek45[[#This Row],[ile ton]],H23))</f>
        <v>22</v>
      </c>
      <c r="I24" s="2">
        <f>IF(AND(statek45[[#This Row],[Z/W]]="Z",statek45[[#This Row],[towar]]="T3"),I23+statek45[[#This Row],[ile ton]],IF(AND(statek45[[#This Row],[Z/W]]="W",statek45[[#This Row],[towar]]="T3"),I23-statek45[[#This Row],[ile ton]],I23))</f>
        <v>57</v>
      </c>
      <c r="J24" s="2">
        <f>IF(AND(statek45[[#This Row],[Z/W]]="Z",statek45[[#This Row],[towar]]="T4"),J23+statek45[[#This Row],[ile ton]],IF(AND(statek45[[#This Row],[Z/W]]="W",statek45[[#This Row],[towar]]="T4"),J23-statek45[[#This Row],[ile ton]],J23))</f>
        <v>38</v>
      </c>
      <c r="K24" s="2">
        <f>IF(AND(statek45[[#This Row],[Z/W]]="Z",statek45[[#This Row],[towar]]="T5"),K23+statek45[[#This Row],[ile ton]],IF(AND(statek45[[#This Row],[Z/W]]="W",statek45[[#This Row],[towar]]="T5"),K23-statek45[[#This Row],[ile ton]],K23))</f>
        <v>35</v>
      </c>
    </row>
    <row r="25" spans="1:11" x14ac:dyDescent="0.25">
      <c r="A25" s="1">
        <v>42482</v>
      </c>
      <c r="B25" s="2" t="s">
        <v>19</v>
      </c>
      <c r="C25" s="2" t="s">
        <v>9</v>
      </c>
      <c r="D25" s="2" t="s">
        <v>8</v>
      </c>
      <c r="E25">
        <v>35</v>
      </c>
      <c r="F25">
        <v>41</v>
      </c>
      <c r="G25" s="2">
        <f>IF(AND(statek45[[#This Row],[Z/W]]="Z",statek45[[#This Row],[towar]]="T1"),G24+statek45[[#This Row],[ile ton]],IF(AND(statek45[[#This Row],[Z/W]]="W",statek45[[#This Row],[towar]]="T1"),G24-statek45[[#This Row],[ile ton]],G24))</f>
        <v>0</v>
      </c>
      <c r="H25" s="2">
        <f>IF(AND(statek45[[#This Row],[Z/W]]="Z",statek45[[#This Row],[towar]]="T2"),H24+statek45[[#This Row],[ile ton]],IF(AND(statek45[[#This Row],[Z/W]]="W",statek45[[#This Row],[towar]]="T2"),H24-statek45[[#This Row],[ile ton]],H24))</f>
        <v>22</v>
      </c>
      <c r="I25" s="2">
        <f>IF(AND(statek45[[#This Row],[Z/W]]="Z",statek45[[#This Row],[towar]]="T3"),I24+statek45[[#This Row],[ile ton]],IF(AND(statek45[[#This Row],[Z/W]]="W",statek45[[#This Row],[towar]]="T3"),I24-statek45[[#This Row],[ile ton]],I24))</f>
        <v>57</v>
      </c>
      <c r="J25" s="2">
        <f>IF(AND(statek45[[#This Row],[Z/W]]="Z",statek45[[#This Row],[towar]]="T4"),J24+statek45[[#This Row],[ile ton]],IF(AND(statek45[[#This Row],[Z/W]]="W",statek45[[#This Row],[towar]]="T4"),J24-statek45[[#This Row],[ile ton]],J24))</f>
        <v>38</v>
      </c>
      <c r="K25" s="2">
        <f>IF(AND(statek45[[#This Row],[Z/W]]="Z",statek45[[#This Row],[towar]]="T5"),K24+statek45[[#This Row],[ile ton]],IF(AND(statek45[[#This Row],[Z/W]]="W",statek45[[#This Row],[towar]]="T5"),K24-statek45[[#This Row],[ile ton]],K24))</f>
        <v>70</v>
      </c>
    </row>
    <row r="26" spans="1:11" x14ac:dyDescent="0.25">
      <c r="A26" s="1">
        <v>42504</v>
      </c>
      <c r="B26" s="2" t="s">
        <v>20</v>
      </c>
      <c r="C26" s="2" t="s">
        <v>7</v>
      </c>
      <c r="D26" s="2" t="s">
        <v>14</v>
      </c>
      <c r="E26">
        <v>38</v>
      </c>
      <c r="F26">
        <v>98</v>
      </c>
      <c r="G26" s="2">
        <f>IF(AND(statek45[[#This Row],[Z/W]]="Z",statek45[[#This Row],[towar]]="T1"),G25+statek45[[#This Row],[ile ton]],IF(AND(statek45[[#This Row],[Z/W]]="W",statek45[[#This Row],[towar]]="T1"),G25-statek45[[#This Row],[ile ton]],G25))</f>
        <v>0</v>
      </c>
      <c r="H26" s="2">
        <f>IF(AND(statek45[[#This Row],[Z/W]]="Z",statek45[[#This Row],[towar]]="T2"),H25+statek45[[#This Row],[ile ton]],IF(AND(statek45[[#This Row],[Z/W]]="W",statek45[[#This Row],[towar]]="T2"),H25-statek45[[#This Row],[ile ton]],H25))</f>
        <v>22</v>
      </c>
      <c r="I26" s="2">
        <f>IF(AND(statek45[[#This Row],[Z/W]]="Z",statek45[[#This Row],[towar]]="T3"),I25+statek45[[#This Row],[ile ton]],IF(AND(statek45[[#This Row],[Z/W]]="W",statek45[[#This Row],[towar]]="T3"),I25-statek45[[#This Row],[ile ton]],I25))</f>
        <v>57</v>
      </c>
      <c r="J26" s="2">
        <f>IF(AND(statek45[[#This Row],[Z/W]]="Z",statek45[[#This Row],[towar]]="T4"),J25+statek45[[#This Row],[ile ton]],IF(AND(statek45[[#This Row],[Z/W]]="W",statek45[[#This Row],[towar]]="T4"),J25-statek45[[#This Row],[ile ton]],J25))</f>
        <v>0</v>
      </c>
      <c r="K26" s="2">
        <f>IF(AND(statek45[[#This Row],[Z/W]]="Z",statek45[[#This Row],[towar]]="T5"),K25+statek45[[#This Row],[ile ton]],IF(AND(statek45[[#This Row],[Z/W]]="W",statek45[[#This Row],[towar]]="T5"),K25-statek45[[#This Row],[ile ton]],K25))</f>
        <v>70</v>
      </c>
    </row>
    <row r="27" spans="1:11" x14ac:dyDescent="0.25">
      <c r="A27" s="1">
        <v>42504</v>
      </c>
      <c r="B27" s="2" t="s">
        <v>20</v>
      </c>
      <c r="C27" s="2" t="s">
        <v>11</v>
      </c>
      <c r="D27" s="2" t="s">
        <v>8</v>
      </c>
      <c r="E27">
        <v>10</v>
      </c>
      <c r="F27">
        <v>23</v>
      </c>
      <c r="G27" s="2">
        <f>IF(AND(statek45[[#This Row],[Z/W]]="Z",statek45[[#This Row],[towar]]="T1"),G26+statek45[[#This Row],[ile ton]],IF(AND(statek45[[#This Row],[Z/W]]="W",statek45[[#This Row],[towar]]="T1"),G26-statek45[[#This Row],[ile ton]],G26))</f>
        <v>0</v>
      </c>
      <c r="H27" s="2">
        <f>IF(AND(statek45[[#This Row],[Z/W]]="Z",statek45[[#This Row],[towar]]="T2"),H26+statek45[[#This Row],[ile ton]],IF(AND(statek45[[#This Row],[Z/W]]="W",statek45[[#This Row],[towar]]="T2"),H26-statek45[[#This Row],[ile ton]],H26))</f>
        <v>32</v>
      </c>
      <c r="I27" s="2">
        <f>IF(AND(statek45[[#This Row],[Z/W]]="Z",statek45[[#This Row],[towar]]="T3"),I26+statek45[[#This Row],[ile ton]],IF(AND(statek45[[#This Row],[Z/W]]="W",statek45[[#This Row],[towar]]="T3"),I26-statek45[[#This Row],[ile ton]],I26))</f>
        <v>57</v>
      </c>
      <c r="J27" s="2">
        <f>IF(AND(statek45[[#This Row],[Z/W]]="Z",statek45[[#This Row],[towar]]="T4"),J26+statek45[[#This Row],[ile ton]],IF(AND(statek45[[#This Row],[Z/W]]="W",statek45[[#This Row],[towar]]="T4"),J26-statek45[[#This Row],[ile ton]],J26))</f>
        <v>0</v>
      </c>
      <c r="K27" s="2">
        <f>IF(AND(statek45[[#This Row],[Z/W]]="Z",statek45[[#This Row],[towar]]="T5"),K26+statek45[[#This Row],[ile ton]],IF(AND(statek45[[#This Row],[Z/W]]="W",statek45[[#This Row],[towar]]="T5"),K26-statek45[[#This Row],[ile ton]],K26))</f>
        <v>70</v>
      </c>
    </row>
    <row r="28" spans="1:11" x14ac:dyDescent="0.25">
      <c r="A28" s="1">
        <v>42529</v>
      </c>
      <c r="B28" s="2" t="s">
        <v>21</v>
      </c>
      <c r="C28" s="2" t="s">
        <v>11</v>
      </c>
      <c r="D28" s="2" t="s">
        <v>14</v>
      </c>
      <c r="E28">
        <v>4</v>
      </c>
      <c r="F28">
        <v>38</v>
      </c>
      <c r="G28" s="2">
        <f>IF(AND(statek45[[#This Row],[Z/W]]="Z",statek45[[#This Row],[towar]]="T1"),G27+statek45[[#This Row],[ile ton]],IF(AND(statek45[[#This Row],[Z/W]]="W",statek45[[#This Row],[towar]]="T1"),G27-statek45[[#This Row],[ile ton]],G27))</f>
        <v>0</v>
      </c>
      <c r="H28" s="2">
        <f>IF(AND(statek45[[#This Row],[Z/W]]="Z",statek45[[#This Row],[towar]]="T2"),H27+statek45[[#This Row],[ile ton]],IF(AND(statek45[[#This Row],[Z/W]]="W",statek45[[#This Row],[towar]]="T2"),H27-statek45[[#This Row],[ile ton]],H27))</f>
        <v>28</v>
      </c>
      <c r="I28" s="2">
        <f>IF(AND(statek45[[#This Row],[Z/W]]="Z",statek45[[#This Row],[towar]]="T3"),I27+statek45[[#This Row],[ile ton]],IF(AND(statek45[[#This Row],[Z/W]]="W",statek45[[#This Row],[towar]]="T3"),I27-statek45[[#This Row],[ile ton]],I27))</f>
        <v>57</v>
      </c>
      <c r="J28" s="2">
        <f>IF(AND(statek45[[#This Row],[Z/W]]="Z",statek45[[#This Row],[towar]]="T4"),J27+statek45[[#This Row],[ile ton]],IF(AND(statek45[[#This Row],[Z/W]]="W",statek45[[#This Row],[towar]]="T4"),J27-statek45[[#This Row],[ile ton]],J27))</f>
        <v>0</v>
      </c>
      <c r="K28" s="2">
        <f>IF(AND(statek45[[#This Row],[Z/W]]="Z",statek45[[#This Row],[towar]]="T5"),K27+statek45[[#This Row],[ile ton]],IF(AND(statek45[[#This Row],[Z/W]]="W",statek45[[#This Row],[towar]]="T5"),K27-statek45[[#This Row],[ile ton]],K27))</f>
        <v>70</v>
      </c>
    </row>
    <row r="29" spans="1:11" x14ac:dyDescent="0.25">
      <c r="A29" s="1">
        <v>42529</v>
      </c>
      <c r="B29" s="2" t="s">
        <v>21</v>
      </c>
      <c r="C29" s="2" t="s">
        <v>7</v>
      </c>
      <c r="D29" s="2" t="s">
        <v>8</v>
      </c>
      <c r="E29">
        <v>42</v>
      </c>
      <c r="F29">
        <v>60</v>
      </c>
      <c r="G29" s="2">
        <f>IF(AND(statek45[[#This Row],[Z/W]]="Z",statek45[[#This Row],[towar]]="T1"),G28+statek45[[#This Row],[ile ton]],IF(AND(statek45[[#This Row],[Z/W]]="W",statek45[[#This Row],[towar]]="T1"),G28-statek45[[#This Row],[ile ton]],G28))</f>
        <v>0</v>
      </c>
      <c r="H29" s="2">
        <f>IF(AND(statek45[[#This Row],[Z/W]]="Z",statek45[[#This Row],[towar]]="T2"),H28+statek45[[#This Row],[ile ton]],IF(AND(statek45[[#This Row],[Z/W]]="W",statek45[[#This Row],[towar]]="T2"),H28-statek45[[#This Row],[ile ton]],H28))</f>
        <v>28</v>
      </c>
      <c r="I29" s="2">
        <f>IF(AND(statek45[[#This Row],[Z/W]]="Z",statek45[[#This Row],[towar]]="T3"),I28+statek45[[#This Row],[ile ton]],IF(AND(statek45[[#This Row],[Z/W]]="W",statek45[[#This Row],[towar]]="T3"),I28-statek45[[#This Row],[ile ton]],I28))</f>
        <v>57</v>
      </c>
      <c r="J29" s="2">
        <f>IF(AND(statek45[[#This Row],[Z/W]]="Z",statek45[[#This Row],[towar]]="T4"),J28+statek45[[#This Row],[ile ton]],IF(AND(statek45[[#This Row],[Z/W]]="W",statek45[[#This Row],[towar]]="T4"),J28-statek45[[#This Row],[ile ton]],J28))</f>
        <v>42</v>
      </c>
      <c r="K29" s="2">
        <f>IF(AND(statek45[[#This Row],[Z/W]]="Z",statek45[[#This Row],[towar]]="T5"),K28+statek45[[#This Row],[ile ton]],IF(AND(statek45[[#This Row],[Z/W]]="W",statek45[[#This Row],[towar]]="T5"),K28-statek45[[#This Row],[ile ton]],K28))</f>
        <v>70</v>
      </c>
    </row>
    <row r="30" spans="1:11" x14ac:dyDescent="0.25">
      <c r="A30" s="1">
        <v>42529</v>
      </c>
      <c r="B30" s="2" t="s">
        <v>21</v>
      </c>
      <c r="C30" s="2" t="s">
        <v>10</v>
      </c>
      <c r="D30" s="2" t="s">
        <v>8</v>
      </c>
      <c r="E30">
        <v>28</v>
      </c>
      <c r="F30">
        <v>8</v>
      </c>
      <c r="G30" s="2">
        <f>IF(AND(statek45[[#This Row],[Z/W]]="Z",statek45[[#This Row],[towar]]="T1"),G29+statek45[[#This Row],[ile ton]],IF(AND(statek45[[#This Row],[Z/W]]="W",statek45[[#This Row],[towar]]="T1"),G29-statek45[[#This Row],[ile ton]],G29))</f>
        <v>28</v>
      </c>
      <c r="H30" s="2">
        <f>IF(AND(statek45[[#This Row],[Z/W]]="Z",statek45[[#This Row],[towar]]="T2"),H29+statek45[[#This Row],[ile ton]],IF(AND(statek45[[#This Row],[Z/W]]="W",statek45[[#This Row],[towar]]="T2"),H29-statek45[[#This Row],[ile ton]],H29))</f>
        <v>28</v>
      </c>
      <c r="I30" s="2">
        <f>IF(AND(statek45[[#This Row],[Z/W]]="Z",statek45[[#This Row],[towar]]="T3"),I29+statek45[[#This Row],[ile ton]],IF(AND(statek45[[#This Row],[Z/W]]="W",statek45[[#This Row],[towar]]="T3"),I29-statek45[[#This Row],[ile ton]],I29))</f>
        <v>57</v>
      </c>
      <c r="J30" s="2">
        <f>IF(AND(statek45[[#This Row],[Z/W]]="Z",statek45[[#This Row],[towar]]="T4"),J29+statek45[[#This Row],[ile ton]],IF(AND(statek45[[#This Row],[Z/W]]="W",statek45[[#This Row],[towar]]="T4"),J29-statek45[[#This Row],[ile ton]],J29))</f>
        <v>42</v>
      </c>
      <c r="K30" s="2">
        <f>IF(AND(statek45[[#This Row],[Z/W]]="Z",statek45[[#This Row],[towar]]="T5"),K29+statek45[[#This Row],[ile ton]],IF(AND(statek45[[#This Row],[Z/W]]="W",statek45[[#This Row],[towar]]="T5"),K29-statek45[[#This Row],[ile ton]],K29))</f>
        <v>70</v>
      </c>
    </row>
    <row r="31" spans="1:11" x14ac:dyDescent="0.25">
      <c r="A31" s="1">
        <v>42529</v>
      </c>
      <c r="B31" s="2" t="s">
        <v>21</v>
      </c>
      <c r="C31" s="2" t="s">
        <v>12</v>
      </c>
      <c r="D31" s="2" t="s">
        <v>8</v>
      </c>
      <c r="E31">
        <v>19</v>
      </c>
      <c r="F31">
        <v>19</v>
      </c>
      <c r="G31" s="2">
        <f>IF(AND(statek45[[#This Row],[Z/W]]="Z",statek45[[#This Row],[towar]]="T1"),G30+statek45[[#This Row],[ile ton]],IF(AND(statek45[[#This Row],[Z/W]]="W",statek45[[#This Row],[towar]]="T1"),G30-statek45[[#This Row],[ile ton]],G30))</f>
        <v>28</v>
      </c>
      <c r="H31" s="2">
        <f>IF(AND(statek45[[#This Row],[Z/W]]="Z",statek45[[#This Row],[towar]]="T2"),H30+statek45[[#This Row],[ile ton]],IF(AND(statek45[[#This Row],[Z/W]]="W",statek45[[#This Row],[towar]]="T2"),H30-statek45[[#This Row],[ile ton]],H30))</f>
        <v>28</v>
      </c>
      <c r="I31" s="2">
        <f>IF(AND(statek45[[#This Row],[Z/W]]="Z",statek45[[#This Row],[towar]]="T3"),I30+statek45[[#This Row],[ile ton]],IF(AND(statek45[[#This Row],[Z/W]]="W",statek45[[#This Row],[towar]]="T3"),I30-statek45[[#This Row],[ile ton]],I30))</f>
        <v>76</v>
      </c>
      <c r="J31" s="2">
        <f>IF(AND(statek45[[#This Row],[Z/W]]="Z",statek45[[#This Row],[towar]]="T4"),J30+statek45[[#This Row],[ile ton]],IF(AND(statek45[[#This Row],[Z/W]]="W",statek45[[#This Row],[towar]]="T4"),J30-statek45[[#This Row],[ile ton]],J30))</f>
        <v>42</v>
      </c>
      <c r="K31" s="2">
        <f>IF(AND(statek45[[#This Row],[Z/W]]="Z",statek45[[#This Row],[towar]]="T5"),K30+statek45[[#This Row],[ile ton]],IF(AND(statek45[[#This Row],[Z/W]]="W",statek45[[#This Row],[towar]]="T5"),K30-statek45[[#This Row],[ile ton]],K30))</f>
        <v>70</v>
      </c>
    </row>
    <row r="32" spans="1:11" x14ac:dyDescent="0.25">
      <c r="A32" s="1">
        <v>42542</v>
      </c>
      <c r="B32" s="2" t="s">
        <v>22</v>
      </c>
      <c r="C32" s="2" t="s">
        <v>12</v>
      </c>
      <c r="D32" s="2" t="s">
        <v>14</v>
      </c>
      <c r="E32">
        <v>72</v>
      </c>
      <c r="F32">
        <v>28</v>
      </c>
      <c r="G32" s="2">
        <f>IF(AND(statek45[[#This Row],[Z/W]]="Z",statek45[[#This Row],[towar]]="T1"),G31+statek45[[#This Row],[ile ton]],IF(AND(statek45[[#This Row],[Z/W]]="W",statek45[[#This Row],[towar]]="T1"),G31-statek45[[#This Row],[ile ton]],G31))</f>
        <v>28</v>
      </c>
      <c r="H32" s="2">
        <f>IF(AND(statek45[[#This Row],[Z/W]]="Z",statek45[[#This Row],[towar]]="T2"),H31+statek45[[#This Row],[ile ton]],IF(AND(statek45[[#This Row],[Z/W]]="W",statek45[[#This Row],[towar]]="T2"),H31-statek45[[#This Row],[ile ton]],H31))</f>
        <v>28</v>
      </c>
      <c r="I32" s="2">
        <f>IF(AND(statek45[[#This Row],[Z/W]]="Z",statek45[[#This Row],[towar]]="T3"),I31+statek45[[#This Row],[ile ton]],IF(AND(statek45[[#This Row],[Z/W]]="W",statek45[[#This Row],[towar]]="T3"),I31-statek45[[#This Row],[ile ton]],I31))</f>
        <v>4</v>
      </c>
      <c r="J32" s="2">
        <f>IF(AND(statek45[[#This Row],[Z/W]]="Z",statek45[[#This Row],[towar]]="T4"),J31+statek45[[#This Row],[ile ton]],IF(AND(statek45[[#This Row],[Z/W]]="W",statek45[[#This Row],[towar]]="T4"),J31-statek45[[#This Row],[ile ton]],J31))</f>
        <v>42</v>
      </c>
      <c r="K32" s="2">
        <f>IF(AND(statek45[[#This Row],[Z/W]]="Z",statek45[[#This Row],[towar]]="T5"),K31+statek45[[#This Row],[ile ton]],IF(AND(statek45[[#This Row],[Z/W]]="W",statek45[[#This Row],[towar]]="T5"),K31-statek45[[#This Row],[ile ton]],K31))</f>
        <v>70</v>
      </c>
    </row>
    <row r="33" spans="1:11" x14ac:dyDescent="0.25">
      <c r="A33" s="1">
        <v>42542</v>
      </c>
      <c r="B33" s="2" t="s">
        <v>22</v>
      </c>
      <c r="C33" s="2" t="s">
        <v>7</v>
      </c>
      <c r="D33" s="2" t="s">
        <v>14</v>
      </c>
      <c r="E33">
        <v>42</v>
      </c>
      <c r="F33">
        <v>90</v>
      </c>
      <c r="G33" s="2">
        <f>IF(AND(statek45[[#This Row],[Z/W]]="Z",statek45[[#This Row],[towar]]="T1"),G32+statek45[[#This Row],[ile ton]],IF(AND(statek45[[#This Row],[Z/W]]="W",statek45[[#This Row],[towar]]="T1"),G32-statek45[[#This Row],[ile ton]],G32))</f>
        <v>28</v>
      </c>
      <c r="H33" s="2">
        <f>IF(AND(statek45[[#This Row],[Z/W]]="Z",statek45[[#This Row],[towar]]="T2"),H32+statek45[[#This Row],[ile ton]],IF(AND(statek45[[#This Row],[Z/W]]="W",statek45[[#This Row],[towar]]="T2"),H32-statek45[[#This Row],[ile ton]],H32))</f>
        <v>28</v>
      </c>
      <c r="I33" s="2">
        <f>IF(AND(statek45[[#This Row],[Z/W]]="Z",statek45[[#This Row],[towar]]="T3"),I32+statek45[[#This Row],[ile ton]],IF(AND(statek45[[#This Row],[Z/W]]="W",statek45[[#This Row],[towar]]="T3"),I32-statek45[[#This Row],[ile ton]],I32))</f>
        <v>4</v>
      </c>
      <c r="J33" s="2">
        <f>IF(AND(statek45[[#This Row],[Z/W]]="Z",statek45[[#This Row],[towar]]="T4"),J32+statek45[[#This Row],[ile ton]],IF(AND(statek45[[#This Row],[Z/W]]="W",statek45[[#This Row],[towar]]="T4"),J32-statek45[[#This Row],[ile ton]],J32))</f>
        <v>0</v>
      </c>
      <c r="K33" s="2">
        <f>IF(AND(statek45[[#This Row],[Z/W]]="Z",statek45[[#This Row],[towar]]="T5"),K32+statek45[[#This Row],[ile ton]],IF(AND(statek45[[#This Row],[Z/W]]="W",statek45[[#This Row],[towar]]="T5"),K32-statek45[[#This Row],[ile ton]],K32))</f>
        <v>70</v>
      </c>
    </row>
    <row r="34" spans="1:11" x14ac:dyDescent="0.25">
      <c r="A34" s="1">
        <v>42542</v>
      </c>
      <c r="B34" s="2" t="s">
        <v>22</v>
      </c>
      <c r="C34" s="2" t="s">
        <v>9</v>
      </c>
      <c r="D34" s="2" t="s">
        <v>8</v>
      </c>
      <c r="E34">
        <v>42</v>
      </c>
      <c r="F34">
        <v>44</v>
      </c>
      <c r="G34" s="2">
        <f>IF(AND(statek45[[#This Row],[Z/W]]="Z",statek45[[#This Row],[towar]]="T1"),G33+statek45[[#This Row],[ile ton]],IF(AND(statek45[[#This Row],[Z/W]]="W",statek45[[#This Row],[towar]]="T1"),G33-statek45[[#This Row],[ile ton]],G33))</f>
        <v>28</v>
      </c>
      <c r="H34" s="2">
        <f>IF(AND(statek45[[#This Row],[Z/W]]="Z",statek45[[#This Row],[towar]]="T2"),H33+statek45[[#This Row],[ile ton]],IF(AND(statek45[[#This Row],[Z/W]]="W",statek45[[#This Row],[towar]]="T2"),H33-statek45[[#This Row],[ile ton]],H33))</f>
        <v>28</v>
      </c>
      <c r="I34" s="2">
        <f>IF(AND(statek45[[#This Row],[Z/W]]="Z",statek45[[#This Row],[towar]]="T3"),I33+statek45[[#This Row],[ile ton]],IF(AND(statek45[[#This Row],[Z/W]]="W",statek45[[#This Row],[towar]]="T3"),I33-statek45[[#This Row],[ile ton]],I33))</f>
        <v>4</v>
      </c>
      <c r="J34" s="2">
        <f>IF(AND(statek45[[#This Row],[Z/W]]="Z",statek45[[#This Row],[towar]]="T4"),J33+statek45[[#This Row],[ile ton]],IF(AND(statek45[[#This Row],[Z/W]]="W",statek45[[#This Row],[towar]]="T4"),J33-statek45[[#This Row],[ile ton]],J33))</f>
        <v>0</v>
      </c>
      <c r="K34" s="2">
        <f>IF(AND(statek45[[#This Row],[Z/W]]="Z",statek45[[#This Row],[towar]]="T5"),K33+statek45[[#This Row],[ile ton]],IF(AND(statek45[[#This Row],[Z/W]]="W",statek45[[#This Row],[towar]]="T5"),K33-statek45[[#This Row],[ile ton]],K33))</f>
        <v>112</v>
      </c>
    </row>
    <row r="35" spans="1:11" x14ac:dyDescent="0.25">
      <c r="A35" s="1">
        <v>42542</v>
      </c>
      <c r="B35" s="2" t="s">
        <v>22</v>
      </c>
      <c r="C35" s="2" t="s">
        <v>11</v>
      </c>
      <c r="D35" s="2" t="s">
        <v>8</v>
      </c>
      <c r="E35">
        <v>33</v>
      </c>
      <c r="F35">
        <v>26</v>
      </c>
      <c r="G35" s="2">
        <f>IF(AND(statek45[[#This Row],[Z/W]]="Z",statek45[[#This Row],[towar]]="T1"),G34+statek45[[#This Row],[ile ton]],IF(AND(statek45[[#This Row],[Z/W]]="W",statek45[[#This Row],[towar]]="T1"),G34-statek45[[#This Row],[ile ton]],G34))</f>
        <v>28</v>
      </c>
      <c r="H35" s="2">
        <f>IF(AND(statek45[[#This Row],[Z/W]]="Z",statek45[[#This Row],[towar]]="T2"),H34+statek45[[#This Row],[ile ton]],IF(AND(statek45[[#This Row],[Z/W]]="W",statek45[[#This Row],[towar]]="T2"),H34-statek45[[#This Row],[ile ton]],H34))</f>
        <v>61</v>
      </c>
      <c r="I35" s="2">
        <f>IF(AND(statek45[[#This Row],[Z/W]]="Z",statek45[[#This Row],[towar]]="T3"),I34+statek45[[#This Row],[ile ton]],IF(AND(statek45[[#This Row],[Z/W]]="W",statek45[[#This Row],[towar]]="T3"),I34-statek45[[#This Row],[ile ton]],I34))</f>
        <v>4</v>
      </c>
      <c r="J35" s="2">
        <f>IF(AND(statek45[[#This Row],[Z/W]]="Z",statek45[[#This Row],[towar]]="T4"),J34+statek45[[#This Row],[ile ton]],IF(AND(statek45[[#This Row],[Z/W]]="W",statek45[[#This Row],[towar]]="T4"),J34-statek45[[#This Row],[ile ton]],J34))</f>
        <v>0</v>
      </c>
      <c r="K35" s="2">
        <f>IF(AND(statek45[[#This Row],[Z/W]]="Z",statek45[[#This Row],[towar]]="T5"),K34+statek45[[#This Row],[ile ton]],IF(AND(statek45[[#This Row],[Z/W]]="W",statek45[[#This Row],[towar]]="T5"),K34-statek45[[#This Row],[ile ton]],K34))</f>
        <v>112</v>
      </c>
    </row>
    <row r="36" spans="1:11" x14ac:dyDescent="0.25">
      <c r="A36" s="1">
        <v>42542</v>
      </c>
      <c r="B36" s="2" t="s">
        <v>22</v>
      </c>
      <c r="C36" s="2" t="s">
        <v>10</v>
      </c>
      <c r="D36" s="2" t="s">
        <v>8</v>
      </c>
      <c r="E36">
        <v>9</v>
      </c>
      <c r="F36">
        <v>9</v>
      </c>
      <c r="G36" s="2">
        <f>IF(AND(statek45[[#This Row],[Z/W]]="Z",statek45[[#This Row],[towar]]="T1"),G35+statek45[[#This Row],[ile ton]],IF(AND(statek45[[#This Row],[Z/W]]="W",statek45[[#This Row],[towar]]="T1"),G35-statek45[[#This Row],[ile ton]],G35))</f>
        <v>37</v>
      </c>
      <c r="H36" s="2">
        <f>IF(AND(statek45[[#This Row],[Z/W]]="Z",statek45[[#This Row],[towar]]="T2"),H35+statek45[[#This Row],[ile ton]],IF(AND(statek45[[#This Row],[Z/W]]="W",statek45[[#This Row],[towar]]="T2"),H35-statek45[[#This Row],[ile ton]],H35))</f>
        <v>61</v>
      </c>
      <c r="I36" s="2">
        <f>IF(AND(statek45[[#This Row],[Z/W]]="Z",statek45[[#This Row],[towar]]="T3"),I35+statek45[[#This Row],[ile ton]],IF(AND(statek45[[#This Row],[Z/W]]="W",statek45[[#This Row],[towar]]="T3"),I35-statek45[[#This Row],[ile ton]],I35))</f>
        <v>4</v>
      </c>
      <c r="J36" s="2">
        <f>IF(AND(statek45[[#This Row],[Z/W]]="Z",statek45[[#This Row],[towar]]="T4"),J35+statek45[[#This Row],[ile ton]],IF(AND(statek45[[#This Row],[Z/W]]="W",statek45[[#This Row],[towar]]="T4"),J35-statek45[[#This Row],[ile ton]],J35))</f>
        <v>0</v>
      </c>
      <c r="K36" s="2">
        <f>IF(AND(statek45[[#This Row],[Z/W]]="Z",statek45[[#This Row],[towar]]="T5"),K35+statek45[[#This Row],[ile ton]],IF(AND(statek45[[#This Row],[Z/W]]="W",statek45[[#This Row],[towar]]="T5"),K35-statek45[[#This Row],[ile ton]],K35))</f>
        <v>112</v>
      </c>
    </row>
    <row r="37" spans="1:11" x14ac:dyDescent="0.25">
      <c r="A37" s="1">
        <v>42559</v>
      </c>
      <c r="B37" s="2" t="s">
        <v>6</v>
      </c>
      <c r="C37" s="2" t="s">
        <v>12</v>
      </c>
      <c r="D37" s="2" t="s">
        <v>14</v>
      </c>
      <c r="E37">
        <v>4</v>
      </c>
      <c r="F37">
        <v>29</v>
      </c>
      <c r="G37" s="2">
        <f>IF(AND(statek45[[#This Row],[Z/W]]="Z",statek45[[#This Row],[towar]]="T1"),G36+statek45[[#This Row],[ile ton]],IF(AND(statek45[[#This Row],[Z/W]]="W",statek45[[#This Row],[towar]]="T1"),G36-statek45[[#This Row],[ile ton]],G36))</f>
        <v>37</v>
      </c>
      <c r="H37" s="2">
        <f>IF(AND(statek45[[#This Row],[Z/W]]="Z",statek45[[#This Row],[towar]]="T2"),H36+statek45[[#This Row],[ile ton]],IF(AND(statek45[[#This Row],[Z/W]]="W",statek45[[#This Row],[towar]]="T2"),H36-statek45[[#This Row],[ile ton]],H36))</f>
        <v>61</v>
      </c>
      <c r="I37" s="2">
        <f>IF(AND(statek45[[#This Row],[Z/W]]="Z",statek45[[#This Row],[towar]]="T3"),I36+statek45[[#This Row],[ile ton]],IF(AND(statek45[[#This Row],[Z/W]]="W",statek45[[#This Row],[towar]]="T3"),I36-statek45[[#This Row],[ile ton]],I36))</f>
        <v>0</v>
      </c>
      <c r="J37" s="2">
        <f>IF(AND(statek45[[#This Row],[Z/W]]="Z",statek45[[#This Row],[towar]]="T4"),J36+statek45[[#This Row],[ile ton]],IF(AND(statek45[[#This Row],[Z/W]]="W",statek45[[#This Row],[towar]]="T4"),J36-statek45[[#This Row],[ile ton]],J36))</f>
        <v>0</v>
      </c>
      <c r="K37" s="2">
        <f>IF(AND(statek45[[#This Row],[Z/W]]="Z",statek45[[#This Row],[towar]]="T5"),K36+statek45[[#This Row],[ile ton]],IF(AND(statek45[[#This Row],[Z/W]]="W",statek45[[#This Row],[towar]]="T5"),K36-statek45[[#This Row],[ile ton]],K36))</f>
        <v>112</v>
      </c>
    </row>
    <row r="38" spans="1:11" x14ac:dyDescent="0.25">
      <c r="A38" s="1">
        <v>42559</v>
      </c>
      <c r="B38" s="2" t="s">
        <v>6</v>
      </c>
      <c r="C38" s="2" t="s">
        <v>10</v>
      </c>
      <c r="D38" s="2" t="s">
        <v>14</v>
      </c>
      <c r="E38">
        <v>37</v>
      </c>
      <c r="F38">
        <v>12</v>
      </c>
      <c r="G38" s="2">
        <f>IF(AND(statek45[[#This Row],[Z/W]]="Z",statek45[[#This Row],[towar]]="T1"),G37+statek45[[#This Row],[ile ton]],IF(AND(statek45[[#This Row],[Z/W]]="W",statek45[[#This Row],[towar]]="T1"),G37-statek45[[#This Row],[ile ton]],G37))</f>
        <v>0</v>
      </c>
      <c r="H38" s="2">
        <f>IF(AND(statek45[[#This Row],[Z/W]]="Z",statek45[[#This Row],[towar]]="T2"),H37+statek45[[#This Row],[ile ton]],IF(AND(statek45[[#This Row],[Z/W]]="W",statek45[[#This Row],[towar]]="T2"),H37-statek45[[#This Row],[ile ton]],H37))</f>
        <v>61</v>
      </c>
      <c r="I38" s="2">
        <f>IF(AND(statek45[[#This Row],[Z/W]]="Z",statek45[[#This Row],[towar]]="T3"),I37+statek45[[#This Row],[ile ton]],IF(AND(statek45[[#This Row],[Z/W]]="W",statek45[[#This Row],[towar]]="T3"),I37-statek45[[#This Row],[ile ton]],I37))</f>
        <v>0</v>
      </c>
      <c r="J38" s="2">
        <f>IF(AND(statek45[[#This Row],[Z/W]]="Z",statek45[[#This Row],[towar]]="T4"),J37+statek45[[#This Row],[ile ton]],IF(AND(statek45[[#This Row],[Z/W]]="W",statek45[[#This Row],[towar]]="T4"),J37-statek45[[#This Row],[ile ton]],J37))</f>
        <v>0</v>
      </c>
      <c r="K38" s="2">
        <f>IF(AND(statek45[[#This Row],[Z/W]]="Z",statek45[[#This Row],[towar]]="T5"),K37+statek45[[#This Row],[ile ton]],IF(AND(statek45[[#This Row],[Z/W]]="W",statek45[[#This Row],[towar]]="T5"),K37-statek45[[#This Row],[ile ton]],K37))</f>
        <v>112</v>
      </c>
    </row>
    <row r="39" spans="1:11" x14ac:dyDescent="0.25">
      <c r="A39" s="1">
        <v>42559</v>
      </c>
      <c r="B39" s="2" t="s">
        <v>6</v>
      </c>
      <c r="C39" s="2" t="s">
        <v>9</v>
      </c>
      <c r="D39" s="2" t="s">
        <v>8</v>
      </c>
      <c r="E39">
        <v>35</v>
      </c>
      <c r="F39">
        <v>42</v>
      </c>
      <c r="G39" s="2">
        <f>IF(AND(statek45[[#This Row],[Z/W]]="Z",statek45[[#This Row],[towar]]="T1"),G38+statek45[[#This Row],[ile ton]],IF(AND(statek45[[#This Row],[Z/W]]="W",statek45[[#This Row],[towar]]="T1"),G38-statek45[[#This Row],[ile ton]],G38))</f>
        <v>0</v>
      </c>
      <c r="H39" s="2">
        <f>IF(AND(statek45[[#This Row],[Z/W]]="Z",statek45[[#This Row],[towar]]="T2"),H38+statek45[[#This Row],[ile ton]],IF(AND(statek45[[#This Row],[Z/W]]="W",statek45[[#This Row],[towar]]="T2"),H38-statek45[[#This Row],[ile ton]],H38))</f>
        <v>61</v>
      </c>
      <c r="I39" s="2">
        <f>IF(AND(statek45[[#This Row],[Z/W]]="Z",statek45[[#This Row],[towar]]="T3"),I38+statek45[[#This Row],[ile ton]],IF(AND(statek45[[#This Row],[Z/W]]="W",statek45[[#This Row],[towar]]="T3"),I38-statek45[[#This Row],[ile ton]],I38))</f>
        <v>0</v>
      </c>
      <c r="J39" s="2">
        <f>IF(AND(statek45[[#This Row],[Z/W]]="Z",statek45[[#This Row],[towar]]="T4"),J38+statek45[[#This Row],[ile ton]],IF(AND(statek45[[#This Row],[Z/W]]="W",statek45[[#This Row],[towar]]="T4"),J38-statek45[[#This Row],[ile ton]],J38))</f>
        <v>0</v>
      </c>
      <c r="K39" s="2">
        <f>IF(AND(statek45[[#This Row],[Z/W]]="Z",statek45[[#This Row],[towar]]="T5"),K38+statek45[[#This Row],[ile ton]],IF(AND(statek45[[#This Row],[Z/W]]="W",statek45[[#This Row],[towar]]="T5"),K38-statek45[[#This Row],[ile ton]],K38))</f>
        <v>147</v>
      </c>
    </row>
    <row r="40" spans="1:11" x14ac:dyDescent="0.25">
      <c r="A40" s="1">
        <v>42559</v>
      </c>
      <c r="B40" s="2" t="s">
        <v>6</v>
      </c>
      <c r="C40" s="2" t="s">
        <v>7</v>
      </c>
      <c r="D40" s="2" t="s">
        <v>8</v>
      </c>
      <c r="E40">
        <v>32</v>
      </c>
      <c r="F40">
        <v>66</v>
      </c>
      <c r="G40" s="2">
        <f>IF(AND(statek45[[#This Row],[Z/W]]="Z",statek45[[#This Row],[towar]]="T1"),G39+statek45[[#This Row],[ile ton]],IF(AND(statek45[[#This Row],[Z/W]]="W",statek45[[#This Row],[towar]]="T1"),G39-statek45[[#This Row],[ile ton]],G39))</f>
        <v>0</v>
      </c>
      <c r="H40" s="2">
        <f>IF(AND(statek45[[#This Row],[Z/W]]="Z",statek45[[#This Row],[towar]]="T2"),H39+statek45[[#This Row],[ile ton]],IF(AND(statek45[[#This Row],[Z/W]]="W",statek45[[#This Row],[towar]]="T2"),H39-statek45[[#This Row],[ile ton]],H39))</f>
        <v>61</v>
      </c>
      <c r="I40" s="2">
        <f>IF(AND(statek45[[#This Row],[Z/W]]="Z",statek45[[#This Row],[towar]]="T3"),I39+statek45[[#This Row],[ile ton]],IF(AND(statek45[[#This Row],[Z/W]]="W",statek45[[#This Row],[towar]]="T3"),I39-statek45[[#This Row],[ile ton]],I39))</f>
        <v>0</v>
      </c>
      <c r="J40" s="2">
        <f>IF(AND(statek45[[#This Row],[Z/W]]="Z",statek45[[#This Row],[towar]]="T4"),J39+statek45[[#This Row],[ile ton]],IF(AND(statek45[[#This Row],[Z/W]]="W",statek45[[#This Row],[towar]]="T4"),J39-statek45[[#This Row],[ile ton]],J39))</f>
        <v>32</v>
      </c>
      <c r="K40" s="2">
        <f>IF(AND(statek45[[#This Row],[Z/W]]="Z",statek45[[#This Row],[towar]]="T5"),K39+statek45[[#This Row],[ile ton]],IF(AND(statek45[[#This Row],[Z/W]]="W",statek45[[#This Row],[towar]]="T5"),K39-statek45[[#This Row],[ile ton]],K39))</f>
        <v>147</v>
      </c>
    </row>
    <row r="41" spans="1:11" x14ac:dyDescent="0.25">
      <c r="A41" s="1">
        <v>42574</v>
      </c>
      <c r="B41" s="2" t="s">
        <v>13</v>
      </c>
      <c r="C41" s="2" t="s">
        <v>7</v>
      </c>
      <c r="D41" s="2" t="s">
        <v>14</v>
      </c>
      <c r="E41">
        <v>32</v>
      </c>
      <c r="F41">
        <v>92</v>
      </c>
      <c r="G41" s="2">
        <f>IF(AND(statek45[[#This Row],[Z/W]]="Z",statek45[[#This Row],[towar]]="T1"),G40+statek45[[#This Row],[ile ton]],IF(AND(statek45[[#This Row],[Z/W]]="W",statek45[[#This Row],[towar]]="T1"),G40-statek45[[#This Row],[ile ton]],G40))</f>
        <v>0</v>
      </c>
      <c r="H41" s="2">
        <f>IF(AND(statek45[[#This Row],[Z/W]]="Z",statek45[[#This Row],[towar]]="T2"),H40+statek45[[#This Row],[ile ton]],IF(AND(statek45[[#This Row],[Z/W]]="W",statek45[[#This Row],[towar]]="T2"),H40-statek45[[#This Row],[ile ton]],H40))</f>
        <v>61</v>
      </c>
      <c r="I41" s="2">
        <f>IF(AND(statek45[[#This Row],[Z/W]]="Z",statek45[[#This Row],[towar]]="T3"),I40+statek45[[#This Row],[ile ton]],IF(AND(statek45[[#This Row],[Z/W]]="W",statek45[[#This Row],[towar]]="T3"),I40-statek45[[#This Row],[ile ton]],I40))</f>
        <v>0</v>
      </c>
      <c r="J41" s="2">
        <f>IF(AND(statek45[[#This Row],[Z/W]]="Z",statek45[[#This Row],[towar]]="T4"),J40+statek45[[#This Row],[ile ton]],IF(AND(statek45[[#This Row],[Z/W]]="W",statek45[[#This Row],[towar]]="T4"),J40-statek45[[#This Row],[ile ton]],J40))</f>
        <v>0</v>
      </c>
      <c r="K41" s="2">
        <f>IF(AND(statek45[[#This Row],[Z/W]]="Z",statek45[[#This Row],[towar]]="T5"),K40+statek45[[#This Row],[ile ton]],IF(AND(statek45[[#This Row],[Z/W]]="W",statek45[[#This Row],[towar]]="T5"),K40-statek45[[#This Row],[ile ton]],K40))</f>
        <v>147</v>
      </c>
    </row>
    <row r="42" spans="1:11" x14ac:dyDescent="0.25">
      <c r="A42" s="1">
        <v>42574</v>
      </c>
      <c r="B42" s="2" t="s">
        <v>13</v>
      </c>
      <c r="C42" s="2" t="s">
        <v>9</v>
      </c>
      <c r="D42" s="2" t="s">
        <v>8</v>
      </c>
      <c r="E42">
        <v>48</v>
      </c>
      <c r="F42">
        <v>43</v>
      </c>
      <c r="G42" s="2">
        <f>IF(AND(statek45[[#This Row],[Z/W]]="Z",statek45[[#This Row],[towar]]="T1"),G41+statek45[[#This Row],[ile ton]],IF(AND(statek45[[#This Row],[Z/W]]="W",statek45[[#This Row],[towar]]="T1"),G41-statek45[[#This Row],[ile ton]],G41))</f>
        <v>0</v>
      </c>
      <c r="H42" s="2">
        <f>IF(AND(statek45[[#This Row],[Z/W]]="Z",statek45[[#This Row],[towar]]="T2"),H41+statek45[[#This Row],[ile ton]],IF(AND(statek45[[#This Row],[Z/W]]="W",statek45[[#This Row],[towar]]="T2"),H41-statek45[[#This Row],[ile ton]],H41))</f>
        <v>61</v>
      </c>
      <c r="I42" s="2">
        <f>IF(AND(statek45[[#This Row],[Z/W]]="Z",statek45[[#This Row],[towar]]="T3"),I41+statek45[[#This Row],[ile ton]],IF(AND(statek45[[#This Row],[Z/W]]="W",statek45[[#This Row],[towar]]="T3"),I41-statek45[[#This Row],[ile ton]],I41))</f>
        <v>0</v>
      </c>
      <c r="J42" s="2">
        <f>IF(AND(statek45[[#This Row],[Z/W]]="Z",statek45[[#This Row],[towar]]="T4"),J41+statek45[[#This Row],[ile ton]],IF(AND(statek45[[#This Row],[Z/W]]="W",statek45[[#This Row],[towar]]="T4"),J41-statek45[[#This Row],[ile ton]],J41))</f>
        <v>0</v>
      </c>
      <c r="K42" s="2">
        <f>IF(AND(statek45[[#This Row],[Z/W]]="Z",statek45[[#This Row],[towar]]="T5"),K41+statek45[[#This Row],[ile ton]],IF(AND(statek45[[#This Row],[Z/W]]="W",statek45[[#This Row],[towar]]="T5"),K41-statek45[[#This Row],[ile ton]],K41))</f>
        <v>195</v>
      </c>
    </row>
    <row r="43" spans="1:11" x14ac:dyDescent="0.25">
      <c r="A43" s="1">
        <v>42593</v>
      </c>
      <c r="B43" s="2" t="s">
        <v>15</v>
      </c>
      <c r="C43" s="2" t="s">
        <v>9</v>
      </c>
      <c r="D43" s="2" t="s">
        <v>14</v>
      </c>
      <c r="E43">
        <v>191</v>
      </c>
      <c r="F43">
        <v>60</v>
      </c>
      <c r="G43" s="2">
        <f>IF(AND(statek45[[#This Row],[Z/W]]="Z",statek45[[#This Row],[towar]]="T1"),G42+statek45[[#This Row],[ile ton]],IF(AND(statek45[[#This Row],[Z/W]]="W",statek45[[#This Row],[towar]]="T1"),G42-statek45[[#This Row],[ile ton]],G42))</f>
        <v>0</v>
      </c>
      <c r="H43" s="2">
        <f>IF(AND(statek45[[#This Row],[Z/W]]="Z",statek45[[#This Row],[towar]]="T2"),H42+statek45[[#This Row],[ile ton]],IF(AND(statek45[[#This Row],[Z/W]]="W",statek45[[#This Row],[towar]]="T2"),H42-statek45[[#This Row],[ile ton]],H42))</f>
        <v>61</v>
      </c>
      <c r="I43" s="2">
        <f>IF(AND(statek45[[#This Row],[Z/W]]="Z",statek45[[#This Row],[towar]]="T3"),I42+statek45[[#This Row],[ile ton]],IF(AND(statek45[[#This Row],[Z/W]]="W",statek45[[#This Row],[towar]]="T3"),I42-statek45[[#This Row],[ile ton]],I42))</f>
        <v>0</v>
      </c>
      <c r="J43" s="2">
        <f>IF(AND(statek45[[#This Row],[Z/W]]="Z",statek45[[#This Row],[towar]]="T4"),J42+statek45[[#This Row],[ile ton]],IF(AND(statek45[[#This Row],[Z/W]]="W",statek45[[#This Row],[towar]]="T4"),J42-statek45[[#This Row],[ile ton]],J42))</f>
        <v>0</v>
      </c>
      <c r="K43" s="2">
        <f>IF(AND(statek45[[#This Row],[Z/W]]="Z",statek45[[#This Row],[towar]]="T5"),K42+statek45[[#This Row],[ile ton]],IF(AND(statek45[[#This Row],[Z/W]]="W",statek45[[#This Row],[towar]]="T5"),K42-statek45[[#This Row],[ile ton]],K42))</f>
        <v>4</v>
      </c>
    </row>
    <row r="44" spans="1:11" x14ac:dyDescent="0.25">
      <c r="A44" s="1">
        <v>42593</v>
      </c>
      <c r="B44" s="2" t="s">
        <v>15</v>
      </c>
      <c r="C44" s="2" t="s">
        <v>11</v>
      </c>
      <c r="D44" s="2" t="s">
        <v>8</v>
      </c>
      <c r="E44">
        <v>9</v>
      </c>
      <c r="F44">
        <v>24</v>
      </c>
      <c r="G44" s="2">
        <f>IF(AND(statek45[[#This Row],[Z/W]]="Z",statek45[[#This Row],[towar]]="T1"),G43+statek45[[#This Row],[ile ton]],IF(AND(statek45[[#This Row],[Z/W]]="W",statek45[[#This Row],[towar]]="T1"),G43-statek45[[#This Row],[ile ton]],G43))</f>
        <v>0</v>
      </c>
      <c r="H44" s="2">
        <f>IF(AND(statek45[[#This Row],[Z/W]]="Z",statek45[[#This Row],[towar]]="T2"),H43+statek45[[#This Row],[ile ton]],IF(AND(statek45[[#This Row],[Z/W]]="W",statek45[[#This Row],[towar]]="T2"),H43-statek45[[#This Row],[ile ton]],H43))</f>
        <v>70</v>
      </c>
      <c r="I44" s="2">
        <f>IF(AND(statek45[[#This Row],[Z/W]]="Z",statek45[[#This Row],[towar]]="T3"),I43+statek45[[#This Row],[ile ton]],IF(AND(statek45[[#This Row],[Z/W]]="W",statek45[[#This Row],[towar]]="T3"),I43-statek45[[#This Row],[ile ton]],I43))</f>
        <v>0</v>
      </c>
      <c r="J44" s="2">
        <f>IF(AND(statek45[[#This Row],[Z/W]]="Z",statek45[[#This Row],[towar]]="T4"),J43+statek45[[#This Row],[ile ton]],IF(AND(statek45[[#This Row],[Z/W]]="W",statek45[[#This Row],[towar]]="T4"),J43-statek45[[#This Row],[ile ton]],J43))</f>
        <v>0</v>
      </c>
      <c r="K44" s="2">
        <f>IF(AND(statek45[[#This Row],[Z/W]]="Z",statek45[[#This Row],[towar]]="T5"),K43+statek45[[#This Row],[ile ton]],IF(AND(statek45[[#This Row],[Z/W]]="W",statek45[[#This Row],[towar]]="T5"),K43-statek45[[#This Row],[ile ton]],K43))</f>
        <v>4</v>
      </c>
    </row>
    <row r="45" spans="1:11" x14ac:dyDescent="0.25">
      <c r="A45" s="1">
        <v>42593</v>
      </c>
      <c r="B45" s="2" t="s">
        <v>15</v>
      </c>
      <c r="C45" s="2" t="s">
        <v>7</v>
      </c>
      <c r="D45" s="2" t="s">
        <v>8</v>
      </c>
      <c r="E45">
        <v>36</v>
      </c>
      <c r="F45">
        <v>65</v>
      </c>
      <c r="G45" s="2">
        <f>IF(AND(statek45[[#This Row],[Z/W]]="Z",statek45[[#This Row],[towar]]="T1"),G44+statek45[[#This Row],[ile ton]],IF(AND(statek45[[#This Row],[Z/W]]="W",statek45[[#This Row],[towar]]="T1"),G44-statek45[[#This Row],[ile ton]],G44))</f>
        <v>0</v>
      </c>
      <c r="H45" s="2">
        <f>IF(AND(statek45[[#This Row],[Z/W]]="Z",statek45[[#This Row],[towar]]="T2"),H44+statek45[[#This Row],[ile ton]],IF(AND(statek45[[#This Row],[Z/W]]="W",statek45[[#This Row],[towar]]="T2"),H44-statek45[[#This Row],[ile ton]],H44))</f>
        <v>70</v>
      </c>
      <c r="I45" s="2">
        <f>IF(AND(statek45[[#This Row],[Z/W]]="Z",statek45[[#This Row],[towar]]="T3"),I44+statek45[[#This Row],[ile ton]],IF(AND(statek45[[#This Row],[Z/W]]="W",statek45[[#This Row],[towar]]="T3"),I44-statek45[[#This Row],[ile ton]],I44))</f>
        <v>0</v>
      </c>
      <c r="J45" s="2">
        <f>IF(AND(statek45[[#This Row],[Z/W]]="Z",statek45[[#This Row],[towar]]="T4"),J44+statek45[[#This Row],[ile ton]],IF(AND(statek45[[#This Row],[Z/W]]="W",statek45[[#This Row],[towar]]="T4"),J44-statek45[[#This Row],[ile ton]],J44))</f>
        <v>36</v>
      </c>
      <c r="K45" s="2">
        <f>IF(AND(statek45[[#This Row],[Z/W]]="Z",statek45[[#This Row],[towar]]="T5"),K44+statek45[[#This Row],[ile ton]],IF(AND(statek45[[#This Row],[Z/W]]="W",statek45[[#This Row],[towar]]="T5"),K44-statek45[[#This Row],[ile ton]],K44))</f>
        <v>4</v>
      </c>
    </row>
    <row r="46" spans="1:11" x14ac:dyDescent="0.25">
      <c r="A46" s="1">
        <v>42619</v>
      </c>
      <c r="B46" s="2" t="s">
        <v>16</v>
      </c>
      <c r="C46" s="2" t="s">
        <v>10</v>
      </c>
      <c r="D46" s="2" t="s">
        <v>8</v>
      </c>
      <c r="E46">
        <v>47</v>
      </c>
      <c r="F46">
        <v>7</v>
      </c>
      <c r="G46" s="2">
        <f>IF(AND(statek45[[#This Row],[Z/W]]="Z",statek45[[#This Row],[towar]]="T1"),G45+statek45[[#This Row],[ile ton]],IF(AND(statek45[[#This Row],[Z/W]]="W",statek45[[#This Row],[towar]]="T1"),G45-statek45[[#This Row],[ile ton]],G45))</f>
        <v>47</v>
      </c>
      <c r="H46" s="2">
        <f>IF(AND(statek45[[#This Row],[Z/W]]="Z",statek45[[#This Row],[towar]]="T2"),H45+statek45[[#This Row],[ile ton]],IF(AND(statek45[[#This Row],[Z/W]]="W",statek45[[#This Row],[towar]]="T2"),H45-statek45[[#This Row],[ile ton]],H45))</f>
        <v>70</v>
      </c>
      <c r="I46" s="2">
        <f>IF(AND(statek45[[#This Row],[Z/W]]="Z",statek45[[#This Row],[towar]]="T3"),I45+statek45[[#This Row],[ile ton]],IF(AND(statek45[[#This Row],[Z/W]]="W",statek45[[#This Row],[towar]]="T3"),I45-statek45[[#This Row],[ile ton]],I45))</f>
        <v>0</v>
      </c>
      <c r="J46" s="2">
        <f>IF(AND(statek45[[#This Row],[Z/W]]="Z",statek45[[#This Row],[towar]]="T4"),J45+statek45[[#This Row],[ile ton]],IF(AND(statek45[[#This Row],[Z/W]]="W",statek45[[#This Row],[towar]]="T4"),J45-statek45[[#This Row],[ile ton]],J45))</f>
        <v>36</v>
      </c>
      <c r="K46" s="2">
        <f>IF(AND(statek45[[#This Row],[Z/W]]="Z",statek45[[#This Row],[towar]]="T5"),K45+statek45[[#This Row],[ile ton]],IF(AND(statek45[[#This Row],[Z/W]]="W",statek45[[#This Row],[towar]]="T5"),K45-statek45[[#This Row],[ile ton]],K45))</f>
        <v>4</v>
      </c>
    </row>
    <row r="47" spans="1:11" x14ac:dyDescent="0.25">
      <c r="A47" s="1">
        <v>42619</v>
      </c>
      <c r="B47" s="2" t="s">
        <v>16</v>
      </c>
      <c r="C47" s="2" t="s">
        <v>9</v>
      </c>
      <c r="D47" s="2" t="s">
        <v>14</v>
      </c>
      <c r="E47">
        <v>4</v>
      </c>
      <c r="F47">
        <v>63</v>
      </c>
      <c r="G47" s="2">
        <f>IF(AND(statek45[[#This Row],[Z/W]]="Z",statek45[[#This Row],[towar]]="T1"),G46+statek45[[#This Row],[ile ton]],IF(AND(statek45[[#This Row],[Z/W]]="W",statek45[[#This Row],[towar]]="T1"),G46-statek45[[#This Row],[ile ton]],G46))</f>
        <v>47</v>
      </c>
      <c r="H47" s="2">
        <f>IF(AND(statek45[[#This Row],[Z/W]]="Z",statek45[[#This Row],[towar]]="T2"),H46+statek45[[#This Row],[ile ton]],IF(AND(statek45[[#This Row],[Z/W]]="W",statek45[[#This Row],[towar]]="T2"),H46-statek45[[#This Row],[ile ton]],H46))</f>
        <v>70</v>
      </c>
      <c r="I47" s="2">
        <f>IF(AND(statek45[[#This Row],[Z/W]]="Z",statek45[[#This Row],[towar]]="T3"),I46+statek45[[#This Row],[ile ton]],IF(AND(statek45[[#This Row],[Z/W]]="W",statek45[[#This Row],[towar]]="T3"),I46-statek45[[#This Row],[ile ton]],I46))</f>
        <v>0</v>
      </c>
      <c r="J47" s="2">
        <f>IF(AND(statek45[[#This Row],[Z/W]]="Z",statek45[[#This Row],[towar]]="T4"),J46+statek45[[#This Row],[ile ton]],IF(AND(statek45[[#This Row],[Z/W]]="W",statek45[[#This Row],[towar]]="T4"),J46-statek45[[#This Row],[ile ton]],J46))</f>
        <v>36</v>
      </c>
      <c r="K47" s="2">
        <f>IF(AND(statek45[[#This Row],[Z/W]]="Z",statek45[[#This Row],[towar]]="T5"),K46+statek45[[#This Row],[ile ton]],IF(AND(statek45[[#This Row],[Z/W]]="W",statek45[[#This Row],[towar]]="T5"),K46-statek45[[#This Row],[ile ton]],K46))</f>
        <v>0</v>
      </c>
    </row>
    <row r="48" spans="1:11" x14ac:dyDescent="0.25">
      <c r="A48" s="1">
        <v>42619</v>
      </c>
      <c r="B48" s="2" t="s">
        <v>16</v>
      </c>
      <c r="C48" s="2" t="s">
        <v>12</v>
      </c>
      <c r="D48" s="2" t="s">
        <v>8</v>
      </c>
      <c r="E48">
        <v>8</v>
      </c>
      <c r="F48">
        <v>19</v>
      </c>
      <c r="G48" s="2">
        <f>IF(AND(statek45[[#This Row],[Z/W]]="Z",statek45[[#This Row],[towar]]="T1"),G47+statek45[[#This Row],[ile ton]],IF(AND(statek45[[#This Row],[Z/W]]="W",statek45[[#This Row],[towar]]="T1"),G47-statek45[[#This Row],[ile ton]],G47))</f>
        <v>47</v>
      </c>
      <c r="H48" s="2">
        <f>IF(AND(statek45[[#This Row],[Z/W]]="Z",statek45[[#This Row],[towar]]="T2"),H47+statek45[[#This Row],[ile ton]],IF(AND(statek45[[#This Row],[Z/W]]="W",statek45[[#This Row],[towar]]="T2"),H47-statek45[[#This Row],[ile ton]],H47))</f>
        <v>70</v>
      </c>
      <c r="I48" s="2">
        <f>IF(AND(statek45[[#This Row],[Z/W]]="Z",statek45[[#This Row],[towar]]="T3"),I47+statek45[[#This Row],[ile ton]],IF(AND(statek45[[#This Row],[Z/W]]="W",statek45[[#This Row],[towar]]="T3"),I47-statek45[[#This Row],[ile ton]],I47))</f>
        <v>8</v>
      </c>
      <c r="J48" s="2">
        <f>IF(AND(statek45[[#This Row],[Z/W]]="Z",statek45[[#This Row],[towar]]="T4"),J47+statek45[[#This Row],[ile ton]],IF(AND(statek45[[#This Row],[Z/W]]="W",statek45[[#This Row],[towar]]="T4"),J47-statek45[[#This Row],[ile ton]],J47))</f>
        <v>36</v>
      </c>
      <c r="K48" s="2">
        <f>IF(AND(statek45[[#This Row],[Z/W]]="Z",statek45[[#This Row],[towar]]="T5"),K47+statek45[[#This Row],[ile ton]],IF(AND(statek45[[#This Row],[Z/W]]="W",statek45[[#This Row],[towar]]="T5"),K47-statek45[[#This Row],[ile ton]],K47))</f>
        <v>0</v>
      </c>
    </row>
    <row r="49" spans="1:11" x14ac:dyDescent="0.25">
      <c r="A49" s="1">
        <v>42619</v>
      </c>
      <c r="B49" s="2" t="s">
        <v>16</v>
      </c>
      <c r="C49" s="2" t="s">
        <v>11</v>
      </c>
      <c r="D49" s="2" t="s">
        <v>8</v>
      </c>
      <c r="E49">
        <v>3</v>
      </c>
      <c r="F49">
        <v>22</v>
      </c>
      <c r="G49" s="2">
        <f>IF(AND(statek45[[#This Row],[Z/W]]="Z",statek45[[#This Row],[towar]]="T1"),G48+statek45[[#This Row],[ile ton]],IF(AND(statek45[[#This Row],[Z/W]]="W",statek45[[#This Row],[towar]]="T1"),G48-statek45[[#This Row],[ile ton]],G48))</f>
        <v>47</v>
      </c>
      <c r="H49" s="2">
        <f>IF(AND(statek45[[#This Row],[Z/W]]="Z",statek45[[#This Row],[towar]]="T2"),H48+statek45[[#This Row],[ile ton]],IF(AND(statek45[[#This Row],[Z/W]]="W",statek45[[#This Row],[towar]]="T2"),H48-statek45[[#This Row],[ile ton]],H48))</f>
        <v>73</v>
      </c>
      <c r="I49" s="2">
        <f>IF(AND(statek45[[#This Row],[Z/W]]="Z",statek45[[#This Row],[towar]]="T3"),I48+statek45[[#This Row],[ile ton]],IF(AND(statek45[[#This Row],[Z/W]]="W",statek45[[#This Row],[towar]]="T3"),I48-statek45[[#This Row],[ile ton]],I48))</f>
        <v>8</v>
      </c>
      <c r="J49" s="2">
        <f>IF(AND(statek45[[#This Row],[Z/W]]="Z",statek45[[#This Row],[towar]]="T4"),J48+statek45[[#This Row],[ile ton]],IF(AND(statek45[[#This Row],[Z/W]]="W",statek45[[#This Row],[towar]]="T4"),J48-statek45[[#This Row],[ile ton]],J48))</f>
        <v>36</v>
      </c>
      <c r="K49" s="2">
        <f>IF(AND(statek45[[#This Row],[Z/W]]="Z",statek45[[#This Row],[towar]]="T5"),K48+statek45[[#This Row],[ile ton]],IF(AND(statek45[[#This Row],[Z/W]]="W",statek45[[#This Row],[towar]]="T5"),K48-statek45[[#This Row],[ile ton]],K48))</f>
        <v>0</v>
      </c>
    </row>
    <row r="50" spans="1:11" x14ac:dyDescent="0.25">
      <c r="A50" s="1">
        <v>42619</v>
      </c>
      <c r="B50" s="2" t="s">
        <v>16</v>
      </c>
      <c r="C50" s="2" t="s">
        <v>7</v>
      </c>
      <c r="D50" s="2" t="s">
        <v>8</v>
      </c>
      <c r="E50">
        <v>41</v>
      </c>
      <c r="F50">
        <v>59</v>
      </c>
      <c r="G50" s="2">
        <f>IF(AND(statek45[[#This Row],[Z/W]]="Z",statek45[[#This Row],[towar]]="T1"),G49+statek45[[#This Row],[ile ton]],IF(AND(statek45[[#This Row],[Z/W]]="W",statek45[[#This Row],[towar]]="T1"),G49-statek45[[#This Row],[ile ton]],G49))</f>
        <v>47</v>
      </c>
      <c r="H50" s="2">
        <f>IF(AND(statek45[[#This Row],[Z/W]]="Z",statek45[[#This Row],[towar]]="T2"),H49+statek45[[#This Row],[ile ton]],IF(AND(statek45[[#This Row],[Z/W]]="W",statek45[[#This Row],[towar]]="T2"),H49-statek45[[#This Row],[ile ton]],H49))</f>
        <v>73</v>
      </c>
      <c r="I50" s="2">
        <f>IF(AND(statek45[[#This Row],[Z/W]]="Z",statek45[[#This Row],[towar]]="T3"),I49+statek45[[#This Row],[ile ton]],IF(AND(statek45[[#This Row],[Z/W]]="W",statek45[[#This Row],[towar]]="T3"),I49-statek45[[#This Row],[ile ton]],I49))</f>
        <v>8</v>
      </c>
      <c r="J50" s="2">
        <f>IF(AND(statek45[[#This Row],[Z/W]]="Z",statek45[[#This Row],[towar]]="T4"),J49+statek45[[#This Row],[ile ton]],IF(AND(statek45[[#This Row],[Z/W]]="W",statek45[[#This Row],[towar]]="T4"),J49-statek45[[#This Row],[ile ton]],J49))</f>
        <v>77</v>
      </c>
      <c r="K50" s="2">
        <f>IF(AND(statek45[[#This Row],[Z/W]]="Z",statek45[[#This Row],[towar]]="T5"),K49+statek45[[#This Row],[ile ton]],IF(AND(statek45[[#This Row],[Z/W]]="W",statek45[[#This Row],[towar]]="T5"),K49-statek45[[#This Row],[ile ton]],K49))</f>
        <v>0</v>
      </c>
    </row>
    <row r="51" spans="1:11" x14ac:dyDescent="0.25">
      <c r="A51" s="1">
        <v>42640</v>
      </c>
      <c r="B51" s="2" t="s">
        <v>17</v>
      </c>
      <c r="C51" s="2" t="s">
        <v>9</v>
      </c>
      <c r="D51" s="2" t="s">
        <v>8</v>
      </c>
      <c r="E51">
        <v>44</v>
      </c>
      <c r="F51">
        <v>40</v>
      </c>
      <c r="G51" s="2">
        <f>IF(AND(statek45[[#This Row],[Z/W]]="Z",statek45[[#This Row],[towar]]="T1"),G50+statek45[[#This Row],[ile ton]],IF(AND(statek45[[#This Row],[Z/W]]="W",statek45[[#This Row],[towar]]="T1"),G50-statek45[[#This Row],[ile ton]],G50))</f>
        <v>47</v>
      </c>
      <c r="H51" s="2">
        <f>IF(AND(statek45[[#This Row],[Z/W]]="Z",statek45[[#This Row],[towar]]="T2"),H50+statek45[[#This Row],[ile ton]],IF(AND(statek45[[#This Row],[Z/W]]="W",statek45[[#This Row],[towar]]="T2"),H50-statek45[[#This Row],[ile ton]],H50))</f>
        <v>73</v>
      </c>
      <c r="I51" s="2">
        <f>IF(AND(statek45[[#This Row],[Z/W]]="Z",statek45[[#This Row],[towar]]="T3"),I50+statek45[[#This Row],[ile ton]],IF(AND(statek45[[#This Row],[Z/W]]="W",statek45[[#This Row],[towar]]="T3"),I50-statek45[[#This Row],[ile ton]],I50))</f>
        <v>8</v>
      </c>
      <c r="J51" s="2">
        <f>IF(AND(statek45[[#This Row],[Z/W]]="Z",statek45[[#This Row],[towar]]="T4"),J50+statek45[[#This Row],[ile ton]],IF(AND(statek45[[#This Row],[Z/W]]="W",statek45[[#This Row],[towar]]="T4"),J50-statek45[[#This Row],[ile ton]],J50))</f>
        <v>77</v>
      </c>
      <c r="K51" s="2">
        <f>IF(AND(statek45[[#This Row],[Z/W]]="Z",statek45[[#This Row],[towar]]="T5"),K50+statek45[[#This Row],[ile ton]],IF(AND(statek45[[#This Row],[Z/W]]="W",statek45[[#This Row],[towar]]="T5"),K50-statek45[[#This Row],[ile ton]],K50))</f>
        <v>44</v>
      </c>
    </row>
    <row r="52" spans="1:11" x14ac:dyDescent="0.25">
      <c r="A52" s="1">
        <v>42640</v>
      </c>
      <c r="B52" s="2" t="s">
        <v>17</v>
      </c>
      <c r="C52" s="2" t="s">
        <v>10</v>
      </c>
      <c r="D52" s="2" t="s">
        <v>14</v>
      </c>
      <c r="E52">
        <v>45</v>
      </c>
      <c r="F52">
        <v>12</v>
      </c>
      <c r="G52" s="2">
        <f>IF(AND(statek45[[#This Row],[Z/W]]="Z",statek45[[#This Row],[towar]]="T1"),G51+statek45[[#This Row],[ile ton]],IF(AND(statek45[[#This Row],[Z/W]]="W",statek45[[#This Row],[towar]]="T1"),G51-statek45[[#This Row],[ile ton]],G51))</f>
        <v>2</v>
      </c>
      <c r="H52" s="2">
        <f>IF(AND(statek45[[#This Row],[Z/W]]="Z",statek45[[#This Row],[towar]]="T2"),H51+statek45[[#This Row],[ile ton]],IF(AND(statek45[[#This Row],[Z/W]]="W",statek45[[#This Row],[towar]]="T2"),H51-statek45[[#This Row],[ile ton]],H51))</f>
        <v>73</v>
      </c>
      <c r="I52" s="2">
        <f>IF(AND(statek45[[#This Row],[Z/W]]="Z",statek45[[#This Row],[towar]]="T3"),I51+statek45[[#This Row],[ile ton]],IF(AND(statek45[[#This Row],[Z/W]]="W",statek45[[#This Row],[towar]]="T3"),I51-statek45[[#This Row],[ile ton]],I51))</f>
        <v>8</v>
      </c>
      <c r="J52" s="2">
        <f>IF(AND(statek45[[#This Row],[Z/W]]="Z",statek45[[#This Row],[towar]]="T4"),J51+statek45[[#This Row],[ile ton]],IF(AND(statek45[[#This Row],[Z/W]]="W",statek45[[#This Row],[towar]]="T4"),J51-statek45[[#This Row],[ile ton]],J51))</f>
        <v>77</v>
      </c>
      <c r="K52" s="2">
        <f>IF(AND(statek45[[#This Row],[Z/W]]="Z",statek45[[#This Row],[towar]]="T5"),K51+statek45[[#This Row],[ile ton]],IF(AND(statek45[[#This Row],[Z/W]]="W",statek45[[#This Row],[towar]]="T5"),K51-statek45[[#This Row],[ile ton]],K51))</f>
        <v>44</v>
      </c>
    </row>
    <row r="53" spans="1:11" x14ac:dyDescent="0.25">
      <c r="A53" s="1">
        <v>42640</v>
      </c>
      <c r="B53" s="2" t="s">
        <v>17</v>
      </c>
      <c r="C53" s="2" t="s">
        <v>12</v>
      </c>
      <c r="D53" s="2" t="s">
        <v>8</v>
      </c>
      <c r="E53">
        <v>40</v>
      </c>
      <c r="F53">
        <v>20</v>
      </c>
      <c r="G53" s="2">
        <f>IF(AND(statek45[[#This Row],[Z/W]]="Z",statek45[[#This Row],[towar]]="T1"),G52+statek45[[#This Row],[ile ton]],IF(AND(statek45[[#This Row],[Z/W]]="W",statek45[[#This Row],[towar]]="T1"),G52-statek45[[#This Row],[ile ton]],G52))</f>
        <v>2</v>
      </c>
      <c r="H53" s="2">
        <f>IF(AND(statek45[[#This Row],[Z/W]]="Z",statek45[[#This Row],[towar]]="T2"),H52+statek45[[#This Row],[ile ton]],IF(AND(statek45[[#This Row],[Z/W]]="W",statek45[[#This Row],[towar]]="T2"),H52-statek45[[#This Row],[ile ton]],H52))</f>
        <v>73</v>
      </c>
      <c r="I53" s="2">
        <f>IF(AND(statek45[[#This Row],[Z/W]]="Z",statek45[[#This Row],[towar]]="T3"),I52+statek45[[#This Row],[ile ton]],IF(AND(statek45[[#This Row],[Z/W]]="W",statek45[[#This Row],[towar]]="T3"),I52-statek45[[#This Row],[ile ton]],I52))</f>
        <v>48</v>
      </c>
      <c r="J53" s="2">
        <f>IF(AND(statek45[[#This Row],[Z/W]]="Z",statek45[[#This Row],[towar]]="T4"),J52+statek45[[#This Row],[ile ton]],IF(AND(statek45[[#This Row],[Z/W]]="W",statek45[[#This Row],[towar]]="T4"),J52-statek45[[#This Row],[ile ton]],J52))</f>
        <v>77</v>
      </c>
      <c r="K53" s="2">
        <f>IF(AND(statek45[[#This Row],[Z/W]]="Z",statek45[[#This Row],[towar]]="T5"),K52+statek45[[#This Row],[ile ton]],IF(AND(statek45[[#This Row],[Z/W]]="W",statek45[[#This Row],[towar]]="T5"),K52-statek45[[#This Row],[ile ton]],K52))</f>
        <v>44</v>
      </c>
    </row>
    <row r="54" spans="1:11" x14ac:dyDescent="0.25">
      <c r="A54" s="1">
        <v>42640</v>
      </c>
      <c r="B54" s="2" t="s">
        <v>17</v>
      </c>
      <c r="C54" s="2" t="s">
        <v>7</v>
      </c>
      <c r="D54" s="2" t="s">
        <v>8</v>
      </c>
      <c r="E54">
        <v>3</v>
      </c>
      <c r="F54">
        <v>63</v>
      </c>
      <c r="G54" s="2">
        <f>IF(AND(statek45[[#This Row],[Z/W]]="Z",statek45[[#This Row],[towar]]="T1"),G53+statek45[[#This Row],[ile ton]],IF(AND(statek45[[#This Row],[Z/W]]="W",statek45[[#This Row],[towar]]="T1"),G53-statek45[[#This Row],[ile ton]],G53))</f>
        <v>2</v>
      </c>
      <c r="H54" s="2">
        <f>IF(AND(statek45[[#This Row],[Z/W]]="Z",statek45[[#This Row],[towar]]="T2"),H53+statek45[[#This Row],[ile ton]],IF(AND(statek45[[#This Row],[Z/W]]="W",statek45[[#This Row],[towar]]="T2"),H53-statek45[[#This Row],[ile ton]],H53))</f>
        <v>73</v>
      </c>
      <c r="I54" s="2">
        <f>IF(AND(statek45[[#This Row],[Z/W]]="Z",statek45[[#This Row],[towar]]="T3"),I53+statek45[[#This Row],[ile ton]],IF(AND(statek45[[#This Row],[Z/W]]="W",statek45[[#This Row],[towar]]="T3"),I53-statek45[[#This Row],[ile ton]],I53))</f>
        <v>48</v>
      </c>
      <c r="J54" s="2">
        <f>IF(AND(statek45[[#This Row],[Z/W]]="Z",statek45[[#This Row],[towar]]="T4"),J53+statek45[[#This Row],[ile ton]],IF(AND(statek45[[#This Row],[Z/W]]="W",statek45[[#This Row],[towar]]="T4"),J53-statek45[[#This Row],[ile ton]],J53))</f>
        <v>80</v>
      </c>
      <c r="K54" s="2">
        <f>IF(AND(statek45[[#This Row],[Z/W]]="Z",statek45[[#This Row],[towar]]="T5"),K53+statek45[[#This Row],[ile ton]],IF(AND(statek45[[#This Row],[Z/W]]="W",statek45[[#This Row],[towar]]="T5"),K53-statek45[[#This Row],[ile ton]],K53))</f>
        <v>44</v>
      </c>
    </row>
    <row r="55" spans="1:11" x14ac:dyDescent="0.25">
      <c r="A55" s="1">
        <v>42640</v>
      </c>
      <c r="B55" s="2" t="s">
        <v>17</v>
      </c>
      <c r="C55" s="2" t="s">
        <v>11</v>
      </c>
      <c r="D55" s="2" t="s">
        <v>8</v>
      </c>
      <c r="E55">
        <v>17</v>
      </c>
      <c r="F55">
        <v>24</v>
      </c>
      <c r="G55" s="2">
        <f>IF(AND(statek45[[#This Row],[Z/W]]="Z",statek45[[#This Row],[towar]]="T1"),G54+statek45[[#This Row],[ile ton]],IF(AND(statek45[[#This Row],[Z/W]]="W",statek45[[#This Row],[towar]]="T1"),G54-statek45[[#This Row],[ile ton]],G54))</f>
        <v>2</v>
      </c>
      <c r="H55" s="2">
        <f>IF(AND(statek45[[#This Row],[Z/W]]="Z",statek45[[#This Row],[towar]]="T2"),H54+statek45[[#This Row],[ile ton]],IF(AND(statek45[[#This Row],[Z/W]]="W",statek45[[#This Row],[towar]]="T2"),H54-statek45[[#This Row],[ile ton]],H54))</f>
        <v>90</v>
      </c>
      <c r="I55" s="2">
        <f>IF(AND(statek45[[#This Row],[Z/W]]="Z",statek45[[#This Row],[towar]]="T3"),I54+statek45[[#This Row],[ile ton]],IF(AND(statek45[[#This Row],[Z/W]]="W",statek45[[#This Row],[towar]]="T3"),I54-statek45[[#This Row],[ile ton]],I54))</f>
        <v>48</v>
      </c>
      <c r="J55" s="2">
        <f>IF(AND(statek45[[#This Row],[Z/W]]="Z",statek45[[#This Row],[towar]]="T4"),J54+statek45[[#This Row],[ile ton]],IF(AND(statek45[[#This Row],[Z/W]]="W",statek45[[#This Row],[towar]]="T4"),J54-statek45[[#This Row],[ile ton]],J54))</f>
        <v>80</v>
      </c>
      <c r="K55" s="2">
        <f>IF(AND(statek45[[#This Row],[Z/W]]="Z",statek45[[#This Row],[towar]]="T5"),K54+statek45[[#This Row],[ile ton]],IF(AND(statek45[[#This Row],[Z/W]]="W",statek45[[#This Row],[towar]]="T5"),K54-statek45[[#This Row],[ile ton]],K54))</f>
        <v>44</v>
      </c>
    </row>
    <row r="56" spans="1:11" x14ac:dyDescent="0.25">
      <c r="A56" s="1">
        <v>42664</v>
      </c>
      <c r="B56" s="2" t="s">
        <v>18</v>
      </c>
      <c r="C56" s="2" t="s">
        <v>10</v>
      </c>
      <c r="D56" s="2" t="s">
        <v>14</v>
      </c>
      <c r="E56">
        <v>2</v>
      </c>
      <c r="F56">
        <v>12</v>
      </c>
      <c r="G56" s="2">
        <f>IF(AND(statek45[[#This Row],[Z/W]]="Z",statek45[[#This Row],[towar]]="T1"),G55+statek45[[#This Row],[ile ton]],IF(AND(statek45[[#This Row],[Z/W]]="W",statek45[[#This Row],[towar]]="T1"),G55-statek45[[#This Row],[ile ton]],G55))</f>
        <v>0</v>
      </c>
      <c r="H56" s="2">
        <f>IF(AND(statek45[[#This Row],[Z/W]]="Z",statek45[[#This Row],[towar]]="T2"),H55+statek45[[#This Row],[ile ton]],IF(AND(statek45[[#This Row],[Z/W]]="W",statek45[[#This Row],[towar]]="T2"),H55-statek45[[#This Row],[ile ton]],H55))</f>
        <v>90</v>
      </c>
      <c r="I56" s="2">
        <f>IF(AND(statek45[[#This Row],[Z/W]]="Z",statek45[[#This Row],[towar]]="T3"),I55+statek45[[#This Row],[ile ton]],IF(AND(statek45[[#This Row],[Z/W]]="W",statek45[[#This Row],[towar]]="T3"),I55-statek45[[#This Row],[ile ton]],I55))</f>
        <v>48</v>
      </c>
      <c r="J56" s="2">
        <f>IF(AND(statek45[[#This Row],[Z/W]]="Z",statek45[[#This Row],[towar]]="T4"),J55+statek45[[#This Row],[ile ton]],IF(AND(statek45[[#This Row],[Z/W]]="W",statek45[[#This Row],[towar]]="T4"),J55-statek45[[#This Row],[ile ton]],J55))</f>
        <v>80</v>
      </c>
      <c r="K56" s="2">
        <f>IF(AND(statek45[[#This Row],[Z/W]]="Z",statek45[[#This Row],[towar]]="T5"),K55+statek45[[#This Row],[ile ton]],IF(AND(statek45[[#This Row],[Z/W]]="W",statek45[[#This Row],[towar]]="T5"),K55-statek45[[#This Row],[ile ton]],K55))</f>
        <v>44</v>
      </c>
    </row>
    <row r="57" spans="1:11" x14ac:dyDescent="0.25">
      <c r="A57" s="1">
        <v>42664</v>
      </c>
      <c r="B57" s="2" t="s">
        <v>18</v>
      </c>
      <c r="C57" s="2" t="s">
        <v>12</v>
      </c>
      <c r="D57" s="2" t="s">
        <v>8</v>
      </c>
      <c r="E57">
        <v>14</v>
      </c>
      <c r="F57">
        <v>19</v>
      </c>
      <c r="G57" s="2">
        <f>IF(AND(statek45[[#This Row],[Z/W]]="Z",statek45[[#This Row],[towar]]="T1"),G56+statek45[[#This Row],[ile ton]],IF(AND(statek45[[#This Row],[Z/W]]="W",statek45[[#This Row],[towar]]="T1"),G56-statek45[[#This Row],[ile ton]],G56))</f>
        <v>0</v>
      </c>
      <c r="H57" s="2">
        <f>IF(AND(statek45[[#This Row],[Z/W]]="Z",statek45[[#This Row],[towar]]="T2"),H56+statek45[[#This Row],[ile ton]],IF(AND(statek45[[#This Row],[Z/W]]="W",statek45[[#This Row],[towar]]="T2"),H56-statek45[[#This Row],[ile ton]],H56))</f>
        <v>90</v>
      </c>
      <c r="I57" s="2">
        <f>IF(AND(statek45[[#This Row],[Z/W]]="Z",statek45[[#This Row],[towar]]="T3"),I56+statek45[[#This Row],[ile ton]],IF(AND(statek45[[#This Row],[Z/W]]="W",statek45[[#This Row],[towar]]="T3"),I56-statek45[[#This Row],[ile ton]],I56))</f>
        <v>62</v>
      </c>
      <c r="J57" s="2">
        <f>IF(AND(statek45[[#This Row],[Z/W]]="Z",statek45[[#This Row],[towar]]="T4"),J56+statek45[[#This Row],[ile ton]],IF(AND(statek45[[#This Row],[Z/W]]="W",statek45[[#This Row],[towar]]="T4"),J56-statek45[[#This Row],[ile ton]],J56))</f>
        <v>80</v>
      </c>
      <c r="K57" s="2">
        <f>IF(AND(statek45[[#This Row],[Z/W]]="Z",statek45[[#This Row],[towar]]="T5"),K56+statek45[[#This Row],[ile ton]],IF(AND(statek45[[#This Row],[Z/W]]="W",statek45[[#This Row],[towar]]="T5"),K56-statek45[[#This Row],[ile ton]],K56))</f>
        <v>44</v>
      </c>
    </row>
    <row r="58" spans="1:11" x14ac:dyDescent="0.25">
      <c r="A58" s="1">
        <v>42664</v>
      </c>
      <c r="B58" s="2" t="s">
        <v>18</v>
      </c>
      <c r="C58" s="2" t="s">
        <v>11</v>
      </c>
      <c r="D58" s="2" t="s">
        <v>8</v>
      </c>
      <c r="E58">
        <v>23</v>
      </c>
      <c r="F58">
        <v>23</v>
      </c>
      <c r="G58" s="2">
        <f>IF(AND(statek45[[#This Row],[Z/W]]="Z",statek45[[#This Row],[towar]]="T1"),G57+statek45[[#This Row],[ile ton]],IF(AND(statek45[[#This Row],[Z/W]]="W",statek45[[#This Row],[towar]]="T1"),G57-statek45[[#This Row],[ile ton]],G57))</f>
        <v>0</v>
      </c>
      <c r="H58" s="2">
        <f>IF(AND(statek45[[#This Row],[Z/W]]="Z",statek45[[#This Row],[towar]]="T2"),H57+statek45[[#This Row],[ile ton]],IF(AND(statek45[[#This Row],[Z/W]]="W",statek45[[#This Row],[towar]]="T2"),H57-statek45[[#This Row],[ile ton]],H57))</f>
        <v>113</v>
      </c>
      <c r="I58" s="2">
        <f>IF(AND(statek45[[#This Row],[Z/W]]="Z",statek45[[#This Row],[towar]]="T3"),I57+statek45[[#This Row],[ile ton]],IF(AND(statek45[[#This Row],[Z/W]]="W",statek45[[#This Row],[towar]]="T3"),I57-statek45[[#This Row],[ile ton]],I57))</f>
        <v>62</v>
      </c>
      <c r="J58" s="2">
        <f>IF(AND(statek45[[#This Row],[Z/W]]="Z",statek45[[#This Row],[towar]]="T4"),J57+statek45[[#This Row],[ile ton]],IF(AND(statek45[[#This Row],[Z/W]]="W",statek45[[#This Row],[towar]]="T4"),J57-statek45[[#This Row],[ile ton]],J57))</f>
        <v>80</v>
      </c>
      <c r="K58" s="2">
        <f>IF(AND(statek45[[#This Row],[Z/W]]="Z",statek45[[#This Row],[towar]]="T5"),K57+statek45[[#This Row],[ile ton]],IF(AND(statek45[[#This Row],[Z/W]]="W",statek45[[#This Row],[towar]]="T5"),K57-statek45[[#This Row],[ile ton]],K57))</f>
        <v>44</v>
      </c>
    </row>
    <row r="59" spans="1:11" x14ac:dyDescent="0.25">
      <c r="A59" s="1">
        <v>42682</v>
      </c>
      <c r="B59" s="2" t="s">
        <v>19</v>
      </c>
      <c r="C59" s="2" t="s">
        <v>10</v>
      </c>
      <c r="D59" s="2" t="s">
        <v>8</v>
      </c>
      <c r="E59">
        <v>11</v>
      </c>
      <c r="F59">
        <v>8</v>
      </c>
      <c r="G59" s="2">
        <f>IF(AND(statek45[[#This Row],[Z/W]]="Z",statek45[[#This Row],[towar]]="T1"),G58+statek45[[#This Row],[ile ton]],IF(AND(statek45[[#This Row],[Z/W]]="W",statek45[[#This Row],[towar]]="T1"),G58-statek45[[#This Row],[ile ton]],G58))</f>
        <v>11</v>
      </c>
      <c r="H59" s="2">
        <f>IF(AND(statek45[[#This Row],[Z/W]]="Z",statek45[[#This Row],[towar]]="T2"),H58+statek45[[#This Row],[ile ton]],IF(AND(statek45[[#This Row],[Z/W]]="W",statek45[[#This Row],[towar]]="T2"),H58-statek45[[#This Row],[ile ton]],H58))</f>
        <v>113</v>
      </c>
      <c r="I59" s="2">
        <f>IF(AND(statek45[[#This Row],[Z/W]]="Z",statek45[[#This Row],[towar]]="T3"),I58+statek45[[#This Row],[ile ton]],IF(AND(statek45[[#This Row],[Z/W]]="W",statek45[[#This Row],[towar]]="T3"),I58-statek45[[#This Row],[ile ton]],I58))</f>
        <v>62</v>
      </c>
      <c r="J59" s="2">
        <f>IF(AND(statek45[[#This Row],[Z/W]]="Z",statek45[[#This Row],[towar]]="T4"),J58+statek45[[#This Row],[ile ton]],IF(AND(statek45[[#This Row],[Z/W]]="W",statek45[[#This Row],[towar]]="T4"),J58-statek45[[#This Row],[ile ton]],J58))</f>
        <v>80</v>
      </c>
      <c r="K59" s="2">
        <f>IF(AND(statek45[[#This Row],[Z/W]]="Z",statek45[[#This Row],[towar]]="T5"),K58+statek45[[#This Row],[ile ton]],IF(AND(statek45[[#This Row],[Z/W]]="W",statek45[[#This Row],[towar]]="T5"),K58-statek45[[#This Row],[ile ton]],K58))</f>
        <v>44</v>
      </c>
    </row>
    <row r="60" spans="1:11" x14ac:dyDescent="0.25">
      <c r="A60" s="1">
        <v>42682</v>
      </c>
      <c r="B60" s="2" t="s">
        <v>19</v>
      </c>
      <c r="C60" s="2" t="s">
        <v>7</v>
      </c>
      <c r="D60" s="2" t="s">
        <v>8</v>
      </c>
      <c r="E60">
        <v>17</v>
      </c>
      <c r="F60">
        <v>66</v>
      </c>
      <c r="G60" s="2">
        <f>IF(AND(statek45[[#This Row],[Z/W]]="Z",statek45[[#This Row],[towar]]="T1"),G59+statek45[[#This Row],[ile ton]],IF(AND(statek45[[#This Row],[Z/W]]="W",statek45[[#This Row],[towar]]="T1"),G59-statek45[[#This Row],[ile ton]],G59))</f>
        <v>11</v>
      </c>
      <c r="H60" s="2">
        <f>IF(AND(statek45[[#This Row],[Z/W]]="Z",statek45[[#This Row],[towar]]="T2"),H59+statek45[[#This Row],[ile ton]],IF(AND(statek45[[#This Row],[Z/W]]="W",statek45[[#This Row],[towar]]="T2"),H59-statek45[[#This Row],[ile ton]],H59))</f>
        <v>113</v>
      </c>
      <c r="I60" s="2">
        <f>IF(AND(statek45[[#This Row],[Z/W]]="Z",statek45[[#This Row],[towar]]="T3"),I59+statek45[[#This Row],[ile ton]],IF(AND(statek45[[#This Row],[Z/W]]="W",statek45[[#This Row],[towar]]="T3"),I59-statek45[[#This Row],[ile ton]],I59))</f>
        <v>62</v>
      </c>
      <c r="J60" s="2">
        <f>IF(AND(statek45[[#This Row],[Z/W]]="Z",statek45[[#This Row],[towar]]="T4"),J59+statek45[[#This Row],[ile ton]],IF(AND(statek45[[#This Row],[Z/W]]="W",statek45[[#This Row],[towar]]="T4"),J59-statek45[[#This Row],[ile ton]],J59))</f>
        <v>97</v>
      </c>
      <c r="K60" s="2">
        <f>IF(AND(statek45[[#This Row],[Z/W]]="Z",statek45[[#This Row],[towar]]="T5"),K59+statek45[[#This Row],[ile ton]],IF(AND(statek45[[#This Row],[Z/W]]="W",statek45[[#This Row],[towar]]="T5"),K59-statek45[[#This Row],[ile ton]],K59))</f>
        <v>44</v>
      </c>
    </row>
    <row r="61" spans="1:11" x14ac:dyDescent="0.25">
      <c r="A61" s="1">
        <v>42682</v>
      </c>
      <c r="B61" s="2" t="s">
        <v>19</v>
      </c>
      <c r="C61" s="2" t="s">
        <v>9</v>
      </c>
      <c r="D61" s="2" t="s">
        <v>8</v>
      </c>
      <c r="E61">
        <v>30</v>
      </c>
      <c r="F61">
        <v>41</v>
      </c>
      <c r="G61" s="2">
        <f>IF(AND(statek45[[#This Row],[Z/W]]="Z",statek45[[#This Row],[towar]]="T1"),G60+statek45[[#This Row],[ile ton]],IF(AND(statek45[[#This Row],[Z/W]]="W",statek45[[#This Row],[towar]]="T1"),G60-statek45[[#This Row],[ile ton]],G60))</f>
        <v>11</v>
      </c>
      <c r="H61" s="2">
        <f>IF(AND(statek45[[#This Row],[Z/W]]="Z",statek45[[#This Row],[towar]]="T2"),H60+statek45[[#This Row],[ile ton]],IF(AND(statek45[[#This Row],[Z/W]]="W",statek45[[#This Row],[towar]]="T2"),H60-statek45[[#This Row],[ile ton]],H60))</f>
        <v>113</v>
      </c>
      <c r="I61" s="2">
        <f>IF(AND(statek45[[#This Row],[Z/W]]="Z",statek45[[#This Row],[towar]]="T3"),I60+statek45[[#This Row],[ile ton]],IF(AND(statek45[[#This Row],[Z/W]]="W",statek45[[#This Row],[towar]]="T3"),I60-statek45[[#This Row],[ile ton]],I60))</f>
        <v>62</v>
      </c>
      <c r="J61" s="2">
        <f>IF(AND(statek45[[#This Row],[Z/W]]="Z",statek45[[#This Row],[towar]]="T4"),J60+statek45[[#This Row],[ile ton]],IF(AND(statek45[[#This Row],[Z/W]]="W",statek45[[#This Row],[towar]]="T4"),J60-statek45[[#This Row],[ile ton]],J60))</f>
        <v>97</v>
      </c>
      <c r="K61" s="2">
        <f>IF(AND(statek45[[#This Row],[Z/W]]="Z",statek45[[#This Row],[towar]]="T5"),K60+statek45[[#This Row],[ile ton]],IF(AND(statek45[[#This Row],[Z/W]]="W",statek45[[#This Row],[towar]]="T5"),K60-statek45[[#This Row],[ile ton]],K60))</f>
        <v>74</v>
      </c>
    </row>
    <row r="62" spans="1:11" x14ac:dyDescent="0.25">
      <c r="A62" s="1">
        <v>42704</v>
      </c>
      <c r="B62" s="2" t="s">
        <v>20</v>
      </c>
      <c r="C62" s="2" t="s">
        <v>7</v>
      </c>
      <c r="D62" s="2" t="s">
        <v>14</v>
      </c>
      <c r="E62">
        <v>97</v>
      </c>
      <c r="F62">
        <v>98</v>
      </c>
      <c r="G62" s="2">
        <f>IF(AND(statek45[[#This Row],[Z/W]]="Z",statek45[[#This Row],[towar]]="T1"),G61+statek45[[#This Row],[ile ton]],IF(AND(statek45[[#This Row],[Z/W]]="W",statek45[[#This Row],[towar]]="T1"),G61-statek45[[#This Row],[ile ton]],G61))</f>
        <v>11</v>
      </c>
      <c r="H62" s="2">
        <f>IF(AND(statek45[[#This Row],[Z/W]]="Z",statek45[[#This Row],[towar]]="T2"),H61+statek45[[#This Row],[ile ton]],IF(AND(statek45[[#This Row],[Z/W]]="W",statek45[[#This Row],[towar]]="T2"),H61-statek45[[#This Row],[ile ton]],H61))</f>
        <v>113</v>
      </c>
      <c r="I62" s="2">
        <f>IF(AND(statek45[[#This Row],[Z/W]]="Z",statek45[[#This Row],[towar]]="T3"),I61+statek45[[#This Row],[ile ton]],IF(AND(statek45[[#This Row],[Z/W]]="W",statek45[[#This Row],[towar]]="T3"),I61-statek45[[#This Row],[ile ton]],I61))</f>
        <v>62</v>
      </c>
      <c r="J62" s="2">
        <f>IF(AND(statek45[[#This Row],[Z/W]]="Z",statek45[[#This Row],[towar]]="T4"),J61+statek45[[#This Row],[ile ton]],IF(AND(statek45[[#This Row],[Z/W]]="W",statek45[[#This Row],[towar]]="T4"),J61-statek45[[#This Row],[ile ton]],J61))</f>
        <v>0</v>
      </c>
      <c r="K62" s="2">
        <f>IF(AND(statek45[[#This Row],[Z/W]]="Z",statek45[[#This Row],[towar]]="T5"),K61+statek45[[#This Row],[ile ton]],IF(AND(statek45[[#This Row],[Z/W]]="W",statek45[[#This Row],[towar]]="T5"),K61-statek45[[#This Row],[ile ton]],K61))</f>
        <v>74</v>
      </c>
    </row>
    <row r="63" spans="1:11" x14ac:dyDescent="0.25">
      <c r="A63" s="1">
        <v>42704</v>
      </c>
      <c r="B63" s="2" t="s">
        <v>20</v>
      </c>
      <c r="C63" s="2" t="s">
        <v>10</v>
      </c>
      <c r="D63" s="2" t="s">
        <v>14</v>
      </c>
      <c r="E63">
        <v>11</v>
      </c>
      <c r="F63">
        <v>12</v>
      </c>
      <c r="G63" s="2">
        <f>IF(AND(statek45[[#This Row],[Z/W]]="Z",statek45[[#This Row],[towar]]="T1"),G62+statek45[[#This Row],[ile ton]],IF(AND(statek45[[#This Row],[Z/W]]="W",statek45[[#This Row],[towar]]="T1"),G62-statek45[[#This Row],[ile ton]],G62))</f>
        <v>0</v>
      </c>
      <c r="H63" s="2">
        <f>IF(AND(statek45[[#This Row],[Z/W]]="Z",statek45[[#This Row],[towar]]="T2"),H62+statek45[[#This Row],[ile ton]],IF(AND(statek45[[#This Row],[Z/W]]="W",statek45[[#This Row],[towar]]="T2"),H62-statek45[[#This Row],[ile ton]],H62))</f>
        <v>113</v>
      </c>
      <c r="I63" s="2">
        <f>IF(AND(statek45[[#This Row],[Z/W]]="Z",statek45[[#This Row],[towar]]="T3"),I62+statek45[[#This Row],[ile ton]],IF(AND(statek45[[#This Row],[Z/W]]="W",statek45[[#This Row],[towar]]="T3"),I62-statek45[[#This Row],[ile ton]],I62))</f>
        <v>62</v>
      </c>
      <c r="J63" s="2">
        <f>IF(AND(statek45[[#This Row],[Z/W]]="Z",statek45[[#This Row],[towar]]="T4"),J62+statek45[[#This Row],[ile ton]],IF(AND(statek45[[#This Row],[Z/W]]="W",statek45[[#This Row],[towar]]="T4"),J62-statek45[[#This Row],[ile ton]],J62))</f>
        <v>0</v>
      </c>
      <c r="K63" s="2">
        <f>IF(AND(statek45[[#This Row],[Z/W]]="Z",statek45[[#This Row],[towar]]="T5"),K62+statek45[[#This Row],[ile ton]],IF(AND(statek45[[#This Row],[Z/W]]="W",statek45[[#This Row],[towar]]="T5"),K62-statek45[[#This Row],[ile ton]],K62))</f>
        <v>74</v>
      </c>
    </row>
    <row r="64" spans="1:11" x14ac:dyDescent="0.25">
      <c r="A64" s="1">
        <v>42704</v>
      </c>
      <c r="B64" s="2" t="s">
        <v>20</v>
      </c>
      <c r="C64" s="2" t="s">
        <v>12</v>
      </c>
      <c r="D64" s="2" t="s">
        <v>8</v>
      </c>
      <c r="E64">
        <v>17</v>
      </c>
      <c r="F64">
        <v>20</v>
      </c>
      <c r="G64" s="2">
        <f>IF(AND(statek45[[#This Row],[Z/W]]="Z",statek45[[#This Row],[towar]]="T1"),G63+statek45[[#This Row],[ile ton]],IF(AND(statek45[[#This Row],[Z/W]]="W",statek45[[#This Row],[towar]]="T1"),G63-statek45[[#This Row],[ile ton]],G63))</f>
        <v>0</v>
      </c>
      <c r="H64" s="2">
        <f>IF(AND(statek45[[#This Row],[Z/W]]="Z",statek45[[#This Row],[towar]]="T2"),H63+statek45[[#This Row],[ile ton]],IF(AND(statek45[[#This Row],[Z/W]]="W",statek45[[#This Row],[towar]]="T2"),H63-statek45[[#This Row],[ile ton]],H63))</f>
        <v>113</v>
      </c>
      <c r="I64" s="2">
        <f>IF(AND(statek45[[#This Row],[Z/W]]="Z",statek45[[#This Row],[towar]]="T3"),I63+statek45[[#This Row],[ile ton]],IF(AND(statek45[[#This Row],[Z/W]]="W",statek45[[#This Row],[towar]]="T3"),I63-statek45[[#This Row],[ile ton]],I63))</f>
        <v>79</v>
      </c>
      <c r="J64" s="2">
        <f>IF(AND(statek45[[#This Row],[Z/W]]="Z",statek45[[#This Row],[towar]]="T4"),J63+statek45[[#This Row],[ile ton]],IF(AND(statek45[[#This Row],[Z/W]]="W",statek45[[#This Row],[towar]]="T4"),J63-statek45[[#This Row],[ile ton]],J63))</f>
        <v>0</v>
      </c>
      <c r="K64" s="2">
        <f>IF(AND(statek45[[#This Row],[Z/W]]="Z",statek45[[#This Row],[towar]]="T5"),K63+statek45[[#This Row],[ile ton]],IF(AND(statek45[[#This Row],[Z/W]]="W",statek45[[#This Row],[towar]]="T5"),K63-statek45[[#This Row],[ile ton]],K63))</f>
        <v>74</v>
      </c>
    </row>
    <row r="65" spans="1:11" x14ac:dyDescent="0.25">
      <c r="A65" s="1">
        <v>42704</v>
      </c>
      <c r="B65" s="2" t="s">
        <v>20</v>
      </c>
      <c r="C65" s="2" t="s">
        <v>11</v>
      </c>
      <c r="D65" s="2" t="s">
        <v>8</v>
      </c>
      <c r="E65">
        <v>4</v>
      </c>
      <c r="F65">
        <v>23</v>
      </c>
      <c r="G65" s="2">
        <f>IF(AND(statek45[[#This Row],[Z/W]]="Z",statek45[[#This Row],[towar]]="T1"),G64+statek45[[#This Row],[ile ton]],IF(AND(statek45[[#This Row],[Z/W]]="W",statek45[[#This Row],[towar]]="T1"),G64-statek45[[#This Row],[ile ton]],G64))</f>
        <v>0</v>
      </c>
      <c r="H65" s="2">
        <f>IF(AND(statek45[[#This Row],[Z/W]]="Z",statek45[[#This Row],[towar]]="T2"),H64+statek45[[#This Row],[ile ton]],IF(AND(statek45[[#This Row],[Z/W]]="W",statek45[[#This Row],[towar]]="T2"),H64-statek45[[#This Row],[ile ton]],H64))</f>
        <v>117</v>
      </c>
      <c r="I65" s="2">
        <f>IF(AND(statek45[[#This Row],[Z/W]]="Z",statek45[[#This Row],[towar]]="T3"),I64+statek45[[#This Row],[ile ton]],IF(AND(statek45[[#This Row],[Z/W]]="W",statek45[[#This Row],[towar]]="T3"),I64-statek45[[#This Row],[ile ton]],I64))</f>
        <v>79</v>
      </c>
      <c r="J65" s="2">
        <f>IF(AND(statek45[[#This Row],[Z/W]]="Z",statek45[[#This Row],[towar]]="T4"),J64+statek45[[#This Row],[ile ton]],IF(AND(statek45[[#This Row],[Z/W]]="W",statek45[[#This Row],[towar]]="T4"),J64-statek45[[#This Row],[ile ton]],J64))</f>
        <v>0</v>
      </c>
      <c r="K65" s="2">
        <f>IF(AND(statek45[[#This Row],[Z/W]]="Z",statek45[[#This Row],[towar]]="T5"),K64+statek45[[#This Row],[ile ton]],IF(AND(statek45[[#This Row],[Z/W]]="W",statek45[[#This Row],[towar]]="T5"),K64-statek45[[#This Row],[ile ton]],K64))</f>
        <v>74</v>
      </c>
    </row>
    <row r="66" spans="1:11" x14ac:dyDescent="0.25">
      <c r="A66" s="1">
        <v>42729</v>
      </c>
      <c r="B66" s="2" t="s">
        <v>21</v>
      </c>
      <c r="C66" s="2" t="s">
        <v>12</v>
      </c>
      <c r="D66" s="2" t="s">
        <v>14</v>
      </c>
      <c r="E66">
        <v>79</v>
      </c>
      <c r="F66">
        <v>31</v>
      </c>
      <c r="G66" s="2">
        <f>IF(AND(statek45[[#This Row],[Z/W]]="Z",statek45[[#This Row],[towar]]="T1"),G65+statek45[[#This Row],[ile ton]],IF(AND(statek45[[#This Row],[Z/W]]="W",statek45[[#This Row],[towar]]="T1"),G65-statek45[[#This Row],[ile ton]],G65))</f>
        <v>0</v>
      </c>
      <c r="H66" s="2">
        <f>IF(AND(statek45[[#This Row],[Z/W]]="Z",statek45[[#This Row],[towar]]="T2"),H65+statek45[[#This Row],[ile ton]],IF(AND(statek45[[#This Row],[Z/W]]="W",statek45[[#This Row],[towar]]="T2"),H65-statek45[[#This Row],[ile ton]],H65))</f>
        <v>117</v>
      </c>
      <c r="I66" s="2">
        <f>IF(AND(statek45[[#This Row],[Z/W]]="Z",statek45[[#This Row],[towar]]="T3"),I65+statek45[[#This Row],[ile ton]],IF(AND(statek45[[#This Row],[Z/W]]="W",statek45[[#This Row],[towar]]="T3"),I65-statek45[[#This Row],[ile ton]],I65))</f>
        <v>0</v>
      </c>
      <c r="J66" s="2">
        <f>IF(AND(statek45[[#This Row],[Z/W]]="Z",statek45[[#This Row],[towar]]="T4"),J65+statek45[[#This Row],[ile ton]],IF(AND(statek45[[#This Row],[Z/W]]="W",statek45[[#This Row],[towar]]="T4"),J65-statek45[[#This Row],[ile ton]],J65))</f>
        <v>0</v>
      </c>
      <c r="K66" s="2">
        <f>IF(AND(statek45[[#This Row],[Z/W]]="Z",statek45[[#This Row],[towar]]="T5"),K65+statek45[[#This Row],[ile ton]],IF(AND(statek45[[#This Row],[Z/W]]="W",statek45[[#This Row],[towar]]="T5"),K65-statek45[[#This Row],[ile ton]],K65))</f>
        <v>74</v>
      </c>
    </row>
    <row r="67" spans="1:11" x14ac:dyDescent="0.25">
      <c r="A67" s="1">
        <v>42729</v>
      </c>
      <c r="B67" s="2" t="s">
        <v>21</v>
      </c>
      <c r="C67" s="2" t="s">
        <v>7</v>
      </c>
      <c r="D67" s="2" t="s">
        <v>8</v>
      </c>
      <c r="E67">
        <v>33</v>
      </c>
      <c r="F67">
        <v>60</v>
      </c>
      <c r="G67" s="2">
        <f>IF(AND(statek45[[#This Row],[Z/W]]="Z",statek45[[#This Row],[towar]]="T1"),G66+statek45[[#This Row],[ile ton]],IF(AND(statek45[[#This Row],[Z/W]]="W",statek45[[#This Row],[towar]]="T1"),G66-statek45[[#This Row],[ile ton]],G66))</f>
        <v>0</v>
      </c>
      <c r="H67" s="2">
        <f>IF(AND(statek45[[#This Row],[Z/W]]="Z",statek45[[#This Row],[towar]]="T2"),H66+statek45[[#This Row],[ile ton]],IF(AND(statek45[[#This Row],[Z/W]]="W",statek45[[#This Row],[towar]]="T2"),H66-statek45[[#This Row],[ile ton]],H66))</f>
        <v>117</v>
      </c>
      <c r="I67" s="2">
        <f>IF(AND(statek45[[#This Row],[Z/W]]="Z",statek45[[#This Row],[towar]]="T3"),I66+statek45[[#This Row],[ile ton]],IF(AND(statek45[[#This Row],[Z/W]]="W",statek45[[#This Row],[towar]]="T3"),I66-statek45[[#This Row],[ile ton]],I66))</f>
        <v>0</v>
      </c>
      <c r="J67" s="2">
        <f>IF(AND(statek45[[#This Row],[Z/W]]="Z",statek45[[#This Row],[towar]]="T4"),J66+statek45[[#This Row],[ile ton]],IF(AND(statek45[[#This Row],[Z/W]]="W",statek45[[#This Row],[towar]]="T4"),J66-statek45[[#This Row],[ile ton]],J66))</f>
        <v>33</v>
      </c>
      <c r="K67" s="2">
        <f>IF(AND(statek45[[#This Row],[Z/W]]="Z",statek45[[#This Row],[towar]]="T5"),K66+statek45[[#This Row],[ile ton]],IF(AND(statek45[[#This Row],[Z/W]]="W",statek45[[#This Row],[towar]]="T5"),K66-statek45[[#This Row],[ile ton]],K66))</f>
        <v>74</v>
      </c>
    </row>
    <row r="68" spans="1:11" x14ac:dyDescent="0.25">
      <c r="A68" s="1">
        <v>42729</v>
      </c>
      <c r="B68" s="2" t="s">
        <v>21</v>
      </c>
      <c r="C68" s="2" t="s">
        <v>11</v>
      </c>
      <c r="D68" s="2" t="s">
        <v>8</v>
      </c>
      <c r="E68">
        <v>26</v>
      </c>
      <c r="F68">
        <v>23</v>
      </c>
      <c r="G68" s="2">
        <f>IF(AND(statek45[[#This Row],[Z/W]]="Z",statek45[[#This Row],[towar]]="T1"),G67+statek45[[#This Row],[ile ton]],IF(AND(statek45[[#This Row],[Z/W]]="W",statek45[[#This Row],[towar]]="T1"),G67-statek45[[#This Row],[ile ton]],G67))</f>
        <v>0</v>
      </c>
      <c r="H68" s="2">
        <f>IF(AND(statek45[[#This Row],[Z/W]]="Z",statek45[[#This Row],[towar]]="T2"),H67+statek45[[#This Row],[ile ton]],IF(AND(statek45[[#This Row],[Z/W]]="W",statek45[[#This Row],[towar]]="T2"),H67-statek45[[#This Row],[ile ton]],H67))</f>
        <v>143</v>
      </c>
      <c r="I68" s="2">
        <f>IF(AND(statek45[[#This Row],[Z/W]]="Z",statek45[[#This Row],[towar]]="T3"),I67+statek45[[#This Row],[ile ton]],IF(AND(statek45[[#This Row],[Z/W]]="W",statek45[[#This Row],[towar]]="T3"),I67-statek45[[#This Row],[ile ton]],I67))</f>
        <v>0</v>
      </c>
      <c r="J68" s="2">
        <f>IF(AND(statek45[[#This Row],[Z/W]]="Z",statek45[[#This Row],[towar]]="T4"),J67+statek45[[#This Row],[ile ton]],IF(AND(statek45[[#This Row],[Z/W]]="W",statek45[[#This Row],[towar]]="T4"),J67-statek45[[#This Row],[ile ton]],J67))</f>
        <v>33</v>
      </c>
      <c r="K68" s="2">
        <f>IF(AND(statek45[[#This Row],[Z/W]]="Z",statek45[[#This Row],[towar]]="T5"),K67+statek45[[#This Row],[ile ton]],IF(AND(statek45[[#This Row],[Z/W]]="W",statek45[[#This Row],[towar]]="T5"),K67-statek45[[#This Row],[ile ton]],K67))</f>
        <v>74</v>
      </c>
    </row>
    <row r="69" spans="1:11" x14ac:dyDescent="0.25">
      <c r="A69" s="1">
        <v>42742</v>
      </c>
      <c r="B69" s="2" t="s">
        <v>22</v>
      </c>
      <c r="C69" s="2" t="s">
        <v>12</v>
      </c>
      <c r="D69" s="2" t="s">
        <v>8</v>
      </c>
      <c r="E69">
        <v>40</v>
      </c>
      <c r="F69">
        <v>22</v>
      </c>
      <c r="G69" s="2">
        <f>IF(AND(statek45[[#This Row],[Z/W]]="Z",statek45[[#This Row],[towar]]="T1"),G68+statek45[[#This Row],[ile ton]],IF(AND(statek45[[#This Row],[Z/W]]="W",statek45[[#This Row],[towar]]="T1"),G68-statek45[[#This Row],[ile ton]],G68))</f>
        <v>0</v>
      </c>
      <c r="H69" s="2">
        <f>IF(AND(statek45[[#This Row],[Z/W]]="Z",statek45[[#This Row],[towar]]="T2"),H68+statek45[[#This Row],[ile ton]],IF(AND(statek45[[#This Row],[Z/W]]="W",statek45[[#This Row],[towar]]="T2"),H68-statek45[[#This Row],[ile ton]],H68))</f>
        <v>143</v>
      </c>
      <c r="I69" s="2">
        <f>IF(AND(statek45[[#This Row],[Z/W]]="Z",statek45[[#This Row],[towar]]="T3"),I68+statek45[[#This Row],[ile ton]],IF(AND(statek45[[#This Row],[Z/W]]="W",statek45[[#This Row],[towar]]="T3"),I68-statek45[[#This Row],[ile ton]],I68))</f>
        <v>40</v>
      </c>
      <c r="J69" s="2">
        <f>IF(AND(statek45[[#This Row],[Z/W]]="Z",statek45[[#This Row],[towar]]="T4"),J68+statek45[[#This Row],[ile ton]],IF(AND(statek45[[#This Row],[Z/W]]="W",statek45[[#This Row],[towar]]="T4"),J68-statek45[[#This Row],[ile ton]],J68))</f>
        <v>33</v>
      </c>
      <c r="K69" s="2">
        <f>IF(AND(statek45[[#This Row],[Z/W]]="Z",statek45[[#This Row],[towar]]="T5"),K68+statek45[[#This Row],[ile ton]],IF(AND(statek45[[#This Row],[Z/W]]="W",statek45[[#This Row],[towar]]="T5"),K68-statek45[[#This Row],[ile ton]],K68))</f>
        <v>74</v>
      </c>
    </row>
    <row r="70" spans="1:11" x14ac:dyDescent="0.25">
      <c r="A70" s="1">
        <v>42742</v>
      </c>
      <c r="B70" s="2" t="s">
        <v>22</v>
      </c>
      <c r="C70" s="2" t="s">
        <v>10</v>
      </c>
      <c r="D70" s="2" t="s">
        <v>8</v>
      </c>
      <c r="E70">
        <v>42</v>
      </c>
      <c r="F70">
        <v>9</v>
      </c>
      <c r="G70" s="2">
        <f>IF(AND(statek45[[#This Row],[Z/W]]="Z",statek45[[#This Row],[towar]]="T1"),G69+statek45[[#This Row],[ile ton]],IF(AND(statek45[[#This Row],[Z/W]]="W",statek45[[#This Row],[towar]]="T1"),G69-statek45[[#This Row],[ile ton]],G69))</f>
        <v>42</v>
      </c>
      <c r="H70" s="2">
        <f>IF(AND(statek45[[#This Row],[Z/W]]="Z",statek45[[#This Row],[towar]]="T2"),H69+statek45[[#This Row],[ile ton]],IF(AND(statek45[[#This Row],[Z/W]]="W",statek45[[#This Row],[towar]]="T2"),H69-statek45[[#This Row],[ile ton]],H69))</f>
        <v>143</v>
      </c>
      <c r="I70" s="2">
        <f>IF(AND(statek45[[#This Row],[Z/W]]="Z",statek45[[#This Row],[towar]]="T3"),I69+statek45[[#This Row],[ile ton]],IF(AND(statek45[[#This Row],[Z/W]]="W",statek45[[#This Row],[towar]]="T3"),I69-statek45[[#This Row],[ile ton]],I69))</f>
        <v>40</v>
      </c>
      <c r="J70" s="2">
        <f>IF(AND(statek45[[#This Row],[Z/W]]="Z",statek45[[#This Row],[towar]]="T4"),J69+statek45[[#This Row],[ile ton]],IF(AND(statek45[[#This Row],[Z/W]]="W",statek45[[#This Row],[towar]]="T4"),J69-statek45[[#This Row],[ile ton]],J69))</f>
        <v>33</v>
      </c>
      <c r="K70" s="2">
        <f>IF(AND(statek45[[#This Row],[Z/W]]="Z",statek45[[#This Row],[towar]]="T5"),K69+statek45[[#This Row],[ile ton]],IF(AND(statek45[[#This Row],[Z/W]]="W",statek45[[#This Row],[towar]]="T5"),K69-statek45[[#This Row],[ile ton]],K69))</f>
        <v>74</v>
      </c>
    </row>
    <row r="71" spans="1:11" x14ac:dyDescent="0.25">
      <c r="A71" s="1">
        <v>42742</v>
      </c>
      <c r="B71" s="2" t="s">
        <v>22</v>
      </c>
      <c r="C71" s="2" t="s">
        <v>11</v>
      </c>
      <c r="D71" s="2" t="s">
        <v>8</v>
      </c>
      <c r="E71">
        <v>42</v>
      </c>
      <c r="F71">
        <v>26</v>
      </c>
      <c r="G71" s="2">
        <f>IF(AND(statek45[[#This Row],[Z/W]]="Z",statek45[[#This Row],[towar]]="T1"),G70+statek45[[#This Row],[ile ton]],IF(AND(statek45[[#This Row],[Z/W]]="W",statek45[[#This Row],[towar]]="T1"),G70-statek45[[#This Row],[ile ton]],G70))</f>
        <v>42</v>
      </c>
      <c r="H71" s="2">
        <f>IF(AND(statek45[[#This Row],[Z/W]]="Z",statek45[[#This Row],[towar]]="T2"),H70+statek45[[#This Row],[ile ton]],IF(AND(statek45[[#This Row],[Z/W]]="W",statek45[[#This Row],[towar]]="T2"),H70-statek45[[#This Row],[ile ton]],H70))</f>
        <v>185</v>
      </c>
      <c r="I71" s="2">
        <f>IF(AND(statek45[[#This Row],[Z/W]]="Z",statek45[[#This Row],[towar]]="T3"),I70+statek45[[#This Row],[ile ton]],IF(AND(statek45[[#This Row],[Z/W]]="W",statek45[[#This Row],[towar]]="T3"),I70-statek45[[#This Row],[ile ton]],I70))</f>
        <v>40</v>
      </c>
      <c r="J71" s="2">
        <f>IF(AND(statek45[[#This Row],[Z/W]]="Z",statek45[[#This Row],[towar]]="T4"),J70+statek45[[#This Row],[ile ton]],IF(AND(statek45[[#This Row],[Z/W]]="W",statek45[[#This Row],[towar]]="T4"),J70-statek45[[#This Row],[ile ton]],J70))</f>
        <v>33</v>
      </c>
      <c r="K71" s="2">
        <f>IF(AND(statek45[[#This Row],[Z/W]]="Z",statek45[[#This Row],[towar]]="T5"),K70+statek45[[#This Row],[ile ton]],IF(AND(statek45[[#This Row],[Z/W]]="W",statek45[[#This Row],[towar]]="T5"),K70-statek45[[#This Row],[ile ton]],K70))</f>
        <v>74</v>
      </c>
    </row>
    <row r="72" spans="1:11" x14ac:dyDescent="0.25">
      <c r="A72" s="1">
        <v>42742</v>
      </c>
      <c r="B72" s="2" t="s">
        <v>22</v>
      </c>
      <c r="C72" s="2" t="s">
        <v>7</v>
      </c>
      <c r="D72" s="2" t="s">
        <v>8</v>
      </c>
      <c r="E72">
        <v>9</v>
      </c>
      <c r="F72">
        <v>70</v>
      </c>
      <c r="G72" s="2">
        <f>IF(AND(statek45[[#This Row],[Z/W]]="Z",statek45[[#This Row],[towar]]="T1"),G71+statek45[[#This Row],[ile ton]],IF(AND(statek45[[#This Row],[Z/W]]="W",statek45[[#This Row],[towar]]="T1"),G71-statek45[[#This Row],[ile ton]],G71))</f>
        <v>42</v>
      </c>
      <c r="H72" s="2">
        <f>IF(AND(statek45[[#This Row],[Z/W]]="Z",statek45[[#This Row],[towar]]="T2"),H71+statek45[[#This Row],[ile ton]],IF(AND(statek45[[#This Row],[Z/W]]="W",statek45[[#This Row],[towar]]="T2"),H71-statek45[[#This Row],[ile ton]],H71))</f>
        <v>185</v>
      </c>
      <c r="I72" s="2">
        <f>IF(AND(statek45[[#This Row],[Z/W]]="Z",statek45[[#This Row],[towar]]="T3"),I71+statek45[[#This Row],[ile ton]],IF(AND(statek45[[#This Row],[Z/W]]="W",statek45[[#This Row],[towar]]="T3"),I71-statek45[[#This Row],[ile ton]],I71))</f>
        <v>40</v>
      </c>
      <c r="J72" s="2">
        <f>IF(AND(statek45[[#This Row],[Z/W]]="Z",statek45[[#This Row],[towar]]="T4"),J71+statek45[[#This Row],[ile ton]],IF(AND(statek45[[#This Row],[Z/W]]="W",statek45[[#This Row],[towar]]="T4"),J71-statek45[[#This Row],[ile ton]],J71))</f>
        <v>42</v>
      </c>
      <c r="K72" s="2">
        <f>IF(AND(statek45[[#This Row],[Z/W]]="Z",statek45[[#This Row],[towar]]="T5"),K71+statek45[[#This Row],[ile ton]],IF(AND(statek45[[#This Row],[Z/W]]="W",statek45[[#This Row],[towar]]="T5"),K71-statek45[[#This Row],[ile ton]],K71))</f>
        <v>74</v>
      </c>
    </row>
    <row r="73" spans="1:11" x14ac:dyDescent="0.25">
      <c r="A73" s="1">
        <v>42742</v>
      </c>
      <c r="B73" s="2" t="s">
        <v>22</v>
      </c>
      <c r="C73" s="2" t="s">
        <v>9</v>
      </c>
      <c r="D73" s="2" t="s">
        <v>8</v>
      </c>
      <c r="E73">
        <v>39</v>
      </c>
      <c r="F73">
        <v>44</v>
      </c>
      <c r="G73" s="2">
        <f>IF(AND(statek45[[#This Row],[Z/W]]="Z",statek45[[#This Row],[towar]]="T1"),G72+statek45[[#This Row],[ile ton]],IF(AND(statek45[[#This Row],[Z/W]]="W",statek45[[#This Row],[towar]]="T1"),G72-statek45[[#This Row],[ile ton]],G72))</f>
        <v>42</v>
      </c>
      <c r="H73" s="2">
        <f>IF(AND(statek45[[#This Row],[Z/W]]="Z",statek45[[#This Row],[towar]]="T2"),H72+statek45[[#This Row],[ile ton]],IF(AND(statek45[[#This Row],[Z/W]]="W",statek45[[#This Row],[towar]]="T2"),H72-statek45[[#This Row],[ile ton]],H72))</f>
        <v>185</v>
      </c>
      <c r="I73" s="2">
        <f>IF(AND(statek45[[#This Row],[Z/W]]="Z",statek45[[#This Row],[towar]]="T3"),I72+statek45[[#This Row],[ile ton]],IF(AND(statek45[[#This Row],[Z/W]]="W",statek45[[#This Row],[towar]]="T3"),I72-statek45[[#This Row],[ile ton]],I72))</f>
        <v>40</v>
      </c>
      <c r="J73" s="2">
        <f>IF(AND(statek45[[#This Row],[Z/W]]="Z",statek45[[#This Row],[towar]]="T4"),J72+statek45[[#This Row],[ile ton]],IF(AND(statek45[[#This Row],[Z/W]]="W",statek45[[#This Row],[towar]]="T4"),J72-statek45[[#This Row],[ile ton]],J72))</f>
        <v>42</v>
      </c>
      <c r="K73" s="2">
        <f>IF(AND(statek45[[#This Row],[Z/W]]="Z",statek45[[#This Row],[towar]]="T5"),K72+statek45[[#This Row],[ile ton]],IF(AND(statek45[[#This Row],[Z/W]]="W",statek45[[#This Row],[towar]]="T5"),K72-statek45[[#This Row],[ile ton]],K72))</f>
        <v>113</v>
      </c>
    </row>
    <row r="74" spans="1:11" x14ac:dyDescent="0.25">
      <c r="A74" s="1">
        <v>42759</v>
      </c>
      <c r="B74" s="2" t="s">
        <v>6</v>
      </c>
      <c r="C74" s="2" t="s">
        <v>9</v>
      </c>
      <c r="D74" s="2" t="s">
        <v>14</v>
      </c>
      <c r="E74">
        <v>112</v>
      </c>
      <c r="F74">
        <v>59</v>
      </c>
      <c r="G74" s="2">
        <f>IF(AND(statek45[[#This Row],[Z/W]]="Z",statek45[[#This Row],[towar]]="T1"),G73+statek45[[#This Row],[ile ton]],IF(AND(statek45[[#This Row],[Z/W]]="W",statek45[[#This Row],[towar]]="T1"),G73-statek45[[#This Row],[ile ton]],G73))</f>
        <v>42</v>
      </c>
      <c r="H74" s="2">
        <f>IF(AND(statek45[[#This Row],[Z/W]]="Z",statek45[[#This Row],[towar]]="T2"),H73+statek45[[#This Row],[ile ton]],IF(AND(statek45[[#This Row],[Z/W]]="W",statek45[[#This Row],[towar]]="T2"),H73-statek45[[#This Row],[ile ton]],H73))</f>
        <v>185</v>
      </c>
      <c r="I74" s="2">
        <f>IF(AND(statek45[[#This Row],[Z/W]]="Z",statek45[[#This Row],[towar]]="T3"),I73+statek45[[#This Row],[ile ton]],IF(AND(statek45[[#This Row],[Z/W]]="W",statek45[[#This Row],[towar]]="T3"),I73-statek45[[#This Row],[ile ton]],I73))</f>
        <v>40</v>
      </c>
      <c r="J74" s="2">
        <f>IF(AND(statek45[[#This Row],[Z/W]]="Z",statek45[[#This Row],[towar]]="T4"),J73+statek45[[#This Row],[ile ton]],IF(AND(statek45[[#This Row],[Z/W]]="W",statek45[[#This Row],[towar]]="T4"),J73-statek45[[#This Row],[ile ton]],J73))</f>
        <v>42</v>
      </c>
      <c r="K74" s="2">
        <f>IF(AND(statek45[[#This Row],[Z/W]]="Z",statek45[[#This Row],[towar]]="T5"),K73+statek45[[#This Row],[ile ton]],IF(AND(statek45[[#This Row],[Z/W]]="W",statek45[[#This Row],[towar]]="T5"),K73-statek45[[#This Row],[ile ton]],K73))</f>
        <v>1</v>
      </c>
    </row>
    <row r="75" spans="1:11" x14ac:dyDescent="0.25">
      <c r="A75" s="1">
        <v>42759</v>
      </c>
      <c r="B75" s="2" t="s">
        <v>6</v>
      </c>
      <c r="C75" s="2" t="s">
        <v>7</v>
      </c>
      <c r="D75" s="2" t="s">
        <v>8</v>
      </c>
      <c r="E75">
        <v>34</v>
      </c>
      <c r="F75">
        <v>66</v>
      </c>
      <c r="G75" s="2">
        <f>IF(AND(statek45[[#This Row],[Z/W]]="Z",statek45[[#This Row],[towar]]="T1"),G74+statek45[[#This Row],[ile ton]],IF(AND(statek45[[#This Row],[Z/W]]="W",statek45[[#This Row],[towar]]="T1"),G74-statek45[[#This Row],[ile ton]],G74))</f>
        <v>42</v>
      </c>
      <c r="H75" s="2">
        <f>IF(AND(statek45[[#This Row],[Z/W]]="Z",statek45[[#This Row],[towar]]="T2"),H74+statek45[[#This Row],[ile ton]],IF(AND(statek45[[#This Row],[Z/W]]="W",statek45[[#This Row],[towar]]="T2"),H74-statek45[[#This Row],[ile ton]],H74))</f>
        <v>185</v>
      </c>
      <c r="I75" s="2">
        <f>IF(AND(statek45[[#This Row],[Z/W]]="Z",statek45[[#This Row],[towar]]="T3"),I74+statek45[[#This Row],[ile ton]],IF(AND(statek45[[#This Row],[Z/W]]="W",statek45[[#This Row],[towar]]="T3"),I74-statek45[[#This Row],[ile ton]],I74))</f>
        <v>40</v>
      </c>
      <c r="J75" s="2">
        <f>IF(AND(statek45[[#This Row],[Z/W]]="Z",statek45[[#This Row],[towar]]="T4"),J74+statek45[[#This Row],[ile ton]],IF(AND(statek45[[#This Row],[Z/W]]="W",statek45[[#This Row],[towar]]="T4"),J74-statek45[[#This Row],[ile ton]],J74))</f>
        <v>76</v>
      </c>
      <c r="K75" s="2">
        <f>IF(AND(statek45[[#This Row],[Z/W]]="Z",statek45[[#This Row],[towar]]="T5"),K74+statek45[[#This Row],[ile ton]],IF(AND(statek45[[#This Row],[Z/W]]="W",statek45[[#This Row],[towar]]="T5"),K74-statek45[[#This Row],[ile ton]],K74))</f>
        <v>1</v>
      </c>
    </row>
    <row r="76" spans="1:11" x14ac:dyDescent="0.25">
      <c r="A76" s="1">
        <v>42759</v>
      </c>
      <c r="B76" s="2" t="s">
        <v>6</v>
      </c>
      <c r="C76" s="2" t="s">
        <v>12</v>
      </c>
      <c r="D76" s="2" t="s">
        <v>8</v>
      </c>
      <c r="E76">
        <v>5</v>
      </c>
      <c r="F76">
        <v>21</v>
      </c>
      <c r="G76" s="2">
        <f>IF(AND(statek45[[#This Row],[Z/W]]="Z",statek45[[#This Row],[towar]]="T1"),G75+statek45[[#This Row],[ile ton]],IF(AND(statek45[[#This Row],[Z/W]]="W",statek45[[#This Row],[towar]]="T1"),G75-statek45[[#This Row],[ile ton]],G75))</f>
        <v>42</v>
      </c>
      <c r="H76" s="2">
        <f>IF(AND(statek45[[#This Row],[Z/W]]="Z",statek45[[#This Row],[towar]]="T2"),H75+statek45[[#This Row],[ile ton]],IF(AND(statek45[[#This Row],[Z/W]]="W",statek45[[#This Row],[towar]]="T2"),H75-statek45[[#This Row],[ile ton]],H75))</f>
        <v>185</v>
      </c>
      <c r="I76" s="2">
        <f>IF(AND(statek45[[#This Row],[Z/W]]="Z",statek45[[#This Row],[towar]]="T3"),I75+statek45[[#This Row],[ile ton]],IF(AND(statek45[[#This Row],[Z/W]]="W",statek45[[#This Row],[towar]]="T3"),I75-statek45[[#This Row],[ile ton]],I75))</f>
        <v>45</v>
      </c>
      <c r="J76" s="2">
        <f>IF(AND(statek45[[#This Row],[Z/W]]="Z",statek45[[#This Row],[towar]]="T4"),J75+statek45[[#This Row],[ile ton]],IF(AND(statek45[[#This Row],[Z/W]]="W",statek45[[#This Row],[towar]]="T4"),J75-statek45[[#This Row],[ile ton]],J75))</f>
        <v>76</v>
      </c>
      <c r="K76" s="2">
        <f>IF(AND(statek45[[#This Row],[Z/W]]="Z",statek45[[#This Row],[towar]]="T5"),K75+statek45[[#This Row],[ile ton]],IF(AND(statek45[[#This Row],[Z/W]]="W",statek45[[#This Row],[towar]]="T5"),K75-statek45[[#This Row],[ile ton]],K75))</f>
        <v>1</v>
      </c>
    </row>
    <row r="77" spans="1:11" x14ac:dyDescent="0.25">
      <c r="A77" s="1">
        <v>42774</v>
      </c>
      <c r="B77" s="2" t="s">
        <v>13</v>
      </c>
      <c r="C77" s="2" t="s">
        <v>7</v>
      </c>
      <c r="D77" s="2" t="s">
        <v>14</v>
      </c>
      <c r="E77">
        <v>74</v>
      </c>
      <c r="F77">
        <v>92</v>
      </c>
      <c r="G77" s="2">
        <f>IF(AND(statek45[[#This Row],[Z/W]]="Z",statek45[[#This Row],[towar]]="T1"),G76+statek45[[#This Row],[ile ton]],IF(AND(statek45[[#This Row],[Z/W]]="W",statek45[[#This Row],[towar]]="T1"),G76-statek45[[#This Row],[ile ton]],G76))</f>
        <v>42</v>
      </c>
      <c r="H77" s="2">
        <f>IF(AND(statek45[[#This Row],[Z/W]]="Z",statek45[[#This Row],[towar]]="T2"),H76+statek45[[#This Row],[ile ton]],IF(AND(statek45[[#This Row],[Z/W]]="W",statek45[[#This Row],[towar]]="T2"),H76-statek45[[#This Row],[ile ton]],H76))</f>
        <v>185</v>
      </c>
      <c r="I77" s="2">
        <f>IF(AND(statek45[[#This Row],[Z/W]]="Z",statek45[[#This Row],[towar]]="T3"),I76+statek45[[#This Row],[ile ton]],IF(AND(statek45[[#This Row],[Z/W]]="W",statek45[[#This Row],[towar]]="T3"),I76-statek45[[#This Row],[ile ton]],I76))</f>
        <v>45</v>
      </c>
      <c r="J77" s="2">
        <f>IF(AND(statek45[[#This Row],[Z/W]]="Z",statek45[[#This Row],[towar]]="T4"),J76+statek45[[#This Row],[ile ton]],IF(AND(statek45[[#This Row],[Z/W]]="W",statek45[[#This Row],[towar]]="T4"),J76-statek45[[#This Row],[ile ton]],J76))</f>
        <v>2</v>
      </c>
      <c r="K77" s="2">
        <f>IF(AND(statek45[[#This Row],[Z/W]]="Z",statek45[[#This Row],[towar]]="T5"),K76+statek45[[#This Row],[ile ton]],IF(AND(statek45[[#This Row],[Z/W]]="W",statek45[[#This Row],[towar]]="T5"),K76-statek45[[#This Row],[ile ton]],K76))</f>
        <v>1</v>
      </c>
    </row>
    <row r="78" spans="1:11" x14ac:dyDescent="0.25">
      <c r="A78" s="1">
        <v>42774</v>
      </c>
      <c r="B78" s="2" t="s">
        <v>13</v>
      </c>
      <c r="C78" s="2" t="s">
        <v>11</v>
      </c>
      <c r="D78" s="2" t="s">
        <v>8</v>
      </c>
      <c r="E78">
        <v>14</v>
      </c>
      <c r="F78">
        <v>26</v>
      </c>
      <c r="G78" s="2">
        <f>IF(AND(statek45[[#This Row],[Z/W]]="Z",statek45[[#This Row],[towar]]="T1"),G77+statek45[[#This Row],[ile ton]],IF(AND(statek45[[#This Row],[Z/W]]="W",statek45[[#This Row],[towar]]="T1"),G77-statek45[[#This Row],[ile ton]],G77))</f>
        <v>42</v>
      </c>
      <c r="H78" s="2">
        <f>IF(AND(statek45[[#This Row],[Z/W]]="Z",statek45[[#This Row],[towar]]="T2"),H77+statek45[[#This Row],[ile ton]],IF(AND(statek45[[#This Row],[Z/W]]="W",statek45[[#This Row],[towar]]="T2"),H77-statek45[[#This Row],[ile ton]],H77))</f>
        <v>199</v>
      </c>
      <c r="I78" s="2">
        <f>IF(AND(statek45[[#This Row],[Z/W]]="Z",statek45[[#This Row],[towar]]="T3"),I77+statek45[[#This Row],[ile ton]],IF(AND(statek45[[#This Row],[Z/W]]="W",statek45[[#This Row],[towar]]="T3"),I77-statek45[[#This Row],[ile ton]],I77))</f>
        <v>45</v>
      </c>
      <c r="J78" s="2">
        <f>IF(AND(statek45[[#This Row],[Z/W]]="Z",statek45[[#This Row],[towar]]="T4"),J77+statek45[[#This Row],[ile ton]],IF(AND(statek45[[#This Row],[Z/W]]="W",statek45[[#This Row],[towar]]="T4"),J77-statek45[[#This Row],[ile ton]],J77))</f>
        <v>2</v>
      </c>
      <c r="K78" s="2">
        <f>IF(AND(statek45[[#This Row],[Z/W]]="Z",statek45[[#This Row],[towar]]="T5"),K77+statek45[[#This Row],[ile ton]],IF(AND(statek45[[#This Row],[Z/W]]="W",statek45[[#This Row],[towar]]="T5"),K77-statek45[[#This Row],[ile ton]],K77))</f>
        <v>1</v>
      </c>
    </row>
    <row r="79" spans="1:11" x14ac:dyDescent="0.25">
      <c r="A79" s="1">
        <v>42793</v>
      </c>
      <c r="B79" s="2" t="s">
        <v>15</v>
      </c>
      <c r="C79" s="2" t="s">
        <v>9</v>
      </c>
      <c r="D79" s="2" t="s">
        <v>14</v>
      </c>
      <c r="E79">
        <v>1</v>
      </c>
      <c r="F79">
        <v>60</v>
      </c>
      <c r="G79" s="2">
        <f>IF(AND(statek45[[#This Row],[Z/W]]="Z",statek45[[#This Row],[towar]]="T1"),G78+statek45[[#This Row],[ile ton]],IF(AND(statek45[[#This Row],[Z/W]]="W",statek45[[#This Row],[towar]]="T1"),G78-statek45[[#This Row],[ile ton]],G78))</f>
        <v>42</v>
      </c>
      <c r="H79" s="2">
        <f>IF(AND(statek45[[#This Row],[Z/W]]="Z",statek45[[#This Row],[towar]]="T2"),H78+statek45[[#This Row],[ile ton]],IF(AND(statek45[[#This Row],[Z/W]]="W",statek45[[#This Row],[towar]]="T2"),H78-statek45[[#This Row],[ile ton]],H78))</f>
        <v>199</v>
      </c>
      <c r="I79" s="2">
        <f>IF(AND(statek45[[#This Row],[Z/W]]="Z",statek45[[#This Row],[towar]]="T3"),I78+statek45[[#This Row],[ile ton]],IF(AND(statek45[[#This Row],[Z/W]]="W",statek45[[#This Row],[towar]]="T3"),I78-statek45[[#This Row],[ile ton]],I78))</f>
        <v>45</v>
      </c>
      <c r="J79" s="2">
        <f>IF(AND(statek45[[#This Row],[Z/W]]="Z",statek45[[#This Row],[towar]]="T4"),J78+statek45[[#This Row],[ile ton]],IF(AND(statek45[[#This Row],[Z/W]]="W",statek45[[#This Row],[towar]]="T4"),J78-statek45[[#This Row],[ile ton]],J78))</f>
        <v>2</v>
      </c>
      <c r="K79" s="2">
        <f>IF(AND(statek45[[#This Row],[Z/W]]="Z",statek45[[#This Row],[towar]]="T5"),K78+statek45[[#This Row],[ile ton]],IF(AND(statek45[[#This Row],[Z/W]]="W",statek45[[#This Row],[towar]]="T5"),K78-statek45[[#This Row],[ile ton]],K78))</f>
        <v>0</v>
      </c>
    </row>
    <row r="80" spans="1:11" x14ac:dyDescent="0.25">
      <c r="A80" s="1">
        <v>42793</v>
      </c>
      <c r="B80" s="2" t="s">
        <v>15</v>
      </c>
      <c r="C80" s="2" t="s">
        <v>11</v>
      </c>
      <c r="D80" s="2" t="s">
        <v>14</v>
      </c>
      <c r="E80">
        <v>43</v>
      </c>
      <c r="F80">
        <v>36</v>
      </c>
      <c r="G80" s="2">
        <f>IF(AND(statek45[[#This Row],[Z/W]]="Z",statek45[[#This Row],[towar]]="T1"),G79+statek45[[#This Row],[ile ton]],IF(AND(statek45[[#This Row],[Z/W]]="W",statek45[[#This Row],[towar]]="T1"),G79-statek45[[#This Row],[ile ton]],G79))</f>
        <v>42</v>
      </c>
      <c r="H80" s="2">
        <f>IF(AND(statek45[[#This Row],[Z/W]]="Z",statek45[[#This Row],[towar]]="T2"),H79+statek45[[#This Row],[ile ton]],IF(AND(statek45[[#This Row],[Z/W]]="W",statek45[[#This Row],[towar]]="T2"),H79-statek45[[#This Row],[ile ton]],H79))</f>
        <v>156</v>
      </c>
      <c r="I80" s="2">
        <f>IF(AND(statek45[[#This Row],[Z/W]]="Z",statek45[[#This Row],[towar]]="T3"),I79+statek45[[#This Row],[ile ton]],IF(AND(statek45[[#This Row],[Z/W]]="W",statek45[[#This Row],[towar]]="T3"),I79-statek45[[#This Row],[ile ton]],I79))</f>
        <v>45</v>
      </c>
      <c r="J80" s="2">
        <f>IF(AND(statek45[[#This Row],[Z/W]]="Z",statek45[[#This Row],[towar]]="T4"),J79+statek45[[#This Row],[ile ton]],IF(AND(statek45[[#This Row],[Z/W]]="W",statek45[[#This Row],[towar]]="T4"),J79-statek45[[#This Row],[ile ton]],J79))</f>
        <v>2</v>
      </c>
      <c r="K80" s="2">
        <f>IF(AND(statek45[[#This Row],[Z/W]]="Z",statek45[[#This Row],[towar]]="T5"),K79+statek45[[#This Row],[ile ton]],IF(AND(statek45[[#This Row],[Z/W]]="W",statek45[[#This Row],[towar]]="T5"),K79-statek45[[#This Row],[ile ton]],K79))</f>
        <v>0</v>
      </c>
    </row>
    <row r="81" spans="1:11" x14ac:dyDescent="0.25">
      <c r="A81" s="1">
        <v>42793</v>
      </c>
      <c r="B81" s="2" t="s">
        <v>15</v>
      </c>
      <c r="C81" s="2" t="s">
        <v>10</v>
      </c>
      <c r="D81" s="2" t="s">
        <v>8</v>
      </c>
      <c r="E81">
        <v>30</v>
      </c>
      <c r="F81">
        <v>8</v>
      </c>
      <c r="G81" s="2">
        <f>IF(AND(statek45[[#This Row],[Z/W]]="Z",statek45[[#This Row],[towar]]="T1"),G80+statek45[[#This Row],[ile ton]],IF(AND(statek45[[#This Row],[Z/W]]="W",statek45[[#This Row],[towar]]="T1"),G80-statek45[[#This Row],[ile ton]],G80))</f>
        <v>72</v>
      </c>
      <c r="H81" s="2">
        <f>IF(AND(statek45[[#This Row],[Z/W]]="Z",statek45[[#This Row],[towar]]="T2"),H80+statek45[[#This Row],[ile ton]],IF(AND(statek45[[#This Row],[Z/W]]="W",statek45[[#This Row],[towar]]="T2"),H80-statek45[[#This Row],[ile ton]],H80))</f>
        <v>156</v>
      </c>
      <c r="I81" s="2">
        <f>IF(AND(statek45[[#This Row],[Z/W]]="Z",statek45[[#This Row],[towar]]="T3"),I80+statek45[[#This Row],[ile ton]],IF(AND(statek45[[#This Row],[Z/W]]="W",statek45[[#This Row],[towar]]="T3"),I80-statek45[[#This Row],[ile ton]],I80))</f>
        <v>45</v>
      </c>
      <c r="J81" s="2">
        <f>IF(AND(statek45[[#This Row],[Z/W]]="Z",statek45[[#This Row],[towar]]="T4"),J80+statek45[[#This Row],[ile ton]],IF(AND(statek45[[#This Row],[Z/W]]="W",statek45[[#This Row],[towar]]="T4"),J80-statek45[[#This Row],[ile ton]],J80))</f>
        <v>2</v>
      </c>
      <c r="K81" s="2">
        <f>IF(AND(statek45[[#This Row],[Z/W]]="Z",statek45[[#This Row],[towar]]="T5"),K80+statek45[[#This Row],[ile ton]],IF(AND(statek45[[#This Row],[Z/W]]="W",statek45[[#This Row],[towar]]="T5"),K80-statek45[[#This Row],[ile ton]],K80))</f>
        <v>0</v>
      </c>
    </row>
    <row r="82" spans="1:11" x14ac:dyDescent="0.25">
      <c r="A82" s="1">
        <v>42793</v>
      </c>
      <c r="B82" s="2" t="s">
        <v>15</v>
      </c>
      <c r="C82" s="2" t="s">
        <v>12</v>
      </c>
      <c r="D82" s="2" t="s">
        <v>8</v>
      </c>
      <c r="E82">
        <v>14</v>
      </c>
      <c r="F82">
        <v>20</v>
      </c>
      <c r="G82" s="2">
        <f>IF(AND(statek45[[#This Row],[Z/W]]="Z",statek45[[#This Row],[towar]]="T1"),G81+statek45[[#This Row],[ile ton]],IF(AND(statek45[[#This Row],[Z/W]]="W",statek45[[#This Row],[towar]]="T1"),G81-statek45[[#This Row],[ile ton]],G81))</f>
        <v>72</v>
      </c>
      <c r="H82" s="2">
        <f>IF(AND(statek45[[#This Row],[Z/W]]="Z",statek45[[#This Row],[towar]]="T2"),H81+statek45[[#This Row],[ile ton]],IF(AND(statek45[[#This Row],[Z/W]]="W",statek45[[#This Row],[towar]]="T2"),H81-statek45[[#This Row],[ile ton]],H81))</f>
        <v>156</v>
      </c>
      <c r="I82" s="2">
        <f>IF(AND(statek45[[#This Row],[Z/W]]="Z",statek45[[#This Row],[towar]]="T3"),I81+statek45[[#This Row],[ile ton]],IF(AND(statek45[[#This Row],[Z/W]]="W",statek45[[#This Row],[towar]]="T3"),I81-statek45[[#This Row],[ile ton]],I81))</f>
        <v>59</v>
      </c>
      <c r="J82" s="2">
        <f>IF(AND(statek45[[#This Row],[Z/W]]="Z",statek45[[#This Row],[towar]]="T4"),J81+statek45[[#This Row],[ile ton]],IF(AND(statek45[[#This Row],[Z/W]]="W",statek45[[#This Row],[towar]]="T4"),J81-statek45[[#This Row],[ile ton]],J81))</f>
        <v>2</v>
      </c>
      <c r="K82" s="2">
        <f>IF(AND(statek45[[#This Row],[Z/W]]="Z",statek45[[#This Row],[towar]]="T5"),K81+statek45[[#This Row],[ile ton]],IF(AND(statek45[[#This Row],[Z/W]]="W",statek45[[#This Row],[towar]]="T5"),K81-statek45[[#This Row],[ile ton]],K81))</f>
        <v>0</v>
      </c>
    </row>
    <row r="83" spans="1:11" x14ac:dyDescent="0.25">
      <c r="A83" s="1">
        <v>42819</v>
      </c>
      <c r="B83" s="2" t="s">
        <v>16</v>
      </c>
      <c r="C83" s="2" t="s">
        <v>11</v>
      </c>
      <c r="D83" s="2" t="s">
        <v>14</v>
      </c>
      <c r="E83">
        <v>33</v>
      </c>
      <c r="F83">
        <v>38</v>
      </c>
      <c r="G83" s="2">
        <f>IF(AND(statek45[[#This Row],[Z/W]]="Z",statek45[[#This Row],[towar]]="T1"),G82+statek45[[#This Row],[ile ton]],IF(AND(statek45[[#This Row],[Z/W]]="W",statek45[[#This Row],[towar]]="T1"),G82-statek45[[#This Row],[ile ton]],G82))</f>
        <v>72</v>
      </c>
      <c r="H83" s="2">
        <f>IF(AND(statek45[[#This Row],[Z/W]]="Z",statek45[[#This Row],[towar]]="T2"),H82+statek45[[#This Row],[ile ton]],IF(AND(statek45[[#This Row],[Z/W]]="W",statek45[[#This Row],[towar]]="T2"),H82-statek45[[#This Row],[ile ton]],H82))</f>
        <v>123</v>
      </c>
      <c r="I83" s="2">
        <f>IF(AND(statek45[[#This Row],[Z/W]]="Z",statek45[[#This Row],[towar]]="T3"),I82+statek45[[#This Row],[ile ton]],IF(AND(statek45[[#This Row],[Z/W]]="W",statek45[[#This Row],[towar]]="T3"),I82-statek45[[#This Row],[ile ton]],I82))</f>
        <v>59</v>
      </c>
      <c r="J83" s="2">
        <f>IF(AND(statek45[[#This Row],[Z/W]]="Z",statek45[[#This Row],[towar]]="T4"),J82+statek45[[#This Row],[ile ton]],IF(AND(statek45[[#This Row],[Z/W]]="W",statek45[[#This Row],[towar]]="T4"),J82-statek45[[#This Row],[ile ton]],J82))</f>
        <v>2</v>
      </c>
      <c r="K83" s="2">
        <f>IF(AND(statek45[[#This Row],[Z/W]]="Z",statek45[[#This Row],[towar]]="T5"),K82+statek45[[#This Row],[ile ton]],IF(AND(statek45[[#This Row],[Z/W]]="W",statek45[[#This Row],[towar]]="T5"),K82-statek45[[#This Row],[ile ton]],K82))</f>
        <v>0</v>
      </c>
    </row>
    <row r="84" spans="1:11" x14ac:dyDescent="0.25">
      <c r="A84" s="1">
        <v>42819</v>
      </c>
      <c r="B84" s="2" t="s">
        <v>16</v>
      </c>
      <c r="C84" s="2" t="s">
        <v>9</v>
      </c>
      <c r="D84" s="2" t="s">
        <v>8</v>
      </c>
      <c r="E84">
        <v>35</v>
      </c>
      <c r="F84">
        <v>37</v>
      </c>
      <c r="G84" s="2">
        <f>IF(AND(statek45[[#This Row],[Z/W]]="Z",statek45[[#This Row],[towar]]="T1"),G83+statek45[[#This Row],[ile ton]],IF(AND(statek45[[#This Row],[Z/W]]="W",statek45[[#This Row],[towar]]="T1"),G83-statek45[[#This Row],[ile ton]],G83))</f>
        <v>72</v>
      </c>
      <c r="H84" s="2">
        <f>IF(AND(statek45[[#This Row],[Z/W]]="Z",statek45[[#This Row],[towar]]="T2"),H83+statek45[[#This Row],[ile ton]],IF(AND(statek45[[#This Row],[Z/W]]="W",statek45[[#This Row],[towar]]="T2"),H83-statek45[[#This Row],[ile ton]],H83))</f>
        <v>123</v>
      </c>
      <c r="I84" s="2">
        <f>IF(AND(statek45[[#This Row],[Z/W]]="Z",statek45[[#This Row],[towar]]="T3"),I83+statek45[[#This Row],[ile ton]],IF(AND(statek45[[#This Row],[Z/W]]="W",statek45[[#This Row],[towar]]="T3"),I83-statek45[[#This Row],[ile ton]],I83))</f>
        <v>59</v>
      </c>
      <c r="J84" s="2">
        <f>IF(AND(statek45[[#This Row],[Z/W]]="Z",statek45[[#This Row],[towar]]="T4"),J83+statek45[[#This Row],[ile ton]],IF(AND(statek45[[#This Row],[Z/W]]="W",statek45[[#This Row],[towar]]="T4"),J83-statek45[[#This Row],[ile ton]],J83))</f>
        <v>2</v>
      </c>
      <c r="K84" s="2">
        <f>IF(AND(statek45[[#This Row],[Z/W]]="Z",statek45[[#This Row],[towar]]="T5"),K83+statek45[[#This Row],[ile ton]],IF(AND(statek45[[#This Row],[Z/W]]="W",statek45[[#This Row],[towar]]="T5"),K83-statek45[[#This Row],[ile ton]],K83))</f>
        <v>35</v>
      </c>
    </row>
    <row r="85" spans="1:11" x14ac:dyDescent="0.25">
      <c r="A85" s="1">
        <v>42819</v>
      </c>
      <c r="B85" s="2" t="s">
        <v>16</v>
      </c>
      <c r="C85" s="2" t="s">
        <v>12</v>
      </c>
      <c r="D85" s="2" t="s">
        <v>8</v>
      </c>
      <c r="E85">
        <v>40</v>
      </c>
      <c r="F85">
        <v>19</v>
      </c>
      <c r="G85" s="2">
        <f>IF(AND(statek45[[#This Row],[Z/W]]="Z",statek45[[#This Row],[towar]]="T1"),G84+statek45[[#This Row],[ile ton]],IF(AND(statek45[[#This Row],[Z/W]]="W",statek45[[#This Row],[towar]]="T1"),G84-statek45[[#This Row],[ile ton]],G84))</f>
        <v>72</v>
      </c>
      <c r="H85" s="2">
        <f>IF(AND(statek45[[#This Row],[Z/W]]="Z",statek45[[#This Row],[towar]]="T2"),H84+statek45[[#This Row],[ile ton]],IF(AND(statek45[[#This Row],[Z/W]]="W",statek45[[#This Row],[towar]]="T2"),H84-statek45[[#This Row],[ile ton]],H84))</f>
        <v>123</v>
      </c>
      <c r="I85" s="2">
        <f>IF(AND(statek45[[#This Row],[Z/W]]="Z",statek45[[#This Row],[towar]]="T3"),I84+statek45[[#This Row],[ile ton]],IF(AND(statek45[[#This Row],[Z/W]]="W",statek45[[#This Row],[towar]]="T3"),I84-statek45[[#This Row],[ile ton]],I84))</f>
        <v>99</v>
      </c>
      <c r="J85" s="2">
        <f>IF(AND(statek45[[#This Row],[Z/W]]="Z",statek45[[#This Row],[towar]]="T4"),J84+statek45[[#This Row],[ile ton]],IF(AND(statek45[[#This Row],[Z/W]]="W",statek45[[#This Row],[towar]]="T4"),J84-statek45[[#This Row],[ile ton]],J84))</f>
        <v>2</v>
      </c>
      <c r="K85" s="2">
        <f>IF(AND(statek45[[#This Row],[Z/W]]="Z",statek45[[#This Row],[towar]]="T5"),K84+statek45[[#This Row],[ile ton]],IF(AND(statek45[[#This Row],[Z/W]]="W",statek45[[#This Row],[towar]]="T5"),K84-statek45[[#This Row],[ile ton]],K84))</f>
        <v>35</v>
      </c>
    </row>
    <row r="86" spans="1:11" x14ac:dyDescent="0.25">
      <c r="A86" s="1">
        <v>42840</v>
      </c>
      <c r="B86" s="2" t="s">
        <v>17</v>
      </c>
      <c r="C86" s="2" t="s">
        <v>11</v>
      </c>
      <c r="D86" s="2" t="s">
        <v>14</v>
      </c>
      <c r="E86">
        <v>21</v>
      </c>
      <c r="F86">
        <v>36</v>
      </c>
      <c r="G86" s="2">
        <f>IF(AND(statek45[[#This Row],[Z/W]]="Z",statek45[[#This Row],[towar]]="T1"),G85+statek45[[#This Row],[ile ton]],IF(AND(statek45[[#This Row],[Z/W]]="W",statek45[[#This Row],[towar]]="T1"),G85-statek45[[#This Row],[ile ton]],G85))</f>
        <v>72</v>
      </c>
      <c r="H86" s="2">
        <f>IF(AND(statek45[[#This Row],[Z/W]]="Z",statek45[[#This Row],[towar]]="T2"),H85+statek45[[#This Row],[ile ton]],IF(AND(statek45[[#This Row],[Z/W]]="W",statek45[[#This Row],[towar]]="T2"),H85-statek45[[#This Row],[ile ton]],H85))</f>
        <v>102</v>
      </c>
      <c r="I86" s="2">
        <f>IF(AND(statek45[[#This Row],[Z/W]]="Z",statek45[[#This Row],[towar]]="T3"),I85+statek45[[#This Row],[ile ton]],IF(AND(statek45[[#This Row],[Z/W]]="W",statek45[[#This Row],[towar]]="T3"),I85-statek45[[#This Row],[ile ton]],I85))</f>
        <v>99</v>
      </c>
      <c r="J86" s="2">
        <f>IF(AND(statek45[[#This Row],[Z/W]]="Z",statek45[[#This Row],[towar]]="T4"),J85+statek45[[#This Row],[ile ton]],IF(AND(statek45[[#This Row],[Z/W]]="W",statek45[[#This Row],[towar]]="T4"),J85-statek45[[#This Row],[ile ton]],J85))</f>
        <v>2</v>
      </c>
      <c r="K86" s="2">
        <f>IF(AND(statek45[[#This Row],[Z/W]]="Z",statek45[[#This Row],[towar]]="T5"),K85+statek45[[#This Row],[ile ton]],IF(AND(statek45[[#This Row],[Z/W]]="W",statek45[[#This Row],[towar]]="T5"),K85-statek45[[#This Row],[ile ton]],K85))</f>
        <v>35</v>
      </c>
    </row>
    <row r="87" spans="1:11" x14ac:dyDescent="0.25">
      <c r="A87" s="1">
        <v>42840</v>
      </c>
      <c r="B87" s="2" t="s">
        <v>17</v>
      </c>
      <c r="C87" s="2" t="s">
        <v>7</v>
      </c>
      <c r="D87" s="2" t="s">
        <v>14</v>
      </c>
      <c r="E87">
        <v>2</v>
      </c>
      <c r="F87">
        <v>97</v>
      </c>
      <c r="G87" s="2">
        <f>IF(AND(statek45[[#This Row],[Z/W]]="Z",statek45[[#This Row],[towar]]="T1"),G86+statek45[[#This Row],[ile ton]],IF(AND(statek45[[#This Row],[Z/W]]="W",statek45[[#This Row],[towar]]="T1"),G86-statek45[[#This Row],[ile ton]],G86))</f>
        <v>72</v>
      </c>
      <c r="H87" s="2">
        <f>IF(AND(statek45[[#This Row],[Z/W]]="Z",statek45[[#This Row],[towar]]="T2"),H86+statek45[[#This Row],[ile ton]],IF(AND(statek45[[#This Row],[Z/W]]="W",statek45[[#This Row],[towar]]="T2"),H86-statek45[[#This Row],[ile ton]],H86))</f>
        <v>102</v>
      </c>
      <c r="I87" s="2">
        <f>IF(AND(statek45[[#This Row],[Z/W]]="Z",statek45[[#This Row],[towar]]="T3"),I86+statek45[[#This Row],[ile ton]],IF(AND(statek45[[#This Row],[Z/W]]="W",statek45[[#This Row],[towar]]="T3"),I86-statek45[[#This Row],[ile ton]],I86))</f>
        <v>99</v>
      </c>
      <c r="J87" s="2">
        <f>IF(AND(statek45[[#This Row],[Z/W]]="Z",statek45[[#This Row],[towar]]="T4"),J86+statek45[[#This Row],[ile ton]],IF(AND(statek45[[#This Row],[Z/W]]="W",statek45[[#This Row],[towar]]="T4"),J86-statek45[[#This Row],[ile ton]],J86))</f>
        <v>0</v>
      </c>
      <c r="K87" s="2">
        <f>IF(AND(statek45[[#This Row],[Z/W]]="Z",statek45[[#This Row],[towar]]="T5"),K86+statek45[[#This Row],[ile ton]],IF(AND(statek45[[#This Row],[Z/W]]="W",statek45[[#This Row],[towar]]="T5"),K86-statek45[[#This Row],[ile ton]],K86))</f>
        <v>35</v>
      </c>
    </row>
    <row r="88" spans="1:11" x14ac:dyDescent="0.25">
      <c r="A88" s="1">
        <v>42840</v>
      </c>
      <c r="B88" s="2" t="s">
        <v>17</v>
      </c>
      <c r="C88" s="2" t="s">
        <v>12</v>
      </c>
      <c r="D88" s="2" t="s">
        <v>8</v>
      </c>
      <c r="E88">
        <v>12</v>
      </c>
      <c r="F88">
        <v>20</v>
      </c>
      <c r="G88" s="2">
        <f>IF(AND(statek45[[#This Row],[Z/W]]="Z",statek45[[#This Row],[towar]]="T1"),G87+statek45[[#This Row],[ile ton]],IF(AND(statek45[[#This Row],[Z/W]]="W",statek45[[#This Row],[towar]]="T1"),G87-statek45[[#This Row],[ile ton]],G87))</f>
        <v>72</v>
      </c>
      <c r="H88" s="2">
        <f>IF(AND(statek45[[#This Row],[Z/W]]="Z",statek45[[#This Row],[towar]]="T2"),H87+statek45[[#This Row],[ile ton]],IF(AND(statek45[[#This Row],[Z/W]]="W",statek45[[#This Row],[towar]]="T2"),H87-statek45[[#This Row],[ile ton]],H87))</f>
        <v>102</v>
      </c>
      <c r="I88" s="2">
        <f>IF(AND(statek45[[#This Row],[Z/W]]="Z",statek45[[#This Row],[towar]]="T3"),I87+statek45[[#This Row],[ile ton]],IF(AND(statek45[[#This Row],[Z/W]]="W",statek45[[#This Row],[towar]]="T3"),I87-statek45[[#This Row],[ile ton]],I87))</f>
        <v>111</v>
      </c>
      <c r="J88" s="2">
        <f>IF(AND(statek45[[#This Row],[Z/W]]="Z",statek45[[#This Row],[towar]]="T4"),J87+statek45[[#This Row],[ile ton]],IF(AND(statek45[[#This Row],[Z/W]]="W",statek45[[#This Row],[towar]]="T4"),J87-statek45[[#This Row],[ile ton]],J87))</f>
        <v>0</v>
      </c>
      <c r="K88" s="2">
        <f>IF(AND(statek45[[#This Row],[Z/W]]="Z",statek45[[#This Row],[towar]]="T5"),K87+statek45[[#This Row],[ile ton]],IF(AND(statek45[[#This Row],[Z/W]]="W",statek45[[#This Row],[towar]]="T5"),K87-statek45[[#This Row],[ile ton]],K87))</f>
        <v>35</v>
      </c>
    </row>
    <row r="89" spans="1:11" x14ac:dyDescent="0.25">
      <c r="A89" s="1">
        <v>42840</v>
      </c>
      <c r="B89" s="2" t="s">
        <v>17</v>
      </c>
      <c r="C89" s="2" t="s">
        <v>10</v>
      </c>
      <c r="D89" s="2" t="s">
        <v>8</v>
      </c>
      <c r="E89">
        <v>15</v>
      </c>
      <c r="F89">
        <v>8</v>
      </c>
      <c r="G89" s="2">
        <f>IF(AND(statek45[[#This Row],[Z/W]]="Z",statek45[[#This Row],[towar]]="T1"),G88+statek45[[#This Row],[ile ton]],IF(AND(statek45[[#This Row],[Z/W]]="W",statek45[[#This Row],[towar]]="T1"),G88-statek45[[#This Row],[ile ton]],G88))</f>
        <v>87</v>
      </c>
      <c r="H89" s="2">
        <f>IF(AND(statek45[[#This Row],[Z/W]]="Z",statek45[[#This Row],[towar]]="T2"),H88+statek45[[#This Row],[ile ton]],IF(AND(statek45[[#This Row],[Z/W]]="W",statek45[[#This Row],[towar]]="T2"),H88-statek45[[#This Row],[ile ton]],H88))</f>
        <v>102</v>
      </c>
      <c r="I89" s="2">
        <f>IF(AND(statek45[[#This Row],[Z/W]]="Z",statek45[[#This Row],[towar]]="T3"),I88+statek45[[#This Row],[ile ton]],IF(AND(statek45[[#This Row],[Z/W]]="W",statek45[[#This Row],[towar]]="T3"),I88-statek45[[#This Row],[ile ton]],I88))</f>
        <v>111</v>
      </c>
      <c r="J89" s="2">
        <f>IF(AND(statek45[[#This Row],[Z/W]]="Z",statek45[[#This Row],[towar]]="T4"),J88+statek45[[#This Row],[ile ton]],IF(AND(statek45[[#This Row],[Z/W]]="W",statek45[[#This Row],[towar]]="T4"),J88-statek45[[#This Row],[ile ton]],J88))</f>
        <v>0</v>
      </c>
      <c r="K89" s="2">
        <f>IF(AND(statek45[[#This Row],[Z/W]]="Z",statek45[[#This Row],[towar]]="T5"),K88+statek45[[#This Row],[ile ton]],IF(AND(statek45[[#This Row],[Z/W]]="W",statek45[[#This Row],[towar]]="T5"),K88-statek45[[#This Row],[ile ton]],K88))</f>
        <v>35</v>
      </c>
    </row>
    <row r="90" spans="1:11" x14ac:dyDescent="0.25">
      <c r="A90" s="1">
        <v>42840</v>
      </c>
      <c r="B90" s="2" t="s">
        <v>17</v>
      </c>
      <c r="C90" s="2" t="s">
        <v>9</v>
      </c>
      <c r="D90" s="2" t="s">
        <v>8</v>
      </c>
      <c r="E90">
        <v>1</v>
      </c>
      <c r="F90">
        <v>40</v>
      </c>
      <c r="G90" s="2">
        <f>IF(AND(statek45[[#This Row],[Z/W]]="Z",statek45[[#This Row],[towar]]="T1"),G89+statek45[[#This Row],[ile ton]],IF(AND(statek45[[#This Row],[Z/W]]="W",statek45[[#This Row],[towar]]="T1"),G89-statek45[[#This Row],[ile ton]],G89))</f>
        <v>87</v>
      </c>
      <c r="H90" s="2">
        <f>IF(AND(statek45[[#This Row],[Z/W]]="Z",statek45[[#This Row],[towar]]="T2"),H89+statek45[[#This Row],[ile ton]],IF(AND(statek45[[#This Row],[Z/W]]="W",statek45[[#This Row],[towar]]="T2"),H89-statek45[[#This Row],[ile ton]],H89))</f>
        <v>102</v>
      </c>
      <c r="I90" s="2">
        <f>IF(AND(statek45[[#This Row],[Z/W]]="Z",statek45[[#This Row],[towar]]="T3"),I89+statek45[[#This Row],[ile ton]],IF(AND(statek45[[#This Row],[Z/W]]="W",statek45[[#This Row],[towar]]="T3"),I89-statek45[[#This Row],[ile ton]],I89))</f>
        <v>111</v>
      </c>
      <c r="J90" s="2">
        <f>IF(AND(statek45[[#This Row],[Z/W]]="Z",statek45[[#This Row],[towar]]="T4"),J89+statek45[[#This Row],[ile ton]],IF(AND(statek45[[#This Row],[Z/W]]="W",statek45[[#This Row],[towar]]="T4"),J89-statek45[[#This Row],[ile ton]],J89))</f>
        <v>0</v>
      </c>
      <c r="K90" s="2">
        <f>IF(AND(statek45[[#This Row],[Z/W]]="Z",statek45[[#This Row],[towar]]="T5"),K89+statek45[[#This Row],[ile ton]],IF(AND(statek45[[#This Row],[Z/W]]="W",statek45[[#This Row],[towar]]="T5"),K89-statek45[[#This Row],[ile ton]],K89))</f>
        <v>36</v>
      </c>
    </row>
    <row r="91" spans="1:11" x14ac:dyDescent="0.25">
      <c r="A91" s="1">
        <v>42864</v>
      </c>
      <c r="B91" s="2" t="s">
        <v>18</v>
      </c>
      <c r="C91" s="2" t="s">
        <v>10</v>
      </c>
      <c r="D91" s="2" t="s">
        <v>14</v>
      </c>
      <c r="E91">
        <v>86</v>
      </c>
      <c r="F91">
        <v>12</v>
      </c>
      <c r="G91" s="2">
        <f>IF(AND(statek45[[#This Row],[Z/W]]="Z",statek45[[#This Row],[towar]]="T1"),G90+statek45[[#This Row],[ile ton]],IF(AND(statek45[[#This Row],[Z/W]]="W",statek45[[#This Row],[towar]]="T1"),G90-statek45[[#This Row],[ile ton]],G90))</f>
        <v>1</v>
      </c>
      <c r="H91" s="2">
        <f>IF(AND(statek45[[#This Row],[Z/W]]="Z",statek45[[#This Row],[towar]]="T2"),H90+statek45[[#This Row],[ile ton]],IF(AND(statek45[[#This Row],[Z/W]]="W",statek45[[#This Row],[towar]]="T2"),H90-statek45[[#This Row],[ile ton]],H90))</f>
        <v>102</v>
      </c>
      <c r="I91" s="2">
        <f>IF(AND(statek45[[#This Row],[Z/W]]="Z",statek45[[#This Row],[towar]]="T3"),I90+statek45[[#This Row],[ile ton]],IF(AND(statek45[[#This Row],[Z/W]]="W",statek45[[#This Row],[towar]]="T3"),I90-statek45[[#This Row],[ile ton]],I90))</f>
        <v>111</v>
      </c>
      <c r="J91" s="2">
        <f>IF(AND(statek45[[#This Row],[Z/W]]="Z",statek45[[#This Row],[towar]]="T4"),J90+statek45[[#This Row],[ile ton]],IF(AND(statek45[[#This Row],[Z/W]]="W",statek45[[#This Row],[towar]]="T4"),J90-statek45[[#This Row],[ile ton]],J90))</f>
        <v>0</v>
      </c>
      <c r="K91" s="2">
        <f>IF(AND(statek45[[#This Row],[Z/W]]="Z",statek45[[#This Row],[towar]]="T5"),K90+statek45[[#This Row],[ile ton]],IF(AND(statek45[[#This Row],[Z/W]]="W",statek45[[#This Row],[towar]]="T5"),K90-statek45[[#This Row],[ile ton]],K90))</f>
        <v>36</v>
      </c>
    </row>
    <row r="92" spans="1:11" x14ac:dyDescent="0.25">
      <c r="A92" s="1">
        <v>42864</v>
      </c>
      <c r="B92" s="2" t="s">
        <v>18</v>
      </c>
      <c r="C92" s="2" t="s">
        <v>12</v>
      </c>
      <c r="D92" s="2" t="s">
        <v>14</v>
      </c>
      <c r="E92">
        <v>110</v>
      </c>
      <c r="F92">
        <v>31</v>
      </c>
      <c r="G92" s="2">
        <f>IF(AND(statek45[[#This Row],[Z/W]]="Z",statek45[[#This Row],[towar]]="T1"),G91+statek45[[#This Row],[ile ton]],IF(AND(statek45[[#This Row],[Z/W]]="W",statek45[[#This Row],[towar]]="T1"),G91-statek45[[#This Row],[ile ton]],G91))</f>
        <v>1</v>
      </c>
      <c r="H92" s="2">
        <f>IF(AND(statek45[[#This Row],[Z/W]]="Z",statek45[[#This Row],[towar]]="T2"),H91+statek45[[#This Row],[ile ton]],IF(AND(statek45[[#This Row],[Z/W]]="W",statek45[[#This Row],[towar]]="T2"),H91-statek45[[#This Row],[ile ton]],H91))</f>
        <v>102</v>
      </c>
      <c r="I92" s="2">
        <f>IF(AND(statek45[[#This Row],[Z/W]]="Z",statek45[[#This Row],[towar]]="T3"),I91+statek45[[#This Row],[ile ton]],IF(AND(statek45[[#This Row],[Z/W]]="W",statek45[[#This Row],[towar]]="T3"),I91-statek45[[#This Row],[ile ton]],I91))</f>
        <v>1</v>
      </c>
      <c r="J92" s="2">
        <f>IF(AND(statek45[[#This Row],[Z/W]]="Z",statek45[[#This Row],[towar]]="T4"),J91+statek45[[#This Row],[ile ton]],IF(AND(statek45[[#This Row],[Z/W]]="W",statek45[[#This Row],[towar]]="T4"),J91-statek45[[#This Row],[ile ton]],J91))</f>
        <v>0</v>
      </c>
      <c r="K92" s="2">
        <f>IF(AND(statek45[[#This Row],[Z/W]]="Z",statek45[[#This Row],[towar]]="T5"),K91+statek45[[#This Row],[ile ton]],IF(AND(statek45[[#This Row],[Z/W]]="W",statek45[[#This Row],[towar]]="T5"),K91-statek45[[#This Row],[ile ton]],K91))</f>
        <v>36</v>
      </c>
    </row>
    <row r="93" spans="1:11" x14ac:dyDescent="0.25">
      <c r="A93" s="1">
        <v>42864</v>
      </c>
      <c r="B93" s="2" t="s">
        <v>18</v>
      </c>
      <c r="C93" s="2" t="s">
        <v>9</v>
      </c>
      <c r="D93" s="2" t="s">
        <v>8</v>
      </c>
      <c r="E93">
        <v>33</v>
      </c>
      <c r="F93">
        <v>38</v>
      </c>
      <c r="G93" s="2">
        <f>IF(AND(statek45[[#This Row],[Z/W]]="Z",statek45[[#This Row],[towar]]="T1"),G92+statek45[[#This Row],[ile ton]],IF(AND(statek45[[#This Row],[Z/W]]="W",statek45[[#This Row],[towar]]="T1"),G92-statek45[[#This Row],[ile ton]],G92))</f>
        <v>1</v>
      </c>
      <c r="H93" s="2">
        <f>IF(AND(statek45[[#This Row],[Z/W]]="Z",statek45[[#This Row],[towar]]="T2"),H92+statek45[[#This Row],[ile ton]],IF(AND(statek45[[#This Row],[Z/W]]="W",statek45[[#This Row],[towar]]="T2"),H92-statek45[[#This Row],[ile ton]],H92))</f>
        <v>102</v>
      </c>
      <c r="I93" s="2">
        <f>IF(AND(statek45[[#This Row],[Z/W]]="Z",statek45[[#This Row],[towar]]="T3"),I92+statek45[[#This Row],[ile ton]],IF(AND(statek45[[#This Row],[Z/W]]="W",statek45[[#This Row],[towar]]="T3"),I92-statek45[[#This Row],[ile ton]],I92))</f>
        <v>1</v>
      </c>
      <c r="J93" s="2">
        <f>IF(AND(statek45[[#This Row],[Z/W]]="Z",statek45[[#This Row],[towar]]="T4"),J92+statek45[[#This Row],[ile ton]],IF(AND(statek45[[#This Row],[Z/W]]="W",statek45[[#This Row],[towar]]="T4"),J92-statek45[[#This Row],[ile ton]],J92))</f>
        <v>0</v>
      </c>
      <c r="K93" s="2">
        <f>IF(AND(statek45[[#This Row],[Z/W]]="Z",statek45[[#This Row],[towar]]="T5"),K92+statek45[[#This Row],[ile ton]],IF(AND(statek45[[#This Row],[Z/W]]="W",statek45[[#This Row],[towar]]="T5"),K92-statek45[[#This Row],[ile ton]],K92))</f>
        <v>69</v>
      </c>
    </row>
    <row r="94" spans="1:11" x14ac:dyDescent="0.25">
      <c r="A94" s="1">
        <v>42864</v>
      </c>
      <c r="B94" s="2" t="s">
        <v>18</v>
      </c>
      <c r="C94" s="2" t="s">
        <v>11</v>
      </c>
      <c r="D94" s="2" t="s">
        <v>8</v>
      </c>
      <c r="E94">
        <v>13</v>
      </c>
      <c r="F94">
        <v>23</v>
      </c>
      <c r="G94" s="2">
        <f>IF(AND(statek45[[#This Row],[Z/W]]="Z",statek45[[#This Row],[towar]]="T1"),G93+statek45[[#This Row],[ile ton]],IF(AND(statek45[[#This Row],[Z/W]]="W",statek45[[#This Row],[towar]]="T1"),G93-statek45[[#This Row],[ile ton]],G93))</f>
        <v>1</v>
      </c>
      <c r="H94" s="2">
        <f>IF(AND(statek45[[#This Row],[Z/W]]="Z",statek45[[#This Row],[towar]]="T2"),H93+statek45[[#This Row],[ile ton]],IF(AND(statek45[[#This Row],[Z/W]]="W",statek45[[#This Row],[towar]]="T2"),H93-statek45[[#This Row],[ile ton]],H93))</f>
        <v>115</v>
      </c>
      <c r="I94" s="2">
        <f>IF(AND(statek45[[#This Row],[Z/W]]="Z",statek45[[#This Row],[towar]]="T3"),I93+statek45[[#This Row],[ile ton]],IF(AND(statek45[[#This Row],[Z/W]]="W",statek45[[#This Row],[towar]]="T3"),I93-statek45[[#This Row],[ile ton]],I93))</f>
        <v>1</v>
      </c>
      <c r="J94" s="2">
        <f>IF(AND(statek45[[#This Row],[Z/W]]="Z",statek45[[#This Row],[towar]]="T4"),J93+statek45[[#This Row],[ile ton]],IF(AND(statek45[[#This Row],[Z/W]]="W",statek45[[#This Row],[towar]]="T4"),J93-statek45[[#This Row],[ile ton]],J93))</f>
        <v>0</v>
      </c>
      <c r="K94" s="2">
        <f>IF(AND(statek45[[#This Row],[Z/W]]="Z",statek45[[#This Row],[towar]]="T5"),K93+statek45[[#This Row],[ile ton]],IF(AND(statek45[[#This Row],[Z/W]]="W",statek45[[#This Row],[towar]]="T5"),K93-statek45[[#This Row],[ile ton]],K93))</f>
        <v>69</v>
      </c>
    </row>
    <row r="95" spans="1:11" x14ac:dyDescent="0.25">
      <c r="A95" s="1">
        <v>42864</v>
      </c>
      <c r="B95" s="2" t="s">
        <v>18</v>
      </c>
      <c r="C95" s="2" t="s">
        <v>7</v>
      </c>
      <c r="D95" s="2" t="s">
        <v>8</v>
      </c>
      <c r="E95">
        <v>37</v>
      </c>
      <c r="F95">
        <v>61</v>
      </c>
      <c r="G95" s="2">
        <f>IF(AND(statek45[[#This Row],[Z/W]]="Z",statek45[[#This Row],[towar]]="T1"),G94+statek45[[#This Row],[ile ton]],IF(AND(statek45[[#This Row],[Z/W]]="W",statek45[[#This Row],[towar]]="T1"),G94-statek45[[#This Row],[ile ton]],G94))</f>
        <v>1</v>
      </c>
      <c r="H95" s="2">
        <f>IF(AND(statek45[[#This Row],[Z/W]]="Z",statek45[[#This Row],[towar]]="T2"),H94+statek45[[#This Row],[ile ton]],IF(AND(statek45[[#This Row],[Z/W]]="W",statek45[[#This Row],[towar]]="T2"),H94-statek45[[#This Row],[ile ton]],H94))</f>
        <v>115</v>
      </c>
      <c r="I95" s="2">
        <f>IF(AND(statek45[[#This Row],[Z/W]]="Z",statek45[[#This Row],[towar]]="T3"),I94+statek45[[#This Row],[ile ton]],IF(AND(statek45[[#This Row],[Z/W]]="W",statek45[[#This Row],[towar]]="T3"),I94-statek45[[#This Row],[ile ton]],I94))</f>
        <v>1</v>
      </c>
      <c r="J95" s="2">
        <f>IF(AND(statek45[[#This Row],[Z/W]]="Z",statek45[[#This Row],[towar]]="T4"),J94+statek45[[#This Row],[ile ton]],IF(AND(statek45[[#This Row],[Z/W]]="W",statek45[[#This Row],[towar]]="T4"),J94-statek45[[#This Row],[ile ton]],J94))</f>
        <v>37</v>
      </c>
      <c r="K95" s="2">
        <f>IF(AND(statek45[[#This Row],[Z/W]]="Z",statek45[[#This Row],[towar]]="T5"),K94+statek45[[#This Row],[ile ton]],IF(AND(statek45[[#This Row],[Z/W]]="W",statek45[[#This Row],[towar]]="T5"),K94-statek45[[#This Row],[ile ton]],K94))</f>
        <v>69</v>
      </c>
    </row>
    <row r="96" spans="1:11" x14ac:dyDescent="0.25">
      <c r="A96" s="1">
        <v>42882</v>
      </c>
      <c r="B96" s="2" t="s">
        <v>19</v>
      </c>
      <c r="C96" s="2" t="s">
        <v>10</v>
      </c>
      <c r="D96" s="2" t="s">
        <v>14</v>
      </c>
      <c r="E96">
        <v>1</v>
      </c>
      <c r="F96">
        <v>12</v>
      </c>
      <c r="G96" s="2">
        <f>IF(AND(statek45[[#This Row],[Z/W]]="Z",statek45[[#This Row],[towar]]="T1"),G95+statek45[[#This Row],[ile ton]],IF(AND(statek45[[#This Row],[Z/W]]="W",statek45[[#This Row],[towar]]="T1"),G95-statek45[[#This Row],[ile ton]],G95))</f>
        <v>0</v>
      </c>
      <c r="H96" s="2">
        <f>IF(AND(statek45[[#This Row],[Z/W]]="Z",statek45[[#This Row],[towar]]="T2"),H95+statek45[[#This Row],[ile ton]],IF(AND(statek45[[#This Row],[Z/W]]="W",statek45[[#This Row],[towar]]="T2"),H95-statek45[[#This Row],[ile ton]],H95))</f>
        <v>115</v>
      </c>
      <c r="I96" s="2">
        <f>IF(AND(statek45[[#This Row],[Z/W]]="Z",statek45[[#This Row],[towar]]="T3"),I95+statek45[[#This Row],[ile ton]],IF(AND(statek45[[#This Row],[Z/W]]="W",statek45[[#This Row],[towar]]="T3"),I95-statek45[[#This Row],[ile ton]],I95))</f>
        <v>1</v>
      </c>
      <c r="J96" s="2">
        <f>IF(AND(statek45[[#This Row],[Z/W]]="Z",statek45[[#This Row],[towar]]="T4"),J95+statek45[[#This Row],[ile ton]],IF(AND(statek45[[#This Row],[Z/W]]="W",statek45[[#This Row],[towar]]="T4"),J95-statek45[[#This Row],[ile ton]],J95))</f>
        <v>37</v>
      </c>
      <c r="K96" s="2">
        <f>IF(AND(statek45[[#This Row],[Z/W]]="Z",statek45[[#This Row],[towar]]="T5"),K95+statek45[[#This Row],[ile ton]],IF(AND(statek45[[#This Row],[Z/W]]="W",statek45[[#This Row],[towar]]="T5"),K95-statek45[[#This Row],[ile ton]],K95))</f>
        <v>69</v>
      </c>
    </row>
    <row r="97" spans="1:11" x14ac:dyDescent="0.25">
      <c r="A97" s="1">
        <v>42882</v>
      </c>
      <c r="B97" s="2" t="s">
        <v>19</v>
      </c>
      <c r="C97" s="2" t="s">
        <v>9</v>
      </c>
      <c r="D97" s="2" t="s">
        <v>14</v>
      </c>
      <c r="E97">
        <v>68</v>
      </c>
      <c r="F97">
        <v>59</v>
      </c>
      <c r="G97" s="2">
        <f>IF(AND(statek45[[#This Row],[Z/W]]="Z",statek45[[#This Row],[towar]]="T1"),G96+statek45[[#This Row],[ile ton]],IF(AND(statek45[[#This Row],[Z/W]]="W",statek45[[#This Row],[towar]]="T1"),G96-statek45[[#This Row],[ile ton]],G96))</f>
        <v>0</v>
      </c>
      <c r="H97" s="2">
        <f>IF(AND(statek45[[#This Row],[Z/W]]="Z",statek45[[#This Row],[towar]]="T2"),H96+statek45[[#This Row],[ile ton]],IF(AND(statek45[[#This Row],[Z/W]]="W",statek45[[#This Row],[towar]]="T2"),H96-statek45[[#This Row],[ile ton]],H96))</f>
        <v>115</v>
      </c>
      <c r="I97" s="2">
        <f>IF(AND(statek45[[#This Row],[Z/W]]="Z",statek45[[#This Row],[towar]]="T3"),I96+statek45[[#This Row],[ile ton]],IF(AND(statek45[[#This Row],[Z/W]]="W",statek45[[#This Row],[towar]]="T3"),I96-statek45[[#This Row],[ile ton]],I96))</f>
        <v>1</v>
      </c>
      <c r="J97" s="2">
        <f>IF(AND(statek45[[#This Row],[Z/W]]="Z",statek45[[#This Row],[towar]]="T4"),J96+statek45[[#This Row],[ile ton]],IF(AND(statek45[[#This Row],[Z/W]]="W",statek45[[#This Row],[towar]]="T4"),J96-statek45[[#This Row],[ile ton]],J96))</f>
        <v>37</v>
      </c>
      <c r="K97" s="2">
        <f>IF(AND(statek45[[#This Row],[Z/W]]="Z",statek45[[#This Row],[towar]]="T5"),K96+statek45[[#This Row],[ile ton]],IF(AND(statek45[[#This Row],[Z/W]]="W",statek45[[#This Row],[towar]]="T5"),K96-statek45[[#This Row],[ile ton]],K96))</f>
        <v>1</v>
      </c>
    </row>
    <row r="98" spans="1:11" x14ac:dyDescent="0.25">
      <c r="A98" s="1">
        <v>42882</v>
      </c>
      <c r="B98" s="2" t="s">
        <v>19</v>
      </c>
      <c r="C98" s="2" t="s">
        <v>7</v>
      </c>
      <c r="D98" s="2" t="s">
        <v>8</v>
      </c>
      <c r="E98">
        <v>35</v>
      </c>
      <c r="F98">
        <v>66</v>
      </c>
      <c r="G98" s="2">
        <f>IF(AND(statek45[[#This Row],[Z/W]]="Z",statek45[[#This Row],[towar]]="T1"),G97+statek45[[#This Row],[ile ton]],IF(AND(statek45[[#This Row],[Z/W]]="W",statek45[[#This Row],[towar]]="T1"),G97-statek45[[#This Row],[ile ton]],G97))</f>
        <v>0</v>
      </c>
      <c r="H98" s="2">
        <f>IF(AND(statek45[[#This Row],[Z/W]]="Z",statek45[[#This Row],[towar]]="T2"),H97+statek45[[#This Row],[ile ton]],IF(AND(statek45[[#This Row],[Z/W]]="W",statek45[[#This Row],[towar]]="T2"),H97-statek45[[#This Row],[ile ton]],H97))</f>
        <v>115</v>
      </c>
      <c r="I98" s="2">
        <f>IF(AND(statek45[[#This Row],[Z/W]]="Z",statek45[[#This Row],[towar]]="T3"),I97+statek45[[#This Row],[ile ton]],IF(AND(statek45[[#This Row],[Z/W]]="W",statek45[[#This Row],[towar]]="T3"),I97-statek45[[#This Row],[ile ton]],I97))</f>
        <v>1</v>
      </c>
      <c r="J98" s="2">
        <f>IF(AND(statek45[[#This Row],[Z/W]]="Z",statek45[[#This Row],[towar]]="T4"),J97+statek45[[#This Row],[ile ton]],IF(AND(statek45[[#This Row],[Z/W]]="W",statek45[[#This Row],[towar]]="T4"),J97-statek45[[#This Row],[ile ton]],J97))</f>
        <v>72</v>
      </c>
      <c r="K98" s="2">
        <f>IF(AND(statek45[[#This Row],[Z/W]]="Z",statek45[[#This Row],[towar]]="T5"),K97+statek45[[#This Row],[ile ton]],IF(AND(statek45[[#This Row],[Z/W]]="W",statek45[[#This Row],[towar]]="T5"),K97-statek45[[#This Row],[ile ton]],K97))</f>
        <v>1</v>
      </c>
    </row>
    <row r="99" spans="1:11" x14ac:dyDescent="0.25">
      <c r="A99" s="1">
        <v>42882</v>
      </c>
      <c r="B99" s="2" t="s">
        <v>19</v>
      </c>
      <c r="C99" s="2" t="s">
        <v>12</v>
      </c>
      <c r="D99" s="2" t="s">
        <v>8</v>
      </c>
      <c r="E99">
        <v>25</v>
      </c>
      <c r="F99">
        <v>21</v>
      </c>
      <c r="G99" s="2">
        <f>IF(AND(statek45[[#This Row],[Z/W]]="Z",statek45[[#This Row],[towar]]="T1"),G98+statek45[[#This Row],[ile ton]],IF(AND(statek45[[#This Row],[Z/W]]="W",statek45[[#This Row],[towar]]="T1"),G98-statek45[[#This Row],[ile ton]],G98))</f>
        <v>0</v>
      </c>
      <c r="H99" s="2">
        <f>IF(AND(statek45[[#This Row],[Z/W]]="Z",statek45[[#This Row],[towar]]="T2"),H98+statek45[[#This Row],[ile ton]],IF(AND(statek45[[#This Row],[Z/W]]="W",statek45[[#This Row],[towar]]="T2"),H98-statek45[[#This Row],[ile ton]],H98))</f>
        <v>115</v>
      </c>
      <c r="I99" s="2">
        <f>IF(AND(statek45[[#This Row],[Z/W]]="Z",statek45[[#This Row],[towar]]="T3"),I98+statek45[[#This Row],[ile ton]],IF(AND(statek45[[#This Row],[Z/W]]="W",statek45[[#This Row],[towar]]="T3"),I98-statek45[[#This Row],[ile ton]],I98))</f>
        <v>26</v>
      </c>
      <c r="J99" s="2">
        <f>IF(AND(statek45[[#This Row],[Z/W]]="Z",statek45[[#This Row],[towar]]="T4"),J98+statek45[[#This Row],[ile ton]],IF(AND(statek45[[#This Row],[Z/W]]="W",statek45[[#This Row],[towar]]="T4"),J98-statek45[[#This Row],[ile ton]],J98))</f>
        <v>72</v>
      </c>
      <c r="K99" s="2">
        <f>IF(AND(statek45[[#This Row],[Z/W]]="Z",statek45[[#This Row],[towar]]="T5"),K98+statek45[[#This Row],[ile ton]],IF(AND(statek45[[#This Row],[Z/W]]="W",statek45[[#This Row],[towar]]="T5"),K98-statek45[[#This Row],[ile ton]],K98))</f>
        <v>1</v>
      </c>
    </row>
    <row r="100" spans="1:11" x14ac:dyDescent="0.25">
      <c r="A100" s="1">
        <v>42882</v>
      </c>
      <c r="B100" s="2" t="s">
        <v>19</v>
      </c>
      <c r="C100" s="2" t="s">
        <v>11</v>
      </c>
      <c r="D100" s="2" t="s">
        <v>8</v>
      </c>
      <c r="E100">
        <v>10</v>
      </c>
      <c r="F100">
        <v>25</v>
      </c>
      <c r="G100" s="2">
        <f>IF(AND(statek45[[#This Row],[Z/W]]="Z",statek45[[#This Row],[towar]]="T1"),G99+statek45[[#This Row],[ile ton]],IF(AND(statek45[[#This Row],[Z/W]]="W",statek45[[#This Row],[towar]]="T1"),G99-statek45[[#This Row],[ile ton]],G99))</f>
        <v>0</v>
      </c>
      <c r="H100" s="2">
        <f>IF(AND(statek45[[#This Row],[Z/W]]="Z",statek45[[#This Row],[towar]]="T2"),H99+statek45[[#This Row],[ile ton]],IF(AND(statek45[[#This Row],[Z/W]]="W",statek45[[#This Row],[towar]]="T2"),H99-statek45[[#This Row],[ile ton]],H99))</f>
        <v>125</v>
      </c>
      <c r="I100" s="2">
        <f>IF(AND(statek45[[#This Row],[Z/W]]="Z",statek45[[#This Row],[towar]]="T3"),I99+statek45[[#This Row],[ile ton]],IF(AND(statek45[[#This Row],[Z/W]]="W",statek45[[#This Row],[towar]]="T3"),I99-statek45[[#This Row],[ile ton]],I99))</f>
        <v>26</v>
      </c>
      <c r="J100" s="2">
        <f>IF(AND(statek45[[#This Row],[Z/W]]="Z",statek45[[#This Row],[towar]]="T4"),J99+statek45[[#This Row],[ile ton]],IF(AND(statek45[[#This Row],[Z/W]]="W",statek45[[#This Row],[towar]]="T4"),J99-statek45[[#This Row],[ile ton]],J99))</f>
        <v>72</v>
      </c>
      <c r="K100" s="2">
        <f>IF(AND(statek45[[#This Row],[Z/W]]="Z",statek45[[#This Row],[towar]]="T5"),K99+statek45[[#This Row],[ile ton]],IF(AND(statek45[[#This Row],[Z/W]]="W",statek45[[#This Row],[towar]]="T5"),K99-statek45[[#This Row],[ile ton]],K99))</f>
        <v>1</v>
      </c>
    </row>
    <row r="101" spans="1:11" x14ac:dyDescent="0.25">
      <c r="A101" s="1">
        <v>42904</v>
      </c>
      <c r="B101" s="2" t="s">
        <v>20</v>
      </c>
      <c r="C101" s="2" t="s">
        <v>11</v>
      </c>
      <c r="D101" s="2" t="s">
        <v>14</v>
      </c>
      <c r="E101">
        <v>38</v>
      </c>
      <c r="F101">
        <v>37</v>
      </c>
      <c r="G101" s="2">
        <f>IF(AND(statek45[[#This Row],[Z/W]]="Z",statek45[[#This Row],[towar]]="T1"),G100+statek45[[#This Row],[ile ton]],IF(AND(statek45[[#This Row],[Z/W]]="W",statek45[[#This Row],[towar]]="T1"),G100-statek45[[#This Row],[ile ton]],G100))</f>
        <v>0</v>
      </c>
      <c r="H101" s="2">
        <f>IF(AND(statek45[[#This Row],[Z/W]]="Z",statek45[[#This Row],[towar]]="T2"),H100+statek45[[#This Row],[ile ton]],IF(AND(statek45[[#This Row],[Z/W]]="W",statek45[[#This Row],[towar]]="T2"),H100-statek45[[#This Row],[ile ton]],H100))</f>
        <v>87</v>
      </c>
      <c r="I101" s="2">
        <f>IF(AND(statek45[[#This Row],[Z/W]]="Z",statek45[[#This Row],[towar]]="T3"),I100+statek45[[#This Row],[ile ton]],IF(AND(statek45[[#This Row],[Z/W]]="W",statek45[[#This Row],[towar]]="T3"),I100-statek45[[#This Row],[ile ton]],I100))</f>
        <v>26</v>
      </c>
      <c r="J101" s="2">
        <f>IF(AND(statek45[[#This Row],[Z/W]]="Z",statek45[[#This Row],[towar]]="T4"),J100+statek45[[#This Row],[ile ton]],IF(AND(statek45[[#This Row],[Z/W]]="W",statek45[[#This Row],[towar]]="T4"),J100-statek45[[#This Row],[ile ton]],J100))</f>
        <v>72</v>
      </c>
      <c r="K101" s="2">
        <f>IF(AND(statek45[[#This Row],[Z/W]]="Z",statek45[[#This Row],[towar]]="T5"),K100+statek45[[#This Row],[ile ton]],IF(AND(statek45[[#This Row],[Z/W]]="W",statek45[[#This Row],[towar]]="T5"),K100-statek45[[#This Row],[ile ton]],K100))</f>
        <v>1</v>
      </c>
    </row>
    <row r="102" spans="1:11" x14ac:dyDescent="0.25">
      <c r="A102" s="1">
        <v>42904</v>
      </c>
      <c r="B102" s="2" t="s">
        <v>20</v>
      </c>
      <c r="C102" s="2" t="s">
        <v>10</v>
      </c>
      <c r="D102" s="2" t="s">
        <v>8</v>
      </c>
      <c r="E102">
        <v>22</v>
      </c>
      <c r="F102">
        <v>8</v>
      </c>
      <c r="G102" s="2">
        <f>IF(AND(statek45[[#This Row],[Z/W]]="Z",statek45[[#This Row],[towar]]="T1"),G101+statek45[[#This Row],[ile ton]],IF(AND(statek45[[#This Row],[Z/W]]="W",statek45[[#This Row],[towar]]="T1"),G101-statek45[[#This Row],[ile ton]],G101))</f>
        <v>22</v>
      </c>
      <c r="H102" s="2">
        <f>IF(AND(statek45[[#This Row],[Z/W]]="Z",statek45[[#This Row],[towar]]="T2"),H101+statek45[[#This Row],[ile ton]],IF(AND(statek45[[#This Row],[Z/W]]="W",statek45[[#This Row],[towar]]="T2"),H101-statek45[[#This Row],[ile ton]],H101))</f>
        <v>87</v>
      </c>
      <c r="I102" s="2">
        <f>IF(AND(statek45[[#This Row],[Z/W]]="Z",statek45[[#This Row],[towar]]="T3"),I101+statek45[[#This Row],[ile ton]],IF(AND(statek45[[#This Row],[Z/W]]="W",statek45[[#This Row],[towar]]="T3"),I101-statek45[[#This Row],[ile ton]],I101))</f>
        <v>26</v>
      </c>
      <c r="J102" s="2">
        <f>IF(AND(statek45[[#This Row],[Z/W]]="Z",statek45[[#This Row],[towar]]="T4"),J101+statek45[[#This Row],[ile ton]],IF(AND(statek45[[#This Row],[Z/W]]="W",statek45[[#This Row],[towar]]="T4"),J101-statek45[[#This Row],[ile ton]],J101))</f>
        <v>72</v>
      </c>
      <c r="K102" s="2">
        <f>IF(AND(statek45[[#This Row],[Z/W]]="Z",statek45[[#This Row],[towar]]="T5"),K101+statek45[[#This Row],[ile ton]],IF(AND(statek45[[#This Row],[Z/W]]="W",statek45[[#This Row],[towar]]="T5"),K101-statek45[[#This Row],[ile ton]],K101))</f>
        <v>1</v>
      </c>
    </row>
    <row r="103" spans="1:11" x14ac:dyDescent="0.25">
      <c r="A103" s="1">
        <v>42904</v>
      </c>
      <c r="B103" s="2" t="s">
        <v>20</v>
      </c>
      <c r="C103" s="2" t="s">
        <v>12</v>
      </c>
      <c r="D103" s="2" t="s">
        <v>8</v>
      </c>
      <c r="E103">
        <v>25</v>
      </c>
      <c r="F103">
        <v>20</v>
      </c>
      <c r="G103" s="2">
        <f>IF(AND(statek45[[#This Row],[Z/W]]="Z",statek45[[#This Row],[towar]]="T1"),G102+statek45[[#This Row],[ile ton]],IF(AND(statek45[[#This Row],[Z/W]]="W",statek45[[#This Row],[towar]]="T1"),G102-statek45[[#This Row],[ile ton]],G102))</f>
        <v>22</v>
      </c>
      <c r="H103" s="2">
        <f>IF(AND(statek45[[#This Row],[Z/W]]="Z",statek45[[#This Row],[towar]]="T2"),H102+statek45[[#This Row],[ile ton]],IF(AND(statek45[[#This Row],[Z/W]]="W",statek45[[#This Row],[towar]]="T2"),H102-statek45[[#This Row],[ile ton]],H102))</f>
        <v>87</v>
      </c>
      <c r="I103" s="2">
        <f>IF(AND(statek45[[#This Row],[Z/W]]="Z",statek45[[#This Row],[towar]]="T3"),I102+statek45[[#This Row],[ile ton]],IF(AND(statek45[[#This Row],[Z/W]]="W",statek45[[#This Row],[towar]]="T3"),I102-statek45[[#This Row],[ile ton]],I102))</f>
        <v>51</v>
      </c>
      <c r="J103" s="2">
        <f>IF(AND(statek45[[#This Row],[Z/W]]="Z",statek45[[#This Row],[towar]]="T4"),J102+statek45[[#This Row],[ile ton]],IF(AND(statek45[[#This Row],[Z/W]]="W",statek45[[#This Row],[towar]]="T4"),J102-statek45[[#This Row],[ile ton]],J102))</f>
        <v>72</v>
      </c>
      <c r="K103" s="2">
        <f>IF(AND(statek45[[#This Row],[Z/W]]="Z",statek45[[#This Row],[towar]]="T5"),K102+statek45[[#This Row],[ile ton]],IF(AND(statek45[[#This Row],[Z/W]]="W",statek45[[#This Row],[towar]]="T5"),K102-statek45[[#This Row],[ile ton]],K102))</f>
        <v>1</v>
      </c>
    </row>
    <row r="104" spans="1:11" x14ac:dyDescent="0.25">
      <c r="A104" s="1">
        <v>42904</v>
      </c>
      <c r="B104" s="2" t="s">
        <v>20</v>
      </c>
      <c r="C104" s="2" t="s">
        <v>9</v>
      </c>
      <c r="D104" s="2" t="s">
        <v>8</v>
      </c>
      <c r="E104">
        <v>8</v>
      </c>
      <c r="F104">
        <v>39</v>
      </c>
      <c r="G104" s="2">
        <f>IF(AND(statek45[[#This Row],[Z/W]]="Z",statek45[[#This Row],[towar]]="T1"),G103+statek45[[#This Row],[ile ton]],IF(AND(statek45[[#This Row],[Z/W]]="W",statek45[[#This Row],[towar]]="T1"),G103-statek45[[#This Row],[ile ton]],G103))</f>
        <v>22</v>
      </c>
      <c r="H104" s="2">
        <f>IF(AND(statek45[[#This Row],[Z/W]]="Z",statek45[[#This Row],[towar]]="T2"),H103+statek45[[#This Row],[ile ton]],IF(AND(statek45[[#This Row],[Z/W]]="W",statek45[[#This Row],[towar]]="T2"),H103-statek45[[#This Row],[ile ton]],H103))</f>
        <v>87</v>
      </c>
      <c r="I104" s="2">
        <f>IF(AND(statek45[[#This Row],[Z/W]]="Z",statek45[[#This Row],[towar]]="T3"),I103+statek45[[#This Row],[ile ton]],IF(AND(statek45[[#This Row],[Z/W]]="W",statek45[[#This Row],[towar]]="T3"),I103-statek45[[#This Row],[ile ton]],I103))</f>
        <v>51</v>
      </c>
      <c r="J104" s="2">
        <f>IF(AND(statek45[[#This Row],[Z/W]]="Z",statek45[[#This Row],[towar]]="T4"),J103+statek45[[#This Row],[ile ton]],IF(AND(statek45[[#This Row],[Z/W]]="W",statek45[[#This Row],[towar]]="T4"),J103-statek45[[#This Row],[ile ton]],J103))</f>
        <v>72</v>
      </c>
      <c r="K104" s="2">
        <f>IF(AND(statek45[[#This Row],[Z/W]]="Z",statek45[[#This Row],[towar]]="T5"),K103+statek45[[#This Row],[ile ton]],IF(AND(statek45[[#This Row],[Z/W]]="W",statek45[[#This Row],[towar]]="T5"),K103-statek45[[#This Row],[ile ton]],K103))</f>
        <v>9</v>
      </c>
    </row>
    <row r="105" spans="1:11" x14ac:dyDescent="0.25">
      <c r="A105" s="1">
        <v>42904</v>
      </c>
      <c r="B105" s="2" t="s">
        <v>20</v>
      </c>
      <c r="C105" s="2" t="s">
        <v>7</v>
      </c>
      <c r="D105" s="2" t="s">
        <v>8</v>
      </c>
      <c r="E105">
        <v>45</v>
      </c>
      <c r="F105">
        <v>62</v>
      </c>
      <c r="G105" s="2">
        <f>IF(AND(statek45[[#This Row],[Z/W]]="Z",statek45[[#This Row],[towar]]="T1"),G104+statek45[[#This Row],[ile ton]],IF(AND(statek45[[#This Row],[Z/W]]="W",statek45[[#This Row],[towar]]="T1"),G104-statek45[[#This Row],[ile ton]],G104))</f>
        <v>22</v>
      </c>
      <c r="H105" s="2">
        <f>IF(AND(statek45[[#This Row],[Z/W]]="Z",statek45[[#This Row],[towar]]="T2"),H104+statek45[[#This Row],[ile ton]],IF(AND(statek45[[#This Row],[Z/W]]="W",statek45[[#This Row],[towar]]="T2"),H104-statek45[[#This Row],[ile ton]],H104))</f>
        <v>87</v>
      </c>
      <c r="I105" s="2">
        <f>IF(AND(statek45[[#This Row],[Z/W]]="Z",statek45[[#This Row],[towar]]="T3"),I104+statek45[[#This Row],[ile ton]],IF(AND(statek45[[#This Row],[Z/W]]="W",statek45[[#This Row],[towar]]="T3"),I104-statek45[[#This Row],[ile ton]],I104))</f>
        <v>51</v>
      </c>
      <c r="J105" s="2">
        <f>IF(AND(statek45[[#This Row],[Z/W]]="Z",statek45[[#This Row],[towar]]="T4"),J104+statek45[[#This Row],[ile ton]],IF(AND(statek45[[#This Row],[Z/W]]="W",statek45[[#This Row],[towar]]="T4"),J104-statek45[[#This Row],[ile ton]],J104))</f>
        <v>117</v>
      </c>
      <c r="K105" s="2">
        <f>IF(AND(statek45[[#This Row],[Z/W]]="Z",statek45[[#This Row],[towar]]="T5"),K104+statek45[[#This Row],[ile ton]],IF(AND(statek45[[#This Row],[Z/W]]="W",statek45[[#This Row],[towar]]="T5"),K104-statek45[[#This Row],[ile ton]],K104))</f>
        <v>9</v>
      </c>
    </row>
    <row r="106" spans="1:11" x14ac:dyDescent="0.25">
      <c r="A106" s="1">
        <v>42929</v>
      </c>
      <c r="B106" s="2" t="s">
        <v>21</v>
      </c>
      <c r="C106" s="2" t="s">
        <v>7</v>
      </c>
      <c r="D106" s="2" t="s">
        <v>14</v>
      </c>
      <c r="E106">
        <v>116</v>
      </c>
      <c r="F106">
        <v>100</v>
      </c>
      <c r="G106" s="2">
        <f>IF(AND(statek45[[#This Row],[Z/W]]="Z",statek45[[#This Row],[towar]]="T1"),G105+statek45[[#This Row],[ile ton]],IF(AND(statek45[[#This Row],[Z/W]]="W",statek45[[#This Row],[towar]]="T1"),G105-statek45[[#This Row],[ile ton]],G105))</f>
        <v>22</v>
      </c>
      <c r="H106" s="2">
        <f>IF(AND(statek45[[#This Row],[Z/W]]="Z",statek45[[#This Row],[towar]]="T2"),H105+statek45[[#This Row],[ile ton]],IF(AND(statek45[[#This Row],[Z/W]]="W",statek45[[#This Row],[towar]]="T2"),H105-statek45[[#This Row],[ile ton]],H105))</f>
        <v>87</v>
      </c>
      <c r="I106" s="2">
        <f>IF(AND(statek45[[#This Row],[Z/W]]="Z",statek45[[#This Row],[towar]]="T3"),I105+statek45[[#This Row],[ile ton]],IF(AND(statek45[[#This Row],[Z/W]]="W",statek45[[#This Row],[towar]]="T3"),I105-statek45[[#This Row],[ile ton]],I105))</f>
        <v>51</v>
      </c>
      <c r="J106" s="2">
        <f>IF(AND(statek45[[#This Row],[Z/W]]="Z",statek45[[#This Row],[towar]]="T4"),J105+statek45[[#This Row],[ile ton]],IF(AND(statek45[[#This Row],[Z/W]]="W",statek45[[#This Row],[towar]]="T4"),J105-statek45[[#This Row],[ile ton]],J105))</f>
        <v>1</v>
      </c>
      <c r="K106" s="2">
        <f>IF(AND(statek45[[#This Row],[Z/W]]="Z",statek45[[#This Row],[towar]]="T5"),K105+statek45[[#This Row],[ile ton]],IF(AND(statek45[[#This Row],[Z/W]]="W",statek45[[#This Row],[towar]]="T5"),K105-statek45[[#This Row],[ile ton]],K105))</f>
        <v>9</v>
      </c>
    </row>
    <row r="107" spans="1:11" x14ac:dyDescent="0.25">
      <c r="A107" s="1">
        <v>42929</v>
      </c>
      <c r="B107" s="2" t="s">
        <v>21</v>
      </c>
      <c r="C107" s="2" t="s">
        <v>12</v>
      </c>
      <c r="D107" s="2" t="s">
        <v>8</v>
      </c>
      <c r="E107">
        <v>29</v>
      </c>
      <c r="F107">
        <v>19</v>
      </c>
      <c r="G107" s="2">
        <f>IF(AND(statek45[[#This Row],[Z/W]]="Z",statek45[[#This Row],[towar]]="T1"),G106+statek45[[#This Row],[ile ton]],IF(AND(statek45[[#This Row],[Z/W]]="W",statek45[[#This Row],[towar]]="T1"),G106-statek45[[#This Row],[ile ton]],G106))</f>
        <v>22</v>
      </c>
      <c r="H107" s="2">
        <f>IF(AND(statek45[[#This Row],[Z/W]]="Z",statek45[[#This Row],[towar]]="T2"),H106+statek45[[#This Row],[ile ton]],IF(AND(statek45[[#This Row],[Z/W]]="W",statek45[[#This Row],[towar]]="T2"),H106-statek45[[#This Row],[ile ton]],H106))</f>
        <v>87</v>
      </c>
      <c r="I107" s="2">
        <f>IF(AND(statek45[[#This Row],[Z/W]]="Z",statek45[[#This Row],[towar]]="T3"),I106+statek45[[#This Row],[ile ton]],IF(AND(statek45[[#This Row],[Z/W]]="W",statek45[[#This Row],[towar]]="T3"),I106-statek45[[#This Row],[ile ton]],I106))</f>
        <v>80</v>
      </c>
      <c r="J107" s="2">
        <f>IF(AND(statek45[[#This Row],[Z/W]]="Z",statek45[[#This Row],[towar]]="T4"),J106+statek45[[#This Row],[ile ton]],IF(AND(statek45[[#This Row],[Z/W]]="W",statek45[[#This Row],[towar]]="T4"),J106-statek45[[#This Row],[ile ton]],J106))</f>
        <v>1</v>
      </c>
      <c r="K107" s="2">
        <f>IF(AND(statek45[[#This Row],[Z/W]]="Z",statek45[[#This Row],[towar]]="T5"),K106+statek45[[#This Row],[ile ton]],IF(AND(statek45[[#This Row],[Z/W]]="W",statek45[[#This Row],[towar]]="T5"),K106-statek45[[#This Row],[ile ton]],K106))</f>
        <v>9</v>
      </c>
    </row>
    <row r="108" spans="1:11" x14ac:dyDescent="0.25">
      <c r="A108" s="1">
        <v>42942</v>
      </c>
      <c r="B108" s="2" t="s">
        <v>22</v>
      </c>
      <c r="C108" s="2" t="s">
        <v>11</v>
      </c>
      <c r="D108" s="2" t="s">
        <v>14</v>
      </c>
      <c r="E108">
        <v>5</v>
      </c>
      <c r="F108">
        <v>34</v>
      </c>
      <c r="G108" s="2">
        <f>IF(AND(statek45[[#This Row],[Z/W]]="Z",statek45[[#This Row],[towar]]="T1"),G107+statek45[[#This Row],[ile ton]],IF(AND(statek45[[#This Row],[Z/W]]="W",statek45[[#This Row],[towar]]="T1"),G107-statek45[[#This Row],[ile ton]],G107))</f>
        <v>22</v>
      </c>
      <c r="H108" s="2">
        <f>IF(AND(statek45[[#This Row],[Z/W]]="Z",statek45[[#This Row],[towar]]="T2"),H107+statek45[[#This Row],[ile ton]],IF(AND(statek45[[#This Row],[Z/W]]="W",statek45[[#This Row],[towar]]="T2"),H107-statek45[[#This Row],[ile ton]],H107))</f>
        <v>82</v>
      </c>
      <c r="I108" s="2">
        <f>IF(AND(statek45[[#This Row],[Z/W]]="Z",statek45[[#This Row],[towar]]="T3"),I107+statek45[[#This Row],[ile ton]],IF(AND(statek45[[#This Row],[Z/W]]="W",statek45[[#This Row],[towar]]="T3"),I107-statek45[[#This Row],[ile ton]],I107))</f>
        <v>80</v>
      </c>
      <c r="J108" s="2">
        <f>IF(AND(statek45[[#This Row],[Z/W]]="Z",statek45[[#This Row],[towar]]="T4"),J107+statek45[[#This Row],[ile ton]],IF(AND(statek45[[#This Row],[Z/W]]="W",statek45[[#This Row],[towar]]="T4"),J107-statek45[[#This Row],[ile ton]],J107))</f>
        <v>1</v>
      </c>
      <c r="K108" s="2">
        <f>IF(AND(statek45[[#This Row],[Z/W]]="Z",statek45[[#This Row],[towar]]="T5"),K107+statek45[[#This Row],[ile ton]],IF(AND(statek45[[#This Row],[Z/W]]="W",statek45[[#This Row],[towar]]="T5"),K107-statek45[[#This Row],[ile ton]],K107))</f>
        <v>9</v>
      </c>
    </row>
    <row r="109" spans="1:11" x14ac:dyDescent="0.25">
      <c r="A109" s="1">
        <v>42942</v>
      </c>
      <c r="B109" s="2" t="s">
        <v>22</v>
      </c>
      <c r="C109" s="2" t="s">
        <v>10</v>
      </c>
      <c r="D109" s="2" t="s">
        <v>14</v>
      </c>
      <c r="E109">
        <v>22</v>
      </c>
      <c r="F109">
        <v>11</v>
      </c>
      <c r="G109" s="2">
        <f>IF(AND(statek45[[#This Row],[Z/W]]="Z",statek45[[#This Row],[towar]]="T1"),G108+statek45[[#This Row],[ile ton]],IF(AND(statek45[[#This Row],[Z/W]]="W",statek45[[#This Row],[towar]]="T1"),G108-statek45[[#This Row],[ile ton]],G108))</f>
        <v>0</v>
      </c>
      <c r="H109" s="2">
        <f>IF(AND(statek45[[#This Row],[Z/W]]="Z",statek45[[#This Row],[towar]]="T2"),H108+statek45[[#This Row],[ile ton]],IF(AND(statek45[[#This Row],[Z/W]]="W",statek45[[#This Row],[towar]]="T2"),H108-statek45[[#This Row],[ile ton]],H108))</f>
        <v>82</v>
      </c>
      <c r="I109" s="2">
        <f>IF(AND(statek45[[#This Row],[Z/W]]="Z",statek45[[#This Row],[towar]]="T3"),I108+statek45[[#This Row],[ile ton]],IF(AND(statek45[[#This Row],[Z/W]]="W",statek45[[#This Row],[towar]]="T3"),I108-statek45[[#This Row],[ile ton]],I108))</f>
        <v>80</v>
      </c>
      <c r="J109" s="2">
        <f>IF(AND(statek45[[#This Row],[Z/W]]="Z",statek45[[#This Row],[towar]]="T4"),J108+statek45[[#This Row],[ile ton]],IF(AND(statek45[[#This Row],[Z/W]]="W",statek45[[#This Row],[towar]]="T4"),J108-statek45[[#This Row],[ile ton]],J108))</f>
        <v>1</v>
      </c>
      <c r="K109" s="2">
        <f>IF(AND(statek45[[#This Row],[Z/W]]="Z",statek45[[#This Row],[towar]]="T5"),K108+statek45[[#This Row],[ile ton]],IF(AND(statek45[[#This Row],[Z/W]]="W",statek45[[#This Row],[towar]]="T5"),K108-statek45[[#This Row],[ile ton]],K108))</f>
        <v>9</v>
      </c>
    </row>
    <row r="110" spans="1:11" x14ac:dyDescent="0.25">
      <c r="A110" s="1">
        <v>42942</v>
      </c>
      <c r="B110" s="2" t="s">
        <v>22</v>
      </c>
      <c r="C110" s="2" t="s">
        <v>12</v>
      </c>
      <c r="D110" s="2" t="s">
        <v>8</v>
      </c>
      <c r="E110">
        <v>37</v>
      </c>
      <c r="F110">
        <v>22</v>
      </c>
      <c r="G110" s="2">
        <f>IF(AND(statek45[[#This Row],[Z/W]]="Z",statek45[[#This Row],[towar]]="T1"),G109+statek45[[#This Row],[ile ton]],IF(AND(statek45[[#This Row],[Z/W]]="W",statek45[[#This Row],[towar]]="T1"),G109-statek45[[#This Row],[ile ton]],G109))</f>
        <v>0</v>
      </c>
      <c r="H110" s="2">
        <f>IF(AND(statek45[[#This Row],[Z/W]]="Z",statek45[[#This Row],[towar]]="T2"),H109+statek45[[#This Row],[ile ton]],IF(AND(statek45[[#This Row],[Z/W]]="W",statek45[[#This Row],[towar]]="T2"),H109-statek45[[#This Row],[ile ton]],H109))</f>
        <v>82</v>
      </c>
      <c r="I110" s="2">
        <f>IF(AND(statek45[[#This Row],[Z/W]]="Z",statek45[[#This Row],[towar]]="T3"),I109+statek45[[#This Row],[ile ton]],IF(AND(statek45[[#This Row],[Z/W]]="W",statek45[[#This Row],[towar]]="T3"),I109-statek45[[#This Row],[ile ton]],I109))</f>
        <v>117</v>
      </c>
      <c r="J110" s="2">
        <f>IF(AND(statek45[[#This Row],[Z/W]]="Z",statek45[[#This Row],[towar]]="T4"),J109+statek45[[#This Row],[ile ton]],IF(AND(statek45[[#This Row],[Z/W]]="W",statek45[[#This Row],[towar]]="T4"),J109-statek45[[#This Row],[ile ton]],J109))</f>
        <v>1</v>
      </c>
      <c r="K110" s="2">
        <f>IF(AND(statek45[[#This Row],[Z/W]]="Z",statek45[[#This Row],[towar]]="T5"),K109+statek45[[#This Row],[ile ton]],IF(AND(statek45[[#This Row],[Z/W]]="W",statek45[[#This Row],[towar]]="T5"),K109-statek45[[#This Row],[ile ton]],K109))</f>
        <v>9</v>
      </c>
    </row>
    <row r="111" spans="1:11" x14ac:dyDescent="0.25">
      <c r="A111" s="1">
        <v>42942</v>
      </c>
      <c r="B111" s="2" t="s">
        <v>22</v>
      </c>
      <c r="C111" s="2" t="s">
        <v>7</v>
      </c>
      <c r="D111" s="2" t="s">
        <v>8</v>
      </c>
      <c r="E111">
        <v>10</v>
      </c>
      <c r="F111">
        <v>70</v>
      </c>
      <c r="G111" s="2">
        <f>IF(AND(statek45[[#This Row],[Z/W]]="Z",statek45[[#This Row],[towar]]="T1"),G110+statek45[[#This Row],[ile ton]],IF(AND(statek45[[#This Row],[Z/W]]="W",statek45[[#This Row],[towar]]="T1"),G110-statek45[[#This Row],[ile ton]],G110))</f>
        <v>0</v>
      </c>
      <c r="H111" s="2">
        <f>IF(AND(statek45[[#This Row],[Z/W]]="Z",statek45[[#This Row],[towar]]="T2"),H110+statek45[[#This Row],[ile ton]],IF(AND(statek45[[#This Row],[Z/W]]="W",statek45[[#This Row],[towar]]="T2"),H110-statek45[[#This Row],[ile ton]],H110))</f>
        <v>82</v>
      </c>
      <c r="I111" s="2">
        <f>IF(AND(statek45[[#This Row],[Z/W]]="Z",statek45[[#This Row],[towar]]="T3"),I110+statek45[[#This Row],[ile ton]],IF(AND(statek45[[#This Row],[Z/W]]="W",statek45[[#This Row],[towar]]="T3"),I110-statek45[[#This Row],[ile ton]],I110))</f>
        <v>117</v>
      </c>
      <c r="J111" s="2">
        <f>IF(AND(statek45[[#This Row],[Z/W]]="Z",statek45[[#This Row],[towar]]="T4"),J110+statek45[[#This Row],[ile ton]],IF(AND(statek45[[#This Row],[Z/W]]="W",statek45[[#This Row],[towar]]="T4"),J110-statek45[[#This Row],[ile ton]],J110))</f>
        <v>11</v>
      </c>
      <c r="K111" s="2">
        <f>IF(AND(statek45[[#This Row],[Z/W]]="Z",statek45[[#This Row],[towar]]="T5"),K110+statek45[[#This Row],[ile ton]],IF(AND(statek45[[#This Row],[Z/W]]="W",statek45[[#This Row],[towar]]="T5"),K110-statek45[[#This Row],[ile ton]],K110))</f>
        <v>9</v>
      </c>
    </row>
    <row r="112" spans="1:11" x14ac:dyDescent="0.25">
      <c r="A112" s="1">
        <v>42942</v>
      </c>
      <c r="B112" s="2" t="s">
        <v>22</v>
      </c>
      <c r="C112" s="2" t="s">
        <v>9</v>
      </c>
      <c r="D112" s="2" t="s">
        <v>8</v>
      </c>
      <c r="E112">
        <v>42</v>
      </c>
      <c r="F112">
        <v>44</v>
      </c>
      <c r="G112" s="2">
        <f>IF(AND(statek45[[#This Row],[Z/W]]="Z",statek45[[#This Row],[towar]]="T1"),G111+statek45[[#This Row],[ile ton]],IF(AND(statek45[[#This Row],[Z/W]]="W",statek45[[#This Row],[towar]]="T1"),G111-statek45[[#This Row],[ile ton]],G111))</f>
        <v>0</v>
      </c>
      <c r="H112" s="2">
        <f>IF(AND(statek45[[#This Row],[Z/W]]="Z",statek45[[#This Row],[towar]]="T2"),H111+statek45[[#This Row],[ile ton]],IF(AND(statek45[[#This Row],[Z/W]]="W",statek45[[#This Row],[towar]]="T2"),H111-statek45[[#This Row],[ile ton]],H111))</f>
        <v>82</v>
      </c>
      <c r="I112" s="2">
        <f>IF(AND(statek45[[#This Row],[Z/W]]="Z",statek45[[#This Row],[towar]]="T3"),I111+statek45[[#This Row],[ile ton]],IF(AND(statek45[[#This Row],[Z/W]]="W",statek45[[#This Row],[towar]]="T3"),I111-statek45[[#This Row],[ile ton]],I111))</f>
        <v>117</v>
      </c>
      <c r="J112" s="2">
        <f>IF(AND(statek45[[#This Row],[Z/W]]="Z",statek45[[#This Row],[towar]]="T4"),J111+statek45[[#This Row],[ile ton]],IF(AND(statek45[[#This Row],[Z/W]]="W",statek45[[#This Row],[towar]]="T4"),J111-statek45[[#This Row],[ile ton]],J111))</f>
        <v>11</v>
      </c>
      <c r="K112" s="2">
        <f>IF(AND(statek45[[#This Row],[Z/W]]="Z",statek45[[#This Row],[towar]]="T5"),K111+statek45[[#This Row],[ile ton]],IF(AND(statek45[[#This Row],[Z/W]]="W",statek45[[#This Row],[towar]]="T5"),K111-statek45[[#This Row],[ile ton]],K111))</f>
        <v>51</v>
      </c>
    </row>
    <row r="113" spans="1:11" x14ac:dyDescent="0.25">
      <c r="A113" s="1">
        <v>42959</v>
      </c>
      <c r="B113" s="2" t="s">
        <v>6</v>
      </c>
      <c r="C113" s="2" t="s">
        <v>7</v>
      </c>
      <c r="D113" s="2" t="s">
        <v>14</v>
      </c>
      <c r="E113">
        <v>11</v>
      </c>
      <c r="F113">
        <v>94</v>
      </c>
      <c r="G113" s="2">
        <f>IF(AND(statek45[[#This Row],[Z/W]]="Z",statek45[[#This Row],[towar]]="T1"),G112+statek45[[#This Row],[ile ton]],IF(AND(statek45[[#This Row],[Z/W]]="W",statek45[[#This Row],[towar]]="T1"),G112-statek45[[#This Row],[ile ton]],G112))</f>
        <v>0</v>
      </c>
      <c r="H113" s="2">
        <f>IF(AND(statek45[[#This Row],[Z/W]]="Z",statek45[[#This Row],[towar]]="T2"),H112+statek45[[#This Row],[ile ton]],IF(AND(statek45[[#This Row],[Z/W]]="W",statek45[[#This Row],[towar]]="T2"),H112-statek45[[#This Row],[ile ton]],H112))</f>
        <v>82</v>
      </c>
      <c r="I113" s="2">
        <f>IF(AND(statek45[[#This Row],[Z/W]]="Z",statek45[[#This Row],[towar]]="T3"),I112+statek45[[#This Row],[ile ton]],IF(AND(statek45[[#This Row],[Z/W]]="W",statek45[[#This Row],[towar]]="T3"),I112-statek45[[#This Row],[ile ton]],I112))</f>
        <v>117</v>
      </c>
      <c r="J113" s="2">
        <f>IF(AND(statek45[[#This Row],[Z/W]]="Z",statek45[[#This Row],[towar]]="T4"),J112+statek45[[#This Row],[ile ton]],IF(AND(statek45[[#This Row],[Z/W]]="W",statek45[[#This Row],[towar]]="T4"),J112-statek45[[#This Row],[ile ton]],J112))</f>
        <v>0</v>
      </c>
      <c r="K113" s="2">
        <f>IF(AND(statek45[[#This Row],[Z/W]]="Z",statek45[[#This Row],[towar]]="T5"),K112+statek45[[#This Row],[ile ton]],IF(AND(statek45[[#This Row],[Z/W]]="W",statek45[[#This Row],[towar]]="T5"),K112-statek45[[#This Row],[ile ton]],K112))</f>
        <v>51</v>
      </c>
    </row>
    <row r="114" spans="1:11" x14ac:dyDescent="0.25">
      <c r="A114" s="1">
        <v>42959</v>
      </c>
      <c r="B114" s="2" t="s">
        <v>6</v>
      </c>
      <c r="C114" s="2" t="s">
        <v>9</v>
      </c>
      <c r="D114" s="2" t="s">
        <v>14</v>
      </c>
      <c r="E114">
        <v>48</v>
      </c>
      <c r="F114">
        <v>59</v>
      </c>
      <c r="G114" s="2">
        <f>IF(AND(statek45[[#This Row],[Z/W]]="Z",statek45[[#This Row],[towar]]="T1"),G113+statek45[[#This Row],[ile ton]],IF(AND(statek45[[#This Row],[Z/W]]="W",statek45[[#This Row],[towar]]="T1"),G113-statek45[[#This Row],[ile ton]],G113))</f>
        <v>0</v>
      </c>
      <c r="H114" s="2">
        <f>IF(AND(statek45[[#This Row],[Z/W]]="Z",statek45[[#This Row],[towar]]="T2"),H113+statek45[[#This Row],[ile ton]],IF(AND(statek45[[#This Row],[Z/W]]="W",statek45[[#This Row],[towar]]="T2"),H113-statek45[[#This Row],[ile ton]],H113))</f>
        <v>82</v>
      </c>
      <c r="I114" s="2">
        <f>IF(AND(statek45[[#This Row],[Z/W]]="Z",statek45[[#This Row],[towar]]="T3"),I113+statek45[[#This Row],[ile ton]],IF(AND(statek45[[#This Row],[Z/W]]="W",statek45[[#This Row],[towar]]="T3"),I113-statek45[[#This Row],[ile ton]],I113))</f>
        <v>117</v>
      </c>
      <c r="J114" s="2">
        <f>IF(AND(statek45[[#This Row],[Z/W]]="Z",statek45[[#This Row],[towar]]="T4"),J113+statek45[[#This Row],[ile ton]],IF(AND(statek45[[#This Row],[Z/W]]="W",statek45[[#This Row],[towar]]="T4"),J113-statek45[[#This Row],[ile ton]],J113))</f>
        <v>0</v>
      </c>
      <c r="K114" s="2">
        <f>IF(AND(statek45[[#This Row],[Z/W]]="Z",statek45[[#This Row],[towar]]="T5"),K113+statek45[[#This Row],[ile ton]],IF(AND(statek45[[#This Row],[Z/W]]="W",statek45[[#This Row],[towar]]="T5"),K113-statek45[[#This Row],[ile ton]],K113))</f>
        <v>3</v>
      </c>
    </row>
    <row r="115" spans="1:11" x14ac:dyDescent="0.25">
      <c r="A115" s="1">
        <v>42959</v>
      </c>
      <c r="B115" s="2" t="s">
        <v>6</v>
      </c>
      <c r="C115" s="2" t="s">
        <v>12</v>
      </c>
      <c r="D115" s="2" t="s">
        <v>8</v>
      </c>
      <c r="E115">
        <v>20</v>
      </c>
      <c r="F115">
        <v>21</v>
      </c>
      <c r="G115" s="2">
        <f>IF(AND(statek45[[#This Row],[Z/W]]="Z",statek45[[#This Row],[towar]]="T1"),G114+statek45[[#This Row],[ile ton]],IF(AND(statek45[[#This Row],[Z/W]]="W",statek45[[#This Row],[towar]]="T1"),G114-statek45[[#This Row],[ile ton]],G114))</f>
        <v>0</v>
      </c>
      <c r="H115" s="2">
        <f>IF(AND(statek45[[#This Row],[Z/W]]="Z",statek45[[#This Row],[towar]]="T2"),H114+statek45[[#This Row],[ile ton]],IF(AND(statek45[[#This Row],[Z/W]]="W",statek45[[#This Row],[towar]]="T2"),H114-statek45[[#This Row],[ile ton]],H114))</f>
        <v>82</v>
      </c>
      <c r="I115" s="2">
        <f>IF(AND(statek45[[#This Row],[Z/W]]="Z",statek45[[#This Row],[towar]]="T3"),I114+statek45[[#This Row],[ile ton]],IF(AND(statek45[[#This Row],[Z/W]]="W",statek45[[#This Row],[towar]]="T3"),I114-statek45[[#This Row],[ile ton]],I114))</f>
        <v>137</v>
      </c>
      <c r="J115" s="2">
        <f>IF(AND(statek45[[#This Row],[Z/W]]="Z",statek45[[#This Row],[towar]]="T4"),J114+statek45[[#This Row],[ile ton]],IF(AND(statek45[[#This Row],[Z/W]]="W",statek45[[#This Row],[towar]]="T4"),J114-statek45[[#This Row],[ile ton]],J114))</f>
        <v>0</v>
      </c>
      <c r="K115" s="2">
        <f>IF(AND(statek45[[#This Row],[Z/W]]="Z",statek45[[#This Row],[towar]]="T5"),K114+statek45[[#This Row],[ile ton]],IF(AND(statek45[[#This Row],[Z/W]]="W",statek45[[#This Row],[towar]]="T5"),K114-statek45[[#This Row],[ile ton]],K114))</f>
        <v>3</v>
      </c>
    </row>
    <row r="116" spans="1:11" x14ac:dyDescent="0.25">
      <c r="A116" s="1">
        <v>42959</v>
      </c>
      <c r="B116" s="2" t="s">
        <v>6</v>
      </c>
      <c r="C116" s="2" t="s">
        <v>11</v>
      </c>
      <c r="D116" s="2" t="s">
        <v>8</v>
      </c>
      <c r="E116">
        <v>26</v>
      </c>
      <c r="F116">
        <v>25</v>
      </c>
      <c r="G116" s="2">
        <f>IF(AND(statek45[[#This Row],[Z/W]]="Z",statek45[[#This Row],[towar]]="T1"),G115+statek45[[#This Row],[ile ton]],IF(AND(statek45[[#This Row],[Z/W]]="W",statek45[[#This Row],[towar]]="T1"),G115-statek45[[#This Row],[ile ton]],G115))</f>
        <v>0</v>
      </c>
      <c r="H116" s="2">
        <f>IF(AND(statek45[[#This Row],[Z/W]]="Z",statek45[[#This Row],[towar]]="T2"),H115+statek45[[#This Row],[ile ton]],IF(AND(statek45[[#This Row],[Z/W]]="W",statek45[[#This Row],[towar]]="T2"),H115-statek45[[#This Row],[ile ton]],H115))</f>
        <v>108</v>
      </c>
      <c r="I116" s="2">
        <f>IF(AND(statek45[[#This Row],[Z/W]]="Z",statek45[[#This Row],[towar]]="T3"),I115+statek45[[#This Row],[ile ton]],IF(AND(statek45[[#This Row],[Z/W]]="W",statek45[[#This Row],[towar]]="T3"),I115-statek45[[#This Row],[ile ton]],I115))</f>
        <v>137</v>
      </c>
      <c r="J116" s="2">
        <f>IF(AND(statek45[[#This Row],[Z/W]]="Z",statek45[[#This Row],[towar]]="T4"),J115+statek45[[#This Row],[ile ton]],IF(AND(statek45[[#This Row],[Z/W]]="W",statek45[[#This Row],[towar]]="T4"),J115-statek45[[#This Row],[ile ton]],J115))</f>
        <v>0</v>
      </c>
      <c r="K116" s="2">
        <f>IF(AND(statek45[[#This Row],[Z/W]]="Z",statek45[[#This Row],[towar]]="T5"),K115+statek45[[#This Row],[ile ton]],IF(AND(statek45[[#This Row],[Z/W]]="W",statek45[[#This Row],[towar]]="T5"),K115-statek45[[#This Row],[ile ton]],K115))</f>
        <v>3</v>
      </c>
    </row>
    <row r="117" spans="1:11" x14ac:dyDescent="0.25">
      <c r="A117" s="1">
        <v>42974</v>
      </c>
      <c r="B117" s="2" t="s">
        <v>13</v>
      </c>
      <c r="C117" s="2" t="s">
        <v>10</v>
      </c>
      <c r="D117" s="2" t="s">
        <v>8</v>
      </c>
      <c r="E117">
        <v>24</v>
      </c>
      <c r="F117">
        <v>9</v>
      </c>
      <c r="G117" s="2">
        <f>IF(AND(statek45[[#This Row],[Z/W]]="Z",statek45[[#This Row],[towar]]="T1"),G116+statek45[[#This Row],[ile ton]],IF(AND(statek45[[#This Row],[Z/W]]="W",statek45[[#This Row],[towar]]="T1"),G116-statek45[[#This Row],[ile ton]],G116))</f>
        <v>24</v>
      </c>
      <c r="H117" s="2">
        <f>IF(AND(statek45[[#This Row],[Z/W]]="Z",statek45[[#This Row],[towar]]="T2"),H116+statek45[[#This Row],[ile ton]],IF(AND(statek45[[#This Row],[Z/W]]="W",statek45[[#This Row],[towar]]="T2"),H116-statek45[[#This Row],[ile ton]],H116))</f>
        <v>108</v>
      </c>
      <c r="I117" s="2">
        <f>IF(AND(statek45[[#This Row],[Z/W]]="Z",statek45[[#This Row],[towar]]="T3"),I116+statek45[[#This Row],[ile ton]],IF(AND(statek45[[#This Row],[Z/W]]="W",statek45[[#This Row],[towar]]="T3"),I116-statek45[[#This Row],[ile ton]],I116))</f>
        <v>137</v>
      </c>
      <c r="J117" s="2">
        <f>IF(AND(statek45[[#This Row],[Z/W]]="Z",statek45[[#This Row],[towar]]="T4"),J116+statek45[[#This Row],[ile ton]],IF(AND(statek45[[#This Row],[Z/W]]="W",statek45[[#This Row],[towar]]="T4"),J116-statek45[[#This Row],[ile ton]],J116))</f>
        <v>0</v>
      </c>
      <c r="K117" s="2">
        <f>IF(AND(statek45[[#This Row],[Z/W]]="Z",statek45[[#This Row],[towar]]="T5"),K116+statek45[[#This Row],[ile ton]],IF(AND(statek45[[#This Row],[Z/W]]="W",statek45[[#This Row],[towar]]="T5"),K116-statek45[[#This Row],[ile ton]],K116))</f>
        <v>3</v>
      </c>
    </row>
    <row r="118" spans="1:11" x14ac:dyDescent="0.25">
      <c r="A118" s="1">
        <v>42974</v>
      </c>
      <c r="B118" s="2" t="s">
        <v>13</v>
      </c>
      <c r="C118" s="2" t="s">
        <v>7</v>
      </c>
      <c r="D118" s="2" t="s">
        <v>8</v>
      </c>
      <c r="E118">
        <v>38</v>
      </c>
      <c r="F118">
        <v>68</v>
      </c>
      <c r="G118" s="2">
        <f>IF(AND(statek45[[#This Row],[Z/W]]="Z",statek45[[#This Row],[towar]]="T1"),G117+statek45[[#This Row],[ile ton]],IF(AND(statek45[[#This Row],[Z/W]]="W",statek45[[#This Row],[towar]]="T1"),G117-statek45[[#This Row],[ile ton]],G117))</f>
        <v>24</v>
      </c>
      <c r="H118" s="2">
        <f>IF(AND(statek45[[#This Row],[Z/W]]="Z",statek45[[#This Row],[towar]]="T2"),H117+statek45[[#This Row],[ile ton]],IF(AND(statek45[[#This Row],[Z/W]]="W",statek45[[#This Row],[towar]]="T2"),H117-statek45[[#This Row],[ile ton]],H117))</f>
        <v>108</v>
      </c>
      <c r="I118" s="2">
        <f>IF(AND(statek45[[#This Row],[Z/W]]="Z",statek45[[#This Row],[towar]]="T3"),I117+statek45[[#This Row],[ile ton]],IF(AND(statek45[[#This Row],[Z/W]]="W",statek45[[#This Row],[towar]]="T3"),I117-statek45[[#This Row],[ile ton]],I117))</f>
        <v>137</v>
      </c>
      <c r="J118" s="2">
        <f>IF(AND(statek45[[#This Row],[Z/W]]="Z",statek45[[#This Row],[towar]]="T4"),J117+statek45[[#This Row],[ile ton]],IF(AND(statek45[[#This Row],[Z/W]]="W",statek45[[#This Row],[towar]]="T4"),J117-statek45[[#This Row],[ile ton]],J117))</f>
        <v>38</v>
      </c>
      <c r="K118" s="2">
        <f>IF(AND(statek45[[#This Row],[Z/W]]="Z",statek45[[#This Row],[towar]]="T5"),K117+statek45[[#This Row],[ile ton]],IF(AND(statek45[[#This Row],[Z/W]]="W",statek45[[#This Row],[towar]]="T5"),K117-statek45[[#This Row],[ile ton]],K117))</f>
        <v>3</v>
      </c>
    </row>
    <row r="119" spans="1:11" x14ac:dyDescent="0.25">
      <c r="A119" s="1">
        <v>42974</v>
      </c>
      <c r="B119" s="2" t="s">
        <v>13</v>
      </c>
      <c r="C119" s="2" t="s">
        <v>12</v>
      </c>
      <c r="D119" s="2" t="s">
        <v>8</v>
      </c>
      <c r="E119">
        <v>14</v>
      </c>
      <c r="F119">
        <v>21</v>
      </c>
      <c r="G119" s="2">
        <f>IF(AND(statek45[[#This Row],[Z/W]]="Z",statek45[[#This Row],[towar]]="T1"),G118+statek45[[#This Row],[ile ton]],IF(AND(statek45[[#This Row],[Z/W]]="W",statek45[[#This Row],[towar]]="T1"),G118-statek45[[#This Row],[ile ton]],G118))</f>
        <v>24</v>
      </c>
      <c r="H119" s="2">
        <f>IF(AND(statek45[[#This Row],[Z/W]]="Z",statek45[[#This Row],[towar]]="T2"),H118+statek45[[#This Row],[ile ton]],IF(AND(statek45[[#This Row],[Z/W]]="W",statek45[[#This Row],[towar]]="T2"),H118-statek45[[#This Row],[ile ton]],H118))</f>
        <v>108</v>
      </c>
      <c r="I119" s="2">
        <f>IF(AND(statek45[[#This Row],[Z/W]]="Z",statek45[[#This Row],[towar]]="T3"),I118+statek45[[#This Row],[ile ton]],IF(AND(statek45[[#This Row],[Z/W]]="W",statek45[[#This Row],[towar]]="T3"),I118-statek45[[#This Row],[ile ton]],I118))</f>
        <v>151</v>
      </c>
      <c r="J119" s="2">
        <f>IF(AND(statek45[[#This Row],[Z/W]]="Z",statek45[[#This Row],[towar]]="T4"),J118+statek45[[#This Row],[ile ton]],IF(AND(statek45[[#This Row],[Z/W]]="W",statek45[[#This Row],[towar]]="T4"),J118-statek45[[#This Row],[ile ton]],J118))</f>
        <v>38</v>
      </c>
      <c r="K119" s="2">
        <f>IF(AND(statek45[[#This Row],[Z/W]]="Z",statek45[[#This Row],[towar]]="T5"),K118+statek45[[#This Row],[ile ton]],IF(AND(statek45[[#This Row],[Z/W]]="W",statek45[[#This Row],[towar]]="T5"),K118-statek45[[#This Row],[ile ton]],K118))</f>
        <v>3</v>
      </c>
    </row>
    <row r="120" spans="1:11" x14ac:dyDescent="0.25">
      <c r="A120" s="1">
        <v>42974</v>
      </c>
      <c r="B120" s="2" t="s">
        <v>13</v>
      </c>
      <c r="C120" s="2" t="s">
        <v>9</v>
      </c>
      <c r="D120" s="2" t="s">
        <v>8</v>
      </c>
      <c r="E120">
        <v>4</v>
      </c>
      <c r="F120">
        <v>43</v>
      </c>
      <c r="G120" s="2">
        <f>IF(AND(statek45[[#This Row],[Z/W]]="Z",statek45[[#This Row],[towar]]="T1"),G119+statek45[[#This Row],[ile ton]],IF(AND(statek45[[#This Row],[Z/W]]="W",statek45[[#This Row],[towar]]="T1"),G119-statek45[[#This Row],[ile ton]],G119))</f>
        <v>24</v>
      </c>
      <c r="H120" s="2">
        <f>IF(AND(statek45[[#This Row],[Z/W]]="Z",statek45[[#This Row],[towar]]="T2"),H119+statek45[[#This Row],[ile ton]],IF(AND(statek45[[#This Row],[Z/W]]="W",statek45[[#This Row],[towar]]="T2"),H119-statek45[[#This Row],[ile ton]],H119))</f>
        <v>108</v>
      </c>
      <c r="I120" s="2">
        <f>IF(AND(statek45[[#This Row],[Z/W]]="Z",statek45[[#This Row],[towar]]="T3"),I119+statek45[[#This Row],[ile ton]],IF(AND(statek45[[#This Row],[Z/W]]="W",statek45[[#This Row],[towar]]="T3"),I119-statek45[[#This Row],[ile ton]],I119))</f>
        <v>151</v>
      </c>
      <c r="J120" s="2">
        <f>IF(AND(statek45[[#This Row],[Z/W]]="Z",statek45[[#This Row],[towar]]="T4"),J119+statek45[[#This Row],[ile ton]],IF(AND(statek45[[#This Row],[Z/W]]="W",statek45[[#This Row],[towar]]="T4"),J119-statek45[[#This Row],[ile ton]],J119))</f>
        <v>38</v>
      </c>
      <c r="K120" s="2">
        <f>IF(AND(statek45[[#This Row],[Z/W]]="Z",statek45[[#This Row],[towar]]="T5"),K119+statek45[[#This Row],[ile ton]],IF(AND(statek45[[#This Row],[Z/W]]="W",statek45[[#This Row],[towar]]="T5"),K119-statek45[[#This Row],[ile ton]],K119))</f>
        <v>7</v>
      </c>
    </row>
    <row r="121" spans="1:11" x14ac:dyDescent="0.25">
      <c r="A121" s="1">
        <v>42993</v>
      </c>
      <c r="B121" s="2" t="s">
        <v>15</v>
      </c>
      <c r="C121" s="2" t="s">
        <v>11</v>
      </c>
      <c r="D121" s="2" t="s">
        <v>14</v>
      </c>
      <c r="E121">
        <v>19</v>
      </c>
      <c r="F121">
        <v>36</v>
      </c>
      <c r="G121" s="2">
        <f>IF(AND(statek45[[#This Row],[Z/W]]="Z",statek45[[#This Row],[towar]]="T1"),G120+statek45[[#This Row],[ile ton]],IF(AND(statek45[[#This Row],[Z/W]]="W",statek45[[#This Row],[towar]]="T1"),G120-statek45[[#This Row],[ile ton]],G120))</f>
        <v>24</v>
      </c>
      <c r="H121" s="2">
        <f>IF(AND(statek45[[#This Row],[Z/W]]="Z",statek45[[#This Row],[towar]]="T2"),H120+statek45[[#This Row],[ile ton]],IF(AND(statek45[[#This Row],[Z/W]]="W",statek45[[#This Row],[towar]]="T2"),H120-statek45[[#This Row],[ile ton]],H120))</f>
        <v>89</v>
      </c>
      <c r="I121" s="2">
        <f>IF(AND(statek45[[#This Row],[Z/W]]="Z",statek45[[#This Row],[towar]]="T3"),I120+statek45[[#This Row],[ile ton]],IF(AND(statek45[[#This Row],[Z/W]]="W",statek45[[#This Row],[towar]]="T3"),I120-statek45[[#This Row],[ile ton]],I120))</f>
        <v>151</v>
      </c>
      <c r="J121" s="2">
        <f>IF(AND(statek45[[#This Row],[Z/W]]="Z",statek45[[#This Row],[towar]]="T4"),J120+statek45[[#This Row],[ile ton]],IF(AND(statek45[[#This Row],[Z/W]]="W",statek45[[#This Row],[towar]]="T4"),J120-statek45[[#This Row],[ile ton]],J120))</f>
        <v>38</v>
      </c>
      <c r="K121" s="2">
        <f>IF(AND(statek45[[#This Row],[Z/W]]="Z",statek45[[#This Row],[towar]]="T5"),K120+statek45[[#This Row],[ile ton]],IF(AND(statek45[[#This Row],[Z/W]]="W",statek45[[#This Row],[towar]]="T5"),K120-statek45[[#This Row],[ile ton]],K120))</f>
        <v>7</v>
      </c>
    </row>
    <row r="122" spans="1:11" x14ac:dyDescent="0.25">
      <c r="A122" s="1">
        <v>42993</v>
      </c>
      <c r="B122" s="2" t="s">
        <v>15</v>
      </c>
      <c r="C122" s="2" t="s">
        <v>7</v>
      </c>
      <c r="D122" s="2" t="s">
        <v>8</v>
      </c>
      <c r="E122">
        <v>30</v>
      </c>
      <c r="F122">
        <v>65</v>
      </c>
      <c r="G122" s="2">
        <f>IF(AND(statek45[[#This Row],[Z/W]]="Z",statek45[[#This Row],[towar]]="T1"),G121+statek45[[#This Row],[ile ton]],IF(AND(statek45[[#This Row],[Z/W]]="W",statek45[[#This Row],[towar]]="T1"),G121-statek45[[#This Row],[ile ton]],G121))</f>
        <v>24</v>
      </c>
      <c r="H122" s="2">
        <f>IF(AND(statek45[[#This Row],[Z/W]]="Z",statek45[[#This Row],[towar]]="T2"),H121+statek45[[#This Row],[ile ton]],IF(AND(statek45[[#This Row],[Z/W]]="W",statek45[[#This Row],[towar]]="T2"),H121-statek45[[#This Row],[ile ton]],H121))</f>
        <v>89</v>
      </c>
      <c r="I122" s="2">
        <f>IF(AND(statek45[[#This Row],[Z/W]]="Z",statek45[[#This Row],[towar]]="T3"),I121+statek45[[#This Row],[ile ton]],IF(AND(statek45[[#This Row],[Z/W]]="W",statek45[[#This Row],[towar]]="T3"),I121-statek45[[#This Row],[ile ton]],I121))</f>
        <v>151</v>
      </c>
      <c r="J122" s="2">
        <f>IF(AND(statek45[[#This Row],[Z/W]]="Z",statek45[[#This Row],[towar]]="T4"),J121+statek45[[#This Row],[ile ton]],IF(AND(statek45[[#This Row],[Z/W]]="W",statek45[[#This Row],[towar]]="T4"),J121-statek45[[#This Row],[ile ton]],J121))</f>
        <v>68</v>
      </c>
      <c r="K122" s="2">
        <f>IF(AND(statek45[[#This Row],[Z/W]]="Z",statek45[[#This Row],[towar]]="T5"),K121+statek45[[#This Row],[ile ton]],IF(AND(statek45[[#This Row],[Z/W]]="W",statek45[[#This Row],[towar]]="T5"),K121-statek45[[#This Row],[ile ton]],K121))</f>
        <v>7</v>
      </c>
    </row>
    <row r="123" spans="1:11" x14ac:dyDescent="0.25">
      <c r="A123" s="1">
        <v>43019</v>
      </c>
      <c r="B123" s="2" t="s">
        <v>16</v>
      </c>
      <c r="C123" s="2" t="s">
        <v>9</v>
      </c>
      <c r="D123" s="2" t="s">
        <v>14</v>
      </c>
      <c r="E123">
        <v>6</v>
      </c>
      <c r="F123">
        <v>63</v>
      </c>
      <c r="G123" s="2">
        <f>IF(AND(statek45[[#This Row],[Z/W]]="Z",statek45[[#This Row],[towar]]="T1"),G122+statek45[[#This Row],[ile ton]],IF(AND(statek45[[#This Row],[Z/W]]="W",statek45[[#This Row],[towar]]="T1"),G122-statek45[[#This Row],[ile ton]],G122))</f>
        <v>24</v>
      </c>
      <c r="H123" s="2">
        <f>IF(AND(statek45[[#This Row],[Z/W]]="Z",statek45[[#This Row],[towar]]="T2"),H122+statek45[[#This Row],[ile ton]],IF(AND(statek45[[#This Row],[Z/W]]="W",statek45[[#This Row],[towar]]="T2"),H122-statek45[[#This Row],[ile ton]],H122))</f>
        <v>89</v>
      </c>
      <c r="I123" s="2">
        <f>IF(AND(statek45[[#This Row],[Z/W]]="Z",statek45[[#This Row],[towar]]="T3"),I122+statek45[[#This Row],[ile ton]],IF(AND(statek45[[#This Row],[Z/W]]="W",statek45[[#This Row],[towar]]="T3"),I122-statek45[[#This Row],[ile ton]],I122))</f>
        <v>151</v>
      </c>
      <c r="J123" s="2">
        <f>IF(AND(statek45[[#This Row],[Z/W]]="Z",statek45[[#This Row],[towar]]="T4"),J122+statek45[[#This Row],[ile ton]],IF(AND(statek45[[#This Row],[Z/W]]="W",statek45[[#This Row],[towar]]="T4"),J122-statek45[[#This Row],[ile ton]],J122))</f>
        <v>68</v>
      </c>
      <c r="K123" s="2">
        <f>IF(AND(statek45[[#This Row],[Z/W]]="Z",statek45[[#This Row],[towar]]="T5"),K122+statek45[[#This Row],[ile ton]],IF(AND(statek45[[#This Row],[Z/W]]="W",statek45[[#This Row],[towar]]="T5"),K122-statek45[[#This Row],[ile ton]],K122))</f>
        <v>1</v>
      </c>
    </row>
    <row r="124" spans="1:11" x14ac:dyDescent="0.25">
      <c r="A124" s="1">
        <v>43019</v>
      </c>
      <c r="B124" s="2" t="s">
        <v>16</v>
      </c>
      <c r="C124" s="2" t="s">
        <v>7</v>
      </c>
      <c r="D124" s="2" t="s">
        <v>8</v>
      </c>
      <c r="E124">
        <v>43</v>
      </c>
      <c r="F124">
        <v>59</v>
      </c>
      <c r="G124" s="2">
        <f>IF(AND(statek45[[#This Row],[Z/W]]="Z",statek45[[#This Row],[towar]]="T1"),G123+statek45[[#This Row],[ile ton]],IF(AND(statek45[[#This Row],[Z/W]]="W",statek45[[#This Row],[towar]]="T1"),G123-statek45[[#This Row],[ile ton]],G123))</f>
        <v>24</v>
      </c>
      <c r="H124" s="2">
        <f>IF(AND(statek45[[#This Row],[Z/W]]="Z",statek45[[#This Row],[towar]]="T2"),H123+statek45[[#This Row],[ile ton]],IF(AND(statek45[[#This Row],[Z/W]]="W",statek45[[#This Row],[towar]]="T2"),H123-statek45[[#This Row],[ile ton]],H123))</f>
        <v>89</v>
      </c>
      <c r="I124" s="2">
        <f>IF(AND(statek45[[#This Row],[Z/W]]="Z",statek45[[#This Row],[towar]]="T3"),I123+statek45[[#This Row],[ile ton]],IF(AND(statek45[[#This Row],[Z/W]]="W",statek45[[#This Row],[towar]]="T3"),I123-statek45[[#This Row],[ile ton]],I123))</f>
        <v>151</v>
      </c>
      <c r="J124" s="2">
        <f>IF(AND(statek45[[#This Row],[Z/W]]="Z",statek45[[#This Row],[towar]]="T4"),J123+statek45[[#This Row],[ile ton]],IF(AND(statek45[[#This Row],[Z/W]]="W",statek45[[#This Row],[towar]]="T4"),J123-statek45[[#This Row],[ile ton]],J123))</f>
        <v>111</v>
      </c>
      <c r="K124" s="2">
        <f>IF(AND(statek45[[#This Row],[Z/W]]="Z",statek45[[#This Row],[towar]]="T5"),K123+statek45[[#This Row],[ile ton]],IF(AND(statek45[[#This Row],[Z/W]]="W",statek45[[#This Row],[towar]]="T5"),K123-statek45[[#This Row],[ile ton]],K123))</f>
        <v>1</v>
      </c>
    </row>
    <row r="125" spans="1:11" x14ac:dyDescent="0.25">
      <c r="A125" s="1">
        <v>43040</v>
      </c>
      <c r="B125" s="2" t="s">
        <v>17</v>
      </c>
      <c r="C125" s="2" t="s">
        <v>9</v>
      </c>
      <c r="D125" s="2" t="s">
        <v>14</v>
      </c>
      <c r="E125">
        <v>1</v>
      </c>
      <c r="F125">
        <v>61</v>
      </c>
      <c r="G125" s="2">
        <f>IF(AND(statek45[[#This Row],[Z/W]]="Z",statek45[[#This Row],[towar]]="T1"),G124+statek45[[#This Row],[ile ton]],IF(AND(statek45[[#This Row],[Z/W]]="W",statek45[[#This Row],[towar]]="T1"),G124-statek45[[#This Row],[ile ton]],G124))</f>
        <v>24</v>
      </c>
      <c r="H125" s="2">
        <f>IF(AND(statek45[[#This Row],[Z/W]]="Z",statek45[[#This Row],[towar]]="T2"),H124+statek45[[#This Row],[ile ton]],IF(AND(statek45[[#This Row],[Z/W]]="W",statek45[[#This Row],[towar]]="T2"),H124-statek45[[#This Row],[ile ton]],H124))</f>
        <v>89</v>
      </c>
      <c r="I125" s="2">
        <f>IF(AND(statek45[[#This Row],[Z/W]]="Z",statek45[[#This Row],[towar]]="T3"),I124+statek45[[#This Row],[ile ton]],IF(AND(statek45[[#This Row],[Z/W]]="W",statek45[[#This Row],[towar]]="T3"),I124-statek45[[#This Row],[ile ton]],I124))</f>
        <v>151</v>
      </c>
      <c r="J125" s="2">
        <f>IF(AND(statek45[[#This Row],[Z/W]]="Z",statek45[[#This Row],[towar]]="T4"),J124+statek45[[#This Row],[ile ton]],IF(AND(statek45[[#This Row],[Z/W]]="W",statek45[[#This Row],[towar]]="T4"),J124-statek45[[#This Row],[ile ton]],J124))</f>
        <v>111</v>
      </c>
      <c r="K125" s="2">
        <f>IF(AND(statek45[[#This Row],[Z/W]]="Z",statek45[[#This Row],[towar]]="T5"),K124+statek45[[#This Row],[ile ton]],IF(AND(statek45[[#This Row],[Z/W]]="W",statek45[[#This Row],[towar]]="T5"),K124-statek45[[#This Row],[ile ton]],K124))</f>
        <v>0</v>
      </c>
    </row>
    <row r="126" spans="1:11" x14ac:dyDescent="0.25">
      <c r="A126" s="1">
        <v>43040</v>
      </c>
      <c r="B126" s="2" t="s">
        <v>17</v>
      </c>
      <c r="C126" s="2" t="s">
        <v>12</v>
      </c>
      <c r="D126" s="2" t="s">
        <v>14</v>
      </c>
      <c r="E126">
        <v>147</v>
      </c>
      <c r="F126">
        <v>30</v>
      </c>
      <c r="G126" s="2">
        <f>IF(AND(statek45[[#This Row],[Z/W]]="Z",statek45[[#This Row],[towar]]="T1"),G125+statek45[[#This Row],[ile ton]],IF(AND(statek45[[#This Row],[Z/W]]="W",statek45[[#This Row],[towar]]="T1"),G125-statek45[[#This Row],[ile ton]],G125))</f>
        <v>24</v>
      </c>
      <c r="H126" s="2">
        <f>IF(AND(statek45[[#This Row],[Z/W]]="Z",statek45[[#This Row],[towar]]="T2"),H125+statek45[[#This Row],[ile ton]],IF(AND(statek45[[#This Row],[Z/W]]="W",statek45[[#This Row],[towar]]="T2"),H125-statek45[[#This Row],[ile ton]],H125))</f>
        <v>89</v>
      </c>
      <c r="I126" s="2">
        <f>IF(AND(statek45[[#This Row],[Z/W]]="Z",statek45[[#This Row],[towar]]="T3"),I125+statek45[[#This Row],[ile ton]],IF(AND(statek45[[#This Row],[Z/W]]="W",statek45[[#This Row],[towar]]="T3"),I125-statek45[[#This Row],[ile ton]],I125))</f>
        <v>4</v>
      </c>
      <c r="J126" s="2">
        <f>IF(AND(statek45[[#This Row],[Z/W]]="Z",statek45[[#This Row],[towar]]="T4"),J125+statek45[[#This Row],[ile ton]],IF(AND(statek45[[#This Row],[Z/W]]="W",statek45[[#This Row],[towar]]="T4"),J125-statek45[[#This Row],[ile ton]],J125))</f>
        <v>111</v>
      </c>
      <c r="K126" s="2">
        <f>IF(AND(statek45[[#This Row],[Z/W]]="Z",statek45[[#This Row],[towar]]="T5"),K125+statek45[[#This Row],[ile ton]],IF(AND(statek45[[#This Row],[Z/W]]="W",statek45[[#This Row],[towar]]="T5"),K125-statek45[[#This Row],[ile ton]],K125))</f>
        <v>0</v>
      </c>
    </row>
    <row r="127" spans="1:11" x14ac:dyDescent="0.25">
      <c r="A127" s="1">
        <v>43040</v>
      </c>
      <c r="B127" s="2" t="s">
        <v>17</v>
      </c>
      <c r="C127" s="2" t="s">
        <v>10</v>
      </c>
      <c r="D127" s="2" t="s">
        <v>8</v>
      </c>
      <c r="E127">
        <v>15</v>
      </c>
      <c r="F127">
        <v>8</v>
      </c>
      <c r="G127" s="2">
        <f>IF(AND(statek45[[#This Row],[Z/W]]="Z",statek45[[#This Row],[towar]]="T1"),G126+statek45[[#This Row],[ile ton]],IF(AND(statek45[[#This Row],[Z/W]]="W",statek45[[#This Row],[towar]]="T1"),G126-statek45[[#This Row],[ile ton]],G126))</f>
        <v>39</v>
      </c>
      <c r="H127" s="2">
        <f>IF(AND(statek45[[#This Row],[Z/W]]="Z",statek45[[#This Row],[towar]]="T2"),H126+statek45[[#This Row],[ile ton]],IF(AND(statek45[[#This Row],[Z/W]]="W",statek45[[#This Row],[towar]]="T2"),H126-statek45[[#This Row],[ile ton]],H126))</f>
        <v>89</v>
      </c>
      <c r="I127" s="2">
        <f>IF(AND(statek45[[#This Row],[Z/W]]="Z",statek45[[#This Row],[towar]]="T3"),I126+statek45[[#This Row],[ile ton]],IF(AND(statek45[[#This Row],[Z/W]]="W",statek45[[#This Row],[towar]]="T3"),I126-statek45[[#This Row],[ile ton]],I126))</f>
        <v>4</v>
      </c>
      <c r="J127" s="2">
        <f>IF(AND(statek45[[#This Row],[Z/W]]="Z",statek45[[#This Row],[towar]]="T4"),J126+statek45[[#This Row],[ile ton]],IF(AND(statek45[[#This Row],[Z/W]]="W",statek45[[#This Row],[towar]]="T4"),J126-statek45[[#This Row],[ile ton]],J126))</f>
        <v>111</v>
      </c>
      <c r="K127" s="2">
        <f>IF(AND(statek45[[#This Row],[Z/W]]="Z",statek45[[#This Row],[towar]]="T5"),K126+statek45[[#This Row],[ile ton]],IF(AND(statek45[[#This Row],[Z/W]]="W",statek45[[#This Row],[towar]]="T5"),K126-statek45[[#This Row],[ile ton]],K126))</f>
        <v>0</v>
      </c>
    </row>
    <row r="128" spans="1:11" x14ac:dyDescent="0.25">
      <c r="A128" s="1">
        <v>43040</v>
      </c>
      <c r="B128" s="2" t="s">
        <v>17</v>
      </c>
      <c r="C128" s="2" t="s">
        <v>7</v>
      </c>
      <c r="D128" s="2" t="s">
        <v>8</v>
      </c>
      <c r="E128">
        <v>24</v>
      </c>
      <c r="F128">
        <v>63</v>
      </c>
      <c r="G128" s="2">
        <f>IF(AND(statek45[[#This Row],[Z/W]]="Z",statek45[[#This Row],[towar]]="T1"),G127+statek45[[#This Row],[ile ton]],IF(AND(statek45[[#This Row],[Z/W]]="W",statek45[[#This Row],[towar]]="T1"),G127-statek45[[#This Row],[ile ton]],G127))</f>
        <v>39</v>
      </c>
      <c r="H128" s="2">
        <f>IF(AND(statek45[[#This Row],[Z/W]]="Z",statek45[[#This Row],[towar]]="T2"),H127+statek45[[#This Row],[ile ton]],IF(AND(statek45[[#This Row],[Z/W]]="W",statek45[[#This Row],[towar]]="T2"),H127-statek45[[#This Row],[ile ton]],H127))</f>
        <v>89</v>
      </c>
      <c r="I128" s="2">
        <f>IF(AND(statek45[[#This Row],[Z/W]]="Z",statek45[[#This Row],[towar]]="T3"),I127+statek45[[#This Row],[ile ton]],IF(AND(statek45[[#This Row],[Z/W]]="W",statek45[[#This Row],[towar]]="T3"),I127-statek45[[#This Row],[ile ton]],I127))</f>
        <v>4</v>
      </c>
      <c r="J128" s="2">
        <f>IF(AND(statek45[[#This Row],[Z/W]]="Z",statek45[[#This Row],[towar]]="T4"),J127+statek45[[#This Row],[ile ton]],IF(AND(statek45[[#This Row],[Z/W]]="W",statek45[[#This Row],[towar]]="T4"),J127-statek45[[#This Row],[ile ton]],J127))</f>
        <v>135</v>
      </c>
      <c r="K128" s="2">
        <f>IF(AND(statek45[[#This Row],[Z/W]]="Z",statek45[[#This Row],[towar]]="T5"),K127+statek45[[#This Row],[ile ton]],IF(AND(statek45[[#This Row],[Z/W]]="W",statek45[[#This Row],[towar]]="T5"),K127-statek45[[#This Row],[ile ton]],K127))</f>
        <v>0</v>
      </c>
    </row>
    <row r="129" spans="1:11" x14ac:dyDescent="0.25">
      <c r="A129" s="1">
        <v>43040</v>
      </c>
      <c r="B129" s="2" t="s">
        <v>17</v>
      </c>
      <c r="C129" s="2" t="s">
        <v>11</v>
      </c>
      <c r="D129" s="2" t="s">
        <v>8</v>
      </c>
      <c r="E129">
        <v>19</v>
      </c>
      <c r="F129">
        <v>24</v>
      </c>
      <c r="G129" s="2">
        <f>IF(AND(statek45[[#This Row],[Z/W]]="Z",statek45[[#This Row],[towar]]="T1"),G128+statek45[[#This Row],[ile ton]],IF(AND(statek45[[#This Row],[Z/W]]="W",statek45[[#This Row],[towar]]="T1"),G128-statek45[[#This Row],[ile ton]],G128))</f>
        <v>39</v>
      </c>
      <c r="H129" s="2">
        <f>IF(AND(statek45[[#This Row],[Z/W]]="Z",statek45[[#This Row],[towar]]="T2"),H128+statek45[[#This Row],[ile ton]],IF(AND(statek45[[#This Row],[Z/W]]="W",statek45[[#This Row],[towar]]="T2"),H128-statek45[[#This Row],[ile ton]],H128))</f>
        <v>108</v>
      </c>
      <c r="I129" s="2">
        <f>IF(AND(statek45[[#This Row],[Z/W]]="Z",statek45[[#This Row],[towar]]="T3"),I128+statek45[[#This Row],[ile ton]],IF(AND(statek45[[#This Row],[Z/W]]="W",statek45[[#This Row],[towar]]="T3"),I128-statek45[[#This Row],[ile ton]],I128))</f>
        <v>4</v>
      </c>
      <c r="J129" s="2">
        <f>IF(AND(statek45[[#This Row],[Z/W]]="Z",statek45[[#This Row],[towar]]="T4"),J128+statek45[[#This Row],[ile ton]],IF(AND(statek45[[#This Row],[Z/W]]="W",statek45[[#This Row],[towar]]="T4"),J128-statek45[[#This Row],[ile ton]],J128))</f>
        <v>135</v>
      </c>
      <c r="K129" s="2">
        <f>IF(AND(statek45[[#This Row],[Z/W]]="Z",statek45[[#This Row],[towar]]="T5"),K128+statek45[[#This Row],[ile ton]],IF(AND(statek45[[#This Row],[Z/W]]="W",statek45[[#This Row],[towar]]="T5"),K128-statek45[[#This Row],[ile ton]],K128))</f>
        <v>0</v>
      </c>
    </row>
    <row r="130" spans="1:11" x14ac:dyDescent="0.25">
      <c r="A130" s="1">
        <v>43064</v>
      </c>
      <c r="B130" s="2" t="s">
        <v>18</v>
      </c>
      <c r="C130" s="2" t="s">
        <v>7</v>
      </c>
      <c r="D130" s="2" t="s">
        <v>14</v>
      </c>
      <c r="E130">
        <v>134</v>
      </c>
      <c r="F130">
        <v>99</v>
      </c>
      <c r="G130" s="2">
        <f>IF(AND(statek45[[#This Row],[Z/W]]="Z",statek45[[#This Row],[towar]]="T1"),G129+statek45[[#This Row],[ile ton]],IF(AND(statek45[[#This Row],[Z/W]]="W",statek45[[#This Row],[towar]]="T1"),G129-statek45[[#This Row],[ile ton]],G129))</f>
        <v>39</v>
      </c>
      <c r="H130" s="2">
        <f>IF(AND(statek45[[#This Row],[Z/W]]="Z",statek45[[#This Row],[towar]]="T2"),H129+statek45[[#This Row],[ile ton]],IF(AND(statek45[[#This Row],[Z/W]]="W",statek45[[#This Row],[towar]]="T2"),H129-statek45[[#This Row],[ile ton]],H129))</f>
        <v>108</v>
      </c>
      <c r="I130" s="2">
        <f>IF(AND(statek45[[#This Row],[Z/W]]="Z",statek45[[#This Row],[towar]]="T3"),I129+statek45[[#This Row],[ile ton]],IF(AND(statek45[[#This Row],[Z/W]]="W",statek45[[#This Row],[towar]]="T3"),I129-statek45[[#This Row],[ile ton]],I129))</f>
        <v>4</v>
      </c>
      <c r="J130" s="2">
        <f>IF(AND(statek45[[#This Row],[Z/W]]="Z",statek45[[#This Row],[towar]]="T4"),J129+statek45[[#This Row],[ile ton]],IF(AND(statek45[[#This Row],[Z/W]]="W",statek45[[#This Row],[towar]]="T4"),J129-statek45[[#This Row],[ile ton]],J129))</f>
        <v>1</v>
      </c>
      <c r="K130" s="2">
        <f>IF(AND(statek45[[#This Row],[Z/W]]="Z",statek45[[#This Row],[towar]]="T5"),K129+statek45[[#This Row],[ile ton]],IF(AND(statek45[[#This Row],[Z/W]]="W",statek45[[#This Row],[towar]]="T5"),K129-statek45[[#This Row],[ile ton]],K129))</f>
        <v>0</v>
      </c>
    </row>
    <row r="131" spans="1:11" x14ac:dyDescent="0.25">
      <c r="A131" s="1">
        <v>43064</v>
      </c>
      <c r="B131" s="2" t="s">
        <v>18</v>
      </c>
      <c r="C131" s="2" t="s">
        <v>9</v>
      </c>
      <c r="D131" s="2" t="s">
        <v>8</v>
      </c>
      <c r="E131">
        <v>12</v>
      </c>
      <c r="F131">
        <v>38</v>
      </c>
      <c r="G131" s="2">
        <f>IF(AND(statek45[[#This Row],[Z/W]]="Z",statek45[[#This Row],[towar]]="T1"),G130+statek45[[#This Row],[ile ton]],IF(AND(statek45[[#This Row],[Z/W]]="W",statek45[[#This Row],[towar]]="T1"),G130-statek45[[#This Row],[ile ton]],G130))</f>
        <v>39</v>
      </c>
      <c r="H131" s="2">
        <f>IF(AND(statek45[[#This Row],[Z/W]]="Z",statek45[[#This Row],[towar]]="T2"),H130+statek45[[#This Row],[ile ton]],IF(AND(statek45[[#This Row],[Z/W]]="W",statek45[[#This Row],[towar]]="T2"),H130-statek45[[#This Row],[ile ton]],H130))</f>
        <v>108</v>
      </c>
      <c r="I131" s="2">
        <f>IF(AND(statek45[[#This Row],[Z/W]]="Z",statek45[[#This Row],[towar]]="T3"),I130+statek45[[#This Row],[ile ton]],IF(AND(statek45[[#This Row],[Z/W]]="W",statek45[[#This Row],[towar]]="T3"),I130-statek45[[#This Row],[ile ton]],I130))</f>
        <v>4</v>
      </c>
      <c r="J131" s="2">
        <f>IF(AND(statek45[[#This Row],[Z/W]]="Z",statek45[[#This Row],[towar]]="T4"),J130+statek45[[#This Row],[ile ton]],IF(AND(statek45[[#This Row],[Z/W]]="W",statek45[[#This Row],[towar]]="T4"),J130-statek45[[#This Row],[ile ton]],J130))</f>
        <v>1</v>
      </c>
      <c r="K131" s="2">
        <f>IF(AND(statek45[[#This Row],[Z/W]]="Z",statek45[[#This Row],[towar]]="T5"),K130+statek45[[#This Row],[ile ton]],IF(AND(statek45[[#This Row],[Z/W]]="W",statek45[[#This Row],[towar]]="T5"),K130-statek45[[#This Row],[ile ton]],K130))</f>
        <v>12</v>
      </c>
    </row>
    <row r="132" spans="1:11" x14ac:dyDescent="0.25">
      <c r="A132" s="1">
        <v>43082</v>
      </c>
      <c r="B132" s="2" t="s">
        <v>19</v>
      </c>
      <c r="C132" s="2" t="s">
        <v>12</v>
      </c>
      <c r="D132" s="2" t="s">
        <v>14</v>
      </c>
      <c r="E132">
        <v>4</v>
      </c>
      <c r="F132">
        <v>30</v>
      </c>
      <c r="G132" s="2">
        <f>IF(AND(statek45[[#This Row],[Z/W]]="Z",statek45[[#This Row],[towar]]="T1"),G131+statek45[[#This Row],[ile ton]],IF(AND(statek45[[#This Row],[Z/W]]="W",statek45[[#This Row],[towar]]="T1"),G131-statek45[[#This Row],[ile ton]],G131))</f>
        <v>39</v>
      </c>
      <c r="H132" s="2">
        <f>IF(AND(statek45[[#This Row],[Z/W]]="Z",statek45[[#This Row],[towar]]="T2"),H131+statek45[[#This Row],[ile ton]],IF(AND(statek45[[#This Row],[Z/W]]="W",statek45[[#This Row],[towar]]="T2"),H131-statek45[[#This Row],[ile ton]],H131))</f>
        <v>108</v>
      </c>
      <c r="I132" s="2">
        <f>IF(AND(statek45[[#This Row],[Z/W]]="Z",statek45[[#This Row],[towar]]="T3"),I131+statek45[[#This Row],[ile ton]],IF(AND(statek45[[#This Row],[Z/W]]="W",statek45[[#This Row],[towar]]="T3"),I131-statek45[[#This Row],[ile ton]],I131))</f>
        <v>0</v>
      </c>
      <c r="J132" s="2">
        <f>IF(AND(statek45[[#This Row],[Z/W]]="Z",statek45[[#This Row],[towar]]="T4"),J131+statek45[[#This Row],[ile ton]],IF(AND(statek45[[#This Row],[Z/W]]="W",statek45[[#This Row],[towar]]="T4"),J131-statek45[[#This Row],[ile ton]],J131))</f>
        <v>1</v>
      </c>
      <c r="K132" s="2">
        <f>IF(AND(statek45[[#This Row],[Z/W]]="Z",statek45[[#This Row],[towar]]="T5"),K131+statek45[[#This Row],[ile ton]],IF(AND(statek45[[#This Row],[Z/W]]="W",statek45[[#This Row],[towar]]="T5"),K131-statek45[[#This Row],[ile ton]],K131))</f>
        <v>12</v>
      </c>
    </row>
    <row r="133" spans="1:11" x14ac:dyDescent="0.25">
      <c r="A133" s="1">
        <v>43082</v>
      </c>
      <c r="B133" s="2" t="s">
        <v>19</v>
      </c>
      <c r="C133" s="2" t="s">
        <v>10</v>
      </c>
      <c r="D133" s="2" t="s">
        <v>8</v>
      </c>
      <c r="E133">
        <v>26</v>
      </c>
      <c r="F133">
        <v>8</v>
      </c>
      <c r="G133" s="2">
        <f>IF(AND(statek45[[#This Row],[Z/W]]="Z",statek45[[#This Row],[towar]]="T1"),G132+statek45[[#This Row],[ile ton]],IF(AND(statek45[[#This Row],[Z/W]]="W",statek45[[#This Row],[towar]]="T1"),G132-statek45[[#This Row],[ile ton]],G132))</f>
        <v>65</v>
      </c>
      <c r="H133" s="2">
        <f>IF(AND(statek45[[#This Row],[Z/W]]="Z",statek45[[#This Row],[towar]]="T2"),H132+statek45[[#This Row],[ile ton]],IF(AND(statek45[[#This Row],[Z/W]]="W",statek45[[#This Row],[towar]]="T2"),H132-statek45[[#This Row],[ile ton]],H132))</f>
        <v>108</v>
      </c>
      <c r="I133" s="2">
        <f>IF(AND(statek45[[#This Row],[Z/W]]="Z",statek45[[#This Row],[towar]]="T3"),I132+statek45[[#This Row],[ile ton]],IF(AND(statek45[[#This Row],[Z/W]]="W",statek45[[#This Row],[towar]]="T3"),I132-statek45[[#This Row],[ile ton]],I132))</f>
        <v>0</v>
      </c>
      <c r="J133" s="2">
        <f>IF(AND(statek45[[#This Row],[Z/W]]="Z",statek45[[#This Row],[towar]]="T4"),J132+statek45[[#This Row],[ile ton]],IF(AND(statek45[[#This Row],[Z/W]]="W",statek45[[#This Row],[towar]]="T4"),J132-statek45[[#This Row],[ile ton]],J132))</f>
        <v>1</v>
      </c>
      <c r="K133" s="2">
        <f>IF(AND(statek45[[#This Row],[Z/W]]="Z",statek45[[#This Row],[towar]]="T5"),K132+statek45[[#This Row],[ile ton]],IF(AND(statek45[[#This Row],[Z/W]]="W",statek45[[#This Row],[towar]]="T5"),K132-statek45[[#This Row],[ile ton]],K132))</f>
        <v>12</v>
      </c>
    </row>
    <row r="134" spans="1:11" x14ac:dyDescent="0.25">
      <c r="A134" s="1">
        <v>43082</v>
      </c>
      <c r="B134" s="2" t="s">
        <v>19</v>
      </c>
      <c r="C134" s="2" t="s">
        <v>7</v>
      </c>
      <c r="D134" s="2" t="s">
        <v>8</v>
      </c>
      <c r="E134">
        <v>38</v>
      </c>
      <c r="F134">
        <v>66</v>
      </c>
      <c r="G134" s="2">
        <f>IF(AND(statek45[[#This Row],[Z/W]]="Z",statek45[[#This Row],[towar]]="T1"),G133+statek45[[#This Row],[ile ton]],IF(AND(statek45[[#This Row],[Z/W]]="W",statek45[[#This Row],[towar]]="T1"),G133-statek45[[#This Row],[ile ton]],G133))</f>
        <v>65</v>
      </c>
      <c r="H134" s="2">
        <f>IF(AND(statek45[[#This Row],[Z/W]]="Z",statek45[[#This Row],[towar]]="T2"),H133+statek45[[#This Row],[ile ton]],IF(AND(statek45[[#This Row],[Z/W]]="W",statek45[[#This Row],[towar]]="T2"),H133-statek45[[#This Row],[ile ton]],H133))</f>
        <v>108</v>
      </c>
      <c r="I134" s="2">
        <f>IF(AND(statek45[[#This Row],[Z/W]]="Z",statek45[[#This Row],[towar]]="T3"),I133+statek45[[#This Row],[ile ton]],IF(AND(statek45[[#This Row],[Z/W]]="W",statek45[[#This Row],[towar]]="T3"),I133-statek45[[#This Row],[ile ton]],I133))</f>
        <v>0</v>
      </c>
      <c r="J134" s="2">
        <f>IF(AND(statek45[[#This Row],[Z/W]]="Z",statek45[[#This Row],[towar]]="T4"),J133+statek45[[#This Row],[ile ton]],IF(AND(statek45[[#This Row],[Z/W]]="W",statek45[[#This Row],[towar]]="T4"),J133-statek45[[#This Row],[ile ton]],J133))</f>
        <v>39</v>
      </c>
      <c r="K134" s="2">
        <f>IF(AND(statek45[[#This Row],[Z/W]]="Z",statek45[[#This Row],[towar]]="T5"),K133+statek45[[#This Row],[ile ton]],IF(AND(statek45[[#This Row],[Z/W]]="W",statek45[[#This Row],[towar]]="T5"),K133-statek45[[#This Row],[ile ton]],K133))</f>
        <v>12</v>
      </c>
    </row>
    <row r="135" spans="1:11" x14ac:dyDescent="0.25">
      <c r="A135" s="1">
        <v>43104</v>
      </c>
      <c r="B135" s="2" t="s">
        <v>20</v>
      </c>
      <c r="C135" s="2" t="s">
        <v>7</v>
      </c>
      <c r="D135" s="2" t="s">
        <v>14</v>
      </c>
      <c r="E135">
        <v>38</v>
      </c>
      <c r="F135">
        <v>98</v>
      </c>
      <c r="G135" s="2">
        <f>IF(AND(statek45[[#This Row],[Z/W]]="Z",statek45[[#This Row],[towar]]="T1"),G134+statek45[[#This Row],[ile ton]],IF(AND(statek45[[#This Row],[Z/W]]="W",statek45[[#This Row],[towar]]="T1"),G134-statek45[[#This Row],[ile ton]],G134))</f>
        <v>65</v>
      </c>
      <c r="H135" s="2">
        <f>IF(AND(statek45[[#This Row],[Z/W]]="Z",statek45[[#This Row],[towar]]="T2"),H134+statek45[[#This Row],[ile ton]],IF(AND(statek45[[#This Row],[Z/W]]="W",statek45[[#This Row],[towar]]="T2"),H134-statek45[[#This Row],[ile ton]],H134))</f>
        <v>108</v>
      </c>
      <c r="I135" s="2">
        <f>IF(AND(statek45[[#This Row],[Z/W]]="Z",statek45[[#This Row],[towar]]="T3"),I134+statek45[[#This Row],[ile ton]],IF(AND(statek45[[#This Row],[Z/W]]="W",statek45[[#This Row],[towar]]="T3"),I134-statek45[[#This Row],[ile ton]],I134))</f>
        <v>0</v>
      </c>
      <c r="J135" s="2">
        <f>IF(AND(statek45[[#This Row],[Z/W]]="Z",statek45[[#This Row],[towar]]="T4"),J134+statek45[[#This Row],[ile ton]],IF(AND(statek45[[#This Row],[Z/W]]="W",statek45[[#This Row],[towar]]="T4"),J134-statek45[[#This Row],[ile ton]],J134))</f>
        <v>1</v>
      </c>
      <c r="K135" s="2">
        <f>IF(AND(statek45[[#This Row],[Z/W]]="Z",statek45[[#This Row],[towar]]="T5"),K134+statek45[[#This Row],[ile ton]],IF(AND(statek45[[#This Row],[Z/W]]="W",statek45[[#This Row],[towar]]="T5"),K134-statek45[[#This Row],[ile ton]],K134))</f>
        <v>12</v>
      </c>
    </row>
    <row r="136" spans="1:11" x14ac:dyDescent="0.25">
      <c r="A136" s="1">
        <v>43104</v>
      </c>
      <c r="B136" s="2" t="s">
        <v>20</v>
      </c>
      <c r="C136" s="2" t="s">
        <v>11</v>
      </c>
      <c r="D136" s="2" t="s">
        <v>14</v>
      </c>
      <c r="E136">
        <v>44</v>
      </c>
      <c r="F136">
        <v>37</v>
      </c>
      <c r="G136" s="2">
        <f>IF(AND(statek45[[#This Row],[Z/W]]="Z",statek45[[#This Row],[towar]]="T1"),G135+statek45[[#This Row],[ile ton]],IF(AND(statek45[[#This Row],[Z/W]]="W",statek45[[#This Row],[towar]]="T1"),G135-statek45[[#This Row],[ile ton]],G135))</f>
        <v>65</v>
      </c>
      <c r="H136" s="2">
        <f>IF(AND(statek45[[#This Row],[Z/W]]="Z",statek45[[#This Row],[towar]]="T2"),H135+statek45[[#This Row],[ile ton]],IF(AND(statek45[[#This Row],[Z/W]]="W",statek45[[#This Row],[towar]]="T2"),H135-statek45[[#This Row],[ile ton]],H135))</f>
        <v>64</v>
      </c>
      <c r="I136" s="2">
        <f>IF(AND(statek45[[#This Row],[Z/W]]="Z",statek45[[#This Row],[towar]]="T3"),I135+statek45[[#This Row],[ile ton]],IF(AND(statek45[[#This Row],[Z/W]]="W",statek45[[#This Row],[towar]]="T3"),I135-statek45[[#This Row],[ile ton]],I135))</f>
        <v>0</v>
      </c>
      <c r="J136" s="2">
        <f>IF(AND(statek45[[#This Row],[Z/W]]="Z",statek45[[#This Row],[towar]]="T4"),J135+statek45[[#This Row],[ile ton]],IF(AND(statek45[[#This Row],[Z/W]]="W",statek45[[#This Row],[towar]]="T4"),J135-statek45[[#This Row],[ile ton]],J135))</f>
        <v>1</v>
      </c>
      <c r="K136" s="2">
        <f>IF(AND(statek45[[#This Row],[Z/W]]="Z",statek45[[#This Row],[towar]]="T5"),K135+statek45[[#This Row],[ile ton]],IF(AND(statek45[[#This Row],[Z/W]]="W",statek45[[#This Row],[towar]]="T5"),K135-statek45[[#This Row],[ile ton]],K135))</f>
        <v>12</v>
      </c>
    </row>
    <row r="137" spans="1:11" x14ac:dyDescent="0.25">
      <c r="A137" s="1">
        <v>43104</v>
      </c>
      <c r="B137" s="2" t="s">
        <v>20</v>
      </c>
      <c r="C137" s="2" t="s">
        <v>10</v>
      </c>
      <c r="D137" s="2" t="s">
        <v>8</v>
      </c>
      <c r="E137">
        <v>21</v>
      </c>
      <c r="F137">
        <v>8</v>
      </c>
      <c r="G137" s="2">
        <f>IF(AND(statek45[[#This Row],[Z/W]]="Z",statek45[[#This Row],[towar]]="T1"),G136+statek45[[#This Row],[ile ton]],IF(AND(statek45[[#This Row],[Z/W]]="W",statek45[[#This Row],[towar]]="T1"),G136-statek45[[#This Row],[ile ton]],G136))</f>
        <v>86</v>
      </c>
      <c r="H137" s="2">
        <f>IF(AND(statek45[[#This Row],[Z/W]]="Z",statek45[[#This Row],[towar]]="T2"),H136+statek45[[#This Row],[ile ton]],IF(AND(statek45[[#This Row],[Z/W]]="W",statek45[[#This Row],[towar]]="T2"),H136-statek45[[#This Row],[ile ton]],H136))</f>
        <v>64</v>
      </c>
      <c r="I137" s="2">
        <f>IF(AND(statek45[[#This Row],[Z/W]]="Z",statek45[[#This Row],[towar]]="T3"),I136+statek45[[#This Row],[ile ton]],IF(AND(statek45[[#This Row],[Z/W]]="W",statek45[[#This Row],[towar]]="T3"),I136-statek45[[#This Row],[ile ton]],I136))</f>
        <v>0</v>
      </c>
      <c r="J137" s="2">
        <f>IF(AND(statek45[[#This Row],[Z/W]]="Z",statek45[[#This Row],[towar]]="T4"),J136+statek45[[#This Row],[ile ton]],IF(AND(statek45[[#This Row],[Z/W]]="W",statek45[[#This Row],[towar]]="T4"),J136-statek45[[#This Row],[ile ton]],J136))</f>
        <v>1</v>
      </c>
      <c r="K137" s="2">
        <f>IF(AND(statek45[[#This Row],[Z/W]]="Z",statek45[[#This Row],[towar]]="T5"),K136+statek45[[#This Row],[ile ton]],IF(AND(statek45[[#This Row],[Z/W]]="W",statek45[[#This Row],[towar]]="T5"),K136-statek45[[#This Row],[ile ton]],K136))</f>
        <v>12</v>
      </c>
    </row>
    <row r="138" spans="1:11" x14ac:dyDescent="0.25">
      <c r="A138" s="1">
        <v>43104</v>
      </c>
      <c r="B138" s="2" t="s">
        <v>20</v>
      </c>
      <c r="C138" s="2" t="s">
        <v>9</v>
      </c>
      <c r="D138" s="2" t="s">
        <v>8</v>
      </c>
      <c r="E138">
        <v>10</v>
      </c>
      <c r="F138">
        <v>39</v>
      </c>
      <c r="G138" s="2">
        <f>IF(AND(statek45[[#This Row],[Z/W]]="Z",statek45[[#This Row],[towar]]="T1"),G137+statek45[[#This Row],[ile ton]],IF(AND(statek45[[#This Row],[Z/W]]="W",statek45[[#This Row],[towar]]="T1"),G137-statek45[[#This Row],[ile ton]],G137))</f>
        <v>86</v>
      </c>
      <c r="H138" s="2">
        <f>IF(AND(statek45[[#This Row],[Z/W]]="Z",statek45[[#This Row],[towar]]="T2"),H137+statek45[[#This Row],[ile ton]],IF(AND(statek45[[#This Row],[Z/W]]="W",statek45[[#This Row],[towar]]="T2"),H137-statek45[[#This Row],[ile ton]],H137))</f>
        <v>64</v>
      </c>
      <c r="I138" s="2">
        <f>IF(AND(statek45[[#This Row],[Z/W]]="Z",statek45[[#This Row],[towar]]="T3"),I137+statek45[[#This Row],[ile ton]],IF(AND(statek45[[#This Row],[Z/W]]="W",statek45[[#This Row],[towar]]="T3"),I137-statek45[[#This Row],[ile ton]],I137))</f>
        <v>0</v>
      </c>
      <c r="J138" s="2">
        <f>IF(AND(statek45[[#This Row],[Z/W]]="Z",statek45[[#This Row],[towar]]="T4"),J137+statek45[[#This Row],[ile ton]],IF(AND(statek45[[#This Row],[Z/W]]="W",statek45[[#This Row],[towar]]="T4"),J137-statek45[[#This Row],[ile ton]],J137))</f>
        <v>1</v>
      </c>
      <c r="K138" s="2">
        <f>IF(AND(statek45[[#This Row],[Z/W]]="Z",statek45[[#This Row],[towar]]="T5"),K137+statek45[[#This Row],[ile ton]],IF(AND(statek45[[#This Row],[Z/W]]="W",statek45[[#This Row],[towar]]="T5"),K137-statek45[[#This Row],[ile ton]],K137))</f>
        <v>22</v>
      </c>
    </row>
    <row r="139" spans="1:11" x14ac:dyDescent="0.25">
      <c r="A139" s="1">
        <v>43129</v>
      </c>
      <c r="B139" s="2" t="s">
        <v>21</v>
      </c>
      <c r="C139" s="2" t="s">
        <v>11</v>
      </c>
      <c r="D139" s="2" t="s">
        <v>14</v>
      </c>
      <c r="E139">
        <v>15</v>
      </c>
      <c r="F139">
        <v>38</v>
      </c>
      <c r="G139" s="2">
        <f>IF(AND(statek45[[#This Row],[Z/W]]="Z",statek45[[#This Row],[towar]]="T1"),G138+statek45[[#This Row],[ile ton]],IF(AND(statek45[[#This Row],[Z/W]]="W",statek45[[#This Row],[towar]]="T1"),G138-statek45[[#This Row],[ile ton]],G138))</f>
        <v>86</v>
      </c>
      <c r="H139" s="2">
        <f>IF(AND(statek45[[#This Row],[Z/W]]="Z",statek45[[#This Row],[towar]]="T2"),H138+statek45[[#This Row],[ile ton]],IF(AND(statek45[[#This Row],[Z/W]]="W",statek45[[#This Row],[towar]]="T2"),H138-statek45[[#This Row],[ile ton]],H138))</f>
        <v>49</v>
      </c>
      <c r="I139" s="2">
        <f>IF(AND(statek45[[#This Row],[Z/W]]="Z",statek45[[#This Row],[towar]]="T3"),I138+statek45[[#This Row],[ile ton]],IF(AND(statek45[[#This Row],[Z/W]]="W",statek45[[#This Row],[towar]]="T3"),I138-statek45[[#This Row],[ile ton]],I138))</f>
        <v>0</v>
      </c>
      <c r="J139" s="2">
        <f>IF(AND(statek45[[#This Row],[Z/W]]="Z",statek45[[#This Row],[towar]]="T4"),J138+statek45[[#This Row],[ile ton]],IF(AND(statek45[[#This Row],[Z/W]]="W",statek45[[#This Row],[towar]]="T4"),J138-statek45[[#This Row],[ile ton]],J138))</f>
        <v>1</v>
      </c>
      <c r="K139" s="2">
        <f>IF(AND(statek45[[#This Row],[Z/W]]="Z",statek45[[#This Row],[towar]]="T5"),K138+statek45[[#This Row],[ile ton]],IF(AND(statek45[[#This Row],[Z/W]]="W",statek45[[#This Row],[towar]]="T5"),K138-statek45[[#This Row],[ile ton]],K138))</f>
        <v>22</v>
      </c>
    </row>
    <row r="140" spans="1:11" x14ac:dyDescent="0.25">
      <c r="A140" s="1">
        <v>43129</v>
      </c>
      <c r="B140" s="2" t="s">
        <v>21</v>
      </c>
      <c r="C140" s="2" t="s">
        <v>9</v>
      </c>
      <c r="D140" s="2" t="s">
        <v>14</v>
      </c>
      <c r="E140">
        <v>22</v>
      </c>
      <c r="F140">
        <v>63</v>
      </c>
      <c r="G140" s="2">
        <f>IF(AND(statek45[[#This Row],[Z/W]]="Z",statek45[[#This Row],[towar]]="T1"),G139+statek45[[#This Row],[ile ton]],IF(AND(statek45[[#This Row],[Z/W]]="W",statek45[[#This Row],[towar]]="T1"),G139-statek45[[#This Row],[ile ton]],G139))</f>
        <v>86</v>
      </c>
      <c r="H140" s="2">
        <f>IF(AND(statek45[[#This Row],[Z/W]]="Z",statek45[[#This Row],[towar]]="T2"),H139+statek45[[#This Row],[ile ton]],IF(AND(statek45[[#This Row],[Z/W]]="W",statek45[[#This Row],[towar]]="T2"),H139-statek45[[#This Row],[ile ton]],H139))</f>
        <v>49</v>
      </c>
      <c r="I140" s="2">
        <f>IF(AND(statek45[[#This Row],[Z/W]]="Z",statek45[[#This Row],[towar]]="T3"),I139+statek45[[#This Row],[ile ton]],IF(AND(statek45[[#This Row],[Z/W]]="W",statek45[[#This Row],[towar]]="T3"),I139-statek45[[#This Row],[ile ton]],I139))</f>
        <v>0</v>
      </c>
      <c r="J140" s="2">
        <f>IF(AND(statek45[[#This Row],[Z/W]]="Z",statek45[[#This Row],[towar]]="T4"),J139+statek45[[#This Row],[ile ton]],IF(AND(statek45[[#This Row],[Z/W]]="W",statek45[[#This Row],[towar]]="T4"),J139-statek45[[#This Row],[ile ton]],J139))</f>
        <v>1</v>
      </c>
      <c r="K140" s="2">
        <f>IF(AND(statek45[[#This Row],[Z/W]]="Z",statek45[[#This Row],[towar]]="T5"),K139+statek45[[#This Row],[ile ton]],IF(AND(statek45[[#This Row],[Z/W]]="W",statek45[[#This Row],[towar]]="T5"),K139-statek45[[#This Row],[ile ton]],K139))</f>
        <v>0</v>
      </c>
    </row>
    <row r="141" spans="1:11" x14ac:dyDescent="0.25">
      <c r="A141" s="1">
        <v>43129</v>
      </c>
      <c r="B141" s="2" t="s">
        <v>21</v>
      </c>
      <c r="C141" s="2" t="s">
        <v>7</v>
      </c>
      <c r="D141" s="2" t="s">
        <v>8</v>
      </c>
      <c r="E141">
        <v>9</v>
      </c>
      <c r="F141">
        <v>60</v>
      </c>
      <c r="G141" s="2">
        <f>IF(AND(statek45[[#This Row],[Z/W]]="Z",statek45[[#This Row],[towar]]="T1"),G140+statek45[[#This Row],[ile ton]],IF(AND(statek45[[#This Row],[Z/W]]="W",statek45[[#This Row],[towar]]="T1"),G140-statek45[[#This Row],[ile ton]],G140))</f>
        <v>86</v>
      </c>
      <c r="H141" s="2">
        <f>IF(AND(statek45[[#This Row],[Z/W]]="Z",statek45[[#This Row],[towar]]="T2"),H140+statek45[[#This Row],[ile ton]],IF(AND(statek45[[#This Row],[Z/W]]="W",statek45[[#This Row],[towar]]="T2"),H140-statek45[[#This Row],[ile ton]],H140))</f>
        <v>49</v>
      </c>
      <c r="I141" s="2">
        <f>IF(AND(statek45[[#This Row],[Z/W]]="Z",statek45[[#This Row],[towar]]="T3"),I140+statek45[[#This Row],[ile ton]],IF(AND(statek45[[#This Row],[Z/W]]="W",statek45[[#This Row],[towar]]="T3"),I140-statek45[[#This Row],[ile ton]],I140))</f>
        <v>0</v>
      </c>
      <c r="J141" s="2">
        <f>IF(AND(statek45[[#This Row],[Z/W]]="Z",statek45[[#This Row],[towar]]="T4"),J140+statek45[[#This Row],[ile ton]],IF(AND(statek45[[#This Row],[Z/W]]="W",statek45[[#This Row],[towar]]="T4"),J140-statek45[[#This Row],[ile ton]],J140))</f>
        <v>10</v>
      </c>
      <c r="K141" s="2">
        <f>IF(AND(statek45[[#This Row],[Z/W]]="Z",statek45[[#This Row],[towar]]="T5"),K140+statek45[[#This Row],[ile ton]],IF(AND(statek45[[#This Row],[Z/W]]="W",statek45[[#This Row],[towar]]="T5"),K140-statek45[[#This Row],[ile ton]],K140))</f>
        <v>0</v>
      </c>
    </row>
    <row r="142" spans="1:11" x14ac:dyDescent="0.25">
      <c r="A142" s="1">
        <v>43129</v>
      </c>
      <c r="B142" s="2" t="s">
        <v>21</v>
      </c>
      <c r="C142" s="2" t="s">
        <v>12</v>
      </c>
      <c r="D142" s="2" t="s">
        <v>8</v>
      </c>
      <c r="E142">
        <v>6</v>
      </c>
      <c r="F142">
        <v>19</v>
      </c>
      <c r="G142" s="2">
        <f>IF(AND(statek45[[#This Row],[Z/W]]="Z",statek45[[#This Row],[towar]]="T1"),G141+statek45[[#This Row],[ile ton]],IF(AND(statek45[[#This Row],[Z/W]]="W",statek45[[#This Row],[towar]]="T1"),G141-statek45[[#This Row],[ile ton]],G141))</f>
        <v>86</v>
      </c>
      <c r="H142" s="2">
        <f>IF(AND(statek45[[#This Row],[Z/W]]="Z",statek45[[#This Row],[towar]]="T2"),H141+statek45[[#This Row],[ile ton]],IF(AND(statek45[[#This Row],[Z/W]]="W",statek45[[#This Row],[towar]]="T2"),H141-statek45[[#This Row],[ile ton]],H141))</f>
        <v>49</v>
      </c>
      <c r="I142" s="2">
        <f>IF(AND(statek45[[#This Row],[Z/W]]="Z",statek45[[#This Row],[towar]]="T3"),I141+statek45[[#This Row],[ile ton]],IF(AND(statek45[[#This Row],[Z/W]]="W",statek45[[#This Row],[towar]]="T3"),I141-statek45[[#This Row],[ile ton]],I141))</f>
        <v>6</v>
      </c>
      <c r="J142" s="2">
        <f>IF(AND(statek45[[#This Row],[Z/W]]="Z",statek45[[#This Row],[towar]]="T4"),J141+statek45[[#This Row],[ile ton]],IF(AND(statek45[[#This Row],[Z/W]]="W",statek45[[#This Row],[towar]]="T4"),J141-statek45[[#This Row],[ile ton]],J141))</f>
        <v>10</v>
      </c>
      <c r="K142" s="2">
        <f>IF(AND(statek45[[#This Row],[Z/W]]="Z",statek45[[#This Row],[towar]]="T5"),K141+statek45[[#This Row],[ile ton]],IF(AND(statek45[[#This Row],[Z/W]]="W",statek45[[#This Row],[towar]]="T5"),K141-statek45[[#This Row],[ile ton]],K141))</f>
        <v>0</v>
      </c>
    </row>
    <row r="143" spans="1:11" x14ac:dyDescent="0.25">
      <c r="A143" s="1">
        <v>43129</v>
      </c>
      <c r="B143" s="2" t="s">
        <v>21</v>
      </c>
      <c r="C143" s="2" t="s">
        <v>10</v>
      </c>
      <c r="D143" s="2" t="s">
        <v>8</v>
      </c>
      <c r="E143">
        <v>4</v>
      </c>
      <c r="F143">
        <v>8</v>
      </c>
      <c r="G143" s="2">
        <f>IF(AND(statek45[[#This Row],[Z/W]]="Z",statek45[[#This Row],[towar]]="T1"),G142+statek45[[#This Row],[ile ton]],IF(AND(statek45[[#This Row],[Z/W]]="W",statek45[[#This Row],[towar]]="T1"),G142-statek45[[#This Row],[ile ton]],G142))</f>
        <v>90</v>
      </c>
      <c r="H143" s="2">
        <f>IF(AND(statek45[[#This Row],[Z/W]]="Z",statek45[[#This Row],[towar]]="T2"),H142+statek45[[#This Row],[ile ton]],IF(AND(statek45[[#This Row],[Z/W]]="W",statek45[[#This Row],[towar]]="T2"),H142-statek45[[#This Row],[ile ton]],H142))</f>
        <v>49</v>
      </c>
      <c r="I143" s="2">
        <f>IF(AND(statek45[[#This Row],[Z/W]]="Z",statek45[[#This Row],[towar]]="T3"),I142+statek45[[#This Row],[ile ton]],IF(AND(statek45[[#This Row],[Z/W]]="W",statek45[[#This Row],[towar]]="T3"),I142-statek45[[#This Row],[ile ton]],I142))</f>
        <v>6</v>
      </c>
      <c r="J143" s="2">
        <f>IF(AND(statek45[[#This Row],[Z/W]]="Z",statek45[[#This Row],[towar]]="T4"),J142+statek45[[#This Row],[ile ton]],IF(AND(statek45[[#This Row],[Z/W]]="W",statek45[[#This Row],[towar]]="T4"),J142-statek45[[#This Row],[ile ton]],J142))</f>
        <v>10</v>
      </c>
      <c r="K143" s="2">
        <f>IF(AND(statek45[[#This Row],[Z/W]]="Z",statek45[[#This Row],[towar]]="T5"),K142+statek45[[#This Row],[ile ton]],IF(AND(statek45[[#This Row],[Z/W]]="W",statek45[[#This Row],[towar]]="T5"),K142-statek45[[#This Row],[ile ton]],K142))</f>
        <v>0</v>
      </c>
    </row>
    <row r="144" spans="1:11" x14ac:dyDescent="0.25">
      <c r="A144" s="1">
        <v>43130</v>
      </c>
      <c r="B144" s="2" t="s">
        <v>22</v>
      </c>
      <c r="C144" s="2" t="s">
        <v>12</v>
      </c>
      <c r="D144" s="2" t="s">
        <v>14</v>
      </c>
      <c r="E144">
        <v>6</v>
      </c>
      <c r="F144">
        <v>25</v>
      </c>
      <c r="G144" s="2">
        <f>IF(AND(statek45[[#This Row],[Z/W]]="Z",statek45[[#This Row],[towar]]="T1"),G143+statek45[[#This Row],[ile ton]],IF(AND(statek45[[#This Row],[Z/W]]="W",statek45[[#This Row],[towar]]="T1"),G143-statek45[[#This Row],[ile ton]],G143))</f>
        <v>90</v>
      </c>
      <c r="H144" s="2">
        <f>IF(AND(statek45[[#This Row],[Z/W]]="Z",statek45[[#This Row],[towar]]="T2"),H143+statek45[[#This Row],[ile ton]],IF(AND(statek45[[#This Row],[Z/W]]="W",statek45[[#This Row],[towar]]="T2"),H143-statek45[[#This Row],[ile ton]],H143))</f>
        <v>49</v>
      </c>
      <c r="I144" s="2">
        <f>IF(AND(statek45[[#This Row],[Z/W]]="Z",statek45[[#This Row],[towar]]="T3"),I143+statek45[[#This Row],[ile ton]],IF(AND(statek45[[#This Row],[Z/W]]="W",statek45[[#This Row],[towar]]="T3"),I143-statek45[[#This Row],[ile ton]],I143))</f>
        <v>0</v>
      </c>
      <c r="J144" s="2">
        <f>IF(AND(statek45[[#This Row],[Z/W]]="Z",statek45[[#This Row],[towar]]="T4"),J143+statek45[[#This Row],[ile ton]],IF(AND(statek45[[#This Row],[Z/W]]="W",statek45[[#This Row],[towar]]="T4"),J143-statek45[[#This Row],[ile ton]],J143))</f>
        <v>10</v>
      </c>
      <c r="K144" s="2">
        <f>IF(AND(statek45[[#This Row],[Z/W]]="Z",statek45[[#This Row],[towar]]="T5"),K143+statek45[[#This Row],[ile ton]],IF(AND(statek45[[#This Row],[Z/W]]="W",statek45[[#This Row],[towar]]="T5"),K143-statek45[[#This Row],[ile ton]],K143))</f>
        <v>0</v>
      </c>
    </row>
    <row r="145" spans="1:11" x14ac:dyDescent="0.25">
      <c r="A145" s="1">
        <v>43130</v>
      </c>
      <c r="B145" s="2" t="s">
        <v>22</v>
      </c>
      <c r="C145" s="2" t="s">
        <v>7</v>
      </c>
      <c r="D145" s="2" t="s">
        <v>8</v>
      </c>
      <c r="E145">
        <v>48</v>
      </c>
      <c r="F145">
        <v>79</v>
      </c>
      <c r="G145" s="2">
        <f>IF(AND(statek45[[#This Row],[Z/W]]="Z",statek45[[#This Row],[towar]]="T1"),G144+statek45[[#This Row],[ile ton]],IF(AND(statek45[[#This Row],[Z/W]]="W",statek45[[#This Row],[towar]]="T1"),G144-statek45[[#This Row],[ile ton]],G144))</f>
        <v>90</v>
      </c>
      <c r="H145" s="2">
        <f>IF(AND(statek45[[#This Row],[Z/W]]="Z",statek45[[#This Row],[towar]]="T2"),H144+statek45[[#This Row],[ile ton]],IF(AND(statek45[[#This Row],[Z/W]]="W",statek45[[#This Row],[towar]]="T2"),H144-statek45[[#This Row],[ile ton]],H144))</f>
        <v>49</v>
      </c>
      <c r="I145" s="2">
        <f>IF(AND(statek45[[#This Row],[Z/W]]="Z",statek45[[#This Row],[towar]]="T3"),I144+statek45[[#This Row],[ile ton]],IF(AND(statek45[[#This Row],[Z/W]]="W",statek45[[#This Row],[towar]]="T3"),I144-statek45[[#This Row],[ile ton]],I144))</f>
        <v>0</v>
      </c>
      <c r="J145" s="2">
        <f>IF(AND(statek45[[#This Row],[Z/W]]="Z",statek45[[#This Row],[towar]]="T4"),J144+statek45[[#This Row],[ile ton]],IF(AND(statek45[[#This Row],[Z/W]]="W",statek45[[#This Row],[towar]]="T4"),J144-statek45[[#This Row],[ile ton]],J144))</f>
        <v>58</v>
      </c>
      <c r="K145" s="2">
        <f>IF(AND(statek45[[#This Row],[Z/W]]="Z",statek45[[#This Row],[towar]]="T5"),K144+statek45[[#This Row],[ile ton]],IF(AND(statek45[[#This Row],[Z/W]]="W",statek45[[#This Row],[towar]]="T5"),K144-statek45[[#This Row],[ile ton]],K144))</f>
        <v>0</v>
      </c>
    </row>
    <row r="146" spans="1:11" x14ac:dyDescent="0.25">
      <c r="A146" s="1">
        <v>43147</v>
      </c>
      <c r="B146" s="2" t="s">
        <v>6</v>
      </c>
      <c r="C146" s="2" t="s">
        <v>9</v>
      </c>
      <c r="D146" s="2" t="s">
        <v>8</v>
      </c>
      <c r="E146">
        <v>34</v>
      </c>
      <c r="F146">
        <v>42</v>
      </c>
      <c r="G146" s="2">
        <f>IF(AND(statek45[[#This Row],[Z/W]]="Z",statek45[[#This Row],[towar]]="T1"),G145+statek45[[#This Row],[ile ton]],IF(AND(statek45[[#This Row],[Z/W]]="W",statek45[[#This Row],[towar]]="T1"),G145-statek45[[#This Row],[ile ton]],G145))</f>
        <v>90</v>
      </c>
      <c r="H146" s="2">
        <f>IF(AND(statek45[[#This Row],[Z/W]]="Z",statek45[[#This Row],[towar]]="T2"),H145+statek45[[#This Row],[ile ton]],IF(AND(statek45[[#This Row],[Z/W]]="W",statek45[[#This Row],[towar]]="T2"),H145-statek45[[#This Row],[ile ton]],H145))</f>
        <v>49</v>
      </c>
      <c r="I146" s="2">
        <f>IF(AND(statek45[[#This Row],[Z/W]]="Z",statek45[[#This Row],[towar]]="T3"),I145+statek45[[#This Row],[ile ton]],IF(AND(statek45[[#This Row],[Z/W]]="W",statek45[[#This Row],[towar]]="T3"),I145-statek45[[#This Row],[ile ton]],I145))</f>
        <v>0</v>
      </c>
      <c r="J146" s="2">
        <f>IF(AND(statek45[[#This Row],[Z/W]]="Z",statek45[[#This Row],[towar]]="T4"),J145+statek45[[#This Row],[ile ton]],IF(AND(statek45[[#This Row],[Z/W]]="W",statek45[[#This Row],[towar]]="T4"),J145-statek45[[#This Row],[ile ton]],J145))</f>
        <v>58</v>
      </c>
      <c r="K146" s="2">
        <f>IF(AND(statek45[[#This Row],[Z/W]]="Z",statek45[[#This Row],[towar]]="T5"),K145+statek45[[#This Row],[ile ton]],IF(AND(statek45[[#This Row],[Z/W]]="W",statek45[[#This Row],[towar]]="T5"),K145-statek45[[#This Row],[ile ton]],K145))</f>
        <v>34</v>
      </c>
    </row>
    <row r="147" spans="1:11" x14ac:dyDescent="0.25">
      <c r="A147" s="1">
        <v>43147</v>
      </c>
      <c r="B147" s="2" t="s">
        <v>6</v>
      </c>
      <c r="C147" s="2" t="s">
        <v>11</v>
      </c>
      <c r="D147" s="2" t="s">
        <v>14</v>
      </c>
      <c r="E147">
        <v>49</v>
      </c>
      <c r="F147">
        <v>35</v>
      </c>
      <c r="G147" s="2">
        <f>IF(AND(statek45[[#This Row],[Z/W]]="Z",statek45[[#This Row],[towar]]="T1"),G146+statek45[[#This Row],[ile ton]],IF(AND(statek45[[#This Row],[Z/W]]="W",statek45[[#This Row],[towar]]="T1"),G146-statek45[[#This Row],[ile ton]],G146))</f>
        <v>90</v>
      </c>
      <c r="H147" s="2">
        <f>IF(AND(statek45[[#This Row],[Z/W]]="Z",statek45[[#This Row],[towar]]="T2"),H146+statek45[[#This Row],[ile ton]],IF(AND(statek45[[#This Row],[Z/W]]="W",statek45[[#This Row],[towar]]="T2"),H146-statek45[[#This Row],[ile ton]],H146))</f>
        <v>0</v>
      </c>
      <c r="I147" s="2">
        <f>IF(AND(statek45[[#This Row],[Z/W]]="Z",statek45[[#This Row],[towar]]="T3"),I146+statek45[[#This Row],[ile ton]],IF(AND(statek45[[#This Row],[Z/W]]="W",statek45[[#This Row],[towar]]="T3"),I146-statek45[[#This Row],[ile ton]],I146))</f>
        <v>0</v>
      </c>
      <c r="J147" s="2">
        <f>IF(AND(statek45[[#This Row],[Z/W]]="Z",statek45[[#This Row],[towar]]="T4"),J146+statek45[[#This Row],[ile ton]],IF(AND(statek45[[#This Row],[Z/W]]="W",statek45[[#This Row],[towar]]="T4"),J146-statek45[[#This Row],[ile ton]],J146))</f>
        <v>58</v>
      </c>
      <c r="K147" s="2">
        <f>IF(AND(statek45[[#This Row],[Z/W]]="Z",statek45[[#This Row],[towar]]="T5"),K146+statek45[[#This Row],[ile ton]],IF(AND(statek45[[#This Row],[Z/W]]="W",statek45[[#This Row],[towar]]="T5"),K146-statek45[[#This Row],[ile ton]],K146))</f>
        <v>34</v>
      </c>
    </row>
    <row r="148" spans="1:11" x14ac:dyDescent="0.25">
      <c r="A148" s="1">
        <v>43147</v>
      </c>
      <c r="B148" s="2" t="s">
        <v>6</v>
      </c>
      <c r="C148" s="2" t="s">
        <v>10</v>
      </c>
      <c r="D148" s="2" t="s">
        <v>8</v>
      </c>
      <c r="E148">
        <v>10</v>
      </c>
      <c r="F148">
        <v>8</v>
      </c>
      <c r="G148" s="2">
        <f>IF(AND(statek45[[#This Row],[Z/W]]="Z",statek45[[#This Row],[towar]]="T1"),G147+statek45[[#This Row],[ile ton]],IF(AND(statek45[[#This Row],[Z/W]]="W",statek45[[#This Row],[towar]]="T1"),G147-statek45[[#This Row],[ile ton]],G147))</f>
        <v>100</v>
      </c>
      <c r="H148" s="2">
        <f>IF(AND(statek45[[#This Row],[Z/W]]="Z",statek45[[#This Row],[towar]]="T2"),H147+statek45[[#This Row],[ile ton]],IF(AND(statek45[[#This Row],[Z/W]]="W",statek45[[#This Row],[towar]]="T2"),H147-statek45[[#This Row],[ile ton]],H147))</f>
        <v>0</v>
      </c>
      <c r="I148" s="2">
        <f>IF(AND(statek45[[#This Row],[Z/W]]="Z",statek45[[#This Row],[towar]]="T3"),I147+statek45[[#This Row],[ile ton]],IF(AND(statek45[[#This Row],[Z/W]]="W",statek45[[#This Row],[towar]]="T3"),I147-statek45[[#This Row],[ile ton]],I147))</f>
        <v>0</v>
      </c>
      <c r="J148" s="2">
        <f>IF(AND(statek45[[#This Row],[Z/W]]="Z",statek45[[#This Row],[towar]]="T4"),J147+statek45[[#This Row],[ile ton]],IF(AND(statek45[[#This Row],[Z/W]]="W",statek45[[#This Row],[towar]]="T4"),J147-statek45[[#This Row],[ile ton]],J147))</f>
        <v>58</v>
      </c>
      <c r="K148" s="2">
        <f>IF(AND(statek45[[#This Row],[Z/W]]="Z",statek45[[#This Row],[towar]]="T5"),K147+statek45[[#This Row],[ile ton]],IF(AND(statek45[[#This Row],[Z/W]]="W",statek45[[#This Row],[towar]]="T5"),K147-statek45[[#This Row],[ile ton]],K147))</f>
        <v>34</v>
      </c>
    </row>
    <row r="149" spans="1:11" x14ac:dyDescent="0.25">
      <c r="A149" s="1">
        <v>43147</v>
      </c>
      <c r="B149" s="2" t="s">
        <v>6</v>
      </c>
      <c r="C149" s="2" t="s">
        <v>12</v>
      </c>
      <c r="D149" s="2" t="s">
        <v>8</v>
      </c>
      <c r="E149">
        <v>47</v>
      </c>
      <c r="F149">
        <v>21</v>
      </c>
      <c r="G149" s="2">
        <f>IF(AND(statek45[[#This Row],[Z/W]]="Z",statek45[[#This Row],[towar]]="T1"),G148+statek45[[#This Row],[ile ton]],IF(AND(statek45[[#This Row],[Z/W]]="W",statek45[[#This Row],[towar]]="T1"),G148-statek45[[#This Row],[ile ton]],G148))</f>
        <v>100</v>
      </c>
      <c r="H149" s="2">
        <f>IF(AND(statek45[[#This Row],[Z/W]]="Z",statek45[[#This Row],[towar]]="T2"),H148+statek45[[#This Row],[ile ton]],IF(AND(statek45[[#This Row],[Z/W]]="W",statek45[[#This Row],[towar]]="T2"),H148-statek45[[#This Row],[ile ton]],H148))</f>
        <v>0</v>
      </c>
      <c r="I149" s="2">
        <f>IF(AND(statek45[[#This Row],[Z/W]]="Z",statek45[[#This Row],[towar]]="T3"),I148+statek45[[#This Row],[ile ton]],IF(AND(statek45[[#This Row],[Z/W]]="W",statek45[[#This Row],[towar]]="T3"),I148-statek45[[#This Row],[ile ton]],I148))</f>
        <v>47</v>
      </c>
      <c r="J149" s="2">
        <f>IF(AND(statek45[[#This Row],[Z/W]]="Z",statek45[[#This Row],[towar]]="T4"),J148+statek45[[#This Row],[ile ton]],IF(AND(statek45[[#This Row],[Z/W]]="W",statek45[[#This Row],[towar]]="T4"),J148-statek45[[#This Row],[ile ton]],J148))</f>
        <v>58</v>
      </c>
      <c r="K149" s="2">
        <f>IF(AND(statek45[[#This Row],[Z/W]]="Z",statek45[[#This Row],[towar]]="T5"),K148+statek45[[#This Row],[ile ton]],IF(AND(statek45[[#This Row],[Z/W]]="W",statek45[[#This Row],[towar]]="T5"),K148-statek45[[#This Row],[ile ton]],K148))</f>
        <v>34</v>
      </c>
    </row>
    <row r="150" spans="1:11" x14ac:dyDescent="0.25">
      <c r="A150" s="1">
        <v>43147</v>
      </c>
      <c r="B150" s="2" t="s">
        <v>6</v>
      </c>
      <c r="C150" s="2" t="s">
        <v>7</v>
      </c>
      <c r="D150" s="2" t="s">
        <v>8</v>
      </c>
      <c r="E150">
        <v>48</v>
      </c>
      <c r="F150">
        <v>66</v>
      </c>
      <c r="G150" s="2">
        <f>IF(AND(statek45[[#This Row],[Z/W]]="Z",statek45[[#This Row],[towar]]="T1"),G149+statek45[[#This Row],[ile ton]],IF(AND(statek45[[#This Row],[Z/W]]="W",statek45[[#This Row],[towar]]="T1"),G149-statek45[[#This Row],[ile ton]],G149))</f>
        <v>100</v>
      </c>
      <c r="H150" s="2">
        <f>IF(AND(statek45[[#This Row],[Z/W]]="Z",statek45[[#This Row],[towar]]="T2"),H149+statek45[[#This Row],[ile ton]],IF(AND(statek45[[#This Row],[Z/W]]="W",statek45[[#This Row],[towar]]="T2"),H149-statek45[[#This Row],[ile ton]],H149))</f>
        <v>0</v>
      </c>
      <c r="I150" s="2">
        <f>IF(AND(statek45[[#This Row],[Z/W]]="Z",statek45[[#This Row],[towar]]="T3"),I149+statek45[[#This Row],[ile ton]],IF(AND(statek45[[#This Row],[Z/W]]="W",statek45[[#This Row],[towar]]="T3"),I149-statek45[[#This Row],[ile ton]],I149))</f>
        <v>47</v>
      </c>
      <c r="J150" s="2">
        <f>IF(AND(statek45[[#This Row],[Z/W]]="Z",statek45[[#This Row],[towar]]="T4"),J149+statek45[[#This Row],[ile ton]],IF(AND(statek45[[#This Row],[Z/W]]="W",statek45[[#This Row],[towar]]="T4"),J149-statek45[[#This Row],[ile ton]],J149))</f>
        <v>106</v>
      </c>
      <c r="K150" s="2">
        <f>IF(AND(statek45[[#This Row],[Z/W]]="Z",statek45[[#This Row],[towar]]="T5"),K149+statek45[[#This Row],[ile ton]],IF(AND(statek45[[#This Row],[Z/W]]="W",statek45[[#This Row],[towar]]="T5"),K149-statek45[[#This Row],[ile ton]],K149))</f>
        <v>34</v>
      </c>
    </row>
    <row r="151" spans="1:11" x14ac:dyDescent="0.25">
      <c r="A151" s="1">
        <v>43162</v>
      </c>
      <c r="B151" s="2" t="s">
        <v>13</v>
      </c>
      <c r="C151" s="2" t="s">
        <v>9</v>
      </c>
      <c r="D151" s="2" t="s">
        <v>14</v>
      </c>
      <c r="E151">
        <v>34</v>
      </c>
      <c r="F151">
        <v>58</v>
      </c>
      <c r="G151" s="2">
        <f>IF(AND(statek45[[#This Row],[Z/W]]="Z",statek45[[#This Row],[towar]]="T1"),G150+statek45[[#This Row],[ile ton]],IF(AND(statek45[[#This Row],[Z/W]]="W",statek45[[#This Row],[towar]]="T1"),G150-statek45[[#This Row],[ile ton]],G150))</f>
        <v>100</v>
      </c>
      <c r="H151" s="2">
        <f>IF(AND(statek45[[#This Row],[Z/W]]="Z",statek45[[#This Row],[towar]]="T2"),H150+statek45[[#This Row],[ile ton]],IF(AND(statek45[[#This Row],[Z/W]]="W",statek45[[#This Row],[towar]]="T2"),H150-statek45[[#This Row],[ile ton]],H150))</f>
        <v>0</v>
      </c>
      <c r="I151" s="2">
        <f>IF(AND(statek45[[#This Row],[Z/W]]="Z",statek45[[#This Row],[towar]]="T3"),I150+statek45[[#This Row],[ile ton]],IF(AND(statek45[[#This Row],[Z/W]]="W",statek45[[#This Row],[towar]]="T3"),I150-statek45[[#This Row],[ile ton]],I150))</f>
        <v>47</v>
      </c>
      <c r="J151" s="2">
        <f>IF(AND(statek45[[#This Row],[Z/W]]="Z",statek45[[#This Row],[towar]]="T4"),J150+statek45[[#This Row],[ile ton]],IF(AND(statek45[[#This Row],[Z/W]]="W",statek45[[#This Row],[towar]]="T4"),J150-statek45[[#This Row],[ile ton]],J150))</f>
        <v>106</v>
      </c>
      <c r="K151" s="2">
        <f>IF(AND(statek45[[#This Row],[Z/W]]="Z",statek45[[#This Row],[towar]]="T5"),K150+statek45[[#This Row],[ile ton]],IF(AND(statek45[[#This Row],[Z/W]]="W",statek45[[#This Row],[towar]]="T5"),K150-statek45[[#This Row],[ile ton]],K150))</f>
        <v>0</v>
      </c>
    </row>
    <row r="152" spans="1:11" x14ac:dyDescent="0.25">
      <c r="A152" s="1">
        <v>43162</v>
      </c>
      <c r="B152" s="2" t="s">
        <v>13</v>
      </c>
      <c r="C152" s="2" t="s">
        <v>10</v>
      </c>
      <c r="D152" s="2" t="s">
        <v>8</v>
      </c>
      <c r="E152">
        <v>5</v>
      </c>
      <c r="F152">
        <v>9</v>
      </c>
      <c r="G152" s="2">
        <f>IF(AND(statek45[[#This Row],[Z/W]]="Z",statek45[[#This Row],[towar]]="T1"),G151+statek45[[#This Row],[ile ton]],IF(AND(statek45[[#This Row],[Z/W]]="W",statek45[[#This Row],[towar]]="T1"),G151-statek45[[#This Row],[ile ton]],G151))</f>
        <v>105</v>
      </c>
      <c r="H152" s="2">
        <f>IF(AND(statek45[[#This Row],[Z/W]]="Z",statek45[[#This Row],[towar]]="T2"),H151+statek45[[#This Row],[ile ton]],IF(AND(statek45[[#This Row],[Z/W]]="W",statek45[[#This Row],[towar]]="T2"),H151-statek45[[#This Row],[ile ton]],H151))</f>
        <v>0</v>
      </c>
      <c r="I152" s="2">
        <f>IF(AND(statek45[[#This Row],[Z/W]]="Z",statek45[[#This Row],[towar]]="T3"),I151+statek45[[#This Row],[ile ton]],IF(AND(statek45[[#This Row],[Z/W]]="W",statek45[[#This Row],[towar]]="T3"),I151-statek45[[#This Row],[ile ton]],I151))</f>
        <v>47</v>
      </c>
      <c r="J152" s="2">
        <f>IF(AND(statek45[[#This Row],[Z/W]]="Z",statek45[[#This Row],[towar]]="T4"),J151+statek45[[#This Row],[ile ton]],IF(AND(statek45[[#This Row],[Z/W]]="W",statek45[[#This Row],[towar]]="T4"),J151-statek45[[#This Row],[ile ton]],J151))</f>
        <v>106</v>
      </c>
      <c r="K152" s="2">
        <f>IF(AND(statek45[[#This Row],[Z/W]]="Z",statek45[[#This Row],[towar]]="T5"),K151+statek45[[#This Row],[ile ton]],IF(AND(statek45[[#This Row],[Z/W]]="W",statek45[[#This Row],[towar]]="T5"),K151-statek45[[#This Row],[ile ton]],K151))</f>
        <v>0</v>
      </c>
    </row>
    <row r="153" spans="1:11" x14ac:dyDescent="0.25">
      <c r="A153" s="1">
        <v>43181</v>
      </c>
      <c r="B153" s="2" t="s">
        <v>15</v>
      </c>
      <c r="C153" s="2" t="s">
        <v>12</v>
      </c>
      <c r="D153" s="2" t="s">
        <v>14</v>
      </c>
      <c r="E153">
        <v>46</v>
      </c>
      <c r="F153">
        <v>30</v>
      </c>
      <c r="G153" s="2">
        <f>IF(AND(statek45[[#This Row],[Z/W]]="Z",statek45[[#This Row],[towar]]="T1"),G152+statek45[[#This Row],[ile ton]],IF(AND(statek45[[#This Row],[Z/W]]="W",statek45[[#This Row],[towar]]="T1"),G152-statek45[[#This Row],[ile ton]],G152))</f>
        <v>105</v>
      </c>
      <c r="H153" s="2">
        <f>IF(AND(statek45[[#This Row],[Z/W]]="Z",statek45[[#This Row],[towar]]="T2"),H152+statek45[[#This Row],[ile ton]],IF(AND(statek45[[#This Row],[Z/W]]="W",statek45[[#This Row],[towar]]="T2"),H152-statek45[[#This Row],[ile ton]],H152))</f>
        <v>0</v>
      </c>
      <c r="I153" s="2">
        <f>IF(AND(statek45[[#This Row],[Z/W]]="Z",statek45[[#This Row],[towar]]="T3"),I152+statek45[[#This Row],[ile ton]],IF(AND(statek45[[#This Row],[Z/W]]="W",statek45[[#This Row],[towar]]="T3"),I152-statek45[[#This Row],[ile ton]],I152))</f>
        <v>1</v>
      </c>
      <c r="J153" s="2">
        <f>IF(AND(statek45[[#This Row],[Z/W]]="Z",statek45[[#This Row],[towar]]="T4"),J152+statek45[[#This Row],[ile ton]],IF(AND(statek45[[#This Row],[Z/W]]="W",statek45[[#This Row],[towar]]="T4"),J152-statek45[[#This Row],[ile ton]],J152))</f>
        <v>106</v>
      </c>
      <c r="K153" s="2">
        <f>IF(AND(statek45[[#This Row],[Z/W]]="Z",statek45[[#This Row],[towar]]="T5"),K152+statek45[[#This Row],[ile ton]],IF(AND(statek45[[#This Row],[Z/W]]="W",statek45[[#This Row],[towar]]="T5"),K152-statek45[[#This Row],[ile ton]],K152))</f>
        <v>0</v>
      </c>
    </row>
    <row r="154" spans="1:11" x14ac:dyDescent="0.25">
      <c r="A154" s="1">
        <v>43181</v>
      </c>
      <c r="B154" s="2" t="s">
        <v>15</v>
      </c>
      <c r="C154" s="2" t="s">
        <v>7</v>
      </c>
      <c r="D154" s="2" t="s">
        <v>8</v>
      </c>
      <c r="E154">
        <v>49</v>
      </c>
      <c r="F154">
        <v>65</v>
      </c>
      <c r="G154" s="2">
        <f>IF(AND(statek45[[#This Row],[Z/W]]="Z",statek45[[#This Row],[towar]]="T1"),G153+statek45[[#This Row],[ile ton]],IF(AND(statek45[[#This Row],[Z/W]]="W",statek45[[#This Row],[towar]]="T1"),G153-statek45[[#This Row],[ile ton]],G153))</f>
        <v>105</v>
      </c>
      <c r="H154" s="2">
        <f>IF(AND(statek45[[#This Row],[Z/W]]="Z",statek45[[#This Row],[towar]]="T2"),H153+statek45[[#This Row],[ile ton]],IF(AND(statek45[[#This Row],[Z/W]]="W",statek45[[#This Row],[towar]]="T2"),H153-statek45[[#This Row],[ile ton]],H153))</f>
        <v>0</v>
      </c>
      <c r="I154" s="2">
        <f>IF(AND(statek45[[#This Row],[Z/W]]="Z",statek45[[#This Row],[towar]]="T3"),I153+statek45[[#This Row],[ile ton]],IF(AND(statek45[[#This Row],[Z/W]]="W",statek45[[#This Row],[towar]]="T3"),I153-statek45[[#This Row],[ile ton]],I153))</f>
        <v>1</v>
      </c>
      <c r="J154" s="2">
        <f>IF(AND(statek45[[#This Row],[Z/W]]="Z",statek45[[#This Row],[towar]]="T4"),J153+statek45[[#This Row],[ile ton]],IF(AND(statek45[[#This Row],[Z/W]]="W",statek45[[#This Row],[towar]]="T4"),J153-statek45[[#This Row],[ile ton]],J153))</f>
        <v>155</v>
      </c>
      <c r="K154" s="2">
        <f>IF(AND(statek45[[#This Row],[Z/W]]="Z",statek45[[#This Row],[towar]]="T5"),K153+statek45[[#This Row],[ile ton]],IF(AND(statek45[[#This Row],[Z/W]]="W",statek45[[#This Row],[towar]]="T5"),K153-statek45[[#This Row],[ile ton]],K153))</f>
        <v>0</v>
      </c>
    </row>
    <row r="155" spans="1:11" x14ac:dyDescent="0.25">
      <c r="A155" s="1">
        <v>43181</v>
      </c>
      <c r="B155" s="2" t="s">
        <v>15</v>
      </c>
      <c r="C155" s="2" t="s">
        <v>10</v>
      </c>
      <c r="D155" s="2" t="s">
        <v>8</v>
      </c>
      <c r="E155">
        <v>16</v>
      </c>
      <c r="F155">
        <v>8</v>
      </c>
      <c r="G155" s="2">
        <f>IF(AND(statek45[[#This Row],[Z/W]]="Z",statek45[[#This Row],[towar]]="T1"),G154+statek45[[#This Row],[ile ton]],IF(AND(statek45[[#This Row],[Z/W]]="W",statek45[[#This Row],[towar]]="T1"),G154-statek45[[#This Row],[ile ton]],G154))</f>
        <v>121</v>
      </c>
      <c r="H155" s="2">
        <f>IF(AND(statek45[[#This Row],[Z/W]]="Z",statek45[[#This Row],[towar]]="T2"),H154+statek45[[#This Row],[ile ton]],IF(AND(statek45[[#This Row],[Z/W]]="W",statek45[[#This Row],[towar]]="T2"),H154-statek45[[#This Row],[ile ton]],H154))</f>
        <v>0</v>
      </c>
      <c r="I155" s="2">
        <f>IF(AND(statek45[[#This Row],[Z/W]]="Z",statek45[[#This Row],[towar]]="T3"),I154+statek45[[#This Row],[ile ton]],IF(AND(statek45[[#This Row],[Z/W]]="W",statek45[[#This Row],[towar]]="T3"),I154-statek45[[#This Row],[ile ton]],I154))</f>
        <v>1</v>
      </c>
      <c r="J155" s="2">
        <f>IF(AND(statek45[[#This Row],[Z/W]]="Z",statek45[[#This Row],[towar]]="T4"),J154+statek45[[#This Row],[ile ton]],IF(AND(statek45[[#This Row],[Z/W]]="W",statek45[[#This Row],[towar]]="T4"),J154-statek45[[#This Row],[ile ton]],J154))</f>
        <v>155</v>
      </c>
      <c r="K155" s="2">
        <f>IF(AND(statek45[[#This Row],[Z/W]]="Z",statek45[[#This Row],[towar]]="T5"),K154+statek45[[#This Row],[ile ton]],IF(AND(statek45[[#This Row],[Z/W]]="W",statek45[[#This Row],[towar]]="T5"),K154-statek45[[#This Row],[ile ton]],K154))</f>
        <v>0</v>
      </c>
    </row>
    <row r="156" spans="1:11" x14ac:dyDescent="0.25">
      <c r="A156" s="1">
        <v>43207</v>
      </c>
      <c r="B156" s="2" t="s">
        <v>16</v>
      </c>
      <c r="C156" s="2" t="s">
        <v>9</v>
      </c>
      <c r="D156" s="2" t="s">
        <v>8</v>
      </c>
      <c r="E156">
        <v>5</v>
      </c>
      <c r="F156">
        <v>37</v>
      </c>
      <c r="G156" s="2">
        <f>IF(AND(statek45[[#This Row],[Z/W]]="Z",statek45[[#This Row],[towar]]="T1"),G155+statek45[[#This Row],[ile ton]],IF(AND(statek45[[#This Row],[Z/W]]="W",statek45[[#This Row],[towar]]="T1"),G155-statek45[[#This Row],[ile ton]],G155))</f>
        <v>121</v>
      </c>
      <c r="H156" s="2">
        <f>IF(AND(statek45[[#This Row],[Z/W]]="Z",statek45[[#This Row],[towar]]="T2"),H155+statek45[[#This Row],[ile ton]],IF(AND(statek45[[#This Row],[Z/W]]="W",statek45[[#This Row],[towar]]="T2"),H155-statek45[[#This Row],[ile ton]],H155))</f>
        <v>0</v>
      </c>
      <c r="I156" s="2">
        <f>IF(AND(statek45[[#This Row],[Z/W]]="Z",statek45[[#This Row],[towar]]="T3"),I155+statek45[[#This Row],[ile ton]],IF(AND(statek45[[#This Row],[Z/W]]="W",statek45[[#This Row],[towar]]="T3"),I155-statek45[[#This Row],[ile ton]],I155))</f>
        <v>1</v>
      </c>
      <c r="J156" s="2">
        <f>IF(AND(statek45[[#This Row],[Z/W]]="Z",statek45[[#This Row],[towar]]="T4"),J155+statek45[[#This Row],[ile ton]],IF(AND(statek45[[#This Row],[Z/W]]="W",statek45[[#This Row],[towar]]="T4"),J155-statek45[[#This Row],[ile ton]],J155))</f>
        <v>155</v>
      </c>
      <c r="K156" s="2">
        <f>IF(AND(statek45[[#This Row],[Z/W]]="Z",statek45[[#This Row],[towar]]="T5"),K155+statek45[[#This Row],[ile ton]],IF(AND(statek45[[#This Row],[Z/W]]="W",statek45[[#This Row],[towar]]="T5"),K155-statek45[[#This Row],[ile ton]],K155))</f>
        <v>5</v>
      </c>
    </row>
    <row r="157" spans="1:11" x14ac:dyDescent="0.25">
      <c r="A157" s="1">
        <v>43207</v>
      </c>
      <c r="B157" s="2" t="s">
        <v>16</v>
      </c>
      <c r="C157" s="2" t="s">
        <v>12</v>
      </c>
      <c r="D157" s="2" t="s">
        <v>14</v>
      </c>
      <c r="E157">
        <v>1</v>
      </c>
      <c r="F157">
        <v>32</v>
      </c>
      <c r="G157" s="2">
        <f>IF(AND(statek45[[#This Row],[Z/W]]="Z",statek45[[#This Row],[towar]]="T1"),G156+statek45[[#This Row],[ile ton]],IF(AND(statek45[[#This Row],[Z/W]]="W",statek45[[#This Row],[towar]]="T1"),G156-statek45[[#This Row],[ile ton]],G156))</f>
        <v>121</v>
      </c>
      <c r="H157" s="2">
        <f>IF(AND(statek45[[#This Row],[Z/W]]="Z",statek45[[#This Row],[towar]]="T2"),H156+statek45[[#This Row],[ile ton]],IF(AND(statek45[[#This Row],[Z/W]]="W",statek45[[#This Row],[towar]]="T2"),H156-statek45[[#This Row],[ile ton]],H156))</f>
        <v>0</v>
      </c>
      <c r="I157" s="2">
        <f>IF(AND(statek45[[#This Row],[Z/W]]="Z",statek45[[#This Row],[towar]]="T3"),I156+statek45[[#This Row],[ile ton]],IF(AND(statek45[[#This Row],[Z/W]]="W",statek45[[#This Row],[towar]]="T3"),I156-statek45[[#This Row],[ile ton]],I156))</f>
        <v>0</v>
      </c>
      <c r="J157" s="2">
        <f>IF(AND(statek45[[#This Row],[Z/W]]="Z",statek45[[#This Row],[towar]]="T4"),J156+statek45[[#This Row],[ile ton]],IF(AND(statek45[[#This Row],[Z/W]]="W",statek45[[#This Row],[towar]]="T4"),J156-statek45[[#This Row],[ile ton]],J156))</f>
        <v>155</v>
      </c>
      <c r="K157" s="2">
        <f>IF(AND(statek45[[#This Row],[Z/W]]="Z",statek45[[#This Row],[towar]]="T5"),K156+statek45[[#This Row],[ile ton]],IF(AND(statek45[[#This Row],[Z/W]]="W",statek45[[#This Row],[towar]]="T5"),K156-statek45[[#This Row],[ile ton]],K156))</f>
        <v>5</v>
      </c>
    </row>
    <row r="158" spans="1:11" x14ac:dyDescent="0.25">
      <c r="A158" s="1">
        <v>43207</v>
      </c>
      <c r="B158" s="2" t="s">
        <v>16</v>
      </c>
      <c r="C158" s="2" t="s">
        <v>10</v>
      </c>
      <c r="D158" s="2" t="s">
        <v>8</v>
      </c>
      <c r="E158">
        <v>34</v>
      </c>
      <c r="F158">
        <v>7</v>
      </c>
      <c r="G158" s="2">
        <f>IF(AND(statek45[[#This Row],[Z/W]]="Z",statek45[[#This Row],[towar]]="T1"),G157+statek45[[#This Row],[ile ton]],IF(AND(statek45[[#This Row],[Z/W]]="W",statek45[[#This Row],[towar]]="T1"),G157-statek45[[#This Row],[ile ton]],G157))</f>
        <v>155</v>
      </c>
      <c r="H158" s="2">
        <f>IF(AND(statek45[[#This Row],[Z/W]]="Z",statek45[[#This Row],[towar]]="T2"),H157+statek45[[#This Row],[ile ton]],IF(AND(statek45[[#This Row],[Z/W]]="W",statek45[[#This Row],[towar]]="T2"),H157-statek45[[#This Row],[ile ton]],H157))</f>
        <v>0</v>
      </c>
      <c r="I158" s="2">
        <f>IF(AND(statek45[[#This Row],[Z/W]]="Z",statek45[[#This Row],[towar]]="T3"),I157+statek45[[#This Row],[ile ton]],IF(AND(statek45[[#This Row],[Z/W]]="W",statek45[[#This Row],[towar]]="T3"),I157-statek45[[#This Row],[ile ton]],I157))</f>
        <v>0</v>
      </c>
      <c r="J158" s="2">
        <f>IF(AND(statek45[[#This Row],[Z/W]]="Z",statek45[[#This Row],[towar]]="T4"),J157+statek45[[#This Row],[ile ton]],IF(AND(statek45[[#This Row],[Z/W]]="W",statek45[[#This Row],[towar]]="T4"),J157-statek45[[#This Row],[ile ton]],J157))</f>
        <v>155</v>
      </c>
      <c r="K158" s="2">
        <f>IF(AND(statek45[[#This Row],[Z/W]]="Z",statek45[[#This Row],[towar]]="T5"),K157+statek45[[#This Row],[ile ton]],IF(AND(statek45[[#This Row],[Z/W]]="W",statek45[[#This Row],[towar]]="T5"),K157-statek45[[#This Row],[ile ton]],K157))</f>
        <v>5</v>
      </c>
    </row>
    <row r="159" spans="1:11" x14ac:dyDescent="0.25">
      <c r="A159" s="1">
        <v>43207</v>
      </c>
      <c r="B159" s="2" t="s">
        <v>16</v>
      </c>
      <c r="C159" s="2" t="s">
        <v>7</v>
      </c>
      <c r="D159" s="2" t="s">
        <v>8</v>
      </c>
      <c r="E159">
        <v>29</v>
      </c>
      <c r="F159">
        <v>59</v>
      </c>
      <c r="G159" s="2">
        <f>IF(AND(statek45[[#This Row],[Z/W]]="Z",statek45[[#This Row],[towar]]="T1"),G158+statek45[[#This Row],[ile ton]],IF(AND(statek45[[#This Row],[Z/W]]="W",statek45[[#This Row],[towar]]="T1"),G158-statek45[[#This Row],[ile ton]],G158))</f>
        <v>155</v>
      </c>
      <c r="H159" s="2">
        <f>IF(AND(statek45[[#This Row],[Z/W]]="Z",statek45[[#This Row],[towar]]="T2"),H158+statek45[[#This Row],[ile ton]],IF(AND(statek45[[#This Row],[Z/W]]="W",statek45[[#This Row],[towar]]="T2"),H158-statek45[[#This Row],[ile ton]],H158))</f>
        <v>0</v>
      </c>
      <c r="I159" s="2">
        <f>IF(AND(statek45[[#This Row],[Z/W]]="Z",statek45[[#This Row],[towar]]="T3"),I158+statek45[[#This Row],[ile ton]],IF(AND(statek45[[#This Row],[Z/W]]="W",statek45[[#This Row],[towar]]="T3"),I158-statek45[[#This Row],[ile ton]],I158))</f>
        <v>0</v>
      </c>
      <c r="J159" s="2">
        <f>IF(AND(statek45[[#This Row],[Z/W]]="Z",statek45[[#This Row],[towar]]="T4"),J158+statek45[[#This Row],[ile ton]],IF(AND(statek45[[#This Row],[Z/W]]="W",statek45[[#This Row],[towar]]="T4"),J158-statek45[[#This Row],[ile ton]],J158))</f>
        <v>184</v>
      </c>
      <c r="K159" s="2">
        <f>IF(AND(statek45[[#This Row],[Z/W]]="Z",statek45[[#This Row],[towar]]="T5"),K158+statek45[[#This Row],[ile ton]],IF(AND(statek45[[#This Row],[Z/W]]="W",statek45[[#This Row],[towar]]="T5"),K158-statek45[[#This Row],[ile ton]],K158))</f>
        <v>5</v>
      </c>
    </row>
    <row r="160" spans="1:11" x14ac:dyDescent="0.25">
      <c r="A160" s="1">
        <v>43228</v>
      </c>
      <c r="B160" s="2" t="s">
        <v>17</v>
      </c>
      <c r="C160" s="2" t="s">
        <v>11</v>
      </c>
      <c r="D160" s="2" t="s">
        <v>8</v>
      </c>
      <c r="E160">
        <v>34</v>
      </c>
      <c r="F160">
        <v>24</v>
      </c>
      <c r="G160" s="2">
        <f>IF(AND(statek45[[#This Row],[Z/W]]="Z",statek45[[#This Row],[towar]]="T1"),G159+statek45[[#This Row],[ile ton]],IF(AND(statek45[[#This Row],[Z/W]]="W",statek45[[#This Row],[towar]]="T1"),G159-statek45[[#This Row],[ile ton]],G159))</f>
        <v>155</v>
      </c>
      <c r="H160" s="2">
        <f>IF(AND(statek45[[#This Row],[Z/W]]="Z",statek45[[#This Row],[towar]]="T2"),H159+statek45[[#This Row],[ile ton]],IF(AND(statek45[[#This Row],[Z/W]]="W",statek45[[#This Row],[towar]]="T2"),H159-statek45[[#This Row],[ile ton]],H159))</f>
        <v>34</v>
      </c>
      <c r="I160" s="2">
        <f>IF(AND(statek45[[#This Row],[Z/W]]="Z",statek45[[#This Row],[towar]]="T3"),I159+statek45[[#This Row],[ile ton]],IF(AND(statek45[[#This Row],[Z/W]]="W",statek45[[#This Row],[towar]]="T3"),I159-statek45[[#This Row],[ile ton]],I159))</f>
        <v>0</v>
      </c>
      <c r="J160" s="2">
        <f>IF(AND(statek45[[#This Row],[Z/W]]="Z",statek45[[#This Row],[towar]]="T4"),J159+statek45[[#This Row],[ile ton]],IF(AND(statek45[[#This Row],[Z/W]]="W",statek45[[#This Row],[towar]]="T4"),J159-statek45[[#This Row],[ile ton]],J159))</f>
        <v>184</v>
      </c>
      <c r="K160" s="2">
        <f>IF(AND(statek45[[#This Row],[Z/W]]="Z",statek45[[#This Row],[towar]]="T5"),K159+statek45[[#This Row],[ile ton]],IF(AND(statek45[[#This Row],[Z/W]]="W",statek45[[#This Row],[towar]]="T5"),K159-statek45[[#This Row],[ile ton]],K159))</f>
        <v>5</v>
      </c>
    </row>
    <row r="161" spans="1:11" x14ac:dyDescent="0.25">
      <c r="A161" s="1">
        <v>43228</v>
      </c>
      <c r="B161" s="2" t="s">
        <v>17</v>
      </c>
      <c r="C161" s="2" t="s">
        <v>12</v>
      </c>
      <c r="D161" s="2" t="s">
        <v>8</v>
      </c>
      <c r="E161">
        <v>27</v>
      </c>
      <c r="F161">
        <v>20</v>
      </c>
      <c r="G161" s="2">
        <f>IF(AND(statek45[[#This Row],[Z/W]]="Z",statek45[[#This Row],[towar]]="T1"),G160+statek45[[#This Row],[ile ton]],IF(AND(statek45[[#This Row],[Z/W]]="W",statek45[[#This Row],[towar]]="T1"),G160-statek45[[#This Row],[ile ton]],G160))</f>
        <v>155</v>
      </c>
      <c r="H161" s="2">
        <f>IF(AND(statek45[[#This Row],[Z/W]]="Z",statek45[[#This Row],[towar]]="T2"),H160+statek45[[#This Row],[ile ton]],IF(AND(statek45[[#This Row],[Z/W]]="W",statek45[[#This Row],[towar]]="T2"),H160-statek45[[#This Row],[ile ton]],H160))</f>
        <v>34</v>
      </c>
      <c r="I161" s="2">
        <f>IF(AND(statek45[[#This Row],[Z/W]]="Z",statek45[[#This Row],[towar]]="T3"),I160+statek45[[#This Row],[ile ton]],IF(AND(statek45[[#This Row],[Z/W]]="W",statek45[[#This Row],[towar]]="T3"),I160-statek45[[#This Row],[ile ton]],I160))</f>
        <v>27</v>
      </c>
      <c r="J161" s="2">
        <f>IF(AND(statek45[[#This Row],[Z/W]]="Z",statek45[[#This Row],[towar]]="T4"),J160+statek45[[#This Row],[ile ton]],IF(AND(statek45[[#This Row],[Z/W]]="W",statek45[[#This Row],[towar]]="T4"),J160-statek45[[#This Row],[ile ton]],J160))</f>
        <v>184</v>
      </c>
      <c r="K161" s="2">
        <f>IF(AND(statek45[[#This Row],[Z/W]]="Z",statek45[[#This Row],[towar]]="T5"),K160+statek45[[#This Row],[ile ton]],IF(AND(statek45[[#This Row],[Z/W]]="W",statek45[[#This Row],[towar]]="T5"),K160-statek45[[#This Row],[ile ton]],K160))</f>
        <v>5</v>
      </c>
    </row>
    <row r="162" spans="1:11" x14ac:dyDescent="0.25">
      <c r="A162" s="1">
        <v>43228</v>
      </c>
      <c r="B162" s="2" t="s">
        <v>17</v>
      </c>
      <c r="C162" s="2" t="s">
        <v>10</v>
      </c>
      <c r="D162" s="2" t="s">
        <v>8</v>
      </c>
      <c r="E162">
        <v>40</v>
      </c>
      <c r="F162">
        <v>8</v>
      </c>
      <c r="G162" s="2">
        <f>IF(AND(statek45[[#This Row],[Z/W]]="Z",statek45[[#This Row],[towar]]="T1"),G161+statek45[[#This Row],[ile ton]],IF(AND(statek45[[#This Row],[Z/W]]="W",statek45[[#This Row],[towar]]="T1"),G161-statek45[[#This Row],[ile ton]],G161))</f>
        <v>195</v>
      </c>
      <c r="H162" s="2">
        <f>IF(AND(statek45[[#This Row],[Z/W]]="Z",statek45[[#This Row],[towar]]="T2"),H161+statek45[[#This Row],[ile ton]],IF(AND(statek45[[#This Row],[Z/W]]="W",statek45[[#This Row],[towar]]="T2"),H161-statek45[[#This Row],[ile ton]],H161))</f>
        <v>34</v>
      </c>
      <c r="I162" s="2">
        <f>IF(AND(statek45[[#This Row],[Z/W]]="Z",statek45[[#This Row],[towar]]="T3"),I161+statek45[[#This Row],[ile ton]],IF(AND(statek45[[#This Row],[Z/W]]="W",statek45[[#This Row],[towar]]="T3"),I161-statek45[[#This Row],[ile ton]],I161))</f>
        <v>27</v>
      </c>
      <c r="J162" s="2">
        <f>IF(AND(statek45[[#This Row],[Z/W]]="Z",statek45[[#This Row],[towar]]="T4"),J161+statek45[[#This Row],[ile ton]],IF(AND(statek45[[#This Row],[Z/W]]="W",statek45[[#This Row],[towar]]="T4"),J161-statek45[[#This Row],[ile ton]],J161))</f>
        <v>184</v>
      </c>
      <c r="K162" s="2">
        <f>IF(AND(statek45[[#This Row],[Z/W]]="Z",statek45[[#This Row],[towar]]="T5"),K161+statek45[[#This Row],[ile ton]],IF(AND(statek45[[#This Row],[Z/W]]="W",statek45[[#This Row],[towar]]="T5"),K161-statek45[[#This Row],[ile ton]],K161))</f>
        <v>5</v>
      </c>
    </row>
    <row r="163" spans="1:11" x14ac:dyDescent="0.25">
      <c r="A163" s="1">
        <v>43252</v>
      </c>
      <c r="B163" s="2" t="s">
        <v>18</v>
      </c>
      <c r="C163" s="2" t="s">
        <v>7</v>
      </c>
      <c r="D163" s="2" t="s">
        <v>14</v>
      </c>
      <c r="E163">
        <v>184</v>
      </c>
      <c r="F163">
        <v>99</v>
      </c>
      <c r="G163" s="2">
        <f>IF(AND(statek45[[#This Row],[Z/W]]="Z",statek45[[#This Row],[towar]]="T1"),G162+statek45[[#This Row],[ile ton]],IF(AND(statek45[[#This Row],[Z/W]]="W",statek45[[#This Row],[towar]]="T1"),G162-statek45[[#This Row],[ile ton]],G162))</f>
        <v>195</v>
      </c>
      <c r="H163" s="2">
        <f>IF(AND(statek45[[#This Row],[Z/W]]="Z",statek45[[#This Row],[towar]]="T2"),H162+statek45[[#This Row],[ile ton]],IF(AND(statek45[[#This Row],[Z/W]]="W",statek45[[#This Row],[towar]]="T2"),H162-statek45[[#This Row],[ile ton]],H162))</f>
        <v>34</v>
      </c>
      <c r="I163" s="2">
        <f>IF(AND(statek45[[#This Row],[Z/W]]="Z",statek45[[#This Row],[towar]]="T3"),I162+statek45[[#This Row],[ile ton]],IF(AND(statek45[[#This Row],[Z/W]]="W",statek45[[#This Row],[towar]]="T3"),I162-statek45[[#This Row],[ile ton]],I162))</f>
        <v>27</v>
      </c>
      <c r="J163" s="2">
        <f>IF(AND(statek45[[#This Row],[Z/W]]="Z",statek45[[#This Row],[towar]]="T4"),J162+statek45[[#This Row],[ile ton]],IF(AND(statek45[[#This Row],[Z/W]]="W",statek45[[#This Row],[towar]]="T4"),J162-statek45[[#This Row],[ile ton]],J162))</f>
        <v>0</v>
      </c>
      <c r="K163" s="2">
        <f>IF(AND(statek45[[#This Row],[Z/W]]="Z",statek45[[#This Row],[towar]]="T5"),K162+statek45[[#This Row],[ile ton]],IF(AND(statek45[[#This Row],[Z/W]]="W",statek45[[#This Row],[towar]]="T5"),K162-statek45[[#This Row],[ile ton]],K162))</f>
        <v>5</v>
      </c>
    </row>
    <row r="164" spans="1:11" x14ac:dyDescent="0.25">
      <c r="A164" s="1">
        <v>43252</v>
      </c>
      <c r="B164" s="2" t="s">
        <v>18</v>
      </c>
      <c r="C164" s="2" t="s">
        <v>9</v>
      </c>
      <c r="D164" s="2" t="s">
        <v>8</v>
      </c>
      <c r="E164">
        <v>48</v>
      </c>
      <c r="F164">
        <v>38</v>
      </c>
      <c r="G164" s="2">
        <f>IF(AND(statek45[[#This Row],[Z/W]]="Z",statek45[[#This Row],[towar]]="T1"),G163+statek45[[#This Row],[ile ton]],IF(AND(statek45[[#This Row],[Z/W]]="W",statek45[[#This Row],[towar]]="T1"),G163-statek45[[#This Row],[ile ton]],G163))</f>
        <v>195</v>
      </c>
      <c r="H164" s="2">
        <f>IF(AND(statek45[[#This Row],[Z/W]]="Z",statek45[[#This Row],[towar]]="T2"),H163+statek45[[#This Row],[ile ton]],IF(AND(statek45[[#This Row],[Z/W]]="W",statek45[[#This Row],[towar]]="T2"),H163-statek45[[#This Row],[ile ton]],H163))</f>
        <v>34</v>
      </c>
      <c r="I164" s="2">
        <f>IF(AND(statek45[[#This Row],[Z/W]]="Z",statek45[[#This Row],[towar]]="T3"),I163+statek45[[#This Row],[ile ton]],IF(AND(statek45[[#This Row],[Z/W]]="W",statek45[[#This Row],[towar]]="T3"),I163-statek45[[#This Row],[ile ton]],I163))</f>
        <v>27</v>
      </c>
      <c r="J164" s="2">
        <f>IF(AND(statek45[[#This Row],[Z/W]]="Z",statek45[[#This Row],[towar]]="T4"),J163+statek45[[#This Row],[ile ton]],IF(AND(statek45[[#This Row],[Z/W]]="W",statek45[[#This Row],[towar]]="T4"),J163-statek45[[#This Row],[ile ton]],J163))</f>
        <v>0</v>
      </c>
      <c r="K164" s="2">
        <f>IF(AND(statek45[[#This Row],[Z/W]]="Z",statek45[[#This Row],[towar]]="T5"),K163+statek45[[#This Row],[ile ton]],IF(AND(statek45[[#This Row],[Z/W]]="W",statek45[[#This Row],[towar]]="T5"),K163-statek45[[#This Row],[ile ton]],K163))</f>
        <v>53</v>
      </c>
    </row>
    <row r="165" spans="1:11" x14ac:dyDescent="0.25">
      <c r="A165" s="1">
        <v>43252</v>
      </c>
      <c r="B165" s="2" t="s">
        <v>18</v>
      </c>
      <c r="C165" s="2" t="s">
        <v>11</v>
      </c>
      <c r="D165" s="2" t="s">
        <v>8</v>
      </c>
      <c r="E165">
        <v>21</v>
      </c>
      <c r="F165">
        <v>23</v>
      </c>
      <c r="G165" s="2">
        <f>IF(AND(statek45[[#This Row],[Z/W]]="Z",statek45[[#This Row],[towar]]="T1"),G164+statek45[[#This Row],[ile ton]],IF(AND(statek45[[#This Row],[Z/W]]="W",statek45[[#This Row],[towar]]="T1"),G164-statek45[[#This Row],[ile ton]],G164))</f>
        <v>195</v>
      </c>
      <c r="H165" s="2">
        <f>IF(AND(statek45[[#This Row],[Z/W]]="Z",statek45[[#This Row],[towar]]="T2"),H164+statek45[[#This Row],[ile ton]],IF(AND(statek45[[#This Row],[Z/W]]="W",statek45[[#This Row],[towar]]="T2"),H164-statek45[[#This Row],[ile ton]],H164))</f>
        <v>55</v>
      </c>
      <c r="I165" s="2">
        <f>IF(AND(statek45[[#This Row],[Z/W]]="Z",statek45[[#This Row],[towar]]="T3"),I164+statek45[[#This Row],[ile ton]],IF(AND(statek45[[#This Row],[Z/W]]="W",statek45[[#This Row],[towar]]="T3"),I164-statek45[[#This Row],[ile ton]],I164))</f>
        <v>27</v>
      </c>
      <c r="J165" s="2">
        <f>IF(AND(statek45[[#This Row],[Z/W]]="Z",statek45[[#This Row],[towar]]="T4"),J164+statek45[[#This Row],[ile ton]],IF(AND(statek45[[#This Row],[Z/W]]="W",statek45[[#This Row],[towar]]="T4"),J164-statek45[[#This Row],[ile ton]],J164))</f>
        <v>0</v>
      </c>
      <c r="K165" s="2">
        <f>IF(AND(statek45[[#This Row],[Z/W]]="Z",statek45[[#This Row],[towar]]="T5"),K164+statek45[[#This Row],[ile ton]],IF(AND(statek45[[#This Row],[Z/W]]="W",statek45[[#This Row],[towar]]="T5"),K164-statek45[[#This Row],[ile ton]],K164))</f>
        <v>53</v>
      </c>
    </row>
    <row r="166" spans="1:11" x14ac:dyDescent="0.25">
      <c r="A166" s="1">
        <v>43270</v>
      </c>
      <c r="B166" s="2" t="s">
        <v>19</v>
      </c>
      <c r="C166" s="2" t="s">
        <v>7</v>
      </c>
      <c r="D166" s="2" t="s">
        <v>8</v>
      </c>
      <c r="E166">
        <v>47</v>
      </c>
      <c r="F166">
        <v>66</v>
      </c>
      <c r="G166" s="2">
        <f>IF(AND(statek45[[#This Row],[Z/W]]="Z",statek45[[#This Row],[towar]]="T1"),G165+statek45[[#This Row],[ile ton]],IF(AND(statek45[[#This Row],[Z/W]]="W",statek45[[#This Row],[towar]]="T1"),G165-statek45[[#This Row],[ile ton]],G165))</f>
        <v>195</v>
      </c>
      <c r="H166" s="2">
        <f>IF(AND(statek45[[#This Row],[Z/W]]="Z",statek45[[#This Row],[towar]]="T2"),H165+statek45[[#This Row],[ile ton]],IF(AND(statek45[[#This Row],[Z/W]]="W",statek45[[#This Row],[towar]]="T2"),H165-statek45[[#This Row],[ile ton]],H165))</f>
        <v>55</v>
      </c>
      <c r="I166" s="2">
        <f>IF(AND(statek45[[#This Row],[Z/W]]="Z",statek45[[#This Row],[towar]]="T3"),I165+statek45[[#This Row],[ile ton]],IF(AND(statek45[[#This Row],[Z/W]]="W",statek45[[#This Row],[towar]]="T3"),I165-statek45[[#This Row],[ile ton]],I165))</f>
        <v>27</v>
      </c>
      <c r="J166" s="2">
        <f>IF(AND(statek45[[#This Row],[Z/W]]="Z",statek45[[#This Row],[towar]]="T4"),J165+statek45[[#This Row],[ile ton]],IF(AND(statek45[[#This Row],[Z/W]]="W",statek45[[#This Row],[towar]]="T4"),J165-statek45[[#This Row],[ile ton]],J165))</f>
        <v>47</v>
      </c>
      <c r="K166" s="2">
        <f>IF(AND(statek45[[#This Row],[Z/W]]="Z",statek45[[#This Row],[towar]]="T5"),K165+statek45[[#This Row],[ile ton]],IF(AND(statek45[[#This Row],[Z/W]]="W",statek45[[#This Row],[towar]]="T5"),K165-statek45[[#This Row],[ile ton]],K165))</f>
        <v>53</v>
      </c>
    </row>
    <row r="167" spans="1:11" x14ac:dyDescent="0.25">
      <c r="A167" s="1">
        <v>43270</v>
      </c>
      <c r="B167" s="2" t="s">
        <v>19</v>
      </c>
      <c r="C167" s="2" t="s">
        <v>11</v>
      </c>
      <c r="D167" s="2" t="s">
        <v>8</v>
      </c>
      <c r="E167">
        <v>6</v>
      </c>
      <c r="F167">
        <v>25</v>
      </c>
      <c r="G167" s="2">
        <f>IF(AND(statek45[[#This Row],[Z/W]]="Z",statek45[[#This Row],[towar]]="T1"),G166+statek45[[#This Row],[ile ton]],IF(AND(statek45[[#This Row],[Z/W]]="W",statek45[[#This Row],[towar]]="T1"),G166-statek45[[#This Row],[ile ton]],G166))</f>
        <v>195</v>
      </c>
      <c r="H167" s="2">
        <f>IF(AND(statek45[[#This Row],[Z/W]]="Z",statek45[[#This Row],[towar]]="T2"),H166+statek45[[#This Row],[ile ton]],IF(AND(statek45[[#This Row],[Z/W]]="W",statek45[[#This Row],[towar]]="T2"),H166-statek45[[#This Row],[ile ton]],H166))</f>
        <v>61</v>
      </c>
      <c r="I167" s="2">
        <f>IF(AND(statek45[[#This Row],[Z/W]]="Z",statek45[[#This Row],[towar]]="T3"),I166+statek45[[#This Row],[ile ton]],IF(AND(statek45[[#This Row],[Z/W]]="W",statek45[[#This Row],[towar]]="T3"),I166-statek45[[#This Row],[ile ton]],I166))</f>
        <v>27</v>
      </c>
      <c r="J167" s="2">
        <f>IF(AND(statek45[[#This Row],[Z/W]]="Z",statek45[[#This Row],[towar]]="T4"),J166+statek45[[#This Row],[ile ton]],IF(AND(statek45[[#This Row],[Z/W]]="W",statek45[[#This Row],[towar]]="T4"),J166-statek45[[#This Row],[ile ton]],J166))</f>
        <v>47</v>
      </c>
      <c r="K167" s="2">
        <f>IF(AND(statek45[[#This Row],[Z/W]]="Z",statek45[[#This Row],[towar]]="T5"),K166+statek45[[#This Row],[ile ton]],IF(AND(statek45[[#This Row],[Z/W]]="W",statek45[[#This Row],[towar]]="T5"),K166-statek45[[#This Row],[ile ton]],K166))</f>
        <v>53</v>
      </c>
    </row>
    <row r="168" spans="1:11" x14ac:dyDescent="0.25">
      <c r="A168" s="1">
        <v>43270</v>
      </c>
      <c r="B168" s="2" t="s">
        <v>19</v>
      </c>
      <c r="C168" s="2" t="s">
        <v>9</v>
      </c>
      <c r="D168" s="2" t="s">
        <v>8</v>
      </c>
      <c r="E168">
        <v>47</v>
      </c>
      <c r="F168">
        <v>41</v>
      </c>
      <c r="G168" s="2">
        <f>IF(AND(statek45[[#This Row],[Z/W]]="Z",statek45[[#This Row],[towar]]="T1"),G167+statek45[[#This Row],[ile ton]],IF(AND(statek45[[#This Row],[Z/W]]="W",statek45[[#This Row],[towar]]="T1"),G167-statek45[[#This Row],[ile ton]],G167))</f>
        <v>195</v>
      </c>
      <c r="H168" s="2">
        <f>IF(AND(statek45[[#This Row],[Z/W]]="Z",statek45[[#This Row],[towar]]="T2"),H167+statek45[[#This Row],[ile ton]],IF(AND(statek45[[#This Row],[Z/W]]="W",statek45[[#This Row],[towar]]="T2"),H167-statek45[[#This Row],[ile ton]],H167))</f>
        <v>61</v>
      </c>
      <c r="I168" s="2">
        <f>IF(AND(statek45[[#This Row],[Z/W]]="Z",statek45[[#This Row],[towar]]="T3"),I167+statek45[[#This Row],[ile ton]],IF(AND(statek45[[#This Row],[Z/W]]="W",statek45[[#This Row],[towar]]="T3"),I167-statek45[[#This Row],[ile ton]],I167))</f>
        <v>27</v>
      </c>
      <c r="J168" s="2">
        <f>IF(AND(statek45[[#This Row],[Z/W]]="Z",statek45[[#This Row],[towar]]="T4"),J167+statek45[[#This Row],[ile ton]],IF(AND(statek45[[#This Row],[Z/W]]="W",statek45[[#This Row],[towar]]="T4"),J167-statek45[[#This Row],[ile ton]],J167))</f>
        <v>47</v>
      </c>
      <c r="K168" s="2">
        <f>IF(AND(statek45[[#This Row],[Z/W]]="Z",statek45[[#This Row],[towar]]="T5"),K167+statek45[[#This Row],[ile ton]],IF(AND(statek45[[#This Row],[Z/W]]="W",statek45[[#This Row],[towar]]="T5"),K167-statek45[[#This Row],[ile ton]],K167))</f>
        <v>100</v>
      </c>
    </row>
    <row r="169" spans="1:11" x14ac:dyDescent="0.25">
      <c r="A169" s="1">
        <v>43292</v>
      </c>
      <c r="B169" s="2" t="s">
        <v>20</v>
      </c>
      <c r="C169" s="2" t="s">
        <v>10</v>
      </c>
      <c r="D169" s="2" t="s">
        <v>14</v>
      </c>
      <c r="E169">
        <v>192</v>
      </c>
      <c r="F169">
        <v>12</v>
      </c>
      <c r="G169" s="2">
        <f>IF(AND(statek45[[#This Row],[Z/W]]="Z",statek45[[#This Row],[towar]]="T1"),G168+statek45[[#This Row],[ile ton]],IF(AND(statek45[[#This Row],[Z/W]]="W",statek45[[#This Row],[towar]]="T1"),G168-statek45[[#This Row],[ile ton]],G168))</f>
        <v>3</v>
      </c>
      <c r="H169" s="2">
        <f>IF(AND(statek45[[#This Row],[Z/W]]="Z",statek45[[#This Row],[towar]]="T2"),H168+statek45[[#This Row],[ile ton]],IF(AND(statek45[[#This Row],[Z/W]]="W",statek45[[#This Row],[towar]]="T2"),H168-statek45[[#This Row],[ile ton]],H168))</f>
        <v>61</v>
      </c>
      <c r="I169" s="2">
        <f>IF(AND(statek45[[#This Row],[Z/W]]="Z",statek45[[#This Row],[towar]]="T3"),I168+statek45[[#This Row],[ile ton]],IF(AND(statek45[[#This Row],[Z/W]]="W",statek45[[#This Row],[towar]]="T3"),I168-statek45[[#This Row],[ile ton]],I168))</f>
        <v>27</v>
      </c>
      <c r="J169" s="2">
        <f>IF(AND(statek45[[#This Row],[Z/W]]="Z",statek45[[#This Row],[towar]]="T4"),J168+statek45[[#This Row],[ile ton]],IF(AND(statek45[[#This Row],[Z/W]]="W",statek45[[#This Row],[towar]]="T4"),J168-statek45[[#This Row],[ile ton]],J168))</f>
        <v>47</v>
      </c>
      <c r="K169" s="2">
        <f>IF(AND(statek45[[#This Row],[Z/W]]="Z",statek45[[#This Row],[towar]]="T5"),K168+statek45[[#This Row],[ile ton]],IF(AND(statek45[[#This Row],[Z/W]]="W",statek45[[#This Row],[towar]]="T5"),K168-statek45[[#This Row],[ile ton]],K168))</f>
        <v>100</v>
      </c>
    </row>
    <row r="170" spans="1:11" x14ac:dyDescent="0.25">
      <c r="A170" s="1">
        <v>43292</v>
      </c>
      <c r="B170" s="2" t="s">
        <v>20</v>
      </c>
      <c r="C170" s="2" t="s">
        <v>11</v>
      </c>
      <c r="D170" s="2" t="s">
        <v>14</v>
      </c>
      <c r="E170">
        <v>48</v>
      </c>
      <c r="F170">
        <v>37</v>
      </c>
      <c r="G170" s="2">
        <f>IF(AND(statek45[[#This Row],[Z/W]]="Z",statek45[[#This Row],[towar]]="T1"),G169+statek45[[#This Row],[ile ton]],IF(AND(statek45[[#This Row],[Z/W]]="W",statek45[[#This Row],[towar]]="T1"),G169-statek45[[#This Row],[ile ton]],G169))</f>
        <v>3</v>
      </c>
      <c r="H170" s="2">
        <f>IF(AND(statek45[[#This Row],[Z/W]]="Z",statek45[[#This Row],[towar]]="T2"),H169+statek45[[#This Row],[ile ton]],IF(AND(statek45[[#This Row],[Z/W]]="W",statek45[[#This Row],[towar]]="T2"),H169-statek45[[#This Row],[ile ton]],H169))</f>
        <v>13</v>
      </c>
      <c r="I170" s="2">
        <f>IF(AND(statek45[[#This Row],[Z/W]]="Z",statek45[[#This Row],[towar]]="T3"),I169+statek45[[#This Row],[ile ton]],IF(AND(statek45[[#This Row],[Z/W]]="W",statek45[[#This Row],[towar]]="T3"),I169-statek45[[#This Row],[ile ton]],I169))</f>
        <v>27</v>
      </c>
      <c r="J170" s="2">
        <f>IF(AND(statek45[[#This Row],[Z/W]]="Z",statek45[[#This Row],[towar]]="T4"),J169+statek45[[#This Row],[ile ton]],IF(AND(statek45[[#This Row],[Z/W]]="W",statek45[[#This Row],[towar]]="T4"),J169-statek45[[#This Row],[ile ton]],J169))</f>
        <v>47</v>
      </c>
      <c r="K170" s="2">
        <f>IF(AND(statek45[[#This Row],[Z/W]]="Z",statek45[[#This Row],[towar]]="T5"),K169+statek45[[#This Row],[ile ton]],IF(AND(statek45[[#This Row],[Z/W]]="W",statek45[[#This Row],[towar]]="T5"),K169-statek45[[#This Row],[ile ton]],K169))</f>
        <v>100</v>
      </c>
    </row>
    <row r="171" spans="1:11" x14ac:dyDescent="0.25">
      <c r="A171" s="1">
        <v>43292</v>
      </c>
      <c r="B171" s="2" t="s">
        <v>20</v>
      </c>
      <c r="C171" s="2" t="s">
        <v>7</v>
      </c>
      <c r="D171" s="2" t="s">
        <v>8</v>
      </c>
      <c r="E171">
        <v>18</v>
      </c>
      <c r="F171">
        <v>62</v>
      </c>
      <c r="G171" s="2">
        <f>IF(AND(statek45[[#This Row],[Z/W]]="Z",statek45[[#This Row],[towar]]="T1"),G170+statek45[[#This Row],[ile ton]],IF(AND(statek45[[#This Row],[Z/W]]="W",statek45[[#This Row],[towar]]="T1"),G170-statek45[[#This Row],[ile ton]],G170))</f>
        <v>3</v>
      </c>
      <c r="H171" s="2">
        <f>IF(AND(statek45[[#This Row],[Z/W]]="Z",statek45[[#This Row],[towar]]="T2"),H170+statek45[[#This Row],[ile ton]],IF(AND(statek45[[#This Row],[Z/W]]="W",statek45[[#This Row],[towar]]="T2"),H170-statek45[[#This Row],[ile ton]],H170))</f>
        <v>13</v>
      </c>
      <c r="I171" s="2">
        <f>IF(AND(statek45[[#This Row],[Z/W]]="Z",statek45[[#This Row],[towar]]="T3"),I170+statek45[[#This Row],[ile ton]],IF(AND(statek45[[#This Row],[Z/W]]="W",statek45[[#This Row],[towar]]="T3"),I170-statek45[[#This Row],[ile ton]],I170))</f>
        <v>27</v>
      </c>
      <c r="J171" s="2">
        <f>IF(AND(statek45[[#This Row],[Z/W]]="Z",statek45[[#This Row],[towar]]="T4"),J170+statek45[[#This Row],[ile ton]],IF(AND(statek45[[#This Row],[Z/W]]="W",statek45[[#This Row],[towar]]="T4"),J170-statek45[[#This Row],[ile ton]],J170))</f>
        <v>65</v>
      </c>
      <c r="K171" s="2">
        <f>IF(AND(statek45[[#This Row],[Z/W]]="Z",statek45[[#This Row],[towar]]="T5"),K170+statek45[[#This Row],[ile ton]],IF(AND(statek45[[#This Row],[Z/W]]="W",statek45[[#This Row],[towar]]="T5"),K170-statek45[[#This Row],[ile ton]],K170))</f>
        <v>100</v>
      </c>
    </row>
    <row r="172" spans="1:11" x14ac:dyDescent="0.25">
      <c r="A172" s="1">
        <v>43292</v>
      </c>
      <c r="B172" s="2" t="s">
        <v>20</v>
      </c>
      <c r="C172" s="2" t="s">
        <v>9</v>
      </c>
      <c r="D172" s="2" t="s">
        <v>8</v>
      </c>
      <c r="E172">
        <v>25</v>
      </c>
      <c r="F172">
        <v>39</v>
      </c>
      <c r="G172" s="2">
        <f>IF(AND(statek45[[#This Row],[Z/W]]="Z",statek45[[#This Row],[towar]]="T1"),G171+statek45[[#This Row],[ile ton]],IF(AND(statek45[[#This Row],[Z/W]]="W",statek45[[#This Row],[towar]]="T1"),G171-statek45[[#This Row],[ile ton]],G171))</f>
        <v>3</v>
      </c>
      <c r="H172" s="2">
        <f>IF(AND(statek45[[#This Row],[Z/W]]="Z",statek45[[#This Row],[towar]]="T2"),H171+statek45[[#This Row],[ile ton]],IF(AND(statek45[[#This Row],[Z/W]]="W",statek45[[#This Row],[towar]]="T2"),H171-statek45[[#This Row],[ile ton]],H171))</f>
        <v>13</v>
      </c>
      <c r="I172" s="2">
        <f>IF(AND(statek45[[#This Row],[Z/W]]="Z",statek45[[#This Row],[towar]]="T3"),I171+statek45[[#This Row],[ile ton]],IF(AND(statek45[[#This Row],[Z/W]]="W",statek45[[#This Row],[towar]]="T3"),I171-statek45[[#This Row],[ile ton]],I171))</f>
        <v>27</v>
      </c>
      <c r="J172" s="2">
        <f>IF(AND(statek45[[#This Row],[Z/W]]="Z",statek45[[#This Row],[towar]]="T4"),J171+statek45[[#This Row],[ile ton]],IF(AND(statek45[[#This Row],[Z/W]]="W",statek45[[#This Row],[towar]]="T4"),J171-statek45[[#This Row],[ile ton]],J171))</f>
        <v>65</v>
      </c>
      <c r="K172" s="2">
        <f>IF(AND(statek45[[#This Row],[Z/W]]="Z",statek45[[#This Row],[towar]]="T5"),K171+statek45[[#This Row],[ile ton]],IF(AND(statek45[[#This Row],[Z/W]]="W",statek45[[#This Row],[towar]]="T5"),K171-statek45[[#This Row],[ile ton]],K171))</f>
        <v>125</v>
      </c>
    </row>
    <row r="173" spans="1:11" x14ac:dyDescent="0.25">
      <c r="A173" s="12">
        <v>43292</v>
      </c>
      <c r="B173" s="13" t="s">
        <v>20</v>
      </c>
      <c r="C173" s="13" t="s">
        <v>12</v>
      </c>
      <c r="D173" s="13" t="s">
        <v>8</v>
      </c>
      <c r="E173" s="14">
        <v>2</v>
      </c>
      <c r="F173" s="14">
        <v>20</v>
      </c>
      <c r="G173" s="13">
        <f>IF(AND(statek45[[#This Row],[Z/W]]="Z",statek45[[#This Row],[towar]]="T1"),G172+statek45[[#This Row],[ile ton]],IF(AND(statek45[[#This Row],[Z/W]]="W",statek45[[#This Row],[towar]]="T1"),G172-statek45[[#This Row],[ile ton]],G172))</f>
        <v>3</v>
      </c>
      <c r="H173" s="13">
        <f>IF(AND(statek45[[#This Row],[Z/W]]="Z",statek45[[#This Row],[towar]]="T2"),H172+statek45[[#This Row],[ile ton]],IF(AND(statek45[[#This Row],[Z/W]]="W",statek45[[#This Row],[towar]]="T2"),H172-statek45[[#This Row],[ile ton]],H172))</f>
        <v>13</v>
      </c>
      <c r="I173" s="13">
        <f>IF(AND(statek45[[#This Row],[Z/W]]="Z",statek45[[#This Row],[towar]]="T3"),I172+statek45[[#This Row],[ile ton]],IF(AND(statek45[[#This Row],[Z/W]]="W",statek45[[#This Row],[towar]]="T3"),I172-statek45[[#This Row],[ile ton]],I172))</f>
        <v>29</v>
      </c>
      <c r="J173" s="13">
        <f>IF(AND(statek45[[#This Row],[Z/W]]="Z",statek45[[#This Row],[towar]]="T4"),J172+statek45[[#This Row],[ile ton]],IF(AND(statek45[[#This Row],[Z/W]]="W",statek45[[#This Row],[towar]]="T4"),J172-statek45[[#This Row],[ile ton]],J172))</f>
        <v>65</v>
      </c>
      <c r="K173" s="13">
        <f>IF(AND(statek45[[#This Row],[Z/W]]="Z",statek45[[#This Row],[towar]]="T5"),K172+statek45[[#This Row],[ile ton]],IF(AND(statek45[[#This Row],[Z/W]]="W",statek45[[#This Row],[towar]]="T5"),K172-statek45[[#This Row],[ile ton]],K172))</f>
        <v>125</v>
      </c>
    </row>
    <row r="174" spans="1:11" x14ac:dyDescent="0.25">
      <c r="A174" s="12">
        <v>43317</v>
      </c>
      <c r="B174" s="13" t="s">
        <v>21</v>
      </c>
      <c r="C174" s="13" t="s">
        <v>11</v>
      </c>
      <c r="D174" s="13" t="s">
        <v>14</v>
      </c>
      <c r="E174" s="14">
        <v>13</v>
      </c>
      <c r="F174" s="14">
        <v>38</v>
      </c>
      <c r="G174" s="13">
        <f>IF(AND(statek45[[#This Row],[Z/W]]="Z",statek45[[#This Row],[towar]]="T1"),G173+statek45[[#This Row],[ile ton]],IF(AND(statek45[[#This Row],[Z/W]]="W",statek45[[#This Row],[towar]]="T1"),G173-statek45[[#This Row],[ile ton]],G173))</f>
        <v>3</v>
      </c>
      <c r="H174" s="13">
        <f>IF(AND(statek45[[#This Row],[Z/W]]="Z",statek45[[#This Row],[towar]]="T2"),H173+statek45[[#This Row],[ile ton]],IF(AND(statek45[[#This Row],[Z/W]]="W",statek45[[#This Row],[towar]]="T2"),H173-statek45[[#This Row],[ile ton]],H173))</f>
        <v>0</v>
      </c>
      <c r="I174" s="13">
        <f>IF(AND(statek45[[#This Row],[Z/W]]="Z",statek45[[#This Row],[towar]]="T3"),I173+statek45[[#This Row],[ile ton]],IF(AND(statek45[[#This Row],[Z/W]]="W",statek45[[#This Row],[towar]]="T3"),I173-statek45[[#This Row],[ile ton]],I173))</f>
        <v>29</v>
      </c>
      <c r="J174" s="13">
        <f>IF(AND(statek45[[#This Row],[Z/W]]="Z",statek45[[#This Row],[towar]]="T4"),J173+statek45[[#This Row],[ile ton]],IF(AND(statek45[[#This Row],[Z/W]]="W",statek45[[#This Row],[towar]]="T4"),J173-statek45[[#This Row],[ile ton]],J173))</f>
        <v>65</v>
      </c>
      <c r="K174" s="13">
        <f>IF(AND(statek45[[#This Row],[Z/W]]="Z",statek45[[#This Row],[towar]]="T5"),K173+statek45[[#This Row],[ile ton]],IF(AND(statek45[[#This Row],[Z/W]]="W",statek45[[#This Row],[towar]]="T5"),K173-statek45[[#This Row],[ile ton]],K173))</f>
        <v>125</v>
      </c>
    </row>
    <row r="175" spans="1:11" x14ac:dyDescent="0.25">
      <c r="A175" s="1">
        <v>43317</v>
      </c>
      <c r="B175" s="2" t="s">
        <v>21</v>
      </c>
      <c r="C175" s="2" t="s">
        <v>9</v>
      </c>
      <c r="D175" s="2" t="s">
        <v>14</v>
      </c>
      <c r="E175">
        <v>121</v>
      </c>
      <c r="F175">
        <v>63</v>
      </c>
      <c r="G175" s="2">
        <f>IF(AND(statek45[[#This Row],[Z/W]]="Z",statek45[[#This Row],[towar]]="T1"),G174+statek45[[#This Row],[ile ton]],IF(AND(statek45[[#This Row],[Z/W]]="W",statek45[[#This Row],[towar]]="T1"),G174-statek45[[#This Row],[ile ton]],G174))</f>
        <v>3</v>
      </c>
      <c r="H175" s="2">
        <f>IF(AND(statek45[[#This Row],[Z/W]]="Z",statek45[[#This Row],[towar]]="T2"),H174+statek45[[#This Row],[ile ton]],IF(AND(statek45[[#This Row],[Z/W]]="W",statek45[[#This Row],[towar]]="T2"),H174-statek45[[#This Row],[ile ton]],H174))</f>
        <v>0</v>
      </c>
      <c r="I175" s="2">
        <f>IF(AND(statek45[[#This Row],[Z/W]]="Z",statek45[[#This Row],[towar]]="T3"),I174+statek45[[#This Row],[ile ton]],IF(AND(statek45[[#This Row],[Z/W]]="W",statek45[[#This Row],[towar]]="T3"),I174-statek45[[#This Row],[ile ton]],I174))</f>
        <v>29</v>
      </c>
      <c r="J175" s="2">
        <f>IF(AND(statek45[[#This Row],[Z/W]]="Z",statek45[[#This Row],[towar]]="T4"),J174+statek45[[#This Row],[ile ton]],IF(AND(statek45[[#This Row],[Z/W]]="W",statek45[[#This Row],[towar]]="T4"),J174-statek45[[#This Row],[ile ton]],J174))</f>
        <v>65</v>
      </c>
      <c r="K175" s="2">
        <f>IF(AND(statek45[[#This Row],[Z/W]]="Z",statek45[[#This Row],[towar]]="T5"),K174+statek45[[#This Row],[ile ton]],IF(AND(statek45[[#This Row],[Z/W]]="W",statek45[[#This Row],[towar]]="T5"),K174-statek45[[#This Row],[ile ton]],K174))</f>
        <v>4</v>
      </c>
    </row>
    <row r="176" spans="1:11" x14ac:dyDescent="0.25">
      <c r="A176" s="1">
        <v>43317</v>
      </c>
      <c r="B176" s="2" t="s">
        <v>21</v>
      </c>
      <c r="C176" s="2" t="s">
        <v>12</v>
      </c>
      <c r="D176" s="2" t="s">
        <v>8</v>
      </c>
      <c r="E176">
        <v>30</v>
      </c>
      <c r="F176">
        <v>19</v>
      </c>
      <c r="G176" s="2">
        <f>IF(AND(statek45[[#This Row],[Z/W]]="Z",statek45[[#This Row],[towar]]="T1"),G175+statek45[[#This Row],[ile ton]],IF(AND(statek45[[#This Row],[Z/W]]="W",statek45[[#This Row],[towar]]="T1"),G175-statek45[[#This Row],[ile ton]],G175))</f>
        <v>3</v>
      </c>
      <c r="H176" s="2">
        <f>IF(AND(statek45[[#This Row],[Z/W]]="Z",statek45[[#This Row],[towar]]="T2"),H175+statek45[[#This Row],[ile ton]],IF(AND(statek45[[#This Row],[Z/W]]="W",statek45[[#This Row],[towar]]="T2"),H175-statek45[[#This Row],[ile ton]],H175))</f>
        <v>0</v>
      </c>
      <c r="I176" s="2">
        <f>IF(AND(statek45[[#This Row],[Z/W]]="Z",statek45[[#This Row],[towar]]="T3"),I175+statek45[[#This Row],[ile ton]],IF(AND(statek45[[#This Row],[Z/W]]="W",statek45[[#This Row],[towar]]="T3"),I175-statek45[[#This Row],[ile ton]],I175))</f>
        <v>59</v>
      </c>
      <c r="J176" s="2">
        <f>IF(AND(statek45[[#This Row],[Z/W]]="Z",statek45[[#This Row],[towar]]="T4"),J175+statek45[[#This Row],[ile ton]],IF(AND(statek45[[#This Row],[Z/W]]="W",statek45[[#This Row],[towar]]="T4"),J175-statek45[[#This Row],[ile ton]],J175))</f>
        <v>65</v>
      </c>
      <c r="K176" s="2">
        <f>IF(AND(statek45[[#This Row],[Z/W]]="Z",statek45[[#This Row],[towar]]="T5"),K175+statek45[[#This Row],[ile ton]],IF(AND(statek45[[#This Row],[Z/W]]="W",statek45[[#This Row],[towar]]="T5"),K175-statek45[[#This Row],[ile ton]],K175))</f>
        <v>4</v>
      </c>
    </row>
    <row r="177" spans="1:11" x14ac:dyDescent="0.25">
      <c r="A177" s="1">
        <v>43317</v>
      </c>
      <c r="B177" s="2" t="s">
        <v>21</v>
      </c>
      <c r="C177" s="2" t="s">
        <v>10</v>
      </c>
      <c r="D177" s="2" t="s">
        <v>8</v>
      </c>
      <c r="E177">
        <v>46</v>
      </c>
      <c r="F177">
        <v>8</v>
      </c>
      <c r="G177" s="2">
        <f>IF(AND(statek45[[#This Row],[Z/W]]="Z",statek45[[#This Row],[towar]]="T1"),G176+statek45[[#This Row],[ile ton]],IF(AND(statek45[[#This Row],[Z/W]]="W",statek45[[#This Row],[towar]]="T1"),G176-statek45[[#This Row],[ile ton]],G176))</f>
        <v>49</v>
      </c>
      <c r="H177" s="2">
        <f>IF(AND(statek45[[#This Row],[Z/W]]="Z",statek45[[#This Row],[towar]]="T2"),H176+statek45[[#This Row],[ile ton]],IF(AND(statek45[[#This Row],[Z/W]]="W",statek45[[#This Row],[towar]]="T2"),H176-statek45[[#This Row],[ile ton]],H176))</f>
        <v>0</v>
      </c>
      <c r="I177" s="2">
        <f>IF(AND(statek45[[#This Row],[Z/W]]="Z",statek45[[#This Row],[towar]]="T3"),I176+statek45[[#This Row],[ile ton]],IF(AND(statek45[[#This Row],[Z/W]]="W",statek45[[#This Row],[towar]]="T3"),I176-statek45[[#This Row],[ile ton]],I176))</f>
        <v>59</v>
      </c>
      <c r="J177" s="2">
        <f>IF(AND(statek45[[#This Row],[Z/W]]="Z",statek45[[#This Row],[towar]]="T4"),J176+statek45[[#This Row],[ile ton]],IF(AND(statek45[[#This Row],[Z/W]]="W",statek45[[#This Row],[towar]]="T4"),J176-statek45[[#This Row],[ile ton]],J176))</f>
        <v>65</v>
      </c>
      <c r="K177" s="2">
        <f>IF(AND(statek45[[#This Row],[Z/W]]="Z",statek45[[#This Row],[towar]]="T5"),K176+statek45[[#This Row],[ile ton]],IF(AND(statek45[[#This Row],[Z/W]]="W",statek45[[#This Row],[towar]]="T5"),K176-statek45[[#This Row],[ile ton]],K176))</f>
        <v>4</v>
      </c>
    </row>
    <row r="178" spans="1:11" x14ac:dyDescent="0.25">
      <c r="A178" s="1">
        <v>43330</v>
      </c>
      <c r="B178" s="2" t="s">
        <v>22</v>
      </c>
      <c r="C178" s="2" t="s">
        <v>10</v>
      </c>
      <c r="D178" s="2" t="s">
        <v>14</v>
      </c>
      <c r="E178">
        <v>49</v>
      </c>
      <c r="F178">
        <v>11</v>
      </c>
      <c r="G178" s="2">
        <f>IF(AND(statek45[[#This Row],[Z/W]]="Z",statek45[[#This Row],[towar]]="T1"),G177+statek45[[#This Row],[ile ton]],IF(AND(statek45[[#This Row],[Z/W]]="W",statek45[[#This Row],[towar]]="T1"),G177-statek45[[#This Row],[ile ton]],G177))</f>
        <v>0</v>
      </c>
      <c r="H178" s="2">
        <f>IF(AND(statek45[[#This Row],[Z/W]]="Z",statek45[[#This Row],[towar]]="T2"),H177+statek45[[#This Row],[ile ton]],IF(AND(statek45[[#This Row],[Z/W]]="W",statek45[[#This Row],[towar]]="T2"),H177-statek45[[#This Row],[ile ton]],H177))</f>
        <v>0</v>
      </c>
      <c r="I178" s="2">
        <f>IF(AND(statek45[[#This Row],[Z/W]]="Z",statek45[[#This Row],[towar]]="T3"),I177+statek45[[#This Row],[ile ton]],IF(AND(statek45[[#This Row],[Z/W]]="W",statek45[[#This Row],[towar]]="T3"),I177-statek45[[#This Row],[ile ton]],I177))</f>
        <v>59</v>
      </c>
      <c r="J178" s="2">
        <f>IF(AND(statek45[[#This Row],[Z/W]]="Z",statek45[[#This Row],[towar]]="T4"),J177+statek45[[#This Row],[ile ton]],IF(AND(statek45[[#This Row],[Z/W]]="W",statek45[[#This Row],[towar]]="T4"),J177-statek45[[#This Row],[ile ton]],J177))</f>
        <v>65</v>
      </c>
      <c r="K178" s="2">
        <f>IF(AND(statek45[[#This Row],[Z/W]]="Z",statek45[[#This Row],[towar]]="T5"),K177+statek45[[#This Row],[ile ton]],IF(AND(statek45[[#This Row],[Z/W]]="W",statek45[[#This Row],[towar]]="T5"),K177-statek45[[#This Row],[ile ton]],K177))</f>
        <v>4</v>
      </c>
    </row>
    <row r="179" spans="1:11" x14ac:dyDescent="0.25">
      <c r="A179" s="1">
        <v>43330</v>
      </c>
      <c r="B179" s="2" t="s">
        <v>22</v>
      </c>
      <c r="C179" s="2" t="s">
        <v>7</v>
      </c>
      <c r="D179" s="2" t="s">
        <v>14</v>
      </c>
      <c r="E179">
        <v>61</v>
      </c>
      <c r="F179">
        <v>90</v>
      </c>
      <c r="G179" s="2">
        <f>IF(AND(statek45[[#This Row],[Z/W]]="Z",statek45[[#This Row],[towar]]="T1"),G178+statek45[[#This Row],[ile ton]],IF(AND(statek45[[#This Row],[Z/W]]="W",statek45[[#This Row],[towar]]="T1"),G178-statek45[[#This Row],[ile ton]],G178))</f>
        <v>0</v>
      </c>
      <c r="H179" s="2">
        <f>IF(AND(statek45[[#This Row],[Z/W]]="Z",statek45[[#This Row],[towar]]="T2"),H178+statek45[[#This Row],[ile ton]],IF(AND(statek45[[#This Row],[Z/W]]="W",statek45[[#This Row],[towar]]="T2"),H178-statek45[[#This Row],[ile ton]],H178))</f>
        <v>0</v>
      </c>
      <c r="I179" s="2">
        <f>IF(AND(statek45[[#This Row],[Z/W]]="Z",statek45[[#This Row],[towar]]="T3"),I178+statek45[[#This Row],[ile ton]],IF(AND(statek45[[#This Row],[Z/W]]="W",statek45[[#This Row],[towar]]="T3"),I178-statek45[[#This Row],[ile ton]],I178))</f>
        <v>59</v>
      </c>
      <c r="J179" s="2">
        <f>IF(AND(statek45[[#This Row],[Z/W]]="Z",statek45[[#This Row],[towar]]="T4"),J178+statek45[[#This Row],[ile ton]],IF(AND(statek45[[#This Row],[Z/W]]="W",statek45[[#This Row],[towar]]="T4"),J178-statek45[[#This Row],[ile ton]],J178))</f>
        <v>4</v>
      </c>
      <c r="K179" s="2">
        <f>IF(AND(statek45[[#This Row],[Z/W]]="Z",statek45[[#This Row],[towar]]="T5"),K178+statek45[[#This Row],[ile ton]],IF(AND(statek45[[#This Row],[Z/W]]="W",statek45[[#This Row],[towar]]="T5"),K178-statek45[[#This Row],[ile ton]],K178))</f>
        <v>4</v>
      </c>
    </row>
    <row r="180" spans="1:11" x14ac:dyDescent="0.25">
      <c r="A180" s="1">
        <v>43330</v>
      </c>
      <c r="B180" s="2" t="s">
        <v>22</v>
      </c>
      <c r="C180" s="2" t="s">
        <v>12</v>
      </c>
      <c r="D180" s="2" t="s">
        <v>8</v>
      </c>
      <c r="E180">
        <v>19</v>
      </c>
      <c r="F180">
        <v>22</v>
      </c>
      <c r="G180" s="2">
        <f>IF(AND(statek45[[#This Row],[Z/W]]="Z",statek45[[#This Row],[towar]]="T1"),G179+statek45[[#This Row],[ile ton]],IF(AND(statek45[[#This Row],[Z/W]]="W",statek45[[#This Row],[towar]]="T1"),G179-statek45[[#This Row],[ile ton]],G179))</f>
        <v>0</v>
      </c>
      <c r="H180" s="2">
        <f>IF(AND(statek45[[#This Row],[Z/W]]="Z",statek45[[#This Row],[towar]]="T2"),H179+statek45[[#This Row],[ile ton]],IF(AND(statek45[[#This Row],[Z/W]]="W",statek45[[#This Row],[towar]]="T2"),H179-statek45[[#This Row],[ile ton]],H179))</f>
        <v>0</v>
      </c>
      <c r="I180" s="2">
        <f>IF(AND(statek45[[#This Row],[Z/W]]="Z",statek45[[#This Row],[towar]]="T3"),I179+statek45[[#This Row],[ile ton]],IF(AND(statek45[[#This Row],[Z/W]]="W",statek45[[#This Row],[towar]]="T3"),I179-statek45[[#This Row],[ile ton]],I179))</f>
        <v>78</v>
      </c>
      <c r="J180" s="2">
        <f>IF(AND(statek45[[#This Row],[Z/W]]="Z",statek45[[#This Row],[towar]]="T4"),J179+statek45[[#This Row],[ile ton]],IF(AND(statek45[[#This Row],[Z/W]]="W",statek45[[#This Row],[towar]]="T4"),J179-statek45[[#This Row],[ile ton]],J179))</f>
        <v>4</v>
      </c>
      <c r="K180" s="2">
        <f>IF(AND(statek45[[#This Row],[Z/W]]="Z",statek45[[#This Row],[towar]]="T5"),K179+statek45[[#This Row],[ile ton]],IF(AND(statek45[[#This Row],[Z/W]]="W",statek45[[#This Row],[towar]]="T5"),K179-statek45[[#This Row],[ile ton]],K179))</f>
        <v>4</v>
      </c>
    </row>
    <row r="181" spans="1:11" x14ac:dyDescent="0.25">
      <c r="A181" s="1">
        <v>43330</v>
      </c>
      <c r="B181" s="2" t="s">
        <v>22</v>
      </c>
      <c r="C181" s="2" t="s">
        <v>9</v>
      </c>
      <c r="D181" s="2" t="s">
        <v>8</v>
      </c>
      <c r="E181">
        <v>22</v>
      </c>
      <c r="F181">
        <v>44</v>
      </c>
      <c r="G181" s="2">
        <f>IF(AND(statek45[[#This Row],[Z/W]]="Z",statek45[[#This Row],[towar]]="T1"),G180+statek45[[#This Row],[ile ton]],IF(AND(statek45[[#This Row],[Z/W]]="W",statek45[[#This Row],[towar]]="T1"),G180-statek45[[#This Row],[ile ton]],G180))</f>
        <v>0</v>
      </c>
      <c r="H181" s="2">
        <f>IF(AND(statek45[[#This Row],[Z/W]]="Z",statek45[[#This Row],[towar]]="T2"),H180+statek45[[#This Row],[ile ton]],IF(AND(statek45[[#This Row],[Z/W]]="W",statek45[[#This Row],[towar]]="T2"),H180-statek45[[#This Row],[ile ton]],H180))</f>
        <v>0</v>
      </c>
      <c r="I181" s="2">
        <f>IF(AND(statek45[[#This Row],[Z/W]]="Z",statek45[[#This Row],[towar]]="T3"),I180+statek45[[#This Row],[ile ton]],IF(AND(statek45[[#This Row],[Z/W]]="W",statek45[[#This Row],[towar]]="T3"),I180-statek45[[#This Row],[ile ton]],I180))</f>
        <v>78</v>
      </c>
      <c r="J181" s="2">
        <f>IF(AND(statek45[[#This Row],[Z/W]]="Z",statek45[[#This Row],[towar]]="T4"),J180+statek45[[#This Row],[ile ton]],IF(AND(statek45[[#This Row],[Z/W]]="W",statek45[[#This Row],[towar]]="T4"),J180-statek45[[#This Row],[ile ton]],J180))</f>
        <v>4</v>
      </c>
      <c r="K181" s="2">
        <f>IF(AND(statek45[[#This Row],[Z/W]]="Z",statek45[[#This Row],[towar]]="T5"),K180+statek45[[#This Row],[ile ton]],IF(AND(statek45[[#This Row],[Z/W]]="W",statek45[[#This Row],[towar]]="T5"),K180-statek45[[#This Row],[ile ton]],K180))</f>
        <v>26</v>
      </c>
    </row>
    <row r="182" spans="1:11" x14ac:dyDescent="0.25">
      <c r="A182" s="1">
        <v>43347</v>
      </c>
      <c r="B182" s="2" t="s">
        <v>6</v>
      </c>
      <c r="C182" s="2" t="s">
        <v>11</v>
      </c>
      <c r="D182" s="2" t="s">
        <v>8</v>
      </c>
      <c r="E182">
        <v>9</v>
      </c>
      <c r="F182">
        <v>25</v>
      </c>
      <c r="G182" s="2">
        <f>IF(AND(statek45[[#This Row],[Z/W]]="Z",statek45[[#This Row],[towar]]="T1"),G181+statek45[[#This Row],[ile ton]],IF(AND(statek45[[#This Row],[Z/W]]="W",statek45[[#This Row],[towar]]="T1"),G181-statek45[[#This Row],[ile ton]],G181))</f>
        <v>0</v>
      </c>
      <c r="H182" s="2">
        <f>IF(AND(statek45[[#This Row],[Z/W]]="Z",statek45[[#This Row],[towar]]="T2"),H181+statek45[[#This Row],[ile ton]],IF(AND(statek45[[#This Row],[Z/W]]="W",statek45[[#This Row],[towar]]="T2"),H181-statek45[[#This Row],[ile ton]],H181))</f>
        <v>9</v>
      </c>
      <c r="I182" s="2">
        <f>IF(AND(statek45[[#This Row],[Z/W]]="Z",statek45[[#This Row],[towar]]="T3"),I181+statek45[[#This Row],[ile ton]],IF(AND(statek45[[#This Row],[Z/W]]="W",statek45[[#This Row],[towar]]="T3"),I181-statek45[[#This Row],[ile ton]],I181))</f>
        <v>78</v>
      </c>
      <c r="J182" s="2">
        <f>IF(AND(statek45[[#This Row],[Z/W]]="Z",statek45[[#This Row],[towar]]="T4"),J181+statek45[[#This Row],[ile ton]],IF(AND(statek45[[#This Row],[Z/W]]="W",statek45[[#This Row],[towar]]="T4"),J181-statek45[[#This Row],[ile ton]],J181))</f>
        <v>4</v>
      </c>
      <c r="K182" s="2">
        <f>IF(AND(statek45[[#This Row],[Z/W]]="Z",statek45[[#This Row],[towar]]="T5"),K181+statek45[[#This Row],[ile ton]],IF(AND(statek45[[#This Row],[Z/W]]="W",statek45[[#This Row],[towar]]="T5"),K181-statek45[[#This Row],[ile ton]],K181))</f>
        <v>26</v>
      </c>
    </row>
    <row r="183" spans="1:11" x14ac:dyDescent="0.25">
      <c r="A183" s="1">
        <v>43347</v>
      </c>
      <c r="B183" s="2" t="s">
        <v>6</v>
      </c>
      <c r="C183" s="2" t="s">
        <v>7</v>
      </c>
      <c r="D183" s="2" t="s">
        <v>14</v>
      </c>
      <c r="E183">
        <v>4</v>
      </c>
      <c r="F183">
        <v>94</v>
      </c>
      <c r="G183" s="2">
        <f>IF(AND(statek45[[#This Row],[Z/W]]="Z",statek45[[#This Row],[towar]]="T1"),G182+statek45[[#This Row],[ile ton]],IF(AND(statek45[[#This Row],[Z/W]]="W",statek45[[#This Row],[towar]]="T1"),G182-statek45[[#This Row],[ile ton]],G182))</f>
        <v>0</v>
      </c>
      <c r="H183" s="2">
        <f>IF(AND(statek45[[#This Row],[Z/W]]="Z",statek45[[#This Row],[towar]]="T2"),H182+statek45[[#This Row],[ile ton]],IF(AND(statek45[[#This Row],[Z/W]]="W",statek45[[#This Row],[towar]]="T2"),H182-statek45[[#This Row],[ile ton]],H182))</f>
        <v>9</v>
      </c>
      <c r="I183" s="2">
        <f>IF(AND(statek45[[#This Row],[Z/W]]="Z",statek45[[#This Row],[towar]]="T3"),I182+statek45[[#This Row],[ile ton]],IF(AND(statek45[[#This Row],[Z/W]]="W",statek45[[#This Row],[towar]]="T3"),I182-statek45[[#This Row],[ile ton]],I182))</f>
        <v>78</v>
      </c>
      <c r="J183" s="2">
        <f>IF(AND(statek45[[#This Row],[Z/W]]="Z",statek45[[#This Row],[towar]]="T4"),J182+statek45[[#This Row],[ile ton]],IF(AND(statek45[[#This Row],[Z/W]]="W",statek45[[#This Row],[towar]]="T4"),J182-statek45[[#This Row],[ile ton]],J182))</f>
        <v>0</v>
      </c>
      <c r="K183" s="2">
        <f>IF(AND(statek45[[#This Row],[Z/W]]="Z",statek45[[#This Row],[towar]]="T5"),K182+statek45[[#This Row],[ile ton]],IF(AND(statek45[[#This Row],[Z/W]]="W",statek45[[#This Row],[towar]]="T5"),K182-statek45[[#This Row],[ile ton]],K182))</f>
        <v>26</v>
      </c>
    </row>
    <row r="184" spans="1:11" x14ac:dyDescent="0.25">
      <c r="A184" s="1">
        <v>43347</v>
      </c>
      <c r="B184" s="2" t="s">
        <v>6</v>
      </c>
      <c r="C184" s="2" t="s">
        <v>12</v>
      </c>
      <c r="D184" s="2" t="s">
        <v>8</v>
      </c>
      <c r="E184">
        <v>8</v>
      </c>
      <c r="F184">
        <v>21</v>
      </c>
      <c r="G184" s="2">
        <f>IF(AND(statek45[[#This Row],[Z/W]]="Z",statek45[[#This Row],[towar]]="T1"),G183+statek45[[#This Row],[ile ton]],IF(AND(statek45[[#This Row],[Z/W]]="W",statek45[[#This Row],[towar]]="T1"),G183-statek45[[#This Row],[ile ton]],G183))</f>
        <v>0</v>
      </c>
      <c r="H184" s="2">
        <f>IF(AND(statek45[[#This Row],[Z/W]]="Z",statek45[[#This Row],[towar]]="T2"),H183+statek45[[#This Row],[ile ton]],IF(AND(statek45[[#This Row],[Z/W]]="W",statek45[[#This Row],[towar]]="T2"),H183-statek45[[#This Row],[ile ton]],H183))</f>
        <v>9</v>
      </c>
      <c r="I184" s="2">
        <f>IF(AND(statek45[[#This Row],[Z/W]]="Z",statek45[[#This Row],[towar]]="T3"),I183+statek45[[#This Row],[ile ton]],IF(AND(statek45[[#This Row],[Z/W]]="W",statek45[[#This Row],[towar]]="T3"),I183-statek45[[#This Row],[ile ton]],I183))</f>
        <v>86</v>
      </c>
      <c r="J184" s="2">
        <f>IF(AND(statek45[[#This Row],[Z/W]]="Z",statek45[[#This Row],[towar]]="T4"),J183+statek45[[#This Row],[ile ton]],IF(AND(statek45[[#This Row],[Z/W]]="W",statek45[[#This Row],[towar]]="T4"),J183-statek45[[#This Row],[ile ton]],J183))</f>
        <v>0</v>
      </c>
      <c r="K184" s="2">
        <f>IF(AND(statek45[[#This Row],[Z/W]]="Z",statek45[[#This Row],[towar]]="T5"),K183+statek45[[#This Row],[ile ton]],IF(AND(statek45[[#This Row],[Z/W]]="W",statek45[[#This Row],[towar]]="T5"),K183-statek45[[#This Row],[ile ton]],K183))</f>
        <v>26</v>
      </c>
    </row>
    <row r="185" spans="1:11" x14ac:dyDescent="0.25">
      <c r="A185" s="1">
        <v>43347</v>
      </c>
      <c r="B185" s="2" t="s">
        <v>6</v>
      </c>
      <c r="C185" s="2" t="s">
        <v>10</v>
      </c>
      <c r="D185" s="2" t="s">
        <v>8</v>
      </c>
      <c r="E185">
        <v>47</v>
      </c>
      <c r="F185">
        <v>8</v>
      </c>
      <c r="G185" s="2">
        <f>IF(AND(statek45[[#This Row],[Z/W]]="Z",statek45[[#This Row],[towar]]="T1"),G184+statek45[[#This Row],[ile ton]],IF(AND(statek45[[#This Row],[Z/W]]="W",statek45[[#This Row],[towar]]="T1"),G184-statek45[[#This Row],[ile ton]],G184))</f>
        <v>47</v>
      </c>
      <c r="H185" s="2">
        <f>IF(AND(statek45[[#This Row],[Z/W]]="Z",statek45[[#This Row],[towar]]="T2"),H184+statek45[[#This Row],[ile ton]],IF(AND(statek45[[#This Row],[Z/W]]="W",statek45[[#This Row],[towar]]="T2"),H184-statek45[[#This Row],[ile ton]],H184))</f>
        <v>9</v>
      </c>
      <c r="I185" s="2">
        <f>IF(AND(statek45[[#This Row],[Z/W]]="Z",statek45[[#This Row],[towar]]="T3"),I184+statek45[[#This Row],[ile ton]],IF(AND(statek45[[#This Row],[Z/W]]="W",statek45[[#This Row],[towar]]="T3"),I184-statek45[[#This Row],[ile ton]],I184))</f>
        <v>86</v>
      </c>
      <c r="J185" s="2">
        <f>IF(AND(statek45[[#This Row],[Z/W]]="Z",statek45[[#This Row],[towar]]="T4"),J184+statek45[[#This Row],[ile ton]],IF(AND(statek45[[#This Row],[Z/W]]="W",statek45[[#This Row],[towar]]="T4"),J184-statek45[[#This Row],[ile ton]],J184))</f>
        <v>0</v>
      </c>
      <c r="K185" s="2">
        <f>IF(AND(statek45[[#This Row],[Z/W]]="Z",statek45[[#This Row],[towar]]="T5"),K184+statek45[[#This Row],[ile ton]],IF(AND(statek45[[#This Row],[Z/W]]="W",statek45[[#This Row],[towar]]="T5"),K184-statek45[[#This Row],[ile ton]],K184))</f>
        <v>26</v>
      </c>
    </row>
    <row r="186" spans="1:11" x14ac:dyDescent="0.25">
      <c r="A186" s="1">
        <v>43362</v>
      </c>
      <c r="B186" s="2" t="s">
        <v>13</v>
      </c>
      <c r="C186" s="2" t="s">
        <v>12</v>
      </c>
      <c r="D186" s="2" t="s">
        <v>14</v>
      </c>
      <c r="E186">
        <v>82</v>
      </c>
      <c r="F186">
        <v>29</v>
      </c>
      <c r="G186" s="2">
        <f>IF(AND(statek45[[#This Row],[Z/W]]="Z",statek45[[#This Row],[towar]]="T1"),G185+statek45[[#This Row],[ile ton]],IF(AND(statek45[[#This Row],[Z/W]]="W",statek45[[#This Row],[towar]]="T1"),G185-statek45[[#This Row],[ile ton]],G185))</f>
        <v>47</v>
      </c>
      <c r="H186" s="2">
        <f>IF(AND(statek45[[#This Row],[Z/W]]="Z",statek45[[#This Row],[towar]]="T2"),H185+statek45[[#This Row],[ile ton]],IF(AND(statek45[[#This Row],[Z/W]]="W",statek45[[#This Row],[towar]]="T2"),H185-statek45[[#This Row],[ile ton]],H185))</f>
        <v>9</v>
      </c>
      <c r="I186" s="2">
        <f>IF(AND(statek45[[#This Row],[Z/W]]="Z",statek45[[#This Row],[towar]]="T3"),I185+statek45[[#This Row],[ile ton]],IF(AND(statek45[[#This Row],[Z/W]]="W",statek45[[#This Row],[towar]]="T3"),I185-statek45[[#This Row],[ile ton]],I185))</f>
        <v>4</v>
      </c>
      <c r="J186" s="2">
        <f>IF(AND(statek45[[#This Row],[Z/W]]="Z",statek45[[#This Row],[towar]]="T4"),J185+statek45[[#This Row],[ile ton]],IF(AND(statek45[[#This Row],[Z/W]]="W",statek45[[#This Row],[towar]]="T4"),J185-statek45[[#This Row],[ile ton]],J185))</f>
        <v>0</v>
      </c>
      <c r="K186" s="2">
        <f>IF(AND(statek45[[#This Row],[Z/W]]="Z",statek45[[#This Row],[towar]]="T5"),K185+statek45[[#This Row],[ile ton]],IF(AND(statek45[[#This Row],[Z/W]]="W",statek45[[#This Row],[towar]]="T5"),K185-statek45[[#This Row],[ile ton]],K185))</f>
        <v>26</v>
      </c>
    </row>
    <row r="187" spans="1:11" x14ac:dyDescent="0.25">
      <c r="A187" s="1">
        <v>43362</v>
      </c>
      <c r="B187" s="2" t="s">
        <v>13</v>
      </c>
      <c r="C187" s="2" t="s">
        <v>9</v>
      </c>
      <c r="D187" s="2" t="s">
        <v>14</v>
      </c>
      <c r="E187">
        <v>26</v>
      </c>
      <c r="F187">
        <v>58</v>
      </c>
      <c r="G187" s="2">
        <f>IF(AND(statek45[[#This Row],[Z/W]]="Z",statek45[[#This Row],[towar]]="T1"),G186+statek45[[#This Row],[ile ton]],IF(AND(statek45[[#This Row],[Z/W]]="W",statek45[[#This Row],[towar]]="T1"),G186-statek45[[#This Row],[ile ton]],G186))</f>
        <v>47</v>
      </c>
      <c r="H187" s="2">
        <f>IF(AND(statek45[[#This Row],[Z/W]]="Z",statek45[[#This Row],[towar]]="T2"),H186+statek45[[#This Row],[ile ton]],IF(AND(statek45[[#This Row],[Z/W]]="W",statek45[[#This Row],[towar]]="T2"),H186-statek45[[#This Row],[ile ton]],H186))</f>
        <v>9</v>
      </c>
      <c r="I187" s="2">
        <f>IF(AND(statek45[[#This Row],[Z/W]]="Z",statek45[[#This Row],[towar]]="T3"),I186+statek45[[#This Row],[ile ton]],IF(AND(statek45[[#This Row],[Z/W]]="W",statek45[[#This Row],[towar]]="T3"),I186-statek45[[#This Row],[ile ton]],I186))</f>
        <v>4</v>
      </c>
      <c r="J187" s="2">
        <f>IF(AND(statek45[[#This Row],[Z/W]]="Z",statek45[[#This Row],[towar]]="T4"),J186+statek45[[#This Row],[ile ton]],IF(AND(statek45[[#This Row],[Z/W]]="W",statek45[[#This Row],[towar]]="T4"),J186-statek45[[#This Row],[ile ton]],J186))</f>
        <v>0</v>
      </c>
      <c r="K187" s="2">
        <f>IF(AND(statek45[[#This Row],[Z/W]]="Z",statek45[[#This Row],[towar]]="T5"),K186+statek45[[#This Row],[ile ton]],IF(AND(statek45[[#This Row],[Z/W]]="W",statek45[[#This Row],[towar]]="T5"),K186-statek45[[#This Row],[ile ton]],K186))</f>
        <v>0</v>
      </c>
    </row>
    <row r="188" spans="1:11" x14ac:dyDescent="0.25">
      <c r="A188" s="1">
        <v>43362</v>
      </c>
      <c r="B188" s="2" t="s">
        <v>13</v>
      </c>
      <c r="C188" s="2" t="s">
        <v>10</v>
      </c>
      <c r="D188" s="2" t="s">
        <v>8</v>
      </c>
      <c r="E188">
        <v>24</v>
      </c>
      <c r="F188">
        <v>9</v>
      </c>
      <c r="G188" s="2">
        <f>IF(AND(statek45[[#This Row],[Z/W]]="Z",statek45[[#This Row],[towar]]="T1"),G187+statek45[[#This Row],[ile ton]],IF(AND(statek45[[#This Row],[Z/W]]="W",statek45[[#This Row],[towar]]="T1"),G187-statek45[[#This Row],[ile ton]],G187))</f>
        <v>71</v>
      </c>
      <c r="H188" s="2">
        <f>IF(AND(statek45[[#This Row],[Z/W]]="Z",statek45[[#This Row],[towar]]="T2"),H187+statek45[[#This Row],[ile ton]],IF(AND(statek45[[#This Row],[Z/W]]="W",statek45[[#This Row],[towar]]="T2"),H187-statek45[[#This Row],[ile ton]],H187))</f>
        <v>9</v>
      </c>
      <c r="I188" s="2">
        <f>IF(AND(statek45[[#This Row],[Z/W]]="Z",statek45[[#This Row],[towar]]="T3"),I187+statek45[[#This Row],[ile ton]],IF(AND(statek45[[#This Row],[Z/W]]="W",statek45[[#This Row],[towar]]="T3"),I187-statek45[[#This Row],[ile ton]],I187))</f>
        <v>4</v>
      </c>
      <c r="J188" s="2">
        <f>IF(AND(statek45[[#This Row],[Z/W]]="Z",statek45[[#This Row],[towar]]="T4"),J187+statek45[[#This Row],[ile ton]],IF(AND(statek45[[#This Row],[Z/W]]="W",statek45[[#This Row],[towar]]="T4"),J187-statek45[[#This Row],[ile ton]],J187))</f>
        <v>0</v>
      </c>
      <c r="K188" s="2">
        <f>IF(AND(statek45[[#This Row],[Z/W]]="Z",statek45[[#This Row],[towar]]="T5"),K187+statek45[[#This Row],[ile ton]],IF(AND(statek45[[#This Row],[Z/W]]="W",statek45[[#This Row],[towar]]="T5"),K187-statek45[[#This Row],[ile ton]],K187))</f>
        <v>0</v>
      </c>
    </row>
    <row r="189" spans="1:11" x14ac:dyDescent="0.25">
      <c r="A189" s="1">
        <v>43362</v>
      </c>
      <c r="B189" s="2" t="s">
        <v>13</v>
      </c>
      <c r="C189" s="2" t="s">
        <v>11</v>
      </c>
      <c r="D189" s="2" t="s">
        <v>8</v>
      </c>
      <c r="E189">
        <v>36</v>
      </c>
      <c r="F189">
        <v>26</v>
      </c>
      <c r="G189" s="2">
        <f>IF(AND(statek45[[#This Row],[Z/W]]="Z",statek45[[#This Row],[towar]]="T1"),G188+statek45[[#This Row],[ile ton]],IF(AND(statek45[[#This Row],[Z/W]]="W",statek45[[#This Row],[towar]]="T1"),G188-statek45[[#This Row],[ile ton]],G188))</f>
        <v>71</v>
      </c>
      <c r="H189" s="2">
        <f>IF(AND(statek45[[#This Row],[Z/W]]="Z",statek45[[#This Row],[towar]]="T2"),H188+statek45[[#This Row],[ile ton]],IF(AND(statek45[[#This Row],[Z/W]]="W",statek45[[#This Row],[towar]]="T2"),H188-statek45[[#This Row],[ile ton]],H188))</f>
        <v>45</v>
      </c>
      <c r="I189" s="2">
        <f>IF(AND(statek45[[#This Row],[Z/W]]="Z",statek45[[#This Row],[towar]]="T3"),I188+statek45[[#This Row],[ile ton]],IF(AND(statek45[[#This Row],[Z/W]]="W",statek45[[#This Row],[towar]]="T3"),I188-statek45[[#This Row],[ile ton]],I188))</f>
        <v>4</v>
      </c>
      <c r="J189" s="2">
        <f>IF(AND(statek45[[#This Row],[Z/W]]="Z",statek45[[#This Row],[towar]]="T4"),J188+statek45[[#This Row],[ile ton]],IF(AND(statek45[[#This Row],[Z/W]]="W",statek45[[#This Row],[towar]]="T4"),J188-statek45[[#This Row],[ile ton]],J188))</f>
        <v>0</v>
      </c>
      <c r="K189" s="2">
        <f>IF(AND(statek45[[#This Row],[Z/W]]="Z",statek45[[#This Row],[towar]]="T5"),K188+statek45[[#This Row],[ile ton]],IF(AND(statek45[[#This Row],[Z/W]]="W",statek45[[#This Row],[towar]]="T5"),K188-statek45[[#This Row],[ile ton]],K188))</f>
        <v>0</v>
      </c>
    </row>
    <row r="190" spans="1:11" x14ac:dyDescent="0.25">
      <c r="A190" s="1">
        <v>43362</v>
      </c>
      <c r="B190" s="2" t="s">
        <v>13</v>
      </c>
      <c r="C190" s="2" t="s">
        <v>7</v>
      </c>
      <c r="D190" s="2" t="s">
        <v>8</v>
      </c>
      <c r="E190">
        <v>6</v>
      </c>
      <c r="F190">
        <v>68</v>
      </c>
      <c r="G190" s="2">
        <f>IF(AND(statek45[[#This Row],[Z/W]]="Z",statek45[[#This Row],[towar]]="T1"),G189+statek45[[#This Row],[ile ton]],IF(AND(statek45[[#This Row],[Z/W]]="W",statek45[[#This Row],[towar]]="T1"),G189-statek45[[#This Row],[ile ton]],G189))</f>
        <v>71</v>
      </c>
      <c r="H190" s="2">
        <f>IF(AND(statek45[[#This Row],[Z/W]]="Z",statek45[[#This Row],[towar]]="T2"),H189+statek45[[#This Row],[ile ton]],IF(AND(statek45[[#This Row],[Z/W]]="W",statek45[[#This Row],[towar]]="T2"),H189-statek45[[#This Row],[ile ton]],H189))</f>
        <v>45</v>
      </c>
      <c r="I190" s="2">
        <f>IF(AND(statek45[[#This Row],[Z/W]]="Z",statek45[[#This Row],[towar]]="T3"),I189+statek45[[#This Row],[ile ton]],IF(AND(statek45[[#This Row],[Z/W]]="W",statek45[[#This Row],[towar]]="T3"),I189-statek45[[#This Row],[ile ton]],I189))</f>
        <v>4</v>
      </c>
      <c r="J190" s="2">
        <f>IF(AND(statek45[[#This Row],[Z/W]]="Z",statek45[[#This Row],[towar]]="T4"),J189+statek45[[#This Row],[ile ton]],IF(AND(statek45[[#This Row],[Z/W]]="W",statek45[[#This Row],[towar]]="T4"),J189-statek45[[#This Row],[ile ton]],J189))</f>
        <v>6</v>
      </c>
      <c r="K190" s="2">
        <f>IF(AND(statek45[[#This Row],[Z/W]]="Z",statek45[[#This Row],[towar]]="T5"),K189+statek45[[#This Row],[ile ton]],IF(AND(statek45[[#This Row],[Z/W]]="W",statek45[[#This Row],[towar]]="T5"),K189-statek45[[#This Row],[ile ton]],K189))</f>
        <v>0</v>
      </c>
    </row>
    <row r="191" spans="1:11" x14ac:dyDescent="0.25">
      <c r="A191" s="1">
        <v>43381</v>
      </c>
      <c r="B191" s="2" t="s">
        <v>15</v>
      </c>
      <c r="C191" s="2" t="s">
        <v>11</v>
      </c>
      <c r="D191" s="2" t="s">
        <v>14</v>
      </c>
      <c r="E191">
        <v>45</v>
      </c>
      <c r="F191">
        <v>36</v>
      </c>
      <c r="G191" s="2">
        <f>IF(AND(statek45[[#This Row],[Z/W]]="Z",statek45[[#This Row],[towar]]="T1"),G190+statek45[[#This Row],[ile ton]],IF(AND(statek45[[#This Row],[Z/W]]="W",statek45[[#This Row],[towar]]="T1"),G190-statek45[[#This Row],[ile ton]],G190))</f>
        <v>71</v>
      </c>
      <c r="H191" s="2">
        <f>IF(AND(statek45[[#This Row],[Z/W]]="Z",statek45[[#This Row],[towar]]="T2"),H190+statek45[[#This Row],[ile ton]],IF(AND(statek45[[#This Row],[Z/W]]="W",statek45[[#This Row],[towar]]="T2"),H190-statek45[[#This Row],[ile ton]],H190))</f>
        <v>0</v>
      </c>
      <c r="I191" s="2">
        <f>IF(AND(statek45[[#This Row],[Z/W]]="Z",statek45[[#This Row],[towar]]="T3"),I190+statek45[[#This Row],[ile ton]],IF(AND(statek45[[#This Row],[Z/W]]="W",statek45[[#This Row],[towar]]="T3"),I190-statek45[[#This Row],[ile ton]],I190))</f>
        <v>4</v>
      </c>
      <c r="J191" s="2">
        <f>IF(AND(statek45[[#This Row],[Z/W]]="Z",statek45[[#This Row],[towar]]="T4"),J190+statek45[[#This Row],[ile ton]],IF(AND(statek45[[#This Row],[Z/W]]="W",statek45[[#This Row],[towar]]="T4"),J190-statek45[[#This Row],[ile ton]],J190))</f>
        <v>6</v>
      </c>
      <c r="K191" s="2">
        <f>IF(AND(statek45[[#This Row],[Z/W]]="Z",statek45[[#This Row],[towar]]="T5"),K190+statek45[[#This Row],[ile ton]],IF(AND(statek45[[#This Row],[Z/W]]="W",statek45[[#This Row],[towar]]="T5"),K190-statek45[[#This Row],[ile ton]],K190))</f>
        <v>0</v>
      </c>
    </row>
    <row r="192" spans="1:11" x14ac:dyDescent="0.25">
      <c r="A192" s="1">
        <v>43381</v>
      </c>
      <c r="B192" s="2" t="s">
        <v>15</v>
      </c>
      <c r="C192" s="2" t="s">
        <v>10</v>
      </c>
      <c r="D192" s="2" t="s">
        <v>8</v>
      </c>
      <c r="E192">
        <v>18</v>
      </c>
      <c r="F192">
        <v>8</v>
      </c>
      <c r="G192" s="2">
        <f>IF(AND(statek45[[#This Row],[Z/W]]="Z",statek45[[#This Row],[towar]]="T1"),G191+statek45[[#This Row],[ile ton]],IF(AND(statek45[[#This Row],[Z/W]]="W",statek45[[#This Row],[towar]]="T1"),G191-statek45[[#This Row],[ile ton]],G191))</f>
        <v>89</v>
      </c>
      <c r="H192" s="2">
        <f>IF(AND(statek45[[#This Row],[Z/W]]="Z",statek45[[#This Row],[towar]]="T2"),H191+statek45[[#This Row],[ile ton]],IF(AND(statek45[[#This Row],[Z/W]]="W",statek45[[#This Row],[towar]]="T2"),H191-statek45[[#This Row],[ile ton]],H191))</f>
        <v>0</v>
      </c>
      <c r="I192" s="2">
        <f>IF(AND(statek45[[#This Row],[Z/W]]="Z",statek45[[#This Row],[towar]]="T3"),I191+statek45[[#This Row],[ile ton]],IF(AND(statek45[[#This Row],[Z/W]]="W",statek45[[#This Row],[towar]]="T3"),I191-statek45[[#This Row],[ile ton]],I191))</f>
        <v>4</v>
      </c>
      <c r="J192" s="2">
        <f>IF(AND(statek45[[#This Row],[Z/W]]="Z",statek45[[#This Row],[towar]]="T4"),J191+statek45[[#This Row],[ile ton]],IF(AND(statek45[[#This Row],[Z/W]]="W",statek45[[#This Row],[towar]]="T4"),J191-statek45[[#This Row],[ile ton]],J191))</f>
        <v>6</v>
      </c>
      <c r="K192" s="2">
        <f>IF(AND(statek45[[#This Row],[Z/W]]="Z",statek45[[#This Row],[towar]]="T5"),K191+statek45[[#This Row],[ile ton]],IF(AND(statek45[[#This Row],[Z/W]]="W",statek45[[#This Row],[towar]]="T5"),K191-statek45[[#This Row],[ile ton]],K191))</f>
        <v>0</v>
      </c>
    </row>
    <row r="193" spans="1:11" x14ac:dyDescent="0.25">
      <c r="A193" s="1">
        <v>43381</v>
      </c>
      <c r="B193" s="2" t="s">
        <v>15</v>
      </c>
      <c r="C193" s="2" t="s">
        <v>9</v>
      </c>
      <c r="D193" s="2" t="s">
        <v>8</v>
      </c>
      <c r="E193">
        <v>20</v>
      </c>
      <c r="F193">
        <v>41</v>
      </c>
      <c r="G193" s="2">
        <f>IF(AND(statek45[[#This Row],[Z/W]]="Z",statek45[[#This Row],[towar]]="T1"),G192+statek45[[#This Row],[ile ton]],IF(AND(statek45[[#This Row],[Z/W]]="W",statek45[[#This Row],[towar]]="T1"),G192-statek45[[#This Row],[ile ton]],G192))</f>
        <v>89</v>
      </c>
      <c r="H193" s="2">
        <f>IF(AND(statek45[[#This Row],[Z/W]]="Z",statek45[[#This Row],[towar]]="T2"),H192+statek45[[#This Row],[ile ton]],IF(AND(statek45[[#This Row],[Z/W]]="W",statek45[[#This Row],[towar]]="T2"),H192-statek45[[#This Row],[ile ton]],H192))</f>
        <v>0</v>
      </c>
      <c r="I193" s="2">
        <f>IF(AND(statek45[[#This Row],[Z/W]]="Z",statek45[[#This Row],[towar]]="T3"),I192+statek45[[#This Row],[ile ton]],IF(AND(statek45[[#This Row],[Z/W]]="W",statek45[[#This Row],[towar]]="T3"),I192-statek45[[#This Row],[ile ton]],I192))</f>
        <v>4</v>
      </c>
      <c r="J193" s="2">
        <f>IF(AND(statek45[[#This Row],[Z/W]]="Z",statek45[[#This Row],[towar]]="T4"),J192+statek45[[#This Row],[ile ton]],IF(AND(statek45[[#This Row],[Z/W]]="W",statek45[[#This Row],[towar]]="T4"),J192-statek45[[#This Row],[ile ton]],J192))</f>
        <v>6</v>
      </c>
      <c r="K193" s="2">
        <f>IF(AND(statek45[[#This Row],[Z/W]]="Z",statek45[[#This Row],[towar]]="T5"),K192+statek45[[#This Row],[ile ton]],IF(AND(statek45[[#This Row],[Z/W]]="W",statek45[[#This Row],[towar]]="T5"),K192-statek45[[#This Row],[ile ton]],K192))</f>
        <v>20</v>
      </c>
    </row>
    <row r="194" spans="1:11" x14ac:dyDescent="0.25">
      <c r="A194" s="1">
        <v>43407</v>
      </c>
      <c r="B194" s="2" t="s">
        <v>16</v>
      </c>
      <c r="C194" s="2" t="s">
        <v>12</v>
      </c>
      <c r="D194" s="2" t="s">
        <v>14</v>
      </c>
      <c r="E194">
        <v>4</v>
      </c>
      <c r="F194">
        <v>32</v>
      </c>
      <c r="G194" s="2">
        <f>IF(AND(statek45[[#This Row],[Z/W]]="Z",statek45[[#This Row],[towar]]="T1"),G193+statek45[[#This Row],[ile ton]],IF(AND(statek45[[#This Row],[Z/W]]="W",statek45[[#This Row],[towar]]="T1"),G193-statek45[[#This Row],[ile ton]],G193))</f>
        <v>89</v>
      </c>
      <c r="H194" s="2">
        <f>IF(AND(statek45[[#This Row],[Z/W]]="Z",statek45[[#This Row],[towar]]="T2"),H193+statek45[[#This Row],[ile ton]],IF(AND(statek45[[#This Row],[Z/W]]="W",statek45[[#This Row],[towar]]="T2"),H193-statek45[[#This Row],[ile ton]],H193))</f>
        <v>0</v>
      </c>
      <c r="I194" s="2">
        <f>IF(AND(statek45[[#This Row],[Z/W]]="Z",statek45[[#This Row],[towar]]="T3"),I193+statek45[[#This Row],[ile ton]],IF(AND(statek45[[#This Row],[Z/W]]="W",statek45[[#This Row],[towar]]="T3"),I193-statek45[[#This Row],[ile ton]],I193))</f>
        <v>0</v>
      </c>
      <c r="J194" s="2">
        <f>IF(AND(statek45[[#This Row],[Z/W]]="Z",statek45[[#This Row],[towar]]="T4"),J193+statek45[[#This Row],[ile ton]],IF(AND(statek45[[#This Row],[Z/W]]="W",statek45[[#This Row],[towar]]="T4"),J193-statek45[[#This Row],[ile ton]],J193))</f>
        <v>6</v>
      </c>
      <c r="K194" s="2">
        <f>IF(AND(statek45[[#This Row],[Z/W]]="Z",statek45[[#This Row],[towar]]="T5"),K193+statek45[[#This Row],[ile ton]],IF(AND(statek45[[#This Row],[Z/W]]="W",statek45[[#This Row],[towar]]="T5"),K193-statek45[[#This Row],[ile ton]],K193))</f>
        <v>20</v>
      </c>
    </row>
    <row r="195" spans="1:11" x14ac:dyDescent="0.25">
      <c r="A195" s="1">
        <v>43407</v>
      </c>
      <c r="B195" s="2" t="s">
        <v>16</v>
      </c>
      <c r="C195" s="2" t="s">
        <v>9</v>
      </c>
      <c r="D195" s="2" t="s">
        <v>8</v>
      </c>
      <c r="E195">
        <v>48</v>
      </c>
      <c r="F195">
        <v>37</v>
      </c>
      <c r="G195" s="2">
        <f>IF(AND(statek45[[#This Row],[Z/W]]="Z",statek45[[#This Row],[towar]]="T1"),G194+statek45[[#This Row],[ile ton]],IF(AND(statek45[[#This Row],[Z/W]]="W",statek45[[#This Row],[towar]]="T1"),G194-statek45[[#This Row],[ile ton]],G194))</f>
        <v>89</v>
      </c>
      <c r="H195" s="2">
        <f>IF(AND(statek45[[#This Row],[Z/W]]="Z",statek45[[#This Row],[towar]]="T2"),H194+statek45[[#This Row],[ile ton]],IF(AND(statek45[[#This Row],[Z/W]]="W",statek45[[#This Row],[towar]]="T2"),H194-statek45[[#This Row],[ile ton]],H194))</f>
        <v>0</v>
      </c>
      <c r="I195" s="2">
        <f>IF(AND(statek45[[#This Row],[Z/W]]="Z",statek45[[#This Row],[towar]]="T3"),I194+statek45[[#This Row],[ile ton]],IF(AND(statek45[[#This Row],[Z/W]]="W",statek45[[#This Row],[towar]]="T3"),I194-statek45[[#This Row],[ile ton]],I194))</f>
        <v>0</v>
      </c>
      <c r="J195" s="2">
        <f>IF(AND(statek45[[#This Row],[Z/W]]="Z",statek45[[#This Row],[towar]]="T4"),J194+statek45[[#This Row],[ile ton]],IF(AND(statek45[[#This Row],[Z/W]]="W",statek45[[#This Row],[towar]]="T4"),J194-statek45[[#This Row],[ile ton]],J194))</f>
        <v>6</v>
      </c>
      <c r="K195" s="2">
        <f>IF(AND(statek45[[#This Row],[Z/W]]="Z",statek45[[#This Row],[towar]]="T5"),K194+statek45[[#This Row],[ile ton]],IF(AND(statek45[[#This Row],[Z/W]]="W",statek45[[#This Row],[towar]]="T5"),K194-statek45[[#This Row],[ile ton]],K194))</f>
        <v>68</v>
      </c>
    </row>
    <row r="196" spans="1:11" x14ac:dyDescent="0.25">
      <c r="A196" s="1">
        <v>43428</v>
      </c>
      <c r="B196" s="2" t="s">
        <v>17</v>
      </c>
      <c r="C196" s="2" t="s">
        <v>9</v>
      </c>
      <c r="D196" s="2" t="s">
        <v>14</v>
      </c>
      <c r="E196">
        <v>64</v>
      </c>
      <c r="F196">
        <v>61</v>
      </c>
      <c r="G196" s="2">
        <f>IF(AND(statek45[[#This Row],[Z/W]]="Z",statek45[[#This Row],[towar]]="T1"),G195+statek45[[#This Row],[ile ton]],IF(AND(statek45[[#This Row],[Z/W]]="W",statek45[[#This Row],[towar]]="T1"),G195-statek45[[#This Row],[ile ton]],G195))</f>
        <v>89</v>
      </c>
      <c r="H196" s="2">
        <f>IF(AND(statek45[[#This Row],[Z/W]]="Z",statek45[[#This Row],[towar]]="T2"),H195+statek45[[#This Row],[ile ton]],IF(AND(statek45[[#This Row],[Z/W]]="W",statek45[[#This Row],[towar]]="T2"),H195-statek45[[#This Row],[ile ton]],H195))</f>
        <v>0</v>
      </c>
      <c r="I196" s="2">
        <f>IF(AND(statek45[[#This Row],[Z/W]]="Z",statek45[[#This Row],[towar]]="T3"),I195+statek45[[#This Row],[ile ton]],IF(AND(statek45[[#This Row],[Z/W]]="W",statek45[[#This Row],[towar]]="T3"),I195-statek45[[#This Row],[ile ton]],I195))</f>
        <v>0</v>
      </c>
      <c r="J196" s="2">
        <f>IF(AND(statek45[[#This Row],[Z/W]]="Z",statek45[[#This Row],[towar]]="T4"),J195+statek45[[#This Row],[ile ton]],IF(AND(statek45[[#This Row],[Z/W]]="W",statek45[[#This Row],[towar]]="T4"),J195-statek45[[#This Row],[ile ton]],J195))</f>
        <v>6</v>
      </c>
      <c r="K196" s="2">
        <f>IF(AND(statek45[[#This Row],[Z/W]]="Z",statek45[[#This Row],[towar]]="T5"),K195+statek45[[#This Row],[ile ton]],IF(AND(statek45[[#This Row],[Z/W]]="W",statek45[[#This Row],[towar]]="T5"),K195-statek45[[#This Row],[ile ton]],K195))</f>
        <v>4</v>
      </c>
    </row>
    <row r="197" spans="1:11" x14ac:dyDescent="0.25">
      <c r="A197" s="1">
        <v>43428</v>
      </c>
      <c r="B197" s="2" t="s">
        <v>17</v>
      </c>
      <c r="C197" s="2" t="s">
        <v>7</v>
      </c>
      <c r="D197" s="2" t="s">
        <v>8</v>
      </c>
      <c r="E197">
        <v>43</v>
      </c>
      <c r="F197">
        <v>63</v>
      </c>
      <c r="G197" s="2">
        <f>IF(AND(statek45[[#This Row],[Z/W]]="Z",statek45[[#This Row],[towar]]="T1"),G196+statek45[[#This Row],[ile ton]],IF(AND(statek45[[#This Row],[Z/W]]="W",statek45[[#This Row],[towar]]="T1"),G196-statek45[[#This Row],[ile ton]],G196))</f>
        <v>89</v>
      </c>
      <c r="H197" s="2">
        <f>IF(AND(statek45[[#This Row],[Z/W]]="Z",statek45[[#This Row],[towar]]="T2"),H196+statek45[[#This Row],[ile ton]],IF(AND(statek45[[#This Row],[Z/W]]="W",statek45[[#This Row],[towar]]="T2"),H196-statek45[[#This Row],[ile ton]],H196))</f>
        <v>0</v>
      </c>
      <c r="I197" s="2">
        <f>IF(AND(statek45[[#This Row],[Z/W]]="Z",statek45[[#This Row],[towar]]="T3"),I196+statek45[[#This Row],[ile ton]],IF(AND(statek45[[#This Row],[Z/W]]="W",statek45[[#This Row],[towar]]="T3"),I196-statek45[[#This Row],[ile ton]],I196))</f>
        <v>0</v>
      </c>
      <c r="J197" s="2">
        <f>IF(AND(statek45[[#This Row],[Z/W]]="Z",statek45[[#This Row],[towar]]="T4"),J196+statek45[[#This Row],[ile ton]],IF(AND(statek45[[#This Row],[Z/W]]="W",statek45[[#This Row],[towar]]="T4"),J196-statek45[[#This Row],[ile ton]],J196))</f>
        <v>49</v>
      </c>
      <c r="K197" s="2">
        <f>IF(AND(statek45[[#This Row],[Z/W]]="Z",statek45[[#This Row],[towar]]="T5"),K196+statek45[[#This Row],[ile ton]],IF(AND(statek45[[#This Row],[Z/W]]="W",statek45[[#This Row],[towar]]="T5"),K196-statek45[[#This Row],[ile ton]],K196))</f>
        <v>4</v>
      </c>
    </row>
    <row r="198" spans="1:11" x14ac:dyDescent="0.25">
      <c r="A198" s="1">
        <v>43428</v>
      </c>
      <c r="B198" s="2" t="s">
        <v>17</v>
      </c>
      <c r="C198" s="2" t="s">
        <v>11</v>
      </c>
      <c r="D198" s="2" t="s">
        <v>8</v>
      </c>
      <c r="E198">
        <v>24</v>
      </c>
      <c r="F198">
        <v>24</v>
      </c>
      <c r="G198" s="2">
        <f>IF(AND(statek45[[#This Row],[Z/W]]="Z",statek45[[#This Row],[towar]]="T1"),G197+statek45[[#This Row],[ile ton]],IF(AND(statek45[[#This Row],[Z/W]]="W",statek45[[#This Row],[towar]]="T1"),G197-statek45[[#This Row],[ile ton]],G197))</f>
        <v>89</v>
      </c>
      <c r="H198" s="2">
        <f>IF(AND(statek45[[#This Row],[Z/W]]="Z",statek45[[#This Row],[towar]]="T2"),H197+statek45[[#This Row],[ile ton]],IF(AND(statek45[[#This Row],[Z/W]]="W",statek45[[#This Row],[towar]]="T2"),H197-statek45[[#This Row],[ile ton]],H197))</f>
        <v>24</v>
      </c>
      <c r="I198" s="2">
        <f>IF(AND(statek45[[#This Row],[Z/W]]="Z",statek45[[#This Row],[towar]]="T3"),I197+statek45[[#This Row],[ile ton]],IF(AND(statek45[[#This Row],[Z/W]]="W",statek45[[#This Row],[towar]]="T3"),I197-statek45[[#This Row],[ile ton]],I197))</f>
        <v>0</v>
      </c>
      <c r="J198" s="2">
        <f>IF(AND(statek45[[#This Row],[Z/W]]="Z",statek45[[#This Row],[towar]]="T4"),J197+statek45[[#This Row],[ile ton]],IF(AND(statek45[[#This Row],[Z/W]]="W",statek45[[#This Row],[towar]]="T4"),J197-statek45[[#This Row],[ile ton]],J197))</f>
        <v>49</v>
      </c>
      <c r="K198" s="2">
        <f>IF(AND(statek45[[#This Row],[Z/W]]="Z",statek45[[#This Row],[towar]]="T5"),K197+statek45[[#This Row],[ile ton]],IF(AND(statek45[[#This Row],[Z/W]]="W",statek45[[#This Row],[towar]]="T5"),K197-statek45[[#This Row],[ile ton]],K197))</f>
        <v>4</v>
      </c>
    </row>
    <row r="199" spans="1:11" x14ac:dyDescent="0.25">
      <c r="A199" s="1">
        <v>43452</v>
      </c>
      <c r="B199" s="2" t="s">
        <v>18</v>
      </c>
      <c r="C199" s="2" t="s">
        <v>9</v>
      </c>
      <c r="D199" s="2" t="s">
        <v>14</v>
      </c>
      <c r="E199">
        <v>4</v>
      </c>
      <c r="F199">
        <v>62</v>
      </c>
      <c r="G199" s="2">
        <f>IF(AND(statek45[[#This Row],[Z/W]]="Z",statek45[[#This Row],[towar]]="T1"),G198+statek45[[#This Row],[ile ton]],IF(AND(statek45[[#This Row],[Z/W]]="W",statek45[[#This Row],[towar]]="T1"),G198-statek45[[#This Row],[ile ton]],G198))</f>
        <v>89</v>
      </c>
      <c r="H199" s="2">
        <f>IF(AND(statek45[[#This Row],[Z/W]]="Z",statek45[[#This Row],[towar]]="T2"),H198+statek45[[#This Row],[ile ton]],IF(AND(statek45[[#This Row],[Z/W]]="W",statek45[[#This Row],[towar]]="T2"),H198-statek45[[#This Row],[ile ton]],H198))</f>
        <v>24</v>
      </c>
      <c r="I199" s="2">
        <f>IF(AND(statek45[[#This Row],[Z/W]]="Z",statek45[[#This Row],[towar]]="T3"),I198+statek45[[#This Row],[ile ton]],IF(AND(statek45[[#This Row],[Z/W]]="W",statek45[[#This Row],[towar]]="T3"),I198-statek45[[#This Row],[ile ton]],I198))</f>
        <v>0</v>
      </c>
      <c r="J199" s="2">
        <f>IF(AND(statek45[[#This Row],[Z/W]]="Z",statek45[[#This Row],[towar]]="T4"),J198+statek45[[#This Row],[ile ton]],IF(AND(statek45[[#This Row],[Z/W]]="W",statek45[[#This Row],[towar]]="T4"),J198-statek45[[#This Row],[ile ton]],J198))</f>
        <v>49</v>
      </c>
      <c r="K199" s="2">
        <f>IF(AND(statek45[[#This Row],[Z/W]]="Z",statek45[[#This Row],[towar]]="T5"),K198+statek45[[#This Row],[ile ton]],IF(AND(statek45[[#This Row],[Z/W]]="W",statek45[[#This Row],[towar]]="T5"),K198-statek45[[#This Row],[ile ton]],K198))</f>
        <v>0</v>
      </c>
    </row>
    <row r="200" spans="1:11" x14ac:dyDescent="0.25">
      <c r="A200" s="1">
        <v>43452</v>
      </c>
      <c r="B200" s="2" t="s">
        <v>18</v>
      </c>
      <c r="C200" s="2" t="s">
        <v>12</v>
      </c>
      <c r="D200" s="2" t="s">
        <v>8</v>
      </c>
      <c r="E200">
        <v>35</v>
      </c>
      <c r="F200">
        <v>19</v>
      </c>
      <c r="G200" s="2">
        <f>IF(AND(statek45[[#This Row],[Z/W]]="Z",statek45[[#This Row],[towar]]="T1"),G199+statek45[[#This Row],[ile ton]],IF(AND(statek45[[#This Row],[Z/W]]="W",statek45[[#This Row],[towar]]="T1"),G199-statek45[[#This Row],[ile ton]],G199))</f>
        <v>89</v>
      </c>
      <c r="H200" s="2">
        <f>IF(AND(statek45[[#This Row],[Z/W]]="Z",statek45[[#This Row],[towar]]="T2"),H199+statek45[[#This Row],[ile ton]],IF(AND(statek45[[#This Row],[Z/W]]="W",statek45[[#This Row],[towar]]="T2"),H199-statek45[[#This Row],[ile ton]],H199))</f>
        <v>24</v>
      </c>
      <c r="I200" s="2">
        <f>IF(AND(statek45[[#This Row],[Z/W]]="Z",statek45[[#This Row],[towar]]="T3"),I199+statek45[[#This Row],[ile ton]],IF(AND(statek45[[#This Row],[Z/W]]="W",statek45[[#This Row],[towar]]="T3"),I199-statek45[[#This Row],[ile ton]],I199))</f>
        <v>35</v>
      </c>
      <c r="J200" s="2">
        <f>IF(AND(statek45[[#This Row],[Z/W]]="Z",statek45[[#This Row],[towar]]="T4"),J199+statek45[[#This Row],[ile ton]],IF(AND(statek45[[#This Row],[Z/W]]="W",statek45[[#This Row],[towar]]="T4"),J199-statek45[[#This Row],[ile ton]],J199))</f>
        <v>49</v>
      </c>
      <c r="K200" s="2">
        <f>IF(AND(statek45[[#This Row],[Z/W]]="Z",statek45[[#This Row],[towar]]="T5"),K199+statek45[[#This Row],[ile ton]],IF(AND(statek45[[#This Row],[Z/W]]="W",statek45[[#This Row],[towar]]="T5"),K199-statek45[[#This Row],[ile ton]],K199))</f>
        <v>0</v>
      </c>
    </row>
    <row r="201" spans="1:11" x14ac:dyDescent="0.25">
      <c r="A201" s="1">
        <v>43452</v>
      </c>
      <c r="B201" s="2" t="s">
        <v>18</v>
      </c>
      <c r="C201" s="2" t="s">
        <v>10</v>
      </c>
      <c r="D201" s="2" t="s">
        <v>8</v>
      </c>
      <c r="E201">
        <v>41</v>
      </c>
      <c r="F201">
        <v>8</v>
      </c>
      <c r="G201" s="2">
        <f>IF(AND(statek45[[#This Row],[Z/W]]="Z",statek45[[#This Row],[towar]]="T1"),G200+statek45[[#This Row],[ile ton]],IF(AND(statek45[[#This Row],[Z/W]]="W",statek45[[#This Row],[towar]]="T1"),G200-statek45[[#This Row],[ile ton]],G200))</f>
        <v>130</v>
      </c>
      <c r="H201" s="2">
        <f>IF(AND(statek45[[#This Row],[Z/W]]="Z",statek45[[#This Row],[towar]]="T2"),H200+statek45[[#This Row],[ile ton]],IF(AND(statek45[[#This Row],[Z/W]]="W",statek45[[#This Row],[towar]]="T2"),H200-statek45[[#This Row],[ile ton]],H200))</f>
        <v>24</v>
      </c>
      <c r="I201" s="2">
        <f>IF(AND(statek45[[#This Row],[Z/W]]="Z",statek45[[#This Row],[towar]]="T3"),I200+statek45[[#This Row],[ile ton]],IF(AND(statek45[[#This Row],[Z/W]]="W",statek45[[#This Row],[towar]]="T3"),I200-statek45[[#This Row],[ile ton]],I200))</f>
        <v>35</v>
      </c>
      <c r="J201" s="2">
        <f>IF(AND(statek45[[#This Row],[Z/W]]="Z",statek45[[#This Row],[towar]]="T4"),J200+statek45[[#This Row],[ile ton]],IF(AND(statek45[[#This Row],[Z/W]]="W",statek45[[#This Row],[towar]]="T4"),J200-statek45[[#This Row],[ile ton]],J200))</f>
        <v>49</v>
      </c>
      <c r="K201" s="2">
        <f>IF(AND(statek45[[#This Row],[Z/W]]="Z",statek45[[#This Row],[towar]]="T5"),K200+statek45[[#This Row],[ile ton]],IF(AND(statek45[[#This Row],[Z/W]]="W",statek45[[#This Row],[towar]]="T5"),K200-statek45[[#This Row],[ile ton]],K200))</f>
        <v>0</v>
      </c>
    </row>
    <row r="202" spans="1:11" x14ac:dyDescent="0.25">
      <c r="A202" s="1">
        <v>43452</v>
      </c>
      <c r="B202" s="2" t="s">
        <v>18</v>
      </c>
      <c r="C202" s="2" t="s">
        <v>7</v>
      </c>
      <c r="D202" s="2" t="s">
        <v>8</v>
      </c>
      <c r="E202">
        <v>23</v>
      </c>
      <c r="F202">
        <v>61</v>
      </c>
      <c r="G202" s="2">
        <f>IF(AND(statek45[[#This Row],[Z/W]]="Z",statek45[[#This Row],[towar]]="T1"),G201+statek45[[#This Row],[ile ton]],IF(AND(statek45[[#This Row],[Z/W]]="W",statek45[[#This Row],[towar]]="T1"),G201-statek45[[#This Row],[ile ton]],G201))</f>
        <v>130</v>
      </c>
      <c r="H202" s="2">
        <f>IF(AND(statek45[[#This Row],[Z/W]]="Z",statek45[[#This Row],[towar]]="T2"),H201+statek45[[#This Row],[ile ton]],IF(AND(statek45[[#This Row],[Z/W]]="W",statek45[[#This Row],[towar]]="T2"),H201-statek45[[#This Row],[ile ton]],H201))</f>
        <v>24</v>
      </c>
      <c r="I202" s="2">
        <f>IF(AND(statek45[[#This Row],[Z/W]]="Z",statek45[[#This Row],[towar]]="T3"),I201+statek45[[#This Row],[ile ton]],IF(AND(statek45[[#This Row],[Z/W]]="W",statek45[[#This Row],[towar]]="T3"),I201-statek45[[#This Row],[ile ton]],I201))</f>
        <v>35</v>
      </c>
      <c r="J202" s="2">
        <f>IF(AND(statek45[[#This Row],[Z/W]]="Z",statek45[[#This Row],[towar]]="T4"),J201+statek45[[#This Row],[ile ton]],IF(AND(statek45[[#This Row],[Z/W]]="W",statek45[[#This Row],[towar]]="T4"),J201-statek45[[#This Row],[ile ton]],J201))</f>
        <v>72</v>
      </c>
      <c r="K202" s="2">
        <f>IF(AND(statek45[[#This Row],[Z/W]]="Z",statek45[[#This Row],[towar]]="T5"),K201+statek45[[#This Row],[ile ton]],IF(AND(statek45[[#This Row],[Z/W]]="W",statek45[[#This Row],[towar]]="T5"),K201-statek45[[#This Row],[ile ton]],K201))</f>
        <v>0</v>
      </c>
    </row>
    <row r="203" spans="1:11" x14ac:dyDescent="0.25">
      <c r="A203" s="1">
        <v>43452</v>
      </c>
      <c r="B203" s="2" t="s">
        <v>18</v>
      </c>
      <c r="C203" s="2" t="s">
        <v>11</v>
      </c>
      <c r="D203" s="2" t="s">
        <v>8</v>
      </c>
      <c r="E203">
        <v>46</v>
      </c>
      <c r="F203">
        <v>23</v>
      </c>
      <c r="G203" s="2">
        <f>IF(AND(statek45[[#This Row],[Z/W]]="Z",statek45[[#This Row],[towar]]="T1"),G202+statek45[[#This Row],[ile ton]],IF(AND(statek45[[#This Row],[Z/W]]="W",statek45[[#This Row],[towar]]="T1"),G202-statek45[[#This Row],[ile ton]],G202))</f>
        <v>130</v>
      </c>
      <c r="H203" s="2">
        <f>IF(AND(statek45[[#This Row],[Z/W]]="Z",statek45[[#This Row],[towar]]="T2"),H202+statek45[[#This Row],[ile ton]],IF(AND(statek45[[#This Row],[Z/W]]="W",statek45[[#This Row],[towar]]="T2"),H202-statek45[[#This Row],[ile ton]],H202))</f>
        <v>70</v>
      </c>
      <c r="I203" s="2">
        <f>IF(AND(statek45[[#This Row],[Z/W]]="Z",statek45[[#This Row],[towar]]="T3"),I202+statek45[[#This Row],[ile ton]],IF(AND(statek45[[#This Row],[Z/W]]="W",statek45[[#This Row],[towar]]="T3"),I202-statek45[[#This Row],[ile ton]],I202))</f>
        <v>35</v>
      </c>
      <c r="J203" s="2">
        <f>IF(AND(statek45[[#This Row],[Z/W]]="Z",statek45[[#This Row],[towar]]="T4"),J202+statek45[[#This Row],[ile ton]],IF(AND(statek45[[#This Row],[Z/W]]="W",statek45[[#This Row],[towar]]="T4"),J202-statek45[[#This Row],[ile ton]],J202))</f>
        <v>72</v>
      </c>
      <c r="K203" s="2">
        <f>IF(AND(statek45[[#This Row],[Z/W]]="Z",statek45[[#This Row],[towar]]="T5"),K202+statek45[[#This Row],[ile ton]],IF(AND(statek45[[#This Row],[Z/W]]="W",statek45[[#This Row],[towar]]="T5"),K202-statek45[[#This Row],[ile ton]],K202))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34988-60EA-41F0-A24B-EFD149B79D96}">
  <dimension ref="A1:W203"/>
  <sheetViews>
    <sheetView tabSelected="1" workbookViewId="0">
      <selection activeCell="P9" sqref="P9"/>
    </sheetView>
  </sheetViews>
  <sheetFormatPr defaultRowHeight="15" x14ac:dyDescent="0.25"/>
  <cols>
    <col min="1" max="1" width="10.7109375" bestFit="1" customWidth="1"/>
    <col min="2" max="2" width="11.42578125" bestFit="1" customWidth="1"/>
    <col min="3" max="3" width="8.42578125" bestFit="1" customWidth="1"/>
    <col min="4" max="4" width="7.140625" bestFit="1" customWidth="1"/>
    <col min="5" max="5" width="9" bestFit="1" customWidth="1"/>
    <col min="6" max="6" width="24.140625" bestFit="1" customWidth="1"/>
    <col min="7" max="9" width="12.42578125" bestFit="1" customWidth="1"/>
    <col min="10" max="10" width="12.85546875" bestFit="1" customWidth="1"/>
    <col min="11" max="11" width="12.42578125" bestFit="1" customWidth="1"/>
    <col min="12" max="12" width="12.85546875" customWidth="1"/>
    <col min="14" max="14" width="10.7109375" bestFit="1" customWidth="1"/>
    <col min="16" max="16" width="11.5703125" bestFit="1" customWidth="1"/>
    <col min="17" max="17" width="34.1406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63</v>
      </c>
      <c r="H1" t="s">
        <v>65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</row>
    <row r="2" spans="1:23" x14ac:dyDescent="0.25">
      <c r="A2" s="1">
        <v>42370</v>
      </c>
      <c r="B2" s="2" t="s">
        <v>6</v>
      </c>
      <c r="C2" s="2" t="s">
        <v>7</v>
      </c>
      <c r="D2" s="2" t="s">
        <v>8</v>
      </c>
      <c r="E2">
        <v>3</v>
      </c>
      <c r="F2">
        <v>80</v>
      </c>
      <c r="G2" s="2">
        <f>Q8-(statek46[[#This Row],[cena za tone w talarach]]*statek46[[#This Row],[ile ton]])</f>
        <v>6159</v>
      </c>
      <c r="H2" s="2" t="str">
        <f>IF(statek46[[#This Row],[data]]&lt;&gt;A3,"tak","nie")</f>
        <v>nie</v>
      </c>
      <c r="I2" s="2"/>
      <c r="J2" s="2"/>
      <c r="K2" s="2"/>
      <c r="L2" s="2"/>
      <c r="M2" s="2"/>
      <c r="N2" s="2"/>
    </row>
    <row r="3" spans="1:23" x14ac:dyDescent="0.25">
      <c r="A3" s="1">
        <v>42370</v>
      </c>
      <c r="B3" s="2" t="s">
        <v>6</v>
      </c>
      <c r="C3" s="2" t="s">
        <v>9</v>
      </c>
      <c r="D3" s="2" t="s">
        <v>8</v>
      </c>
      <c r="E3">
        <v>32</v>
      </c>
      <c r="F3">
        <v>50</v>
      </c>
      <c r="G3" s="2">
        <f>IF(statek46[[#This Row],[Z/W]]="Z",G2-(statek46[[#This Row],[ile ton]]*statek46[[#This Row],[cena za tone w talarach]]),G2+(statek46[[#This Row],[ile ton]]*statek46[[#This Row],[cena za tone w talarach]]))</f>
        <v>4559</v>
      </c>
      <c r="H3" s="2" t="str">
        <f>IF(statek46[[#This Row],[data]]&lt;&gt;A4,"tak","nie")</f>
        <v>nie</v>
      </c>
      <c r="I3" s="2"/>
      <c r="J3" s="2"/>
      <c r="K3" s="2"/>
      <c r="L3" s="2"/>
      <c r="M3" s="2"/>
      <c r="N3" s="2"/>
      <c r="Q3" t="s">
        <v>64</v>
      </c>
      <c r="R3">
        <v>545844</v>
      </c>
    </row>
    <row r="4" spans="1:23" x14ac:dyDescent="0.25">
      <c r="A4" s="1">
        <v>42370</v>
      </c>
      <c r="B4" s="2" t="s">
        <v>6</v>
      </c>
      <c r="C4" s="2" t="s">
        <v>10</v>
      </c>
      <c r="D4" s="2" t="s">
        <v>8</v>
      </c>
      <c r="E4">
        <v>38</v>
      </c>
      <c r="F4">
        <v>10</v>
      </c>
      <c r="G4" s="2">
        <f>IF(statek46[[#This Row],[Z/W]]="Z",G3-(statek46[[#This Row],[ile ton]]*statek46[[#This Row],[cena za tone w talarach]]),G3+(statek46[[#This Row],[ile ton]]*statek46[[#This Row],[cena za tone w talarach]]))</f>
        <v>4179</v>
      </c>
      <c r="H4" s="2" t="str">
        <f>IF(statek46[[#This Row],[data]]&lt;&gt;A5,"tak","nie")</f>
        <v>nie</v>
      </c>
      <c r="I4" s="2"/>
      <c r="J4" s="2"/>
      <c r="K4" s="2"/>
      <c r="L4" s="2"/>
      <c r="M4" s="2"/>
      <c r="N4" s="2"/>
    </row>
    <row r="5" spans="1:23" x14ac:dyDescent="0.25">
      <c r="A5" s="1">
        <v>42370</v>
      </c>
      <c r="B5" s="2" t="s">
        <v>6</v>
      </c>
      <c r="C5" s="2" t="s">
        <v>11</v>
      </c>
      <c r="D5" s="2" t="s">
        <v>8</v>
      </c>
      <c r="E5">
        <v>33</v>
      </c>
      <c r="F5">
        <v>30</v>
      </c>
      <c r="G5" s="2">
        <f>IF(statek46[[#This Row],[Z/W]]="Z",G4-(statek46[[#This Row],[ile ton]]*statek46[[#This Row],[cena za tone w talarach]]),G4+(statek46[[#This Row],[ile ton]]*statek46[[#This Row],[cena za tone w talarach]]))</f>
        <v>3189</v>
      </c>
      <c r="H5" s="2" t="str">
        <f>IF(statek46[[#This Row],[data]]&lt;&gt;A6,"tak","nie")</f>
        <v>nie</v>
      </c>
      <c r="I5" s="2"/>
      <c r="J5" s="2"/>
      <c r="K5" s="2"/>
      <c r="L5" s="2"/>
      <c r="M5" s="2"/>
      <c r="N5" s="2"/>
      <c r="Q5" s="10">
        <v>43381</v>
      </c>
      <c r="R5" s="9">
        <f>_xlfn.MAXIFS(G:G,H:H,"tak")</f>
        <v>56478</v>
      </c>
      <c r="S5" s="9"/>
      <c r="T5" s="9"/>
      <c r="U5" s="3"/>
      <c r="V5" s="3"/>
      <c r="W5" s="9"/>
    </row>
    <row r="6" spans="1:23" x14ac:dyDescent="0.25">
      <c r="A6" s="1">
        <v>42370</v>
      </c>
      <c r="B6" s="2" t="s">
        <v>6</v>
      </c>
      <c r="C6" s="2" t="s">
        <v>12</v>
      </c>
      <c r="D6" s="2" t="s">
        <v>8</v>
      </c>
      <c r="E6">
        <v>43</v>
      </c>
      <c r="F6">
        <v>25</v>
      </c>
      <c r="G6" s="2">
        <f>IF(statek46[[#This Row],[Z/W]]="Z",G5-(statek46[[#This Row],[ile ton]]*statek46[[#This Row],[cena za tone w talarach]]),G5+(statek46[[#This Row],[ile ton]]*statek46[[#This Row],[cena za tone w talarach]]))</f>
        <v>2114</v>
      </c>
      <c r="H6" s="2" t="str">
        <f>IF(statek46[[#This Row],[data]]&lt;&gt;A7,"tak","nie")</f>
        <v>tak</v>
      </c>
      <c r="I6" s="2"/>
      <c r="J6" s="2"/>
      <c r="K6" s="2"/>
      <c r="L6" s="15"/>
      <c r="M6" s="15"/>
      <c r="N6" s="2"/>
    </row>
    <row r="7" spans="1:23" x14ac:dyDescent="0.25">
      <c r="A7" s="1">
        <v>42385</v>
      </c>
      <c r="B7" s="2" t="s">
        <v>13</v>
      </c>
      <c r="C7" s="2" t="s">
        <v>9</v>
      </c>
      <c r="D7" s="2" t="s">
        <v>14</v>
      </c>
      <c r="E7">
        <v>32</v>
      </c>
      <c r="F7">
        <v>58</v>
      </c>
      <c r="G7" s="2">
        <f>IF(statek46[[#This Row],[Z/W]]="Z",G6-(statek46[[#This Row],[ile ton]]*statek46[[#This Row],[cena za tone w talarach]]),G6+(statek46[[#This Row],[ile ton]]*statek46[[#This Row],[cena za tone w talarach]]))</f>
        <v>3970</v>
      </c>
      <c r="H7" s="2" t="str">
        <f>IF(statek46[[#This Row],[data]]&lt;&gt;A8,"tak","nie")</f>
        <v>nie</v>
      </c>
      <c r="I7" s="2"/>
      <c r="J7" s="2"/>
      <c r="K7" s="2"/>
      <c r="L7" s="2"/>
      <c r="M7" s="2"/>
      <c r="N7" s="2"/>
    </row>
    <row r="8" spans="1:23" x14ac:dyDescent="0.25">
      <c r="A8" s="16">
        <v>42385</v>
      </c>
      <c r="B8" s="17" t="s">
        <v>13</v>
      </c>
      <c r="C8" s="17" t="s">
        <v>11</v>
      </c>
      <c r="D8" s="17" t="s">
        <v>8</v>
      </c>
      <c r="E8" s="18">
        <v>14</v>
      </c>
      <c r="F8" s="18">
        <v>26</v>
      </c>
      <c r="G8" s="2">
        <f>IF(statek46[[#This Row],[Z/W]]="Z",G7-(statek46[[#This Row],[ile ton]]*statek46[[#This Row],[cena za tone w talarach]]),G7+(statek46[[#This Row],[ile ton]]*statek46[[#This Row],[cena za tone w talarach]]))</f>
        <v>3606</v>
      </c>
      <c r="H8" s="2" t="str">
        <f>IF(statek46[[#This Row],[data]]&lt;&gt;A9,"tak","nie")</f>
        <v>tak</v>
      </c>
      <c r="I8" s="2"/>
      <c r="J8" s="2"/>
      <c r="K8" s="2"/>
      <c r="L8" s="2"/>
      <c r="M8" s="2"/>
      <c r="N8" s="2"/>
      <c r="P8" t="s">
        <v>66</v>
      </c>
      <c r="Q8">
        <v>6399</v>
      </c>
    </row>
    <row r="9" spans="1:23" x14ac:dyDescent="0.25">
      <c r="A9" s="16">
        <v>42393</v>
      </c>
      <c r="B9" s="17" t="s">
        <v>15</v>
      </c>
      <c r="C9" s="17" t="s">
        <v>9</v>
      </c>
      <c r="D9" s="17" t="s">
        <v>8</v>
      </c>
      <c r="E9" s="18">
        <v>44</v>
      </c>
      <c r="F9" s="18">
        <v>46</v>
      </c>
      <c r="G9" s="2">
        <f>IF(statek46[[#This Row],[Z/W]]="Z",G8-(statek46[[#This Row],[ile ton]]*statek46[[#This Row],[cena za tone w talarach]]),G8+(statek46[[#This Row],[ile ton]]*statek46[[#This Row],[cena za tone w talarach]]))</f>
        <v>1582</v>
      </c>
      <c r="H9" s="2" t="str">
        <f>IF(statek46[[#This Row],[data]]&lt;&gt;A10,"tak","nie")</f>
        <v>nie</v>
      </c>
      <c r="I9" s="2"/>
      <c r="J9" s="2"/>
      <c r="K9" s="2"/>
      <c r="L9" s="2"/>
      <c r="M9" s="2"/>
      <c r="N9" s="2"/>
    </row>
    <row r="10" spans="1:23" x14ac:dyDescent="0.25">
      <c r="A10" s="16">
        <v>42393</v>
      </c>
      <c r="B10" s="17" t="s">
        <v>15</v>
      </c>
      <c r="C10" s="17" t="s">
        <v>11</v>
      </c>
      <c r="D10" s="17" t="s">
        <v>8</v>
      </c>
      <c r="E10" s="18">
        <v>1</v>
      </c>
      <c r="F10" s="18">
        <v>28</v>
      </c>
      <c r="G10" s="2">
        <f>IF(statek46[[#This Row],[Z/W]]="Z",G9-(statek46[[#This Row],[ile ton]]*statek46[[#This Row],[cena za tone w talarach]]),G9+(statek46[[#This Row],[ile ton]]*statek46[[#This Row],[cena za tone w talarach]]))</f>
        <v>1554</v>
      </c>
      <c r="H10" s="2" t="str">
        <f>IF(statek46[[#This Row],[data]]&lt;&gt;A11,"tak","nie")</f>
        <v>nie</v>
      </c>
      <c r="J10" s="2"/>
      <c r="K10" s="2"/>
      <c r="L10" s="2"/>
      <c r="M10" s="2"/>
      <c r="N10" s="2"/>
    </row>
    <row r="11" spans="1:23" x14ac:dyDescent="0.25">
      <c r="A11" s="12">
        <v>42393</v>
      </c>
      <c r="B11" s="13" t="s">
        <v>15</v>
      </c>
      <c r="C11" s="13" t="s">
        <v>7</v>
      </c>
      <c r="D11" s="13" t="s">
        <v>8</v>
      </c>
      <c r="E11" s="14">
        <v>21</v>
      </c>
      <c r="F11" s="14">
        <v>74</v>
      </c>
      <c r="G11" s="2">
        <f>IF(statek46[[#This Row],[Z/W]]="Z",G10-(statek46[[#This Row],[ile ton]]*statek46[[#This Row],[cena za tone w talarach]]),G10+(statek46[[#This Row],[ile ton]]*statek46[[#This Row],[cena za tone w talarach]]))</f>
        <v>0</v>
      </c>
      <c r="H11" s="2" t="str">
        <f>IF(statek46[[#This Row],[data]]&lt;&gt;A12,"tak","nie")</f>
        <v>tak</v>
      </c>
      <c r="I11" s="2"/>
      <c r="J11" s="2"/>
      <c r="K11" s="2"/>
      <c r="L11" s="2"/>
      <c r="M11" s="2"/>
      <c r="N11" s="2"/>
      <c r="P11">
        <f>COUNTIF(G:G,"&lt;0")</f>
        <v>0</v>
      </c>
    </row>
    <row r="12" spans="1:23" x14ac:dyDescent="0.25">
      <c r="A12" s="12">
        <v>42419</v>
      </c>
      <c r="B12" s="13" t="s">
        <v>16</v>
      </c>
      <c r="C12" s="13" t="s">
        <v>12</v>
      </c>
      <c r="D12" s="13" t="s">
        <v>14</v>
      </c>
      <c r="E12" s="14">
        <v>43</v>
      </c>
      <c r="F12" s="14">
        <v>32</v>
      </c>
      <c r="G12" s="2">
        <f>IF(statek46[[#This Row],[Z/W]]="Z",G11-(statek46[[#This Row],[ile ton]]*statek46[[#This Row],[cena za tone w talarach]]),G11+(statek46[[#This Row],[ile ton]]*statek46[[#This Row],[cena za tone w talarach]]))</f>
        <v>1376</v>
      </c>
      <c r="H12" s="2" t="str">
        <f>IF(statek46[[#This Row],[data]]&lt;&gt;A13,"tak","nie")</f>
        <v>nie</v>
      </c>
      <c r="I12" s="2"/>
      <c r="J12" s="2"/>
      <c r="K12" s="2"/>
      <c r="L12" s="2"/>
      <c r="M12" s="2"/>
      <c r="N12" s="2"/>
    </row>
    <row r="13" spans="1:23" x14ac:dyDescent="0.25">
      <c r="A13" s="1">
        <v>42419</v>
      </c>
      <c r="B13" s="2" t="s">
        <v>16</v>
      </c>
      <c r="C13" s="2" t="s">
        <v>10</v>
      </c>
      <c r="D13" s="2" t="s">
        <v>14</v>
      </c>
      <c r="E13">
        <v>38</v>
      </c>
      <c r="F13">
        <v>13</v>
      </c>
      <c r="G13" s="2">
        <f>IF(statek46[[#This Row],[Z/W]]="Z",G12-(statek46[[#This Row],[ile ton]]*statek46[[#This Row],[cena za tone w talarach]]),G12+(statek46[[#This Row],[ile ton]]*statek46[[#This Row],[cena za tone w talarach]]))</f>
        <v>1870</v>
      </c>
      <c r="H13" s="2" t="str">
        <f>IF(statek46[[#This Row],[data]]&lt;&gt;A14,"tak","nie")</f>
        <v>nie</v>
      </c>
      <c r="I13" s="2"/>
      <c r="J13" s="2"/>
      <c r="K13" s="2"/>
      <c r="L13" s="2"/>
      <c r="M13" s="2"/>
      <c r="N13" s="2"/>
    </row>
    <row r="14" spans="1:23" x14ac:dyDescent="0.25">
      <c r="A14" s="1">
        <v>42419</v>
      </c>
      <c r="B14" s="2" t="s">
        <v>16</v>
      </c>
      <c r="C14" s="2" t="s">
        <v>7</v>
      </c>
      <c r="D14" s="2" t="s">
        <v>8</v>
      </c>
      <c r="E14">
        <v>9</v>
      </c>
      <c r="F14">
        <v>59</v>
      </c>
      <c r="G14" s="2">
        <f>IF(statek46[[#This Row],[Z/W]]="Z",G13-(statek46[[#This Row],[ile ton]]*statek46[[#This Row],[cena za tone w talarach]]),G13+(statek46[[#This Row],[ile ton]]*statek46[[#This Row],[cena za tone w talarach]]))</f>
        <v>1339</v>
      </c>
      <c r="H14" s="2" t="str">
        <f>IF(statek46[[#This Row],[data]]&lt;&gt;A15,"tak","nie")</f>
        <v>nie</v>
      </c>
      <c r="I14" s="2"/>
      <c r="J14" s="2"/>
      <c r="K14" s="2"/>
      <c r="L14" s="2"/>
      <c r="M14" s="2"/>
      <c r="N14" s="2"/>
    </row>
    <row r="15" spans="1:23" x14ac:dyDescent="0.25">
      <c r="A15" s="1">
        <v>42419</v>
      </c>
      <c r="B15" s="2" t="s">
        <v>16</v>
      </c>
      <c r="C15" s="2" t="s">
        <v>9</v>
      </c>
      <c r="D15" s="2" t="s">
        <v>8</v>
      </c>
      <c r="E15">
        <v>8</v>
      </c>
      <c r="F15">
        <v>37</v>
      </c>
      <c r="G15" s="2">
        <f>IF(statek46[[#This Row],[Z/W]]="Z",G14-(statek46[[#This Row],[ile ton]]*statek46[[#This Row],[cena za tone w talarach]]),G14+(statek46[[#This Row],[ile ton]]*statek46[[#This Row],[cena za tone w talarach]]))</f>
        <v>1043</v>
      </c>
      <c r="H15" s="2" t="str">
        <f>IF(statek46[[#This Row],[data]]&lt;&gt;A16,"tak","nie")</f>
        <v>tak</v>
      </c>
      <c r="I15" s="2"/>
      <c r="J15" s="2"/>
      <c r="K15" s="2"/>
      <c r="L15" s="2"/>
      <c r="M15" s="2"/>
      <c r="N15" s="2"/>
    </row>
    <row r="16" spans="1:23" x14ac:dyDescent="0.25">
      <c r="A16" s="1">
        <v>42440</v>
      </c>
      <c r="B16" s="2" t="s">
        <v>17</v>
      </c>
      <c r="C16" s="2" t="s">
        <v>9</v>
      </c>
      <c r="D16" s="2" t="s">
        <v>14</v>
      </c>
      <c r="E16">
        <v>50</v>
      </c>
      <c r="F16">
        <v>61</v>
      </c>
      <c r="G16" s="2">
        <f>IF(statek46[[#This Row],[Z/W]]="Z",G15-(statek46[[#This Row],[ile ton]]*statek46[[#This Row],[cena za tone w talarach]]),G15+(statek46[[#This Row],[ile ton]]*statek46[[#This Row],[cena za tone w talarach]]))</f>
        <v>4093</v>
      </c>
      <c r="H16" s="2" t="str">
        <f>IF(statek46[[#This Row],[data]]&lt;&gt;A17,"tak","nie")</f>
        <v>nie</v>
      </c>
      <c r="I16" s="2"/>
      <c r="J16" s="2"/>
      <c r="K16" s="2"/>
      <c r="L16" s="2"/>
      <c r="M16" s="2"/>
      <c r="N16" s="2"/>
    </row>
    <row r="17" spans="1:14" x14ac:dyDescent="0.25">
      <c r="A17" s="1">
        <v>42440</v>
      </c>
      <c r="B17" s="2" t="s">
        <v>17</v>
      </c>
      <c r="C17" s="2" t="s">
        <v>12</v>
      </c>
      <c r="D17" s="2" t="s">
        <v>8</v>
      </c>
      <c r="E17">
        <v>32</v>
      </c>
      <c r="F17">
        <v>20</v>
      </c>
      <c r="G17" s="2">
        <f>IF(statek46[[#This Row],[Z/W]]="Z",G16-(statek46[[#This Row],[ile ton]]*statek46[[#This Row],[cena za tone w talarach]]),G16+(statek46[[#This Row],[ile ton]]*statek46[[#This Row],[cena za tone w talarach]]))</f>
        <v>3453</v>
      </c>
      <c r="H17" s="2" t="str">
        <f>IF(statek46[[#This Row],[data]]&lt;&gt;A18,"tak","nie")</f>
        <v>nie</v>
      </c>
      <c r="I17" s="2"/>
      <c r="J17" s="2"/>
      <c r="K17" s="2"/>
      <c r="L17" s="2"/>
      <c r="M17" s="2"/>
      <c r="N17" s="2"/>
    </row>
    <row r="18" spans="1:14" x14ac:dyDescent="0.25">
      <c r="A18" s="1">
        <v>42440</v>
      </c>
      <c r="B18" s="2" t="s">
        <v>17</v>
      </c>
      <c r="C18" s="2" t="s">
        <v>10</v>
      </c>
      <c r="D18" s="2" t="s">
        <v>8</v>
      </c>
      <c r="E18">
        <v>7</v>
      </c>
      <c r="F18">
        <v>8</v>
      </c>
      <c r="G18" s="2">
        <f>IF(statek46[[#This Row],[Z/W]]="Z",G17-(statek46[[#This Row],[ile ton]]*statek46[[#This Row],[cena za tone w talarach]]),G17+(statek46[[#This Row],[ile ton]]*statek46[[#This Row],[cena za tone w talarach]]))</f>
        <v>3397</v>
      </c>
      <c r="H18" s="2" t="str">
        <f>IF(statek46[[#This Row],[data]]&lt;&gt;A19,"tak","nie")</f>
        <v>nie</v>
      </c>
      <c r="I18" s="2"/>
      <c r="J18" s="2"/>
      <c r="K18" s="2"/>
      <c r="L18" s="2"/>
      <c r="M18" s="2"/>
      <c r="N18" s="2"/>
    </row>
    <row r="19" spans="1:14" x14ac:dyDescent="0.25">
      <c r="A19" s="1">
        <v>42440</v>
      </c>
      <c r="B19" s="2" t="s">
        <v>17</v>
      </c>
      <c r="C19" s="2" t="s">
        <v>11</v>
      </c>
      <c r="D19" s="2" t="s">
        <v>8</v>
      </c>
      <c r="E19">
        <v>10</v>
      </c>
      <c r="F19">
        <v>24</v>
      </c>
      <c r="G19" s="2">
        <f>IF(statek46[[#This Row],[Z/W]]="Z",G18-(statek46[[#This Row],[ile ton]]*statek46[[#This Row],[cena za tone w talarach]]),G18+(statek46[[#This Row],[ile ton]]*statek46[[#This Row],[cena za tone w talarach]]))</f>
        <v>3157</v>
      </c>
      <c r="H19" s="2" t="str">
        <f>IF(statek46[[#This Row],[data]]&lt;&gt;A20,"tak","nie")</f>
        <v>tak</v>
      </c>
      <c r="I19" s="2"/>
      <c r="J19" s="2"/>
      <c r="K19" s="2"/>
      <c r="L19" s="2"/>
      <c r="M19" s="2"/>
      <c r="N19" s="2"/>
    </row>
    <row r="20" spans="1:14" x14ac:dyDescent="0.25">
      <c r="A20" s="1">
        <v>42464</v>
      </c>
      <c r="B20" s="2" t="s">
        <v>18</v>
      </c>
      <c r="C20" s="2" t="s">
        <v>10</v>
      </c>
      <c r="D20" s="2" t="s">
        <v>14</v>
      </c>
      <c r="E20">
        <v>7</v>
      </c>
      <c r="F20">
        <v>12</v>
      </c>
      <c r="G20" s="2">
        <f>IF(statek46[[#This Row],[Z/W]]="Z",G19-(statek46[[#This Row],[ile ton]]*statek46[[#This Row],[cena za tone w talarach]]),G19+(statek46[[#This Row],[ile ton]]*statek46[[#This Row],[cena za tone w talarach]]))</f>
        <v>3241</v>
      </c>
      <c r="H20" s="2" t="str">
        <f>IF(statek46[[#This Row],[data]]&lt;&gt;A21,"tak","nie")</f>
        <v>nie</v>
      </c>
      <c r="I20" s="2"/>
      <c r="J20" s="2"/>
      <c r="K20" s="2"/>
      <c r="L20" s="2"/>
      <c r="M20" s="2"/>
      <c r="N20" s="2"/>
    </row>
    <row r="21" spans="1:14" x14ac:dyDescent="0.25">
      <c r="A21" s="1">
        <v>42464</v>
      </c>
      <c r="B21" s="2" t="s">
        <v>18</v>
      </c>
      <c r="C21" s="2" t="s">
        <v>12</v>
      </c>
      <c r="D21" s="2" t="s">
        <v>8</v>
      </c>
      <c r="E21">
        <v>25</v>
      </c>
      <c r="F21">
        <v>19</v>
      </c>
      <c r="G21" s="2">
        <f>IF(statek46[[#This Row],[Z/W]]="Z",G20-(statek46[[#This Row],[ile ton]]*statek46[[#This Row],[cena za tone w talarach]]),G20+(statek46[[#This Row],[ile ton]]*statek46[[#This Row],[cena za tone w talarach]]))</f>
        <v>2766</v>
      </c>
      <c r="H21" s="2" t="str">
        <f>IF(statek46[[#This Row],[data]]&lt;&gt;A22,"tak","nie")</f>
        <v>nie</v>
      </c>
      <c r="I21" s="2"/>
      <c r="J21" s="2"/>
      <c r="K21" s="2"/>
      <c r="L21" s="2"/>
      <c r="M21" s="2"/>
      <c r="N21" s="2"/>
    </row>
    <row r="22" spans="1:14" x14ac:dyDescent="0.25">
      <c r="A22" s="1">
        <v>42464</v>
      </c>
      <c r="B22" s="2" t="s">
        <v>18</v>
      </c>
      <c r="C22" s="2" t="s">
        <v>9</v>
      </c>
      <c r="D22" s="2" t="s">
        <v>8</v>
      </c>
      <c r="E22">
        <v>33</v>
      </c>
      <c r="F22">
        <v>38</v>
      </c>
      <c r="G22" s="2">
        <f>IF(statek46[[#This Row],[Z/W]]="Z",G21-(statek46[[#This Row],[ile ton]]*statek46[[#This Row],[cena za tone w talarach]]),G21+(statek46[[#This Row],[ile ton]]*statek46[[#This Row],[cena za tone w talarach]]))</f>
        <v>1512</v>
      </c>
      <c r="H22" s="2" t="str">
        <f>IF(statek46[[#This Row],[data]]&lt;&gt;A23,"tak","nie")</f>
        <v>tak</v>
      </c>
      <c r="I22" s="2"/>
      <c r="J22" s="2"/>
      <c r="K22" s="2"/>
      <c r="L22" s="2"/>
      <c r="M22" s="2"/>
      <c r="N22" s="2"/>
    </row>
    <row r="23" spans="1:14" x14ac:dyDescent="0.25">
      <c r="A23" s="1">
        <v>42482</v>
      </c>
      <c r="B23" s="2" t="s">
        <v>19</v>
      </c>
      <c r="C23" s="2" t="s">
        <v>11</v>
      </c>
      <c r="D23" s="2" t="s">
        <v>14</v>
      </c>
      <c r="E23">
        <v>36</v>
      </c>
      <c r="F23">
        <v>35</v>
      </c>
      <c r="G23" s="2">
        <f>IF(statek46[[#This Row],[Z/W]]="Z",G22-(statek46[[#This Row],[ile ton]]*statek46[[#This Row],[cena za tone w talarach]]),G22+(statek46[[#This Row],[ile ton]]*statek46[[#This Row],[cena za tone w talarach]]))</f>
        <v>2772</v>
      </c>
      <c r="H23" s="2" t="str">
        <f>IF(statek46[[#This Row],[data]]&lt;&gt;A24,"tak","nie")</f>
        <v>nie</v>
      </c>
      <c r="I23" s="2"/>
      <c r="J23" s="2"/>
      <c r="K23" s="2"/>
      <c r="L23" s="2"/>
      <c r="M23" s="2"/>
      <c r="N23" s="2"/>
    </row>
    <row r="24" spans="1:14" x14ac:dyDescent="0.25">
      <c r="A24" s="1">
        <v>42482</v>
      </c>
      <c r="B24" s="2" t="s">
        <v>19</v>
      </c>
      <c r="C24" s="2" t="s">
        <v>7</v>
      </c>
      <c r="D24" s="2" t="s">
        <v>8</v>
      </c>
      <c r="E24">
        <v>5</v>
      </c>
      <c r="F24">
        <v>66</v>
      </c>
      <c r="G24" s="2">
        <f>IF(statek46[[#This Row],[Z/W]]="Z",G23-(statek46[[#This Row],[ile ton]]*statek46[[#This Row],[cena za tone w talarach]]),G23+(statek46[[#This Row],[ile ton]]*statek46[[#This Row],[cena za tone w talarach]]))</f>
        <v>2442</v>
      </c>
      <c r="H24" s="2" t="str">
        <f>IF(statek46[[#This Row],[data]]&lt;&gt;A25,"tak","nie")</f>
        <v>nie</v>
      </c>
      <c r="I24" s="2"/>
      <c r="J24" s="2"/>
      <c r="K24" s="2"/>
      <c r="L24" s="2"/>
      <c r="M24" s="2"/>
      <c r="N24" s="2"/>
    </row>
    <row r="25" spans="1:14" x14ac:dyDescent="0.25">
      <c r="A25" s="1">
        <v>42482</v>
      </c>
      <c r="B25" s="2" t="s">
        <v>19</v>
      </c>
      <c r="C25" s="2" t="s">
        <v>9</v>
      </c>
      <c r="D25" s="2" t="s">
        <v>8</v>
      </c>
      <c r="E25">
        <v>35</v>
      </c>
      <c r="F25">
        <v>41</v>
      </c>
      <c r="G25" s="2">
        <f>IF(statek46[[#This Row],[Z/W]]="Z",G24-(statek46[[#This Row],[ile ton]]*statek46[[#This Row],[cena za tone w talarach]]),G24+(statek46[[#This Row],[ile ton]]*statek46[[#This Row],[cena za tone w talarach]]))</f>
        <v>1007</v>
      </c>
      <c r="H25" s="2" t="str">
        <f>IF(statek46[[#This Row],[data]]&lt;&gt;A26,"tak","nie")</f>
        <v>tak</v>
      </c>
      <c r="I25" s="2"/>
      <c r="J25" s="2"/>
      <c r="K25" s="2"/>
      <c r="L25" s="2"/>
      <c r="M25" s="2"/>
      <c r="N25" s="2"/>
    </row>
    <row r="26" spans="1:14" x14ac:dyDescent="0.25">
      <c r="A26" s="1">
        <v>42504</v>
      </c>
      <c r="B26" s="2" t="s">
        <v>20</v>
      </c>
      <c r="C26" s="2" t="s">
        <v>7</v>
      </c>
      <c r="D26" s="2" t="s">
        <v>14</v>
      </c>
      <c r="E26">
        <v>38</v>
      </c>
      <c r="F26">
        <v>98</v>
      </c>
      <c r="G26" s="2">
        <f>IF(statek46[[#This Row],[Z/W]]="Z",G25-(statek46[[#This Row],[ile ton]]*statek46[[#This Row],[cena za tone w talarach]]),G25+(statek46[[#This Row],[ile ton]]*statek46[[#This Row],[cena za tone w talarach]]))</f>
        <v>4731</v>
      </c>
      <c r="H26" s="2" t="str">
        <f>IF(statek46[[#This Row],[data]]&lt;&gt;A27,"tak","nie")</f>
        <v>nie</v>
      </c>
      <c r="I26" s="2"/>
      <c r="J26" s="2"/>
      <c r="K26" s="2"/>
      <c r="L26" s="2"/>
      <c r="M26" s="2"/>
      <c r="N26" s="2"/>
    </row>
    <row r="27" spans="1:14" x14ac:dyDescent="0.25">
      <c r="A27" s="1">
        <v>42504</v>
      </c>
      <c r="B27" s="2" t="s">
        <v>20</v>
      </c>
      <c r="C27" s="2" t="s">
        <v>11</v>
      </c>
      <c r="D27" s="2" t="s">
        <v>8</v>
      </c>
      <c r="E27">
        <v>10</v>
      </c>
      <c r="F27">
        <v>23</v>
      </c>
      <c r="G27" s="2">
        <f>IF(statek46[[#This Row],[Z/W]]="Z",G26-(statek46[[#This Row],[ile ton]]*statek46[[#This Row],[cena za tone w talarach]]),G26+(statek46[[#This Row],[ile ton]]*statek46[[#This Row],[cena za tone w talarach]]))</f>
        <v>4501</v>
      </c>
      <c r="H27" s="2" t="str">
        <f>IF(statek46[[#This Row],[data]]&lt;&gt;A28,"tak","nie")</f>
        <v>tak</v>
      </c>
      <c r="I27" s="2"/>
      <c r="J27" s="2"/>
      <c r="K27" s="2"/>
      <c r="L27" s="2"/>
      <c r="M27" s="2"/>
      <c r="N27" s="2"/>
    </row>
    <row r="28" spans="1:14" x14ac:dyDescent="0.25">
      <c r="A28" s="1">
        <v>42529</v>
      </c>
      <c r="B28" s="2" t="s">
        <v>21</v>
      </c>
      <c r="C28" s="2" t="s">
        <v>11</v>
      </c>
      <c r="D28" s="2" t="s">
        <v>14</v>
      </c>
      <c r="E28">
        <v>4</v>
      </c>
      <c r="F28">
        <v>38</v>
      </c>
      <c r="G28" s="2">
        <f>IF(statek46[[#This Row],[Z/W]]="Z",G27-(statek46[[#This Row],[ile ton]]*statek46[[#This Row],[cena za tone w talarach]]),G27+(statek46[[#This Row],[ile ton]]*statek46[[#This Row],[cena za tone w talarach]]))</f>
        <v>4653</v>
      </c>
      <c r="H28" s="2" t="str">
        <f>IF(statek46[[#This Row],[data]]&lt;&gt;A29,"tak","nie")</f>
        <v>nie</v>
      </c>
      <c r="I28" s="2"/>
      <c r="J28" s="2"/>
      <c r="K28" s="2"/>
      <c r="L28" s="2"/>
      <c r="M28" s="2"/>
      <c r="N28" s="2"/>
    </row>
    <row r="29" spans="1:14" x14ac:dyDescent="0.25">
      <c r="A29" s="1">
        <v>42529</v>
      </c>
      <c r="B29" s="2" t="s">
        <v>21</v>
      </c>
      <c r="C29" s="2" t="s">
        <v>7</v>
      </c>
      <c r="D29" s="2" t="s">
        <v>8</v>
      </c>
      <c r="E29">
        <v>42</v>
      </c>
      <c r="F29">
        <v>60</v>
      </c>
      <c r="G29" s="2">
        <f>IF(statek46[[#This Row],[Z/W]]="Z",G28-(statek46[[#This Row],[ile ton]]*statek46[[#This Row],[cena za tone w talarach]]),G28+(statek46[[#This Row],[ile ton]]*statek46[[#This Row],[cena za tone w talarach]]))</f>
        <v>2133</v>
      </c>
      <c r="H29" s="2" t="str">
        <f>IF(statek46[[#This Row],[data]]&lt;&gt;A30,"tak","nie")</f>
        <v>nie</v>
      </c>
      <c r="I29" s="2"/>
      <c r="J29" s="2"/>
      <c r="K29" s="2"/>
      <c r="L29" s="2"/>
      <c r="M29" s="2"/>
      <c r="N29" s="2"/>
    </row>
    <row r="30" spans="1:14" x14ac:dyDescent="0.25">
      <c r="A30" s="1">
        <v>42529</v>
      </c>
      <c r="B30" s="2" t="s">
        <v>21</v>
      </c>
      <c r="C30" s="2" t="s">
        <v>10</v>
      </c>
      <c r="D30" s="2" t="s">
        <v>8</v>
      </c>
      <c r="E30">
        <v>28</v>
      </c>
      <c r="F30">
        <v>8</v>
      </c>
      <c r="G30" s="2">
        <f>IF(statek46[[#This Row],[Z/W]]="Z",G29-(statek46[[#This Row],[ile ton]]*statek46[[#This Row],[cena za tone w talarach]]),G29+(statek46[[#This Row],[ile ton]]*statek46[[#This Row],[cena za tone w talarach]]))</f>
        <v>1909</v>
      </c>
      <c r="H30" s="2" t="str">
        <f>IF(statek46[[#This Row],[data]]&lt;&gt;A31,"tak","nie")</f>
        <v>nie</v>
      </c>
      <c r="I30" s="2"/>
      <c r="J30" s="2"/>
      <c r="K30" s="2"/>
      <c r="L30" s="2"/>
      <c r="M30" s="2"/>
      <c r="N30" s="2"/>
    </row>
    <row r="31" spans="1:14" x14ac:dyDescent="0.25">
      <c r="A31" s="1">
        <v>42529</v>
      </c>
      <c r="B31" s="2" t="s">
        <v>21</v>
      </c>
      <c r="C31" s="2" t="s">
        <v>12</v>
      </c>
      <c r="D31" s="2" t="s">
        <v>8</v>
      </c>
      <c r="E31">
        <v>19</v>
      </c>
      <c r="F31">
        <v>19</v>
      </c>
      <c r="G31" s="2">
        <f>IF(statek46[[#This Row],[Z/W]]="Z",G30-(statek46[[#This Row],[ile ton]]*statek46[[#This Row],[cena za tone w talarach]]),G30+(statek46[[#This Row],[ile ton]]*statek46[[#This Row],[cena za tone w talarach]]))</f>
        <v>1548</v>
      </c>
      <c r="H31" s="2" t="str">
        <f>IF(statek46[[#This Row],[data]]&lt;&gt;A32,"tak","nie")</f>
        <v>tak</v>
      </c>
      <c r="I31" s="2"/>
      <c r="J31" s="2"/>
      <c r="K31" s="2"/>
      <c r="L31" s="2"/>
      <c r="M31" s="2"/>
      <c r="N31" s="2"/>
    </row>
    <row r="32" spans="1:14" x14ac:dyDescent="0.25">
      <c r="A32" s="1">
        <v>42542</v>
      </c>
      <c r="B32" s="2" t="s">
        <v>22</v>
      </c>
      <c r="C32" s="2" t="s">
        <v>12</v>
      </c>
      <c r="D32" s="2" t="s">
        <v>14</v>
      </c>
      <c r="E32">
        <v>72</v>
      </c>
      <c r="F32">
        <v>28</v>
      </c>
      <c r="G32" s="2">
        <f>IF(statek46[[#This Row],[Z/W]]="Z",G31-(statek46[[#This Row],[ile ton]]*statek46[[#This Row],[cena za tone w talarach]]),G31+(statek46[[#This Row],[ile ton]]*statek46[[#This Row],[cena za tone w talarach]]))</f>
        <v>3564</v>
      </c>
      <c r="H32" s="2" t="str">
        <f>IF(statek46[[#This Row],[data]]&lt;&gt;A33,"tak","nie")</f>
        <v>nie</v>
      </c>
      <c r="I32" s="2"/>
      <c r="J32" s="2"/>
      <c r="K32" s="2"/>
      <c r="L32" s="2"/>
      <c r="M32" s="2"/>
      <c r="N32" s="2"/>
    </row>
    <row r="33" spans="1:14" x14ac:dyDescent="0.25">
      <c r="A33" s="1">
        <v>42542</v>
      </c>
      <c r="B33" s="2" t="s">
        <v>22</v>
      </c>
      <c r="C33" s="2" t="s">
        <v>7</v>
      </c>
      <c r="D33" s="2" t="s">
        <v>14</v>
      </c>
      <c r="E33">
        <v>42</v>
      </c>
      <c r="F33">
        <v>90</v>
      </c>
      <c r="G33" s="2">
        <f>IF(statek46[[#This Row],[Z/W]]="Z",G32-(statek46[[#This Row],[ile ton]]*statek46[[#This Row],[cena za tone w talarach]]),G32+(statek46[[#This Row],[ile ton]]*statek46[[#This Row],[cena za tone w talarach]]))</f>
        <v>7344</v>
      </c>
      <c r="H33" s="2" t="str">
        <f>IF(statek46[[#This Row],[data]]&lt;&gt;A34,"tak","nie")</f>
        <v>nie</v>
      </c>
      <c r="I33" s="2"/>
      <c r="J33" s="2"/>
      <c r="K33" s="2"/>
      <c r="L33" s="2"/>
      <c r="M33" s="2"/>
      <c r="N33" s="2"/>
    </row>
    <row r="34" spans="1:14" x14ac:dyDescent="0.25">
      <c r="A34" s="1">
        <v>42542</v>
      </c>
      <c r="B34" s="2" t="s">
        <v>22</v>
      </c>
      <c r="C34" s="2" t="s">
        <v>9</v>
      </c>
      <c r="D34" s="2" t="s">
        <v>8</v>
      </c>
      <c r="E34">
        <v>42</v>
      </c>
      <c r="F34">
        <v>44</v>
      </c>
      <c r="G34" s="2">
        <f>IF(statek46[[#This Row],[Z/W]]="Z",G33-(statek46[[#This Row],[ile ton]]*statek46[[#This Row],[cena za tone w talarach]]),G33+(statek46[[#This Row],[ile ton]]*statek46[[#This Row],[cena za tone w talarach]]))</f>
        <v>5496</v>
      </c>
      <c r="H34" s="2" t="str">
        <f>IF(statek46[[#This Row],[data]]&lt;&gt;A35,"tak","nie")</f>
        <v>nie</v>
      </c>
      <c r="I34" s="2"/>
      <c r="J34" s="2"/>
      <c r="K34" s="2"/>
      <c r="L34" s="2"/>
      <c r="M34" s="2"/>
      <c r="N34" s="2"/>
    </row>
    <row r="35" spans="1:14" x14ac:dyDescent="0.25">
      <c r="A35" s="1">
        <v>42542</v>
      </c>
      <c r="B35" s="2" t="s">
        <v>22</v>
      </c>
      <c r="C35" s="2" t="s">
        <v>11</v>
      </c>
      <c r="D35" s="2" t="s">
        <v>8</v>
      </c>
      <c r="E35">
        <v>33</v>
      </c>
      <c r="F35">
        <v>26</v>
      </c>
      <c r="G35" s="2">
        <f>IF(statek46[[#This Row],[Z/W]]="Z",G34-(statek46[[#This Row],[ile ton]]*statek46[[#This Row],[cena za tone w talarach]]),G34+(statek46[[#This Row],[ile ton]]*statek46[[#This Row],[cena za tone w talarach]]))</f>
        <v>4638</v>
      </c>
      <c r="H35" s="2" t="str">
        <f>IF(statek46[[#This Row],[data]]&lt;&gt;A36,"tak","nie")</f>
        <v>nie</v>
      </c>
      <c r="I35" s="2"/>
      <c r="J35" s="2"/>
      <c r="K35" s="2"/>
      <c r="L35" s="2"/>
      <c r="M35" s="2"/>
      <c r="N35" s="2"/>
    </row>
    <row r="36" spans="1:14" x14ac:dyDescent="0.25">
      <c r="A36" s="1">
        <v>42542</v>
      </c>
      <c r="B36" s="2" t="s">
        <v>22</v>
      </c>
      <c r="C36" s="2" t="s">
        <v>10</v>
      </c>
      <c r="D36" s="2" t="s">
        <v>8</v>
      </c>
      <c r="E36">
        <v>9</v>
      </c>
      <c r="F36">
        <v>9</v>
      </c>
      <c r="G36" s="2">
        <f>IF(statek46[[#This Row],[Z/W]]="Z",G35-(statek46[[#This Row],[ile ton]]*statek46[[#This Row],[cena za tone w talarach]]),G35+(statek46[[#This Row],[ile ton]]*statek46[[#This Row],[cena za tone w talarach]]))</f>
        <v>4557</v>
      </c>
      <c r="H36" s="2" t="str">
        <f>IF(statek46[[#This Row],[data]]&lt;&gt;A37,"tak","nie")</f>
        <v>tak</v>
      </c>
      <c r="I36" s="2"/>
      <c r="J36" s="2"/>
      <c r="K36" s="2"/>
      <c r="L36" s="2"/>
      <c r="M36" s="2"/>
      <c r="N36" s="2"/>
    </row>
    <row r="37" spans="1:14" x14ac:dyDescent="0.25">
      <c r="A37" s="1">
        <v>42559</v>
      </c>
      <c r="B37" s="2" t="s">
        <v>6</v>
      </c>
      <c r="C37" s="2" t="s">
        <v>12</v>
      </c>
      <c r="D37" s="2" t="s">
        <v>14</v>
      </c>
      <c r="E37">
        <v>4</v>
      </c>
      <c r="F37">
        <v>29</v>
      </c>
      <c r="G37" s="2">
        <f>IF(statek46[[#This Row],[Z/W]]="Z",G36-(statek46[[#This Row],[ile ton]]*statek46[[#This Row],[cena za tone w talarach]]),G36+(statek46[[#This Row],[ile ton]]*statek46[[#This Row],[cena za tone w talarach]]))</f>
        <v>4673</v>
      </c>
      <c r="H37" s="2" t="str">
        <f>IF(statek46[[#This Row],[data]]&lt;&gt;A38,"tak","nie")</f>
        <v>nie</v>
      </c>
      <c r="I37" s="2"/>
      <c r="J37" s="2"/>
      <c r="K37" s="2"/>
      <c r="L37" s="2"/>
      <c r="M37" s="2"/>
      <c r="N37" s="2"/>
    </row>
    <row r="38" spans="1:14" x14ac:dyDescent="0.25">
      <c r="A38" s="1">
        <v>42559</v>
      </c>
      <c r="B38" s="2" t="s">
        <v>6</v>
      </c>
      <c r="C38" s="2" t="s">
        <v>10</v>
      </c>
      <c r="D38" s="2" t="s">
        <v>14</v>
      </c>
      <c r="E38">
        <v>37</v>
      </c>
      <c r="F38">
        <v>12</v>
      </c>
      <c r="G38" s="2">
        <f>IF(statek46[[#This Row],[Z/W]]="Z",G37-(statek46[[#This Row],[ile ton]]*statek46[[#This Row],[cena za tone w talarach]]),G37+(statek46[[#This Row],[ile ton]]*statek46[[#This Row],[cena za tone w talarach]]))</f>
        <v>5117</v>
      </c>
      <c r="H38" s="2" t="str">
        <f>IF(statek46[[#This Row],[data]]&lt;&gt;A39,"tak","nie")</f>
        <v>nie</v>
      </c>
      <c r="I38" s="2"/>
      <c r="J38" s="2"/>
      <c r="K38" s="2"/>
      <c r="L38" s="2"/>
      <c r="M38" s="2"/>
      <c r="N38" s="2"/>
    </row>
    <row r="39" spans="1:14" x14ac:dyDescent="0.25">
      <c r="A39" s="1">
        <v>42559</v>
      </c>
      <c r="B39" s="2" t="s">
        <v>6</v>
      </c>
      <c r="C39" s="2" t="s">
        <v>9</v>
      </c>
      <c r="D39" s="2" t="s">
        <v>8</v>
      </c>
      <c r="E39">
        <v>35</v>
      </c>
      <c r="F39">
        <v>42</v>
      </c>
      <c r="G39" s="2">
        <f>IF(statek46[[#This Row],[Z/W]]="Z",G38-(statek46[[#This Row],[ile ton]]*statek46[[#This Row],[cena za tone w talarach]]),G38+(statek46[[#This Row],[ile ton]]*statek46[[#This Row],[cena za tone w talarach]]))</f>
        <v>3647</v>
      </c>
      <c r="H39" s="2" t="str">
        <f>IF(statek46[[#This Row],[data]]&lt;&gt;A40,"tak","nie")</f>
        <v>nie</v>
      </c>
      <c r="I39" s="2"/>
      <c r="J39" s="2"/>
      <c r="K39" s="2"/>
      <c r="L39" s="2"/>
      <c r="M39" s="2"/>
      <c r="N39" s="2"/>
    </row>
    <row r="40" spans="1:14" x14ac:dyDescent="0.25">
      <c r="A40" s="1">
        <v>42559</v>
      </c>
      <c r="B40" s="2" t="s">
        <v>6</v>
      </c>
      <c r="C40" s="2" t="s">
        <v>7</v>
      </c>
      <c r="D40" s="2" t="s">
        <v>8</v>
      </c>
      <c r="E40">
        <v>32</v>
      </c>
      <c r="F40">
        <v>66</v>
      </c>
      <c r="G40" s="2">
        <f>IF(statek46[[#This Row],[Z/W]]="Z",G39-(statek46[[#This Row],[ile ton]]*statek46[[#This Row],[cena za tone w talarach]]),G39+(statek46[[#This Row],[ile ton]]*statek46[[#This Row],[cena za tone w talarach]]))</f>
        <v>1535</v>
      </c>
      <c r="H40" s="2" t="str">
        <f>IF(statek46[[#This Row],[data]]&lt;&gt;A41,"tak","nie")</f>
        <v>tak</v>
      </c>
      <c r="I40" s="2"/>
      <c r="J40" s="2"/>
      <c r="K40" s="2"/>
      <c r="L40" s="2"/>
      <c r="M40" s="2"/>
      <c r="N40" s="2"/>
    </row>
    <row r="41" spans="1:14" x14ac:dyDescent="0.25">
      <c r="A41" s="1">
        <v>42574</v>
      </c>
      <c r="B41" s="2" t="s">
        <v>13</v>
      </c>
      <c r="C41" s="2" t="s">
        <v>7</v>
      </c>
      <c r="D41" s="2" t="s">
        <v>14</v>
      </c>
      <c r="E41">
        <v>32</v>
      </c>
      <c r="F41">
        <v>92</v>
      </c>
      <c r="G41" s="2">
        <f>IF(statek46[[#This Row],[Z/W]]="Z",G40-(statek46[[#This Row],[ile ton]]*statek46[[#This Row],[cena za tone w talarach]]),G40+(statek46[[#This Row],[ile ton]]*statek46[[#This Row],[cena za tone w talarach]]))</f>
        <v>4479</v>
      </c>
      <c r="H41" s="2" t="str">
        <f>IF(statek46[[#This Row],[data]]&lt;&gt;A42,"tak","nie")</f>
        <v>nie</v>
      </c>
      <c r="I41" s="2"/>
      <c r="J41" s="2"/>
      <c r="K41" s="2"/>
      <c r="L41" s="2"/>
      <c r="M41" s="2"/>
      <c r="N41" s="2"/>
    </row>
    <row r="42" spans="1:14" x14ac:dyDescent="0.25">
      <c r="A42" s="1">
        <v>42574</v>
      </c>
      <c r="B42" s="2" t="s">
        <v>13</v>
      </c>
      <c r="C42" s="2" t="s">
        <v>9</v>
      </c>
      <c r="D42" s="2" t="s">
        <v>8</v>
      </c>
      <c r="E42">
        <v>48</v>
      </c>
      <c r="F42">
        <v>43</v>
      </c>
      <c r="G42" s="2">
        <f>IF(statek46[[#This Row],[Z/W]]="Z",G41-(statek46[[#This Row],[ile ton]]*statek46[[#This Row],[cena za tone w talarach]]),G41+(statek46[[#This Row],[ile ton]]*statek46[[#This Row],[cena za tone w talarach]]))</f>
        <v>2415</v>
      </c>
      <c r="H42" s="2" t="str">
        <f>IF(statek46[[#This Row],[data]]&lt;&gt;A43,"tak","nie")</f>
        <v>tak</v>
      </c>
      <c r="I42" s="2"/>
      <c r="J42" s="2"/>
      <c r="K42" s="2"/>
      <c r="L42" s="2"/>
      <c r="M42" s="2"/>
      <c r="N42" s="2"/>
    </row>
    <row r="43" spans="1:14" x14ac:dyDescent="0.25">
      <c r="A43" s="1">
        <v>42593</v>
      </c>
      <c r="B43" s="2" t="s">
        <v>15</v>
      </c>
      <c r="C43" s="2" t="s">
        <v>9</v>
      </c>
      <c r="D43" s="2" t="s">
        <v>14</v>
      </c>
      <c r="E43">
        <v>191</v>
      </c>
      <c r="F43">
        <v>60</v>
      </c>
      <c r="G43" s="2">
        <f>IF(statek46[[#This Row],[Z/W]]="Z",G42-(statek46[[#This Row],[ile ton]]*statek46[[#This Row],[cena za tone w talarach]]),G42+(statek46[[#This Row],[ile ton]]*statek46[[#This Row],[cena za tone w talarach]]))</f>
        <v>13875</v>
      </c>
      <c r="H43" s="2" t="str">
        <f>IF(statek46[[#This Row],[data]]&lt;&gt;A44,"tak","nie")</f>
        <v>nie</v>
      </c>
      <c r="I43" s="2"/>
      <c r="J43" s="2"/>
      <c r="K43" s="2"/>
      <c r="L43" s="2"/>
      <c r="M43" s="2"/>
      <c r="N43" s="2"/>
    </row>
    <row r="44" spans="1:14" x14ac:dyDescent="0.25">
      <c r="A44" s="1">
        <v>42593</v>
      </c>
      <c r="B44" s="2" t="s">
        <v>15</v>
      </c>
      <c r="C44" s="2" t="s">
        <v>11</v>
      </c>
      <c r="D44" s="2" t="s">
        <v>8</v>
      </c>
      <c r="E44">
        <v>9</v>
      </c>
      <c r="F44">
        <v>24</v>
      </c>
      <c r="G44" s="2">
        <f>IF(statek46[[#This Row],[Z/W]]="Z",G43-(statek46[[#This Row],[ile ton]]*statek46[[#This Row],[cena za tone w talarach]]),G43+(statek46[[#This Row],[ile ton]]*statek46[[#This Row],[cena za tone w talarach]]))</f>
        <v>13659</v>
      </c>
      <c r="H44" s="2" t="str">
        <f>IF(statek46[[#This Row],[data]]&lt;&gt;A45,"tak","nie")</f>
        <v>nie</v>
      </c>
      <c r="I44" s="2"/>
      <c r="J44" s="2"/>
      <c r="K44" s="2"/>
      <c r="L44" s="2"/>
      <c r="M44" s="2"/>
      <c r="N44" s="2"/>
    </row>
    <row r="45" spans="1:14" x14ac:dyDescent="0.25">
      <c r="A45" s="1">
        <v>42593</v>
      </c>
      <c r="B45" s="2" t="s">
        <v>15</v>
      </c>
      <c r="C45" s="2" t="s">
        <v>7</v>
      </c>
      <c r="D45" s="2" t="s">
        <v>8</v>
      </c>
      <c r="E45">
        <v>36</v>
      </c>
      <c r="F45">
        <v>65</v>
      </c>
      <c r="G45" s="2">
        <f>IF(statek46[[#This Row],[Z/W]]="Z",G44-(statek46[[#This Row],[ile ton]]*statek46[[#This Row],[cena za tone w talarach]]),G44+(statek46[[#This Row],[ile ton]]*statek46[[#This Row],[cena za tone w talarach]]))</f>
        <v>11319</v>
      </c>
      <c r="H45" s="2" t="str">
        <f>IF(statek46[[#This Row],[data]]&lt;&gt;A46,"tak","nie")</f>
        <v>tak</v>
      </c>
      <c r="I45" s="2"/>
      <c r="J45" s="2"/>
      <c r="K45" s="2"/>
      <c r="L45" s="2"/>
      <c r="M45" s="2"/>
      <c r="N45" s="2"/>
    </row>
    <row r="46" spans="1:14" x14ac:dyDescent="0.25">
      <c r="A46" s="1">
        <v>42619</v>
      </c>
      <c r="B46" s="2" t="s">
        <v>16</v>
      </c>
      <c r="C46" s="2" t="s">
        <v>10</v>
      </c>
      <c r="D46" s="2" t="s">
        <v>8</v>
      </c>
      <c r="E46">
        <v>47</v>
      </c>
      <c r="F46">
        <v>7</v>
      </c>
      <c r="G46" s="2">
        <f>IF(statek46[[#This Row],[Z/W]]="Z",G45-(statek46[[#This Row],[ile ton]]*statek46[[#This Row],[cena za tone w talarach]]),G45+(statek46[[#This Row],[ile ton]]*statek46[[#This Row],[cena za tone w talarach]]))</f>
        <v>10990</v>
      </c>
      <c r="H46" s="2" t="str">
        <f>IF(statek46[[#This Row],[data]]&lt;&gt;A47,"tak","nie")</f>
        <v>nie</v>
      </c>
      <c r="I46" s="2"/>
      <c r="J46" s="2"/>
      <c r="K46" s="2"/>
      <c r="L46" s="2"/>
      <c r="M46" s="2"/>
      <c r="N46" s="2"/>
    </row>
    <row r="47" spans="1:14" x14ac:dyDescent="0.25">
      <c r="A47" s="1">
        <v>42619</v>
      </c>
      <c r="B47" s="2" t="s">
        <v>16</v>
      </c>
      <c r="C47" s="2" t="s">
        <v>9</v>
      </c>
      <c r="D47" s="2" t="s">
        <v>14</v>
      </c>
      <c r="E47">
        <v>4</v>
      </c>
      <c r="F47">
        <v>63</v>
      </c>
      <c r="G47" s="2">
        <f>IF(statek46[[#This Row],[Z/W]]="Z",G46-(statek46[[#This Row],[ile ton]]*statek46[[#This Row],[cena za tone w talarach]]),G46+(statek46[[#This Row],[ile ton]]*statek46[[#This Row],[cena za tone w talarach]]))</f>
        <v>11242</v>
      </c>
      <c r="H47" s="2" t="str">
        <f>IF(statek46[[#This Row],[data]]&lt;&gt;A48,"tak","nie")</f>
        <v>nie</v>
      </c>
      <c r="I47" s="2"/>
      <c r="J47" s="2"/>
      <c r="K47" s="2"/>
      <c r="L47" s="2"/>
      <c r="M47" s="2"/>
      <c r="N47" s="2"/>
    </row>
    <row r="48" spans="1:14" x14ac:dyDescent="0.25">
      <c r="A48" s="1">
        <v>42619</v>
      </c>
      <c r="B48" s="2" t="s">
        <v>16</v>
      </c>
      <c r="C48" s="2" t="s">
        <v>12</v>
      </c>
      <c r="D48" s="2" t="s">
        <v>8</v>
      </c>
      <c r="E48">
        <v>8</v>
      </c>
      <c r="F48">
        <v>19</v>
      </c>
      <c r="G48" s="2">
        <f>IF(statek46[[#This Row],[Z/W]]="Z",G47-(statek46[[#This Row],[ile ton]]*statek46[[#This Row],[cena za tone w talarach]]),G47+(statek46[[#This Row],[ile ton]]*statek46[[#This Row],[cena za tone w talarach]]))</f>
        <v>11090</v>
      </c>
      <c r="H48" s="2" t="str">
        <f>IF(statek46[[#This Row],[data]]&lt;&gt;A49,"tak","nie")</f>
        <v>nie</v>
      </c>
      <c r="I48" s="2"/>
      <c r="J48" s="2"/>
      <c r="K48" s="2"/>
      <c r="L48" s="2"/>
      <c r="M48" s="2"/>
      <c r="N48" s="2"/>
    </row>
    <row r="49" spans="1:14" x14ac:dyDescent="0.25">
      <c r="A49" s="1">
        <v>42619</v>
      </c>
      <c r="B49" s="2" t="s">
        <v>16</v>
      </c>
      <c r="C49" s="2" t="s">
        <v>11</v>
      </c>
      <c r="D49" s="2" t="s">
        <v>8</v>
      </c>
      <c r="E49">
        <v>3</v>
      </c>
      <c r="F49">
        <v>22</v>
      </c>
      <c r="G49" s="2">
        <f>IF(statek46[[#This Row],[Z/W]]="Z",G48-(statek46[[#This Row],[ile ton]]*statek46[[#This Row],[cena za tone w talarach]]),G48+(statek46[[#This Row],[ile ton]]*statek46[[#This Row],[cena za tone w talarach]]))</f>
        <v>11024</v>
      </c>
      <c r="H49" s="2" t="str">
        <f>IF(statek46[[#This Row],[data]]&lt;&gt;A50,"tak","nie")</f>
        <v>nie</v>
      </c>
      <c r="I49" s="2"/>
      <c r="J49" s="2"/>
      <c r="K49" s="2"/>
      <c r="L49" s="2"/>
      <c r="M49" s="2"/>
      <c r="N49" s="2"/>
    </row>
    <row r="50" spans="1:14" x14ac:dyDescent="0.25">
      <c r="A50" s="1">
        <v>42619</v>
      </c>
      <c r="B50" s="2" t="s">
        <v>16</v>
      </c>
      <c r="C50" s="2" t="s">
        <v>7</v>
      </c>
      <c r="D50" s="2" t="s">
        <v>8</v>
      </c>
      <c r="E50">
        <v>41</v>
      </c>
      <c r="F50">
        <v>59</v>
      </c>
      <c r="G50" s="2">
        <f>IF(statek46[[#This Row],[Z/W]]="Z",G49-(statek46[[#This Row],[ile ton]]*statek46[[#This Row],[cena za tone w talarach]]),G49+(statek46[[#This Row],[ile ton]]*statek46[[#This Row],[cena za tone w talarach]]))</f>
        <v>8605</v>
      </c>
      <c r="H50" s="2" t="str">
        <f>IF(statek46[[#This Row],[data]]&lt;&gt;A51,"tak","nie")</f>
        <v>tak</v>
      </c>
      <c r="I50" s="2"/>
      <c r="J50" s="2"/>
      <c r="K50" s="2"/>
      <c r="L50" s="2"/>
      <c r="M50" s="2"/>
      <c r="N50" s="2"/>
    </row>
    <row r="51" spans="1:14" x14ac:dyDescent="0.25">
      <c r="A51" s="1">
        <v>42640</v>
      </c>
      <c r="B51" s="2" t="s">
        <v>17</v>
      </c>
      <c r="C51" s="2" t="s">
        <v>9</v>
      </c>
      <c r="D51" s="2" t="s">
        <v>8</v>
      </c>
      <c r="E51">
        <v>44</v>
      </c>
      <c r="F51">
        <v>40</v>
      </c>
      <c r="G51" s="2">
        <f>IF(statek46[[#This Row],[Z/W]]="Z",G50-(statek46[[#This Row],[ile ton]]*statek46[[#This Row],[cena za tone w talarach]]),G50+(statek46[[#This Row],[ile ton]]*statek46[[#This Row],[cena za tone w talarach]]))</f>
        <v>6845</v>
      </c>
      <c r="H51" s="2" t="str">
        <f>IF(statek46[[#This Row],[data]]&lt;&gt;A52,"tak","nie")</f>
        <v>nie</v>
      </c>
      <c r="I51" s="2"/>
      <c r="J51" s="2"/>
      <c r="K51" s="2"/>
      <c r="L51" s="2"/>
      <c r="M51" s="2"/>
      <c r="N51" s="2"/>
    </row>
    <row r="52" spans="1:14" x14ac:dyDescent="0.25">
      <c r="A52" s="1">
        <v>42640</v>
      </c>
      <c r="B52" s="2" t="s">
        <v>17</v>
      </c>
      <c r="C52" s="2" t="s">
        <v>10</v>
      </c>
      <c r="D52" s="2" t="s">
        <v>14</v>
      </c>
      <c r="E52">
        <v>45</v>
      </c>
      <c r="F52">
        <v>12</v>
      </c>
      <c r="G52" s="2">
        <f>IF(statek46[[#This Row],[Z/W]]="Z",G51-(statek46[[#This Row],[ile ton]]*statek46[[#This Row],[cena za tone w talarach]]),G51+(statek46[[#This Row],[ile ton]]*statek46[[#This Row],[cena za tone w talarach]]))</f>
        <v>7385</v>
      </c>
      <c r="H52" s="2" t="str">
        <f>IF(statek46[[#This Row],[data]]&lt;&gt;A53,"tak","nie")</f>
        <v>nie</v>
      </c>
      <c r="I52" s="2"/>
      <c r="J52" s="2"/>
      <c r="K52" s="2"/>
      <c r="L52" s="2"/>
      <c r="M52" s="2"/>
      <c r="N52" s="2"/>
    </row>
    <row r="53" spans="1:14" x14ac:dyDescent="0.25">
      <c r="A53" s="1">
        <v>42640</v>
      </c>
      <c r="B53" s="2" t="s">
        <v>17</v>
      </c>
      <c r="C53" s="2" t="s">
        <v>12</v>
      </c>
      <c r="D53" s="2" t="s">
        <v>8</v>
      </c>
      <c r="E53">
        <v>40</v>
      </c>
      <c r="F53">
        <v>20</v>
      </c>
      <c r="G53" s="2">
        <f>IF(statek46[[#This Row],[Z/W]]="Z",G52-(statek46[[#This Row],[ile ton]]*statek46[[#This Row],[cena za tone w talarach]]),G52+(statek46[[#This Row],[ile ton]]*statek46[[#This Row],[cena za tone w talarach]]))</f>
        <v>6585</v>
      </c>
      <c r="H53" s="2" t="str">
        <f>IF(statek46[[#This Row],[data]]&lt;&gt;A54,"tak","nie")</f>
        <v>nie</v>
      </c>
      <c r="I53" s="2"/>
      <c r="J53" s="2"/>
      <c r="K53" s="2"/>
      <c r="L53" s="2"/>
      <c r="M53" s="2"/>
      <c r="N53" s="2"/>
    </row>
    <row r="54" spans="1:14" x14ac:dyDescent="0.25">
      <c r="A54" s="1">
        <v>42640</v>
      </c>
      <c r="B54" s="2" t="s">
        <v>17</v>
      </c>
      <c r="C54" s="2" t="s">
        <v>7</v>
      </c>
      <c r="D54" s="2" t="s">
        <v>8</v>
      </c>
      <c r="E54">
        <v>3</v>
      </c>
      <c r="F54">
        <v>63</v>
      </c>
      <c r="G54" s="2">
        <f>IF(statek46[[#This Row],[Z/W]]="Z",G53-(statek46[[#This Row],[ile ton]]*statek46[[#This Row],[cena za tone w talarach]]),G53+(statek46[[#This Row],[ile ton]]*statek46[[#This Row],[cena za tone w talarach]]))</f>
        <v>6396</v>
      </c>
      <c r="H54" s="2" t="str">
        <f>IF(statek46[[#This Row],[data]]&lt;&gt;A55,"tak","nie")</f>
        <v>nie</v>
      </c>
      <c r="I54" s="2"/>
      <c r="J54" s="2"/>
      <c r="K54" s="2"/>
      <c r="L54" s="2"/>
      <c r="M54" s="2"/>
      <c r="N54" s="2"/>
    </row>
    <row r="55" spans="1:14" x14ac:dyDescent="0.25">
      <c r="A55" s="1">
        <v>42640</v>
      </c>
      <c r="B55" s="2" t="s">
        <v>17</v>
      </c>
      <c r="C55" s="2" t="s">
        <v>11</v>
      </c>
      <c r="D55" s="2" t="s">
        <v>8</v>
      </c>
      <c r="E55">
        <v>17</v>
      </c>
      <c r="F55">
        <v>24</v>
      </c>
      <c r="G55" s="2">
        <f>IF(statek46[[#This Row],[Z/W]]="Z",G54-(statek46[[#This Row],[ile ton]]*statek46[[#This Row],[cena za tone w talarach]]),G54+(statek46[[#This Row],[ile ton]]*statek46[[#This Row],[cena za tone w talarach]]))</f>
        <v>5988</v>
      </c>
      <c r="H55" s="2" t="str">
        <f>IF(statek46[[#This Row],[data]]&lt;&gt;A56,"tak","nie")</f>
        <v>tak</v>
      </c>
      <c r="I55" s="2"/>
      <c r="J55" s="2"/>
      <c r="K55" s="2"/>
      <c r="L55" s="2"/>
      <c r="M55" s="2"/>
      <c r="N55" s="2"/>
    </row>
    <row r="56" spans="1:14" x14ac:dyDescent="0.25">
      <c r="A56" s="1">
        <v>42664</v>
      </c>
      <c r="B56" s="2" t="s">
        <v>18</v>
      </c>
      <c r="C56" s="2" t="s">
        <v>10</v>
      </c>
      <c r="D56" s="2" t="s">
        <v>14</v>
      </c>
      <c r="E56">
        <v>2</v>
      </c>
      <c r="F56">
        <v>12</v>
      </c>
      <c r="G56" s="2">
        <f>IF(statek46[[#This Row],[Z/W]]="Z",G55-(statek46[[#This Row],[ile ton]]*statek46[[#This Row],[cena za tone w talarach]]),G55+(statek46[[#This Row],[ile ton]]*statek46[[#This Row],[cena za tone w talarach]]))</f>
        <v>6012</v>
      </c>
      <c r="H56" s="2" t="str">
        <f>IF(statek46[[#This Row],[data]]&lt;&gt;A57,"tak","nie")</f>
        <v>nie</v>
      </c>
      <c r="I56" s="2"/>
      <c r="J56" s="2"/>
      <c r="K56" s="2"/>
      <c r="L56" s="2"/>
      <c r="M56" s="2"/>
      <c r="N56" s="2"/>
    </row>
    <row r="57" spans="1:14" x14ac:dyDescent="0.25">
      <c r="A57" s="1">
        <v>42664</v>
      </c>
      <c r="B57" s="2" t="s">
        <v>18</v>
      </c>
      <c r="C57" s="2" t="s">
        <v>12</v>
      </c>
      <c r="D57" s="2" t="s">
        <v>8</v>
      </c>
      <c r="E57">
        <v>14</v>
      </c>
      <c r="F57">
        <v>19</v>
      </c>
      <c r="G57" s="2">
        <f>IF(statek46[[#This Row],[Z/W]]="Z",G56-(statek46[[#This Row],[ile ton]]*statek46[[#This Row],[cena za tone w talarach]]),G56+(statek46[[#This Row],[ile ton]]*statek46[[#This Row],[cena za tone w talarach]]))</f>
        <v>5746</v>
      </c>
      <c r="H57" s="2" t="str">
        <f>IF(statek46[[#This Row],[data]]&lt;&gt;A58,"tak","nie")</f>
        <v>nie</v>
      </c>
      <c r="I57" s="2"/>
      <c r="J57" s="2"/>
      <c r="K57" s="2"/>
      <c r="L57" s="2"/>
      <c r="M57" s="2"/>
      <c r="N57" s="2"/>
    </row>
    <row r="58" spans="1:14" x14ac:dyDescent="0.25">
      <c r="A58" s="1">
        <v>42664</v>
      </c>
      <c r="B58" s="2" t="s">
        <v>18</v>
      </c>
      <c r="C58" s="2" t="s">
        <v>11</v>
      </c>
      <c r="D58" s="2" t="s">
        <v>8</v>
      </c>
      <c r="E58">
        <v>23</v>
      </c>
      <c r="F58">
        <v>23</v>
      </c>
      <c r="G58" s="2">
        <f>IF(statek46[[#This Row],[Z/W]]="Z",G57-(statek46[[#This Row],[ile ton]]*statek46[[#This Row],[cena za tone w talarach]]),G57+(statek46[[#This Row],[ile ton]]*statek46[[#This Row],[cena za tone w talarach]]))</f>
        <v>5217</v>
      </c>
      <c r="H58" s="2" t="str">
        <f>IF(statek46[[#This Row],[data]]&lt;&gt;A59,"tak","nie")</f>
        <v>tak</v>
      </c>
      <c r="I58" s="2"/>
      <c r="J58" s="2"/>
      <c r="K58" s="2"/>
      <c r="L58" s="2"/>
      <c r="M58" s="2"/>
      <c r="N58" s="2"/>
    </row>
    <row r="59" spans="1:14" x14ac:dyDescent="0.25">
      <c r="A59" s="1">
        <v>42682</v>
      </c>
      <c r="B59" s="2" t="s">
        <v>19</v>
      </c>
      <c r="C59" s="2" t="s">
        <v>10</v>
      </c>
      <c r="D59" s="2" t="s">
        <v>8</v>
      </c>
      <c r="E59">
        <v>11</v>
      </c>
      <c r="F59">
        <v>8</v>
      </c>
      <c r="G59" s="2">
        <f>IF(statek46[[#This Row],[Z/W]]="Z",G58-(statek46[[#This Row],[ile ton]]*statek46[[#This Row],[cena za tone w talarach]]),G58+(statek46[[#This Row],[ile ton]]*statek46[[#This Row],[cena za tone w talarach]]))</f>
        <v>5129</v>
      </c>
      <c r="H59" s="2" t="str">
        <f>IF(statek46[[#This Row],[data]]&lt;&gt;A60,"tak","nie")</f>
        <v>nie</v>
      </c>
      <c r="I59" s="2"/>
      <c r="J59" s="2"/>
      <c r="K59" s="2"/>
      <c r="L59" s="2"/>
      <c r="M59" s="2"/>
      <c r="N59" s="2"/>
    </row>
    <row r="60" spans="1:14" x14ac:dyDescent="0.25">
      <c r="A60" s="1">
        <v>42682</v>
      </c>
      <c r="B60" s="2" t="s">
        <v>19</v>
      </c>
      <c r="C60" s="2" t="s">
        <v>7</v>
      </c>
      <c r="D60" s="2" t="s">
        <v>8</v>
      </c>
      <c r="E60">
        <v>17</v>
      </c>
      <c r="F60">
        <v>66</v>
      </c>
      <c r="G60" s="2">
        <f>IF(statek46[[#This Row],[Z/W]]="Z",G59-(statek46[[#This Row],[ile ton]]*statek46[[#This Row],[cena za tone w talarach]]),G59+(statek46[[#This Row],[ile ton]]*statek46[[#This Row],[cena za tone w talarach]]))</f>
        <v>4007</v>
      </c>
      <c r="H60" s="2" t="str">
        <f>IF(statek46[[#This Row],[data]]&lt;&gt;A61,"tak","nie")</f>
        <v>nie</v>
      </c>
      <c r="I60" s="2"/>
      <c r="J60" s="2"/>
      <c r="K60" s="2"/>
      <c r="L60" s="2"/>
      <c r="M60" s="2"/>
      <c r="N60" s="2"/>
    </row>
    <row r="61" spans="1:14" x14ac:dyDescent="0.25">
      <c r="A61" s="1">
        <v>42682</v>
      </c>
      <c r="B61" s="2" t="s">
        <v>19</v>
      </c>
      <c r="C61" s="2" t="s">
        <v>9</v>
      </c>
      <c r="D61" s="2" t="s">
        <v>8</v>
      </c>
      <c r="E61">
        <v>30</v>
      </c>
      <c r="F61">
        <v>41</v>
      </c>
      <c r="G61" s="2">
        <f>IF(statek46[[#This Row],[Z/W]]="Z",G60-(statek46[[#This Row],[ile ton]]*statek46[[#This Row],[cena za tone w talarach]]),G60+(statek46[[#This Row],[ile ton]]*statek46[[#This Row],[cena za tone w talarach]]))</f>
        <v>2777</v>
      </c>
      <c r="H61" s="2" t="str">
        <f>IF(statek46[[#This Row],[data]]&lt;&gt;A62,"tak","nie")</f>
        <v>tak</v>
      </c>
      <c r="I61" s="2"/>
      <c r="J61" s="2"/>
      <c r="K61" s="2"/>
      <c r="L61" s="2"/>
      <c r="M61" s="2"/>
      <c r="N61" s="2"/>
    </row>
    <row r="62" spans="1:14" x14ac:dyDescent="0.25">
      <c r="A62" s="1">
        <v>42704</v>
      </c>
      <c r="B62" s="2" t="s">
        <v>20</v>
      </c>
      <c r="C62" s="2" t="s">
        <v>7</v>
      </c>
      <c r="D62" s="2" t="s">
        <v>14</v>
      </c>
      <c r="E62">
        <v>97</v>
      </c>
      <c r="F62">
        <v>98</v>
      </c>
      <c r="G62" s="2">
        <f>IF(statek46[[#This Row],[Z/W]]="Z",G61-(statek46[[#This Row],[ile ton]]*statek46[[#This Row],[cena za tone w talarach]]),G61+(statek46[[#This Row],[ile ton]]*statek46[[#This Row],[cena za tone w talarach]]))</f>
        <v>12283</v>
      </c>
      <c r="H62" s="2" t="str">
        <f>IF(statek46[[#This Row],[data]]&lt;&gt;A63,"tak","nie")</f>
        <v>nie</v>
      </c>
      <c r="I62" s="2"/>
      <c r="J62" s="2"/>
      <c r="K62" s="2"/>
      <c r="L62" s="2"/>
      <c r="M62" s="2"/>
      <c r="N62" s="2"/>
    </row>
    <row r="63" spans="1:14" x14ac:dyDescent="0.25">
      <c r="A63" s="1">
        <v>42704</v>
      </c>
      <c r="B63" s="2" t="s">
        <v>20</v>
      </c>
      <c r="C63" s="2" t="s">
        <v>10</v>
      </c>
      <c r="D63" s="2" t="s">
        <v>14</v>
      </c>
      <c r="E63">
        <v>11</v>
      </c>
      <c r="F63">
        <v>12</v>
      </c>
      <c r="G63" s="2">
        <f>IF(statek46[[#This Row],[Z/W]]="Z",G62-(statek46[[#This Row],[ile ton]]*statek46[[#This Row],[cena za tone w talarach]]),G62+(statek46[[#This Row],[ile ton]]*statek46[[#This Row],[cena za tone w talarach]]))</f>
        <v>12415</v>
      </c>
      <c r="H63" s="2" t="str">
        <f>IF(statek46[[#This Row],[data]]&lt;&gt;A64,"tak","nie")</f>
        <v>nie</v>
      </c>
      <c r="I63" s="2"/>
      <c r="J63" s="2"/>
      <c r="K63" s="2"/>
      <c r="L63" s="2"/>
      <c r="M63" s="2"/>
      <c r="N63" s="2"/>
    </row>
    <row r="64" spans="1:14" x14ac:dyDescent="0.25">
      <c r="A64" s="1">
        <v>42704</v>
      </c>
      <c r="B64" s="2" t="s">
        <v>20</v>
      </c>
      <c r="C64" s="2" t="s">
        <v>12</v>
      </c>
      <c r="D64" s="2" t="s">
        <v>8</v>
      </c>
      <c r="E64">
        <v>17</v>
      </c>
      <c r="F64">
        <v>20</v>
      </c>
      <c r="G64" s="2">
        <f>IF(statek46[[#This Row],[Z/W]]="Z",G63-(statek46[[#This Row],[ile ton]]*statek46[[#This Row],[cena za tone w talarach]]),G63+(statek46[[#This Row],[ile ton]]*statek46[[#This Row],[cena za tone w talarach]]))</f>
        <v>12075</v>
      </c>
      <c r="H64" s="2" t="str">
        <f>IF(statek46[[#This Row],[data]]&lt;&gt;A65,"tak","nie")</f>
        <v>nie</v>
      </c>
      <c r="I64" s="2"/>
      <c r="J64" s="2"/>
      <c r="K64" s="2"/>
      <c r="L64" s="2"/>
      <c r="M64" s="2"/>
      <c r="N64" s="2"/>
    </row>
    <row r="65" spans="1:14" x14ac:dyDescent="0.25">
      <c r="A65" s="1">
        <v>42704</v>
      </c>
      <c r="B65" s="2" t="s">
        <v>20</v>
      </c>
      <c r="C65" s="2" t="s">
        <v>11</v>
      </c>
      <c r="D65" s="2" t="s">
        <v>8</v>
      </c>
      <c r="E65">
        <v>4</v>
      </c>
      <c r="F65">
        <v>23</v>
      </c>
      <c r="G65" s="2">
        <f>IF(statek46[[#This Row],[Z/W]]="Z",G64-(statek46[[#This Row],[ile ton]]*statek46[[#This Row],[cena za tone w talarach]]),G64+(statek46[[#This Row],[ile ton]]*statek46[[#This Row],[cena za tone w talarach]]))</f>
        <v>11983</v>
      </c>
      <c r="H65" s="2" t="str">
        <f>IF(statek46[[#This Row],[data]]&lt;&gt;A66,"tak","nie")</f>
        <v>tak</v>
      </c>
      <c r="I65" s="2"/>
      <c r="J65" s="2"/>
      <c r="K65" s="2"/>
      <c r="L65" s="2"/>
      <c r="M65" s="2"/>
      <c r="N65" s="2"/>
    </row>
    <row r="66" spans="1:14" x14ac:dyDescent="0.25">
      <c r="A66" s="1">
        <v>42729</v>
      </c>
      <c r="B66" s="2" t="s">
        <v>21</v>
      </c>
      <c r="C66" s="2" t="s">
        <v>12</v>
      </c>
      <c r="D66" s="2" t="s">
        <v>14</v>
      </c>
      <c r="E66">
        <v>79</v>
      </c>
      <c r="F66">
        <v>31</v>
      </c>
      <c r="G66" s="2">
        <f>IF(statek46[[#This Row],[Z/W]]="Z",G65-(statek46[[#This Row],[ile ton]]*statek46[[#This Row],[cena za tone w talarach]]),G65+(statek46[[#This Row],[ile ton]]*statek46[[#This Row],[cena za tone w talarach]]))</f>
        <v>14432</v>
      </c>
      <c r="H66" s="2" t="str">
        <f>IF(statek46[[#This Row],[data]]&lt;&gt;A67,"tak","nie")</f>
        <v>nie</v>
      </c>
      <c r="I66" s="2"/>
      <c r="J66" s="2"/>
      <c r="K66" s="2"/>
      <c r="L66" s="2"/>
      <c r="M66" s="2"/>
      <c r="N66" s="2"/>
    </row>
    <row r="67" spans="1:14" x14ac:dyDescent="0.25">
      <c r="A67" s="1">
        <v>42729</v>
      </c>
      <c r="B67" s="2" t="s">
        <v>21</v>
      </c>
      <c r="C67" s="2" t="s">
        <v>7</v>
      </c>
      <c r="D67" s="2" t="s">
        <v>8</v>
      </c>
      <c r="E67">
        <v>33</v>
      </c>
      <c r="F67">
        <v>60</v>
      </c>
      <c r="G67" s="2">
        <f>IF(statek46[[#This Row],[Z/W]]="Z",G66-(statek46[[#This Row],[ile ton]]*statek46[[#This Row],[cena za tone w talarach]]),G66+(statek46[[#This Row],[ile ton]]*statek46[[#This Row],[cena za tone w talarach]]))</f>
        <v>12452</v>
      </c>
      <c r="H67" s="2" t="str">
        <f>IF(statek46[[#This Row],[data]]&lt;&gt;A68,"tak","nie")</f>
        <v>nie</v>
      </c>
      <c r="I67" s="2"/>
      <c r="J67" s="2"/>
      <c r="K67" s="2"/>
      <c r="L67" s="2"/>
      <c r="M67" s="2"/>
      <c r="N67" s="2"/>
    </row>
    <row r="68" spans="1:14" x14ac:dyDescent="0.25">
      <c r="A68" s="1">
        <v>42729</v>
      </c>
      <c r="B68" s="2" t="s">
        <v>21</v>
      </c>
      <c r="C68" s="2" t="s">
        <v>11</v>
      </c>
      <c r="D68" s="2" t="s">
        <v>8</v>
      </c>
      <c r="E68">
        <v>26</v>
      </c>
      <c r="F68">
        <v>23</v>
      </c>
      <c r="G68" s="2">
        <f>IF(statek46[[#This Row],[Z/W]]="Z",G67-(statek46[[#This Row],[ile ton]]*statek46[[#This Row],[cena za tone w talarach]]),G67+(statek46[[#This Row],[ile ton]]*statek46[[#This Row],[cena za tone w talarach]]))</f>
        <v>11854</v>
      </c>
      <c r="H68" s="2" t="str">
        <f>IF(statek46[[#This Row],[data]]&lt;&gt;A69,"tak","nie")</f>
        <v>tak</v>
      </c>
      <c r="I68" s="2"/>
      <c r="J68" s="2"/>
      <c r="K68" s="2"/>
      <c r="L68" s="2"/>
      <c r="M68" s="2"/>
      <c r="N68" s="2"/>
    </row>
    <row r="69" spans="1:14" x14ac:dyDescent="0.25">
      <c r="A69" s="1">
        <v>42742</v>
      </c>
      <c r="B69" s="2" t="s">
        <v>22</v>
      </c>
      <c r="C69" s="2" t="s">
        <v>12</v>
      </c>
      <c r="D69" s="2" t="s">
        <v>8</v>
      </c>
      <c r="E69">
        <v>40</v>
      </c>
      <c r="F69">
        <v>22</v>
      </c>
      <c r="G69" s="2">
        <f>IF(statek46[[#This Row],[Z/W]]="Z",G68-(statek46[[#This Row],[ile ton]]*statek46[[#This Row],[cena za tone w talarach]]),G68+(statek46[[#This Row],[ile ton]]*statek46[[#This Row],[cena za tone w talarach]]))</f>
        <v>10974</v>
      </c>
      <c r="H69" s="2" t="str">
        <f>IF(statek46[[#This Row],[data]]&lt;&gt;A70,"tak","nie")</f>
        <v>nie</v>
      </c>
      <c r="I69" s="2"/>
      <c r="J69" s="2"/>
      <c r="K69" s="2"/>
      <c r="L69" s="2"/>
      <c r="M69" s="2"/>
      <c r="N69" s="2"/>
    </row>
    <row r="70" spans="1:14" x14ac:dyDescent="0.25">
      <c r="A70" s="1">
        <v>42742</v>
      </c>
      <c r="B70" s="2" t="s">
        <v>22</v>
      </c>
      <c r="C70" s="2" t="s">
        <v>10</v>
      </c>
      <c r="D70" s="2" t="s">
        <v>8</v>
      </c>
      <c r="E70">
        <v>42</v>
      </c>
      <c r="F70">
        <v>9</v>
      </c>
      <c r="G70" s="2">
        <f>IF(statek46[[#This Row],[Z/W]]="Z",G69-(statek46[[#This Row],[ile ton]]*statek46[[#This Row],[cena za tone w talarach]]),G69+(statek46[[#This Row],[ile ton]]*statek46[[#This Row],[cena za tone w talarach]]))</f>
        <v>10596</v>
      </c>
      <c r="H70" s="2" t="str">
        <f>IF(statek46[[#This Row],[data]]&lt;&gt;A71,"tak","nie")</f>
        <v>nie</v>
      </c>
      <c r="I70" s="2"/>
      <c r="J70" s="2"/>
      <c r="K70" s="2"/>
      <c r="L70" s="2"/>
      <c r="M70" s="2"/>
      <c r="N70" s="2"/>
    </row>
    <row r="71" spans="1:14" x14ac:dyDescent="0.25">
      <c r="A71" s="1">
        <v>42742</v>
      </c>
      <c r="B71" s="2" t="s">
        <v>22</v>
      </c>
      <c r="C71" s="2" t="s">
        <v>11</v>
      </c>
      <c r="D71" s="2" t="s">
        <v>8</v>
      </c>
      <c r="E71">
        <v>42</v>
      </c>
      <c r="F71">
        <v>26</v>
      </c>
      <c r="G71" s="2">
        <f>IF(statek46[[#This Row],[Z/W]]="Z",G70-(statek46[[#This Row],[ile ton]]*statek46[[#This Row],[cena za tone w talarach]]),G70+(statek46[[#This Row],[ile ton]]*statek46[[#This Row],[cena za tone w talarach]]))</f>
        <v>9504</v>
      </c>
      <c r="H71" s="2" t="str">
        <f>IF(statek46[[#This Row],[data]]&lt;&gt;A72,"tak","nie")</f>
        <v>nie</v>
      </c>
      <c r="I71" s="2"/>
      <c r="J71" s="2"/>
      <c r="K71" s="2"/>
      <c r="L71" s="2"/>
      <c r="M71" s="2"/>
      <c r="N71" s="2"/>
    </row>
    <row r="72" spans="1:14" x14ac:dyDescent="0.25">
      <c r="A72" s="1">
        <v>42742</v>
      </c>
      <c r="B72" s="2" t="s">
        <v>22</v>
      </c>
      <c r="C72" s="2" t="s">
        <v>7</v>
      </c>
      <c r="D72" s="2" t="s">
        <v>8</v>
      </c>
      <c r="E72">
        <v>9</v>
      </c>
      <c r="F72">
        <v>70</v>
      </c>
      <c r="G72" s="2">
        <f>IF(statek46[[#This Row],[Z/W]]="Z",G71-(statek46[[#This Row],[ile ton]]*statek46[[#This Row],[cena za tone w talarach]]),G71+(statek46[[#This Row],[ile ton]]*statek46[[#This Row],[cena za tone w talarach]]))</f>
        <v>8874</v>
      </c>
      <c r="H72" s="2" t="str">
        <f>IF(statek46[[#This Row],[data]]&lt;&gt;A73,"tak","nie")</f>
        <v>nie</v>
      </c>
      <c r="I72" s="2"/>
      <c r="J72" s="2"/>
      <c r="K72" s="2"/>
      <c r="L72" s="2"/>
      <c r="M72" s="2"/>
      <c r="N72" s="2"/>
    </row>
    <row r="73" spans="1:14" x14ac:dyDescent="0.25">
      <c r="A73" s="1">
        <v>42742</v>
      </c>
      <c r="B73" s="2" t="s">
        <v>22</v>
      </c>
      <c r="C73" s="2" t="s">
        <v>9</v>
      </c>
      <c r="D73" s="2" t="s">
        <v>8</v>
      </c>
      <c r="E73">
        <v>39</v>
      </c>
      <c r="F73">
        <v>44</v>
      </c>
      <c r="G73" s="2">
        <f>IF(statek46[[#This Row],[Z/W]]="Z",G72-(statek46[[#This Row],[ile ton]]*statek46[[#This Row],[cena za tone w talarach]]),G72+(statek46[[#This Row],[ile ton]]*statek46[[#This Row],[cena za tone w talarach]]))</f>
        <v>7158</v>
      </c>
      <c r="H73" s="2" t="str">
        <f>IF(statek46[[#This Row],[data]]&lt;&gt;A74,"tak","nie")</f>
        <v>tak</v>
      </c>
      <c r="I73" s="2"/>
      <c r="J73" s="2"/>
      <c r="K73" s="2"/>
      <c r="L73" s="2"/>
      <c r="M73" s="2"/>
      <c r="N73" s="2"/>
    </row>
    <row r="74" spans="1:14" x14ac:dyDescent="0.25">
      <c r="A74" s="1">
        <v>42759</v>
      </c>
      <c r="B74" s="2" t="s">
        <v>6</v>
      </c>
      <c r="C74" s="2" t="s">
        <v>9</v>
      </c>
      <c r="D74" s="2" t="s">
        <v>14</v>
      </c>
      <c r="E74">
        <v>112</v>
      </c>
      <c r="F74">
        <v>59</v>
      </c>
      <c r="G74" s="2">
        <f>IF(statek46[[#This Row],[Z/W]]="Z",G73-(statek46[[#This Row],[ile ton]]*statek46[[#This Row],[cena za tone w talarach]]),G73+(statek46[[#This Row],[ile ton]]*statek46[[#This Row],[cena za tone w talarach]]))</f>
        <v>13766</v>
      </c>
      <c r="H74" s="2" t="str">
        <f>IF(statek46[[#This Row],[data]]&lt;&gt;A75,"tak","nie")</f>
        <v>nie</v>
      </c>
      <c r="I74" s="2"/>
      <c r="J74" s="2"/>
      <c r="K74" s="2"/>
      <c r="L74" s="2"/>
      <c r="M74" s="2"/>
      <c r="N74" s="2"/>
    </row>
    <row r="75" spans="1:14" x14ac:dyDescent="0.25">
      <c r="A75" s="1">
        <v>42759</v>
      </c>
      <c r="B75" s="2" t="s">
        <v>6</v>
      </c>
      <c r="C75" s="2" t="s">
        <v>7</v>
      </c>
      <c r="D75" s="2" t="s">
        <v>8</v>
      </c>
      <c r="E75">
        <v>34</v>
      </c>
      <c r="F75">
        <v>66</v>
      </c>
      <c r="G75" s="2">
        <f>IF(statek46[[#This Row],[Z/W]]="Z",G74-(statek46[[#This Row],[ile ton]]*statek46[[#This Row],[cena za tone w talarach]]),G74+(statek46[[#This Row],[ile ton]]*statek46[[#This Row],[cena za tone w talarach]]))</f>
        <v>11522</v>
      </c>
      <c r="H75" s="2" t="str">
        <f>IF(statek46[[#This Row],[data]]&lt;&gt;A76,"tak","nie")</f>
        <v>nie</v>
      </c>
      <c r="I75" s="2"/>
      <c r="J75" s="2"/>
      <c r="K75" s="2"/>
      <c r="L75" s="2"/>
      <c r="M75" s="2"/>
      <c r="N75" s="2"/>
    </row>
    <row r="76" spans="1:14" x14ac:dyDescent="0.25">
      <c r="A76" s="1">
        <v>42759</v>
      </c>
      <c r="B76" s="2" t="s">
        <v>6</v>
      </c>
      <c r="C76" s="2" t="s">
        <v>12</v>
      </c>
      <c r="D76" s="2" t="s">
        <v>8</v>
      </c>
      <c r="E76">
        <v>5</v>
      </c>
      <c r="F76">
        <v>21</v>
      </c>
      <c r="G76" s="2">
        <f>IF(statek46[[#This Row],[Z/W]]="Z",G75-(statek46[[#This Row],[ile ton]]*statek46[[#This Row],[cena za tone w talarach]]),G75+(statek46[[#This Row],[ile ton]]*statek46[[#This Row],[cena za tone w talarach]]))</f>
        <v>11417</v>
      </c>
      <c r="H76" s="2" t="str">
        <f>IF(statek46[[#This Row],[data]]&lt;&gt;A77,"tak","nie")</f>
        <v>tak</v>
      </c>
      <c r="I76" s="2"/>
      <c r="J76" s="2"/>
      <c r="K76" s="2"/>
      <c r="L76" s="2"/>
      <c r="M76" s="2"/>
      <c r="N76" s="2"/>
    </row>
    <row r="77" spans="1:14" x14ac:dyDescent="0.25">
      <c r="A77" s="1">
        <v>42774</v>
      </c>
      <c r="B77" s="2" t="s">
        <v>13</v>
      </c>
      <c r="C77" s="2" t="s">
        <v>7</v>
      </c>
      <c r="D77" s="2" t="s">
        <v>14</v>
      </c>
      <c r="E77">
        <v>74</v>
      </c>
      <c r="F77">
        <v>92</v>
      </c>
      <c r="G77" s="2">
        <f>IF(statek46[[#This Row],[Z/W]]="Z",G76-(statek46[[#This Row],[ile ton]]*statek46[[#This Row],[cena za tone w talarach]]),G76+(statek46[[#This Row],[ile ton]]*statek46[[#This Row],[cena za tone w talarach]]))</f>
        <v>18225</v>
      </c>
      <c r="H77" s="2" t="str">
        <f>IF(statek46[[#This Row],[data]]&lt;&gt;A78,"tak","nie")</f>
        <v>nie</v>
      </c>
      <c r="I77" s="2"/>
      <c r="J77" s="2"/>
      <c r="K77" s="2"/>
      <c r="L77" s="2"/>
      <c r="M77" s="2"/>
      <c r="N77" s="2"/>
    </row>
    <row r="78" spans="1:14" x14ac:dyDescent="0.25">
      <c r="A78" s="1">
        <v>42774</v>
      </c>
      <c r="B78" s="2" t="s">
        <v>13</v>
      </c>
      <c r="C78" s="2" t="s">
        <v>11</v>
      </c>
      <c r="D78" s="2" t="s">
        <v>8</v>
      </c>
      <c r="E78">
        <v>14</v>
      </c>
      <c r="F78">
        <v>26</v>
      </c>
      <c r="G78" s="2">
        <f>IF(statek46[[#This Row],[Z/W]]="Z",G77-(statek46[[#This Row],[ile ton]]*statek46[[#This Row],[cena za tone w talarach]]),G77+(statek46[[#This Row],[ile ton]]*statek46[[#This Row],[cena za tone w talarach]]))</f>
        <v>17861</v>
      </c>
      <c r="H78" s="2" t="str">
        <f>IF(statek46[[#This Row],[data]]&lt;&gt;A79,"tak","nie")</f>
        <v>tak</v>
      </c>
      <c r="I78" s="2"/>
      <c r="J78" s="2"/>
      <c r="K78" s="2"/>
      <c r="L78" s="2"/>
      <c r="M78" s="2"/>
      <c r="N78" s="2"/>
    </row>
    <row r="79" spans="1:14" x14ac:dyDescent="0.25">
      <c r="A79" s="1">
        <v>42793</v>
      </c>
      <c r="B79" s="2" t="s">
        <v>15</v>
      </c>
      <c r="C79" s="2" t="s">
        <v>9</v>
      </c>
      <c r="D79" s="2" t="s">
        <v>14</v>
      </c>
      <c r="E79">
        <v>1</v>
      </c>
      <c r="F79">
        <v>60</v>
      </c>
      <c r="G79" s="2">
        <f>IF(statek46[[#This Row],[Z/W]]="Z",G78-(statek46[[#This Row],[ile ton]]*statek46[[#This Row],[cena za tone w talarach]]),G78+(statek46[[#This Row],[ile ton]]*statek46[[#This Row],[cena za tone w talarach]]))</f>
        <v>17921</v>
      </c>
      <c r="H79" s="2" t="str">
        <f>IF(statek46[[#This Row],[data]]&lt;&gt;A80,"tak","nie")</f>
        <v>nie</v>
      </c>
      <c r="I79" s="2"/>
      <c r="J79" s="2"/>
      <c r="K79" s="2"/>
      <c r="L79" s="2"/>
      <c r="M79" s="2"/>
      <c r="N79" s="2"/>
    </row>
    <row r="80" spans="1:14" x14ac:dyDescent="0.25">
      <c r="A80" s="1">
        <v>42793</v>
      </c>
      <c r="B80" s="2" t="s">
        <v>15</v>
      </c>
      <c r="C80" s="2" t="s">
        <v>11</v>
      </c>
      <c r="D80" s="2" t="s">
        <v>14</v>
      </c>
      <c r="E80">
        <v>43</v>
      </c>
      <c r="F80">
        <v>36</v>
      </c>
      <c r="G80" s="2">
        <f>IF(statek46[[#This Row],[Z/W]]="Z",G79-(statek46[[#This Row],[ile ton]]*statek46[[#This Row],[cena za tone w talarach]]),G79+(statek46[[#This Row],[ile ton]]*statek46[[#This Row],[cena za tone w talarach]]))</f>
        <v>19469</v>
      </c>
      <c r="H80" s="2" t="str">
        <f>IF(statek46[[#This Row],[data]]&lt;&gt;A81,"tak","nie")</f>
        <v>nie</v>
      </c>
      <c r="I80" s="2"/>
      <c r="J80" s="2"/>
      <c r="K80" s="2"/>
      <c r="L80" s="2"/>
      <c r="M80" s="2"/>
      <c r="N80" s="2"/>
    </row>
    <row r="81" spans="1:14" x14ac:dyDescent="0.25">
      <c r="A81" s="1">
        <v>42793</v>
      </c>
      <c r="B81" s="2" t="s">
        <v>15</v>
      </c>
      <c r="C81" s="2" t="s">
        <v>10</v>
      </c>
      <c r="D81" s="2" t="s">
        <v>8</v>
      </c>
      <c r="E81">
        <v>30</v>
      </c>
      <c r="F81">
        <v>8</v>
      </c>
      <c r="G81" s="2">
        <f>IF(statek46[[#This Row],[Z/W]]="Z",G80-(statek46[[#This Row],[ile ton]]*statek46[[#This Row],[cena za tone w talarach]]),G80+(statek46[[#This Row],[ile ton]]*statek46[[#This Row],[cena za tone w talarach]]))</f>
        <v>19229</v>
      </c>
      <c r="H81" s="2" t="str">
        <f>IF(statek46[[#This Row],[data]]&lt;&gt;A82,"tak","nie")</f>
        <v>nie</v>
      </c>
      <c r="I81" s="2"/>
      <c r="J81" s="2"/>
      <c r="K81" s="2"/>
      <c r="L81" s="2"/>
      <c r="M81" s="2"/>
      <c r="N81" s="2"/>
    </row>
    <row r="82" spans="1:14" x14ac:dyDescent="0.25">
      <c r="A82" s="1">
        <v>42793</v>
      </c>
      <c r="B82" s="2" t="s">
        <v>15</v>
      </c>
      <c r="C82" s="2" t="s">
        <v>12</v>
      </c>
      <c r="D82" s="2" t="s">
        <v>8</v>
      </c>
      <c r="E82">
        <v>14</v>
      </c>
      <c r="F82">
        <v>20</v>
      </c>
      <c r="G82" s="2">
        <f>IF(statek46[[#This Row],[Z/W]]="Z",G81-(statek46[[#This Row],[ile ton]]*statek46[[#This Row],[cena za tone w talarach]]),G81+(statek46[[#This Row],[ile ton]]*statek46[[#This Row],[cena za tone w talarach]]))</f>
        <v>18949</v>
      </c>
      <c r="H82" s="2" t="str">
        <f>IF(statek46[[#This Row],[data]]&lt;&gt;A83,"tak","nie")</f>
        <v>tak</v>
      </c>
      <c r="I82" s="2"/>
      <c r="J82" s="2"/>
      <c r="K82" s="2"/>
      <c r="L82" s="2"/>
      <c r="M82" s="2"/>
      <c r="N82" s="2"/>
    </row>
    <row r="83" spans="1:14" x14ac:dyDescent="0.25">
      <c r="A83" s="1">
        <v>42819</v>
      </c>
      <c r="B83" s="2" t="s">
        <v>16</v>
      </c>
      <c r="C83" s="2" t="s">
        <v>11</v>
      </c>
      <c r="D83" s="2" t="s">
        <v>14</v>
      </c>
      <c r="E83">
        <v>33</v>
      </c>
      <c r="F83">
        <v>38</v>
      </c>
      <c r="G83" s="2">
        <f>IF(statek46[[#This Row],[Z/W]]="Z",G82-(statek46[[#This Row],[ile ton]]*statek46[[#This Row],[cena za tone w talarach]]),G82+(statek46[[#This Row],[ile ton]]*statek46[[#This Row],[cena za tone w talarach]]))</f>
        <v>20203</v>
      </c>
      <c r="H83" s="2" t="str">
        <f>IF(statek46[[#This Row],[data]]&lt;&gt;A84,"tak","nie")</f>
        <v>nie</v>
      </c>
      <c r="I83" s="2"/>
      <c r="J83" s="2"/>
      <c r="K83" s="2"/>
      <c r="L83" s="2"/>
      <c r="M83" s="2"/>
      <c r="N83" s="2"/>
    </row>
    <row r="84" spans="1:14" x14ac:dyDescent="0.25">
      <c r="A84" s="1">
        <v>42819</v>
      </c>
      <c r="B84" s="2" t="s">
        <v>16</v>
      </c>
      <c r="C84" s="2" t="s">
        <v>9</v>
      </c>
      <c r="D84" s="2" t="s">
        <v>8</v>
      </c>
      <c r="E84">
        <v>35</v>
      </c>
      <c r="F84">
        <v>37</v>
      </c>
      <c r="G84" s="2">
        <f>IF(statek46[[#This Row],[Z/W]]="Z",G83-(statek46[[#This Row],[ile ton]]*statek46[[#This Row],[cena za tone w talarach]]),G83+(statek46[[#This Row],[ile ton]]*statek46[[#This Row],[cena za tone w talarach]]))</f>
        <v>18908</v>
      </c>
      <c r="H84" s="2" t="str">
        <f>IF(statek46[[#This Row],[data]]&lt;&gt;A85,"tak","nie")</f>
        <v>nie</v>
      </c>
      <c r="I84" s="2"/>
      <c r="J84" s="2"/>
      <c r="K84" s="2"/>
      <c r="L84" s="2"/>
      <c r="M84" s="2"/>
      <c r="N84" s="2"/>
    </row>
    <row r="85" spans="1:14" x14ac:dyDescent="0.25">
      <c r="A85" s="1">
        <v>42819</v>
      </c>
      <c r="B85" s="2" t="s">
        <v>16</v>
      </c>
      <c r="C85" s="2" t="s">
        <v>12</v>
      </c>
      <c r="D85" s="2" t="s">
        <v>8</v>
      </c>
      <c r="E85">
        <v>40</v>
      </c>
      <c r="F85">
        <v>19</v>
      </c>
      <c r="G85" s="2">
        <f>IF(statek46[[#This Row],[Z/W]]="Z",G84-(statek46[[#This Row],[ile ton]]*statek46[[#This Row],[cena za tone w talarach]]),G84+(statek46[[#This Row],[ile ton]]*statek46[[#This Row],[cena za tone w talarach]]))</f>
        <v>18148</v>
      </c>
      <c r="H85" s="2" t="str">
        <f>IF(statek46[[#This Row],[data]]&lt;&gt;A86,"tak","nie")</f>
        <v>tak</v>
      </c>
      <c r="I85" s="2"/>
      <c r="J85" s="2"/>
      <c r="K85" s="2"/>
      <c r="L85" s="2"/>
      <c r="M85" s="2"/>
      <c r="N85" s="2"/>
    </row>
    <row r="86" spans="1:14" x14ac:dyDescent="0.25">
      <c r="A86" s="1">
        <v>42840</v>
      </c>
      <c r="B86" s="2" t="s">
        <v>17</v>
      </c>
      <c r="C86" s="2" t="s">
        <v>11</v>
      </c>
      <c r="D86" s="2" t="s">
        <v>14</v>
      </c>
      <c r="E86">
        <v>21</v>
      </c>
      <c r="F86">
        <v>36</v>
      </c>
      <c r="G86" s="2">
        <f>IF(statek46[[#This Row],[Z/W]]="Z",G85-(statek46[[#This Row],[ile ton]]*statek46[[#This Row],[cena za tone w talarach]]),G85+(statek46[[#This Row],[ile ton]]*statek46[[#This Row],[cena za tone w talarach]]))</f>
        <v>18904</v>
      </c>
      <c r="H86" s="2" t="str">
        <f>IF(statek46[[#This Row],[data]]&lt;&gt;A87,"tak","nie")</f>
        <v>nie</v>
      </c>
      <c r="I86" s="2"/>
      <c r="J86" s="2"/>
      <c r="K86" s="2"/>
      <c r="L86" s="2"/>
      <c r="M86" s="2"/>
      <c r="N86" s="2"/>
    </row>
    <row r="87" spans="1:14" x14ac:dyDescent="0.25">
      <c r="A87" s="1">
        <v>42840</v>
      </c>
      <c r="B87" s="2" t="s">
        <v>17</v>
      </c>
      <c r="C87" s="2" t="s">
        <v>7</v>
      </c>
      <c r="D87" s="2" t="s">
        <v>14</v>
      </c>
      <c r="E87">
        <v>2</v>
      </c>
      <c r="F87">
        <v>97</v>
      </c>
      <c r="G87" s="2">
        <f>IF(statek46[[#This Row],[Z/W]]="Z",G86-(statek46[[#This Row],[ile ton]]*statek46[[#This Row],[cena za tone w talarach]]),G86+(statek46[[#This Row],[ile ton]]*statek46[[#This Row],[cena za tone w talarach]]))</f>
        <v>19098</v>
      </c>
      <c r="H87" s="2" t="str">
        <f>IF(statek46[[#This Row],[data]]&lt;&gt;A88,"tak","nie")</f>
        <v>nie</v>
      </c>
      <c r="I87" s="2"/>
      <c r="J87" s="2"/>
      <c r="K87" s="2"/>
      <c r="L87" s="2"/>
      <c r="M87" s="2"/>
      <c r="N87" s="2"/>
    </row>
    <row r="88" spans="1:14" x14ac:dyDescent="0.25">
      <c r="A88" s="1">
        <v>42840</v>
      </c>
      <c r="B88" s="2" t="s">
        <v>17</v>
      </c>
      <c r="C88" s="2" t="s">
        <v>12</v>
      </c>
      <c r="D88" s="2" t="s">
        <v>8</v>
      </c>
      <c r="E88">
        <v>12</v>
      </c>
      <c r="F88">
        <v>20</v>
      </c>
      <c r="G88" s="2">
        <f>IF(statek46[[#This Row],[Z/W]]="Z",G87-(statek46[[#This Row],[ile ton]]*statek46[[#This Row],[cena za tone w talarach]]),G87+(statek46[[#This Row],[ile ton]]*statek46[[#This Row],[cena za tone w talarach]]))</f>
        <v>18858</v>
      </c>
      <c r="H88" s="2" t="str">
        <f>IF(statek46[[#This Row],[data]]&lt;&gt;A89,"tak","nie")</f>
        <v>nie</v>
      </c>
      <c r="I88" s="2"/>
      <c r="J88" s="2"/>
      <c r="K88" s="2"/>
      <c r="L88" s="2"/>
      <c r="M88" s="2"/>
      <c r="N88" s="2"/>
    </row>
    <row r="89" spans="1:14" x14ac:dyDescent="0.25">
      <c r="A89" s="1">
        <v>42840</v>
      </c>
      <c r="B89" s="2" t="s">
        <v>17</v>
      </c>
      <c r="C89" s="2" t="s">
        <v>10</v>
      </c>
      <c r="D89" s="2" t="s">
        <v>8</v>
      </c>
      <c r="E89">
        <v>15</v>
      </c>
      <c r="F89">
        <v>8</v>
      </c>
      <c r="G89" s="2">
        <f>IF(statek46[[#This Row],[Z/W]]="Z",G88-(statek46[[#This Row],[ile ton]]*statek46[[#This Row],[cena za tone w talarach]]),G88+(statek46[[#This Row],[ile ton]]*statek46[[#This Row],[cena za tone w talarach]]))</f>
        <v>18738</v>
      </c>
      <c r="H89" s="2" t="str">
        <f>IF(statek46[[#This Row],[data]]&lt;&gt;A90,"tak","nie")</f>
        <v>nie</v>
      </c>
      <c r="I89" s="2"/>
      <c r="J89" s="2"/>
      <c r="K89" s="2"/>
      <c r="L89" s="2"/>
      <c r="M89" s="2"/>
      <c r="N89" s="2"/>
    </row>
    <row r="90" spans="1:14" x14ac:dyDescent="0.25">
      <c r="A90" s="1">
        <v>42840</v>
      </c>
      <c r="B90" s="2" t="s">
        <v>17</v>
      </c>
      <c r="C90" s="2" t="s">
        <v>9</v>
      </c>
      <c r="D90" s="2" t="s">
        <v>8</v>
      </c>
      <c r="E90">
        <v>1</v>
      </c>
      <c r="F90">
        <v>40</v>
      </c>
      <c r="G90" s="2">
        <f>IF(statek46[[#This Row],[Z/W]]="Z",G89-(statek46[[#This Row],[ile ton]]*statek46[[#This Row],[cena za tone w talarach]]),G89+(statek46[[#This Row],[ile ton]]*statek46[[#This Row],[cena za tone w talarach]]))</f>
        <v>18698</v>
      </c>
      <c r="H90" s="2" t="str">
        <f>IF(statek46[[#This Row],[data]]&lt;&gt;A91,"tak","nie")</f>
        <v>tak</v>
      </c>
      <c r="I90" s="2"/>
      <c r="J90" s="2"/>
      <c r="K90" s="2"/>
      <c r="L90" s="2"/>
      <c r="M90" s="2"/>
      <c r="N90" s="2"/>
    </row>
    <row r="91" spans="1:14" x14ac:dyDescent="0.25">
      <c r="A91" s="1">
        <v>42864</v>
      </c>
      <c r="B91" s="2" t="s">
        <v>18</v>
      </c>
      <c r="C91" s="2" t="s">
        <v>10</v>
      </c>
      <c r="D91" s="2" t="s">
        <v>14</v>
      </c>
      <c r="E91">
        <v>86</v>
      </c>
      <c r="F91">
        <v>12</v>
      </c>
      <c r="G91" s="2">
        <f>IF(statek46[[#This Row],[Z/W]]="Z",G90-(statek46[[#This Row],[ile ton]]*statek46[[#This Row],[cena za tone w talarach]]),G90+(statek46[[#This Row],[ile ton]]*statek46[[#This Row],[cena za tone w talarach]]))</f>
        <v>19730</v>
      </c>
      <c r="H91" s="2" t="str">
        <f>IF(statek46[[#This Row],[data]]&lt;&gt;A92,"tak","nie")</f>
        <v>nie</v>
      </c>
      <c r="I91" s="2"/>
      <c r="J91" s="2"/>
      <c r="K91" s="2"/>
      <c r="L91" s="2"/>
      <c r="M91" s="2"/>
      <c r="N91" s="2"/>
    </row>
    <row r="92" spans="1:14" x14ac:dyDescent="0.25">
      <c r="A92" s="1">
        <v>42864</v>
      </c>
      <c r="B92" s="2" t="s">
        <v>18</v>
      </c>
      <c r="C92" s="2" t="s">
        <v>12</v>
      </c>
      <c r="D92" s="2" t="s">
        <v>14</v>
      </c>
      <c r="E92">
        <v>110</v>
      </c>
      <c r="F92">
        <v>31</v>
      </c>
      <c r="G92" s="2">
        <f>IF(statek46[[#This Row],[Z/W]]="Z",G91-(statek46[[#This Row],[ile ton]]*statek46[[#This Row],[cena za tone w talarach]]),G91+(statek46[[#This Row],[ile ton]]*statek46[[#This Row],[cena za tone w talarach]]))</f>
        <v>23140</v>
      </c>
      <c r="H92" s="2" t="str">
        <f>IF(statek46[[#This Row],[data]]&lt;&gt;A93,"tak","nie")</f>
        <v>nie</v>
      </c>
      <c r="I92" s="2"/>
      <c r="J92" s="2"/>
      <c r="K92" s="2"/>
      <c r="L92" s="2"/>
      <c r="M92" s="2"/>
      <c r="N92" s="2"/>
    </row>
    <row r="93" spans="1:14" x14ac:dyDescent="0.25">
      <c r="A93" s="1">
        <v>42864</v>
      </c>
      <c r="B93" s="2" t="s">
        <v>18</v>
      </c>
      <c r="C93" s="2" t="s">
        <v>9</v>
      </c>
      <c r="D93" s="2" t="s">
        <v>8</v>
      </c>
      <c r="E93">
        <v>33</v>
      </c>
      <c r="F93">
        <v>38</v>
      </c>
      <c r="G93" s="2">
        <f>IF(statek46[[#This Row],[Z/W]]="Z",G92-(statek46[[#This Row],[ile ton]]*statek46[[#This Row],[cena za tone w talarach]]),G92+(statek46[[#This Row],[ile ton]]*statek46[[#This Row],[cena za tone w talarach]]))</f>
        <v>21886</v>
      </c>
      <c r="H93" s="2" t="str">
        <f>IF(statek46[[#This Row],[data]]&lt;&gt;A94,"tak","nie")</f>
        <v>nie</v>
      </c>
      <c r="I93" s="2"/>
      <c r="J93" s="2"/>
      <c r="K93" s="2"/>
      <c r="L93" s="2"/>
      <c r="M93" s="2"/>
      <c r="N93" s="2"/>
    </row>
    <row r="94" spans="1:14" x14ac:dyDescent="0.25">
      <c r="A94" s="1">
        <v>42864</v>
      </c>
      <c r="B94" s="2" t="s">
        <v>18</v>
      </c>
      <c r="C94" s="2" t="s">
        <v>11</v>
      </c>
      <c r="D94" s="2" t="s">
        <v>8</v>
      </c>
      <c r="E94">
        <v>13</v>
      </c>
      <c r="F94">
        <v>23</v>
      </c>
      <c r="G94" s="2">
        <f>IF(statek46[[#This Row],[Z/W]]="Z",G93-(statek46[[#This Row],[ile ton]]*statek46[[#This Row],[cena za tone w talarach]]),G93+(statek46[[#This Row],[ile ton]]*statek46[[#This Row],[cena za tone w talarach]]))</f>
        <v>21587</v>
      </c>
      <c r="H94" s="2" t="str">
        <f>IF(statek46[[#This Row],[data]]&lt;&gt;A95,"tak","nie")</f>
        <v>nie</v>
      </c>
      <c r="I94" s="2"/>
      <c r="J94" s="2"/>
      <c r="K94" s="2"/>
      <c r="L94" s="2"/>
      <c r="M94" s="2"/>
      <c r="N94" s="2"/>
    </row>
    <row r="95" spans="1:14" x14ac:dyDescent="0.25">
      <c r="A95" s="1">
        <v>42864</v>
      </c>
      <c r="B95" s="2" t="s">
        <v>18</v>
      </c>
      <c r="C95" s="2" t="s">
        <v>7</v>
      </c>
      <c r="D95" s="2" t="s">
        <v>8</v>
      </c>
      <c r="E95">
        <v>37</v>
      </c>
      <c r="F95">
        <v>61</v>
      </c>
      <c r="G95" s="2">
        <f>IF(statek46[[#This Row],[Z/W]]="Z",G94-(statek46[[#This Row],[ile ton]]*statek46[[#This Row],[cena za tone w talarach]]),G94+(statek46[[#This Row],[ile ton]]*statek46[[#This Row],[cena za tone w talarach]]))</f>
        <v>19330</v>
      </c>
      <c r="H95" s="2" t="str">
        <f>IF(statek46[[#This Row],[data]]&lt;&gt;A96,"tak","nie")</f>
        <v>tak</v>
      </c>
      <c r="I95" s="2"/>
      <c r="J95" s="2"/>
      <c r="K95" s="2"/>
      <c r="L95" s="2"/>
      <c r="M95" s="2"/>
      <c r="N95" s="2"/>
    </row>
    <row r="96" spans="1:14" x14ac:dyDescent="0.25">
      <c r="A96" s="1">
        <v>42882</v>
      </c>
      <c r="B96" s="2" t="s">
        <v>19</v>
      </c>
      <c r="C96" s="2" t="s">
        <v>10</v>
      </c>
      <c r="D96" s="2" t="s">
        <v>14</v>
      </c>
      <c r="E96">
        <v>1</v>
      </c>
      <c r="F96">
        <v>12</v>
      </c>
      <c r="G96" s="2">
        <f>IF(statek46[[#This Row],[Z/W]]="Z",G95-(statek46[[#This Row],[ile ton]]*statek46[[#This Row],[cena za tone w talarach]]),G95+(statek46[[#This Row],[ile ton]]*statek46[[#This Row],[cena za tone w talarach]]))</f>
        <v>19342</v>
      </c>
      <c r="H96" s="2" t="str">
        <f>IF(statek46[[#This Row],[data]]&lt;&gt;A97,"tak","nie")</f>
        <v>nie</v>
      </c>
      <c r="I96" s="2"/>
      <c r="J96" s="2"/>
      <c r="K96" s="2"/>
      <c r="L96" s="2"/>
      <c r="M96" s="2"/>
      <c r="N96" s="2"/>
    </row>
    <row r="97" spans="1:14" x14ac:dyDescent="0.25">
      <c r="A97" s="1">
        <v>42882</v>
      </c>
      <c r="B97" s="2" t="s">
        <v>19</v>
      </c>
      <c r="C97" s="2" t="s">
        <v>9</v>
      </c>
      <c r="D97" s="2" t="s">
        <v>14</v>
      </c>
      <c r="E97">
        <v>68</v>
      </c>
      <c r="F97">
        <v>59</v>
      </c>
      <c r="G97" s="2">
        <f>IF(statek46[[#This Row],[Z/W]]="Z",G96-(statek46[[#This Row],[ile ton]]*statek46[[#This Row],[cena za tone w talarach]]),G96+(statek46[[#This Row],[ile ton]]*statek46[[#This Row],[cena za tone w talarach]]))</f>
        <v>23354</v>
      </c>
      <c r="H97" s="2" t="str">
        <f>IF(statek46[[#This Row],[data]]&lt;&gt;A98,"tak","nie")</f>
        <v>nie</v>
      </c>
      <c r="I97" s="2"/>
      <c r="J97" s="2"/>
      <c r="K97" s="2"/>
      <c r="L97" s="2"/>
      <c r="M97" s="2"/>
      <c r="N97" s="2"/>
    </row>
    <row r="98" spans="1:14" x14ac:dyDescent="0.25">
      <c r="A98" s="1">
        <v>42882</v>
      </c>
      <c r="B98" s="2" t="s">
        <v>19</v>
      </c>
      <c r="C98" s="2" t="s">
        <v>7</v>
      </c>
      <c r="D98" s="2" t="s">
        <v>8</v>
      </c>
      <c r="E98">
        <v>35</v>
      </c>
      <c r="F98">
        <v>66</v>
      </c>
      <c r="G98" s="2">
        <f>IF(statek46[[#This Row],[Z/W]]="Z",G97-(statek46[[#This Row],[ile ton]]*statek46[[#This Row],[cena za tone w talarach]]),G97+(statek46[[#This Row],[ile ton]]*statek46[[#This Row],[cena za tone w talarach]]))</f>
        <v>21044</v>
      </c>
      <c r="H98" s="2" t="str">
        <f>IF(statek46[[#This Row],[data]]&lt;&gt;A99,"tak","nie")</f>
        <v>nie</v>
      </c>
      <c r="I98" s="2"/>
      <c r="J98" s="2"/>
      <c r="K98" s="2"/>
      <c r="L98" s="2"/>
      <c r="M98" s="2"/>
      <c r="N98" s="2"/>
    </row>
    <row r="99" spans="1:14" x14ac:dyDescent="0.25">
      <c r="A99" s="1">
        <v>42882</v>
      </c>
      <c r="B99" s="2" t="s">
        <v>19</v>
      </c>
      <c r="C99" s="2" t="s">
        <v>12</v>
      </c>
      <c r="D99" s="2" t="s">
        <v>8</v>
      </c>
      <c r="E99">
        <v>25</v>
      </c>
      <c r="F99">
        <v>21</v>
      </c>
      <c r="G99" s="2">
        <f>IF(statek46[[#This Row],[Z/W]]="Z",G98-(statek46[[#This Row],[ile ton]]*statek46[[#This Row],[cena za tone w talarach]]),G98+(statek46[[#This Row],[ile ton]]*statek46[[#This Row],[cena za tone w talarach]]))</f>
        <v>20519</v>
      </c>
      <c r="H99" s="2" t="str">
        <f>IF(statek46[[#This Row],[data]]&lt;&gt;A100,"tak","nie")</f>
        <v>nie</v>
      </c>
      <c r="I99" s="2"/>
      <c r="J99" s="2"/>
      <c r="K99" s="2"/>
      <c r="L99" s="2"/>
      <c r="M99" s="2"/>
      <c r="N99" s="2"/>
    </row>
    <row r="100" spans="1:14" x14ac:dyDescent="0.25">
      <c r="A100" s="1">
        <v>42882</v>
      </c>
      <c r="B100" s="2" t="s">
        <v>19</v>
      </c>
      <c r="C100" s="2" t="s">
        <v>11</v>
      </c>
      <c r="D100" s="2" t="s">
        <v>8</v>
      </c>
      <c r="E100">
        <v>10</v>
      </c>
      <c r="F100">
        <v>25</v>
      </c>
      <c r="G100" s="2">
        <f>IF(statek46[[#This Row],[Z/W]]="Z",G99-(statek46[[#This Row],[ile ton]]*statek46[[#This Row],[cena za tone w talarach]]),G99+(statek46[[#This Row],[ile ton]]*statek46[[#This Row],[cena za tone w talarach]]))</f>
        <v>20269</v>
      </c>
      <c r="H100" s="2" t="str">
        <f>IF(statek46[[#This Row],[data]]&lt;&gt;A101,"tak","nie")</f>
        <v>tak</v>
      </c>
      <c r="I100" s="2"/>
      <c r="J100" s="2"/>
      <c r="K100" s="2"/>
      <c r="L100" s="2"/>
      <c r="M100" s="2"/>
      <c r="N100" s="2"/>
    </row>
    <row r="101" spans="1:14" x14ac:dyDescent="0.25">
      <c r="A101" s="1">
        <v>42904</v>
      </c>
      <c r="B101" s="2" t="s">
        <v>20</v>
      </c>
      <c r="C101" s="2" t="s">
        <v>11</v>
      </c>
      <c r="D101" s="2" t="s">
        <v>14</v>
      </c>
      <c r="E101">
        <v>38</v>
      </c>
      <c r="F101">
        <v>37</v>
      </c>
      <c r="G101" s="2">
        <f>IF(statek46[[#This Row],[Z/W]]="Z",G100-(statek46[[#This Row],[ile ton]]*statek46[[#This Row],[cena za tone w talarach]]),G100+(statek46[[#This Row],[ile ton]]*statek46[[#This Row],[cena za tone w talarach]]))</f>
        <v>21675</v>
      </c>
      <c r="H101" s="2" t="str">
        <f>IF(statek46[[#This Row],[data]]&lt;&gt;A102,"tak","nie")</f>
        <v>nie</v>
      </c>
      <c r="I101" s="2"/>
      <c r="J101" s="2"/>
      <c r="K101" s="2"/>
      <c r="L101" s="2"/>
      <c r="M101" s="2"/>
      <c r="N101" s="2"/>
    </row>
    <row r="102" spans="1:14" x14ac:dyDescent="0.25">
      <c r="A102" s="1">
        <v>42904</v>
      </c>
      <c r="B102" s="2" t="s">
        <v>20</v>
      </c>
      <c r="C102" s="2" t="s">
        <v>10</v>
      </c>
      <c r="D102" s="2" t="s">
        <v>8</v>
      </c>
      <c r="E102">
        <v>22</v>
      </c>
      <c r="F102">
        <v>8</v>
      </c>
      <c r="G102" s="2">
        <f>IF(statek46[[#This Row],[Z/W]]="Z",G101-(statek46[[#This Row],[ile ton]]*statek46[[#This Row],[cena za tone w talarach]]),G101+(statek46[[#This Row],[ile ton]]*statek46[[#This Row],[cena za tone w talarach]]))</f>
        <v>21499</v>
      </c>
      <c r="H102" s="2" t="str">
        <f>IF(statek46[[#This Row],[data]]&lt;&gt;A103,"tak","nie")</f>
        <v>nie</v>
      </c>
      <c r="I102" s="2"/>
      <c r="J102" s="2"/>
      <c r="K102" s="2"/>
      <c r="L102" s="2"/>
      <c r="M102" s="2"/>
      <c r="N102" s="2"/>
    </row>
    <row r="103" spans="1:14" x14ac:dyDescent="0.25">
      <c r="A103" s="1">
        <v>42904</v>
      </c>
      <c r="B103" s="2" t="s">
        <v>20</v>
      </c>
      <c r="C103" s="2" t="s">
        <v>12</v>
      </c>
      <c r="D103" s="2" t="s">
        <v>8</v>
      </c>
      <c r="E103">
        <v>25</v>
      </c>
      <c r="F103">
        <v>20</v>
      </c>
      <c r="G103" s="2">
        <f>IF(statek46[[#This Row],[Z/W]]="Z",G102-(statek46[[#This Row],[ile ton]]*statek46[[#This Row],[cena za tone w talarach]]),G102+(statek46[[#This Row],[ile ton]]*statek46[[#This Row],[cena za tone w talarach]]))</f>
        <v>20999</v>
      </c>
      <c r="H103" s="2" t="str">
        <f>IF(statek46[[#This Row],[data]]&lt;&gt;A104,"tak","nie")</f>
        <v>nie</v>
      </c>
      <c r="I103" s="2"/>
      <c r="J103" s="2"/>
      <c r="K103" s="2"/>
      <c r="L103" s="2"/>
      <c r="M103" s="2"/>
      <c r="N103" s="2"/>
    </row>
    <row r="104" spans="1:14" x14ac:dyDescent="0.25">
      <c r="A104" s="1">
        <v>42904</v>
      </c>
      <c r="B104" s="2" t="s">
        <v>20</v>
      </c>
      <c r="C104" s="2" t="s">
        <v>9</v>
      </c>
      <c r="D104" s="2" t="s">
        <v>8</v>
      </c>
      <c r="E104">
        <v>8</v>
      </c>
      <c r="F104">
        <v>39</v>
      </c>
      <c r="G104" s="2">
        <f>IF(statek46[[#This Row],[Z/W]]="Z",G103-(statek46[[#This Row],[ile ton]]*statek46[[#This Row],[cena za tone w talarach]]),G103+(statek46[[#This Row],[ile ton]]*statek46[[#This Row],[cena za tone w talarach]]))</f>
        <v>20687</v>
      </c>
      <c r="H104" s="2" t="str">
        <f>IF(statek46[[#This Row],[data]]&lt;&gt;A105,"tak","nie")</f>
        <v>nie</v>
      </c>
      <c r="I104" s="2"/>
      <c r="J104" s="2"/>
      <c r="K104" s="2"/>
      <c r="L104" s="2"/>
      <c r="M104" s="2"/>
      <c r="N104" s="2"/>
    </row>
    <row r="105" spans="1:14" x14ac:dyDescent="0.25">
      <c r="A105" s="1">
        <v>42904</v>
      </c>
      <c r="B105" s="2" t="s">
        <v>20</v>
      </c>
      <c r="C105" s="2" t="s">
        <v>7</v>
      </c>
      <c r="D105" s="2" t="s">
        <v>8</v>
      </c>
      <c r="E105">
        <v>45</v>
      </c>
      <c r="F105">
        <v>62</v>
      </c>
      <c r="G105" s="2">
        <f>IF(statek46[[#This Row],[Z/W]]="Z",G104-(statek46[[#This Row],[ile ton]]*statek46[[#This Row],[cena za tone w talarach]]),G104+(statek46[[#This Row],[ile ton]]*statek46[[#This Row],[cena za tone w talarach]]))</f>
        <v>17897</v>
      </c>
      <c r="H105" s="2" t="str">
        <f>IF(statek46[[#This Row],[data]]&lt;&gt;A106,"tak","nie")</f>
        <v>tak</v>
      </c>
      <c r="I105" s="2"/>
      <c r="J105" s="2"/>
      <c r="K105" s="2"/>
      <c r="L105" s="2"/>
      <c r="M105" s="2"/>
      <c r="N105" s="2"/>
    </row>
    <row r="106" spans="1:14" x14ac:dyDescent="0.25">
      <c r="A106" s="1">
        <v>42929</v>
      </c>
      <c r="B106" s="2" t="s">
        <v>21</v>
      </c>
      <c r="C106" s="2" t="s">
        <v>7</v>
      </c>
      <c r="D106" s="2" t="s">
        <v>14</v>
      </c>
      <c r="E106">
        <v>116</v>
      </c>
      <c r="F106">
        <v>100</v>
      </c>
      <c r="G106" s="2">
        <f>IF(statek46[[#This Row],[Z/W]]="Z",G105-(statek46[[#This Row],[ile ton]]*statek46[[#This Row],[cena za tone w talarach]]),G105+(statek46[[#This Row],[ile ton]]*statek46[[#This Row],[cena za tone w talarach]]))</f>
        <v>29497</v>
      </c>
      <c r="H106" s="2" t="str">
        <f>IF(statek46[[#This Row],[data]]&lt;&gt;A107,"tak","nie")</f>
        <v>nie</v>
      </c>
      <c r="I106" s="2"/>
      <c r="J106" s="2"/>
      <c r="K106" s="2"/>
      <c r="L106" s="2"/>
      <c r="M106" s="2"/>
      <c r="N106" s="2"/>
    </row>
    <row r="107" spans="1:14" x14ac:dyDescent="0.25">
      <c r="A107" s="1">
        <v>42929</v>
      </c>
      <c r="B107" s="2" t="s">
        <v>21</v>
      </c>
      <c r="C107" s="2" t="s">
        <v>12</v>
      </c>
      <c r="D107" s="2" t="s">
        <v>8</v>
      </c>
      <c r="E107">
        <v>29</v>
      </c>
      <c r="F107">
        <v>19</v>
      </c>
      <c r="G107" s="2">
        <f>IF(statek46[[#This Row],[Z/W]]="Z",G106-(statek46[[#This Row],[ile ton]]*statek46[[#This Row],[cena za tone w talarach]]),G106+(statek46[[#This Row],[ile ton]]*statek46[[#This Row],[cena za tone w talarach]]))</f>
        <v>28946</v>
      </c>
      <c r="H107" s="2" t="str">
        <f>IF(statek46[[#This Row],[data]]&lt;&gt;A108,"tak","nie")</f>
        <v>tak</v>
      </c>
      <c r="I107" s="2"/>
      <c r="J107" s="2"/>
      <c r="K107" s="2"/>
      <c r="L107" s="2"/>
      <c r="M107" s="2"/>
      <c r="N107" s="2"/>
    </row>
    <row r="108" spans="1:14" x14ac:dyDescent="0.25">
      <c r="A108" s="1">
        <v>42942</v>
      </c>
      <c r="B108" s="2" t="s">
        <v>22</v>
      </c>
      <c r="C108" s="2" t="s">
        <v>11</v>
      </c>
      <c r="D108" s="2" t="s">
        <v>14</v>
      </c>
      <c r="E108">
        <v>5</v>
      </c>
      <c r="F108">
        <v>34</v>
      </c>
      <c r="G108" s="2">
        <f>IF(statek46[[#This Row],[Z/W]]="Z",G107-(statek46[[#This Row],[ile ton]]*statek46[[#This Row],[cena za tone w talarach]]),G107+(statek46[[#This Row],[ile ton]]*statek46[[#This Row],[cena za tone w talarach]]))</f>
        <v>29116</v>
      </c>
      <c r="H108" s="2" t="str">
        <f>IF(statek46[[#This Row],[data]]&lt;&gt;A109,"tak","nie")</f>
        <v>nie</v>
      </c>
      <c r="I108" s="2"/>
      <c r="J108" s="2"/>
      <c r="K108" s="2"/>
      <c r="L108" s="2"/>
      <c r="M108" s="2"/>
      <c r="N108" s="2"/>
    </row>
    <row r="109" spans="1:14" x14ac:dyDescent="0.25">
      <c r="A109" s="1">
        <v>42942</v>
      </c>
      <c r="B109" s="2" t="s">
        <v>22</v>
      </c>
      <c r="C109" s="2" t="s">
        <v>10</v>
      </c>
      <c r="D109" s="2" t="s">
        <v>14</v>
      </c>
      <c r="E109">
        <v>22</v>
      </c>
      <c r="F109">
        <v>11</v>
      </c>
      <c r="G109" s="2">
        <f>IF(statek46[[#This Row],[Z/W]]="Z",G108-(statek46[[#This Row],[ile ton]]*statek46[[#This Row],[cena za tone w talarach]]),G108+(statek46[[#This Row],[ile ton]]*statek46[[#This Row],[cena za tone w talarach]]))</f>
        <v>29358</v>
      </c>
      <c r="H109" s="2" t="str">
        <f>IF(statek46[[#This Row],[data]]&lt;&gt;A110,"tak","nie")</f>
        <v>nie</v>
      </c>
      <c r="I109" s="2"/>
      <c r="J109" s="2"/>
      <c r="K109" s="2"/>
      <c r="L109" s="2"/>
      <c r="M109" s="2"/>
      <c r="N109" s="2"/>
    </row>
    <row r="110" spans="1:14" x14ac:dyDescent="0.25">
      <c r="A110" s="1">
        <v>42942</v>
      </c>
      <c r="B110" s="2" t="s">
        <v>22</v>
      </c>
      <c r="C110" s="2" t="s">
        <v>12</v>
      </c>
      <c r="D110" s="2" t="s">
        <v>8</v>
      </c>
      <c r="E110">
        <v>37</v>
      </c>
      <c r="F110">
        <v>22</v>
      </c>
      <c r="G110" s="2">
        <f>IF(statek46[[#This Row],[Z/W]]="Z",G109-(statek46[[#This Row],[ile ton]]*statek46[[#This Row],[cena za tone w talarach]]),G109+(statek46[[#This Row],[ile ton]]*statek46[[#This Row],[cena za tone w talarach]]))</f>
        <v>28544</v>
      </c>
      <c r="H110" s="2" t="str">
        <f>IF(statek46[[#This Row],[data]]&lt;&gt;A111,"tak","nie")</f>
        <v>nie</v>
      </c>
      <c r="I110" s="2"/>
      <c r="J110" s="2"/>
      <c r="K110" s="2"/>
      <c r="L110" s="2"/>
      <c r="M110" s="2"/>
      <c r="N110" s="2"/>
    </row>
    <row r="111" spans="1:14" x14ac:dyDescent="0.25">
      <c r="A111" s="1">
        <v>42942</v>
      </c>
      <c r="B111" s="2" t="s">
        <v>22</v>
      </c>
      <c r="C111" s="2" t="s">
        <v>7</v>
      </c>
      <c r="D111" s="2" t="s">
        <v>8</v>
      </c>
      <c r="E111">
        <v>10</v>
      </c>
      <c r="F111">
        <v>70</v>
      </c>
      <c r="G111" s="2">
        <f>IF(statek46[[#This Row],[Z/W]]="Z",G110-(statek46[[#This Row],[ile ton]]*statek46[[#This Row],[cena za tone w talarach]]),G110+(statek46[[#This Row],[ile ton]]*statek46[[#This Row],[cena za tone w talarach]]))</f>
        <v>27844</v>
      </c>
      <c r="H111" s="2" t="str">
        <f>IF(statek46[[#This Row],[data]]&lt;&gt;A112,"tak","nie")</f>
        <v>nie</v>
      </c>
      <c r="I111" s="2"/>
      <c r="J111" s="2"/>
      <c r="K111" s="2"/>
      <c r="L111" s="2"/>
      <c r="M111" s="2"/>
      <c r="N111" s="2"/>
    </row>
    <row r="112" spans="1:14" x14ac:dyDescent="0.25">
      <c r="A112" s="1">
        <v>42942</v>
      </c>
      <c r="B112" s="2" t="s">
        <v>22</v>
      </c>
      <c r="C112" s="2" t="s">
        <v>9</v>
      </c>
      <c r="D112" s="2" t="s">
        <v>8</v>
      </c>
      <c r="E112">
        <v>42</v>
      </c>
      <c r="F112">
        <v>44</v>
      </c>
      <c r="G112" s="2">
        <f>IF(statek46[[#This Row],[Z/W]]="Z",G111-(statek46[[#This Row],[ile ton]]*statek46[[#This Row],[cena za tone w talarach]]),G111+(statek46[[#This Row],[ile ton]]*statek46[[#This Row],[cena za tone w talarach]]))</f>
        <v>25996</v>
      </c>
      <c r="H112" s="2" t="str">
        <f>IF(statek46[[#This Row],[data]]&lt;&gt;A113,"tak","nie")</f>
        <v>tak</v>
      </c>
      <c r="I112" s="2"/>
      <c r="J112" s="2"/>
      <c r="K112" s="2"/>
      <c r="L112" s="2"/>
      <c r="M112" s="2"/>
      <c r="N112" s="2"/>
    </row>
    <row r="113" spans="1:14" x14ac:dyDescent="0.25">
      <c r="A113" s="1">
        <v>42959</v>
      </c>
      <c r="B113" s="2" t="s">
        <v>6</v>
      </c>
      <c r="C113" s="2" t="s">
        <v>7</v>
      </c>
      <c r="D113" s="2" t="s">
        <v>14</v>
      </c>
      <c r="E113">
        <v>11</v>
      </c>
      <c r="F113">
        <v>94</v>
      </c>
      <c r="G113" s="2">
        <f>IF(statek46[[#This Row],[Z/W]]="Z",G112-(statek46[[#This Row],[ile ton]]*statek46[[#This Row],[cena za tone w talarach]]),G112+(statek46[[#This Row],[ile ton]]*statek46[[#This Row],[cena za tone w talarach]]))</f>
        <v>27030</v>
      </c>
      <c r="H113" s="2" t="str">
        <f>IF(statek46[[#This Row],[data]]&lt;&gt;A114,"tak","nie")</f>
        <v>nie</v>
      </c>
      <c r="I113" s="2"/>
      <c r="J113" s="2"/>
      <c r="K113" s="2"/>
      <c r="L113" s="2"/>
      <c r="M113" s="2"/>
      <c r="N113" s="2"/>
    </row>
    <row r="114" spans="1:14" x14ac:dyDescent="0.25">
      <c r="A114" s="1">
        <v>42959</v>
      </c>
      <c r="B114" s="2" t="s">
        <v>6</v>
      </c>
      <c r="C114" s="2" t="s">
        <v>9</v>
      </c>
      <c r="D114" s="2" t="s">
        <v>14</v>
      </c>
      <c r="E114">
        <v>48</v>
      </c>
      <c r="F114">
        <v>59</v>
      </c>
      <c r="G114" s="2">
        <f>IF(statek46[[#This Row],[Z/W]]="Z",G113-(statek46[[#This Row],[ile ton]]*statek46[[#This Row],[cena za tone w talarach]]),G113+(statek46[[#This Row],[ile ton]]*statek46[[#This Row],[cena za tone w talarach]]))</f>
        <v>29862</v>
      </c>
      <c r="H114" s="2" t="str">
        <f>IF(statek46[[#This Row],[data]]&lt;&gt;A115,"tak","nie")</f>
        <v>nie</v>
      </c>
      <c r="I114" s="2"/>
      <c r="J114" s="2"/>
      <c r="K114" s="2"/>
      <c r="L114" s="2"/>
      <c r="M114" s="2"/>
      <c r="N114" s="2"/>
    </row>
    <row r="115" spans="1:14" x14ac:dyDescent="0.25">
      <c r="A115" s="1">
        <v>42959</v>
      </c>
      <c r="B115" s="2" t="s">
        <v>6</v>
      </c>
      <c r="C115" s="2" t="s">
        <v>12</v>
      </c>
      <c r="D115" s="2" t="s">
        <v>8</v>
      </c>
      <c r="E115">
        <v>20</v>
      </c>
      <c r="F115">
        <v>21</v>
      </c>
      <c r="G115" s="2">
        <f>IF(statek46[[#This Row],[Z/W]]="Z",G114-(statek46[[#This Row],[ile ton]]*statek46[[#This Row],[cena za tone w talarach]]),G114+(statek46[[#This Row],[ile ton]]*statek46[[#This Row],[cena za tone w talarach]]))</f>
        <v>29442</v>
      </c>
      <c r="H115" s="2" t="str">
        <f>IF(statek46[[#This Row],[data]]&lt;&gt;A116,"tak","nie")</f>
        <v>nie</v>
      </c>
      <c r="I115" s="2"/>
      <c r="J115" s="2"/>
      <c r="K115" s="2"/>
      <c r="L115" s="2"/>
      <c r="M115" s="2"/>
      <c r="N115" s="2"/>
    </row>
    <row r="116" spans="1:14" x14ac:dyDescent="0.25">
      <c r="A116" s="1">
        <v>42959</v>
      </c>
      <c r="B116" s="2" t="s">
        <v>6</v>
      </c>
      <c r="C116" s="2" t="s">
        <v>11</v>
      </c>
      <c r="D116" s="2" t="s">
        <v>8</v>
      </c>
      <c r="E116">
        <v>26</v>
      </c>
      <c r="F116">
        <v>25</v>
      </c>
      <c r="G116" s="2">
        <f>IF(statek46[[#This Row],[Z/W]]="Z",G115-(statek46[[#This Row],[ile ton]]*statek46[[#This Row],[cena za tone w talarach]]),G115+(statek46[[#This Row],[ile ton]]*statek46[[#This Row],[cena za tone w talarach]]))</f>
        <v>28792</v>
      </c>
      <c r="H116" s="2" t="str">
        <f>IF(statek46[[#This Row],[data]]&lt;&gt;A117,"tak","nie")</f>
        <v>tak</v>
      </c>
      <c r="I116" s="2"/>
      <c r="J116" s="2"/>
      <c r="K116" s="2"/>
      <c r="L116" s="2"/>
      <c r="M116" s="2"/>
      <c r="N116" s="2"/>
    </row>
    <row r="117" spans="1:14" x14ac:dyDescent="0.25">
      <c r="A117" s="1">
        <v>42974</v>
      </c>
      <c r="B117" s="2" t="s">
        <v>13</v>
      </c>
      <c r="C117" s="2" t="s">
        <v>10</v>
      </c>
      <c r="D117" s="2" t="s">
        <v>8</v>
      </c>
      <c r="E117">
        <v>24</v>
      </c>
      <c r="F117">
        <v>9</v>
      </c>
      <c r="G117" s="2">
        <f>IF(statek46[[#This Row],[Z/W]]="Z",G116-(statek46[[#This Row],[ile ton]]*statek46[[#This Row],[cena za tone w talarach]]),G116+(statek46[[#This Row],[ile ton]]*statek46[[#This Row],[cena za tone w talarach]]))</f>
        <v>28576</v>
      </c>
      <c r="H117" s="2" t="str">
        <f>IF(statek46[[#This Row],[data]]&lt;&gt;A118,"tak","nie")</f>
        <v>nie</v>
      </c>
      <c r="I117" s="2"/>
      <c r="J117" s="2"/>
      <c r="K117" s="2"/>
      <c r="L117" s="2"/>
      <c r="M117" s="2"/>
      <c r="N117" s="2"/>
    </row>
    <row r="118" spans="1:14" x14ac:dyDescent="0.25">
      <c r="A118" s="1">
        <v>42974</v>
      </c>
      <c r="B118" s="2" t="s">
        <v>13</v>
      </c>
      <c r="C118" s="2" t="s">
        <v>7</v>
      </c>
      <c r="D118" s="2" t="s">
        <v>8</v>
      </c>
      <c r="E118">
        <v>38</v>
      </c>
      <c r="F118">
        <v>68</v>
      </c>
      <c r="G118" s="2">
        <f>IF(statek46[[#This Row],[Z/W]]="Z",G117-(statek46[[#This Row],[ile ton]]*statek46[[#This Row],[cena za tone w talarach]]),G117+(statek46[[#This Row],[ile ton]]*statek46[[#This Row],[cena za tone w talarach]]))</f>
        <v>25992</v>
      </c>
      <c r="H118" s="2" t="str">
        <f>IF(statek46[[#This Row],[data]]&lt;&gt;A119,"tak","nie")</f>
        <v>nie</v>
      </c>
      <c r="I118" s="2"/>
      <c r="J118" s="2"/>
      <c r="K118" s="2"/>
      <c r="L118" s="2"/>
      <c r="M118" s="2"/>
      <c r="N118" s="2"/>
    </row>
    <row r="119" spans="1:14" x14ac:dyDescent="0.25">
      <c r="A119" s="1">
        <v>42974</v>
      </c>
      <c r="B119" s="2" t="s">
        <v>13</v>
      </c>
      <c r="C119" s="2" t="s">
        <v>12</v>
      </c>
      <c r="D119" s="2" t="s">
        <v>8</v>
      </c>
      <c r="E119">
        <v>14</v>
      </c>
      <c r="F119">
        <v>21</v>
      </c>
      <c r="G119" s="2">
        <f>IF(statek46[[#This Row],[Z/W]]="Z",G118-(statek46[[#This Row],[ile ton]]*statek46[[#This Row],[cena za tone w talarach]]),G118+(statek46[[#This Row],[ile ton]]*statek46[[#This Row],[cena za tone w talarach]]))</f>
        <v>25698</v>
      </c>
      <c r="H119" s="2" t="str">
        <f>IF(statek46[[#This Row],[data]]&lt;&gt;A120,"tak","nie")</f>
        <v>nie</v>
      </c>
      <c r="I119" s="2"/>
      <c r="J119" s="2"/>
      <c r="K119" s="2"/>
      <c r="L119" s="2"/>
      <c r="M119" s="2"/>
      <c r="N119" s="2"/>
    </row>
    <row r="120" spans="1:14" x14ac:dyDescent="0.25">
      <c r="A120" s="1">
        <v>42974</v>
      </c>
      <c r="B120" s="2" t="s">
        <v>13</v>
      </c>
      <c r="C120" s="2" t="s">
        <v>9</v>
      </c>
      <c r="D120" s="2" t="s">
        <v>8</v>
      </c>
      <c r="E120">
        <v>4</v>
      </c>
      <c r="F120">
        <v>43</v>
      </c>
      <c r="G120" s="2">
        <f>IF(statek46[[#This Row],[Z/W]]="Z",G119-(statek46[[#This Row],[ile ton]]*statek46[[#This Row],[cena za tone w talarach]]),G119+(statek46[[#This Row],[ile ton]]*statek46[[#This Row],[cena za tone w talarach]]))</f>
        <v>25526</v>
      </c>
      <c r="H120" s="2" t="str">
        <f>IF(statek46[[#This Row],[data]]&lt;&gt;A121,"tak","nie")</f>
        <v>tak</v>
      </c>
      <c r="I120" s="2"/>
      <c r="J120" s="2"/>
      <c r="K120" s="2"/>
      <c r="L120" s="2"/>
      <c r="M120" s="2"/>
      <c r="N120" s="2"/>
    </row>
    <row r="121" spans="1:14" x14ac:dyDescent="0.25">
      <c r="A121" s="1">
        <v>42993</v>
      </c>
      <c r="B121" s="2" t="s">
        <v>15</v>
      </c>
      <c r="C121" s="2" t="s">
        <v>11</v>
      </c>
      <c r="D121" s="2" t="s">
        <v>14</v>
      </c>
      <c r="E121">
        <v>19</v>
      </c>
      <c r="F121">
        <v>36</v>
      </c>
      <c r="G121" s="2">
        <f>IF(statek46[[#This Row],[Z/W]]="Z",G120-(statek46[[#This Row],[ile ton]]*statek46[[#This Row],[cena za tone w talarach]]),G120+(statek46[[#This Row],[ile ton]]*statek46[[#This Row],[cena za tone w talarach]]))</f>
        <v>26210</v>
      </c>
      <c r="H121" s="2" t="str">
        <f>IF(statek46[[#This Row],[data]]&lt;&gt;A122,"tak","nie")</f>
        <v>nie</v>
      </c>
      <c r="I121" s="2"/>
      <c r="J121" s="2"/>
      <c r="K121" s="2"/>
      <c r="L121" s="2"/>
      <c r="M121" s="2"/>
      <c r="N121" s="2"/>
    </row>
    <row r="122" spans="1:14" x14ac:dyDescent="0.25">
      <c r="A122" s="1">
        <v>42993</v>
      </c>
      <c r="B122" s="2" t="s">
        <v>15</v>
      </c>
      <c r="C122" s="2" t="s">
        <v>7</v>
      </c>
      <c r="D122" s="2" t="s">
        <v>8</v>
      </c>
      <c r="E122">
        <v>30</v>
      </c>
      <c r="F122">
        <v>65</v>
      </c>
      <c r="G122" s="2">
        <f>IF(statek46[[#This Row],[Z/W]]="Z",G121-(statek46[[#This Row],[ile ton]]*statek46[[#This Row],[cena za tone w talarach]]),G121+(statek46[[#This Row],[ile ton]]*statek46[[#This Row],[cena za tone w talarach]]))</f>
        <v>24260</v>
      </c>
      <c r="H122" s="2" t="str">
        <f>IF(statek46[[#This Row],[data]]&lt;&gt;A123,"tak","nie")</f>
        <v>tak</v>
      </c>
      <c r="I122" s="2"/>
      <c r="J122" s="2"/>
      <c r="K122" s="2"/>
      <c r="L122" s="2"/>
      <c r="M122" s="2"/>
      <c r="N122" s="2"/>
    </row>
    <row r="123" spans="1:14" x14ac:dyDescent="0.25">
      <c r="A123" s="1">
        <v>43019</v>
      </c>
      <c r="B123" s="2" t="s">
        <v>16</v>
      </c>
      <c r="C123" s="2" t="s">
        <v>9</v>
      </c>
      <c r="D123" s="2" t="s">
        <v>14</v>
      </c>
      <c r="E123">
        <v>6</v>
      </c>
      <c r="F123">
        <v>63</v>
      </c>
      <c r="G123" s="2">
        <f>IF(statek46[[#This Row],[Z/W]]="Z",G122-(statek46[[#This Row],[ile ton]]*statek46[[#This Row],[cena za tone w talarach]]),G122+(statek46[[#This Row],[ile ton]]*statek46[[#This Row],[cena za tone w talarach]]))</f>
        <v>24638</v>
      </c>
      <c r="H123" s="2" t="str">
        <f>IF(statek46[[#This Row],[data]]&lt;&gt;A124,"tak","nie")</f>
        <v>nie</v>
      </c>
      <c r="I123" s="2"/>
      <c r="J123" s="2"/>
      <c r="K123" s="2"/>
      <c r="L123" s="2"/>
      <c r="M123" s="2"/>
      <c r="N123" s="2"/>
    </row>
    <row r="124" spans="1:14" x14ac:dyDescent="0.25">
      <c r="A124" s="1">
        <v>43019</v>
      </c>
      <c r="B124" s="2" t="s">
        <v>16</v>
      </c>
      <c r="C124" s="2" t="s">
        <v>7</v>
      </c>
      <c r="D124" s="2" t="s">
        <v>8</v>
      </c>
      <c r="E124">
        <v>43</v>
      </c>
      <c r="F124">
        <v>59</v>
      </c>
      <c r="G124" s="2">
        <f>IF(statek46[[#This Row],[Z/W]]="Z",G123-(statek46[[#This Row],[ile ton]]*statek46[[#This Row],[cena za tone w talarach]]),G123+(statek46[[#This Row],[ile ton]]*statek46[[#This Row],[cena za tone w talarach]]))</f>
        <v>22101</v>
      </c>
      <c r="H124" s="2" t="str">
        <f>IF(statek46[[#This Row],[data]]&lt;&gt;A125,"tak","nie")</f>
        <v>tak</v>
      </c>
      <c r="I124" s="2"/>
      <c r="J124" s="2"/>
      <c r="K124" s="2"/>
      <c r="L124" s="2"/>
      <c r="M124" s="2"/>
      <c r="N124" s="2"/>
    </row>
    <row r="125" spans="1:14" x14ac:dyDescent="0.25">
      <c r="A125" s="1">
        <v>43040</v>
      </c>
      <c r="B125" s="2" t="s">
        <v>17</v>
      </c>
      <c r="C125" s="2" t="s">
        <v>9</v>
      </c>
      <c r="D125" s="2" t="s">
        <v>14</v>
      </c>
      <c r="E125">
        <v>1</v>
      </c>
      <c r="F125">
        <v>61</v>
      </c>
      <c r="G125" s="2">
        <f>IF(statek46[[#This Row],[Z/W]]="Z",G124-(statek46[[#This Row],[ile ton]]*statek46[[#This Row],[cena za tone w talarach]]),G124+(statek46[[#This Row],[ile ton]]*statek46[[#This Row],[cena za tone w talarach]]))</f>
        <v>22162</v>
      </c>
      <c r="H125" s="2" t="str">
        <f>IF(statek46[[#This Row],[data]]&lt;&gt;A126,"tak","nie")</f>
        <v>nie</v>
      </c>
      <c r="I125" s="2"/>
      <c r="J125" s="2"/>
      <c r="K125" s="2"/>
      <c r="L125" s="2"/>
      <c r="M125" s="2"/>
      <c r="N125" s="2"/>
    </row>
    <row r="126" spans="1:14" x14ac:dyDescent="0.25">
      <c r="A126" s="1">
        <v>43040</v>
      </c>
      <c r="B126" s="2" t="s">
        <v>17</v>
      </c>
      <c r="C126" s="2" t="s">
        <v>12</v>
      </c>
      <c r="D126" s="2" t="s">
        <v>14</v>
      </c>
      <c r="E126">
        <v>147</v>
      </c>
      <c r="F126">
        <v>30</v>
      </c>
      <c r="G126" s="2">
        <f>IF(statek46[[#This Row],[Z/W]]="Z",G125-(statek46[[#This Row],[ile ton]]*statek46[[#This Row],[cena za tone w talarach]]),G125+(statek46[[#This Row],[ile ton]]*statek46[[#This Row],[cena za tone w talarach]]))</f>
        <v>26572</v>
      </c>
      <c r="H126" s="2" t="str">
        <f>IF(statek46[[#This Row],[data]]&lt;&gt;A127,"tak","nie")</f>
        <v>nie</v>
      </c>
      <c r="I126" s="2"/>
      <c r="J126" s="2"/>
      <c r="K126" s="2"/>
      <c r="L126" s="2"/>
      <c r="M126" s="2"/>
      <c r="N126" s="2"/>
    </row>
    <row r="127" spans="1:14" x14ac:dyDescent="0.25">
      <c r="A127" s="1">
        <v>43040</v>
      </c>
      <c r="B127" s="2" t="s">
        <v>17</v>
      </c>
      <c r="C127" s="2" t="s">
        <v>10</v>
      </c>
      <c r="D127" s="2" t="s">
        <v>8</v>
      </c>
      <c r="E127">
        <v>15</v>
      </c>
      <c r="F127">
        <v>8</v>
      </c>
      <c r="G127" s="2">
        <f>IF(statek46[[#This Row],[Z/W]]="Z",G126-(statek46[[#This Row],[ile ton]]*statek46[[#This Row],[cena za tone w talarach]]),G126+(statek46[[#This Row],[ile ton]]*statek46[[#This Row],[cena za tone w talarach]]))</f>
        <v>26452</v>
      </c>
      <c r="H127" s="2" t="str">
        <f>IF(statek46[[#This Row],[data]]&lt;&gt;A128,"tak","nie")</f>
        <v>nie</v>
      </c>
      <c r="I127" s="2"/>
      <c r="J127" s="2"/>
      <c r="K127" s="2"/>
      <c r="L127" s="2"/>
      <c r="M127" s="2"/>
      <c r="N127" s="2"/>
    </row>
    <row r="128" spans="1:14" x14ac:dyDescent="0.25">
      <c r="A128" s="1">
        <v>43040</v>
      </c>
      <c r="B128" s="2" t="s">
        <v>17</v>
      </c>
      <c r="C128" s="2" t="s">
        <v>7</v>
      </c>
      <c r="D128" s="2" t="s">
        <v>8</v>
      </c>
      <c r="E128">
        <v>24</v>
      </c>
      <c r="F128">
        <v>63</v>
      </c>
      <c r="G128" s="2">
        <f>IF(statek46[[#This Row],[Z/W]]="Z",G127-(statek46[[#This Row],[ile ton]]*statek46[[#This Row],[cena za tone w talarach]]),G127+(statek46[[#This Row],[ile ton]]*statek46[[#This Row],[cena za tone w talarach]]))</f>
        <v>24940</v>
      </c>
      <c r="H128" s="2" t="str">
        <f>IF(statek46[[#This Row],[data]]&lt;&gt;A129,"tak","nie")</f>
        <v>nie</v>
      </c>
      <c r="I128" s="2"/>
      <c r="J128" s="2"/>
      <c r="K128" s="2"/>
      <c r="L128" s="2"/>
      <c r="M128" s="2"/>
      <c r="N128" s="2"/>
    </row>
    <row r="129" spans="1:14" x14ac:dyDescent="0.25">
      <c r="A129" s="1">
        <v>43040</v>
      </c>
      <c r="B129" s="2" t="s">
        <v>17</v>
      </c>
      <c r="C129" s="2" t="s">
        <v>11</v>
      </c>
      <c r="D129" s="2" t="s">
        <v>8</v>
      </c>
      <c r="E129">
        <v>19</v>
      </c>
      <c r="F129">
        <v>24</v>
      </c>
      <c r="G129" s="2">
        <f>IF(statek46[[#This Row],[Z/W]]="Z",G128-(statek46[[#This Row],[ile ton]]*statek46[[#This Row],[cena za tone w talarach]]),G128+(statek46[[#This Row],[ile ton]]*statek46[[#This Row],[cena za tone w talarach]]))</f>
        <v>24484</v>
      </c>
      <c r="H129" s="2" t="str">
        <f>IF(statek46[[#This Row],[data]]&lt;&gt;A130,"tak","nie")</f>
        <v>tak</v>
      </c>
      <c r="I129" s="2"/>
      <c r="J129" s="2"/>
      <c r="K129" s="2"/>
      <c r="L129" s="2"/>
      <c r="M129" s="2"/>
      <c r="N129" s="2"/>
    </row>
    <row r="130" spans="1:14" x14ac:dyDescent="0.25">
      <c r="A130" s="1">
        <v>43064</v>
      </c>
      <c r="B130" s="2" t="s">
        <v>18</v>
      </c>
      <c r="C130" s="2" t="s">
        <v>7</v>
      </c>
      <c r="D130" s="2" t="s">
        <v>14</v>
      </c>
      <c r="E130">
        <v>134</v>
      </c>
      <c r="F130">
        <v>99</v>
      </c>
      <c r="G130" s="2">
        <f>IF(statek46[[#This Row],[Z/W]]="Z",G129-(statek46[[#This Row],[ile ton]]*statek46[[#This Row],[cena za tone w talarach]]),G129+(statek46[[#This Row],[ile ton]]*statek46[[#This Row],[cena za tone w talarach]]))</f>
        <v>37750</v>
      </c>
      <c r="H130" s="2" t="str">
        <f>IF(statek46[[#This Row],[data]]&lt;&gt;A131,"tak","nie")</f>
        <v>nie</v>
      </c>
      <c r="I130" s="2"/>
      <c r="J130" s="2"/>
      <c r="K130" s="2"/>
      <c r="L130" s="2"/>
      <c r="M130" s="2"/>
      <c r="N130" s="2"/>
    </row>
    <row r="131" spans="1:14" x14ac:dyDescent="0.25">
      <c r="A131" s="1">
        <v>43064</v>
      </c>
      <c r="B131" s="2" t="s">
        <v>18</v>
      </c>
      <c r="C131" s="2" t="s">
        <v>9</v>
      </c>
      <c r="D131" s="2" t="s">
        <v>8</v>
      </c>
      <c r="E131">
        <v>12</v>
      </c>
      <c r="F131">
        <v>38</v>
      </c>
      <c r="G131" s="2">
        <f>IF(statek46[[#This Row],[Z/W]]="Z",G130-(statek46[[#This Row],[ile ton]]*statek46[[#This Row],[cena za tone w talarach]]),G130+(statek46[[#This Row],[ile ton]]*statek46[[#This Row],[cena za tone w talarach]]))</f>
        <v>37294</v>
      </c>
      <c r="H131" s="2" t="str">
        <f>IF(statek46[[#This Row],[data]]&lt;&gt;A132,"tak","nie")</f>
        <v>tak</v>
      </c>
      <c r="I131" s="2"/>
      <c r="J131" s="2"/>
      <c r="K131" s="2"/>
      <c r="L131" s="2"/>
      <c r="M131" s="2"/>
      <c r="N131" s="2"/>
    </row>
    <row r="132" spans="1:14" x14ac:dyDescent="0.25">
      <c r="A132" s="1">
        <v>43082</v>
      </c>
      <c r="B132" s="2" t="s">
        <v>19</v>
      </c>
      <c r="C132" s="2" t="s">
        <v>12</v>
      </c>
      <c r="D132" s="2" t="s">
        <v>14</v>
      </c>
      <c r="E132">
        <v>4</v>
      </c>
      <c r="F132">
        <v>30</v>
      </c>
      <c r="G132" s="2">
        <f>IF(statek46[[#This Row],[Z/W]]="Z",G131-(statek46[[#This Row],[ile ton]]*statek46[[#This Row],[cena za tone w talarach]]),G131+(statek46[[#This Row],[ile ton]]*statek46[[#This Row],[cena za tone w talarach]]))</f>
        <v>37414</v>
      </c>
      <c r="H132" s="2" t="str">
        <f>IF(statek46[[#This Row],[data]]&lt;&gt;A133,"tak","nie")</f>
        <v>nie</v>
      </c>
      <c r="I132" s="2"/>
      <c r="J132" s="2"/>
      <c r="K132" s="2"/>
      <c r="L132" s="2"/>
      <c r="M132" s="2"/>
      <c r="N132" s="2"/>
    </row>
    <row r="133" spans="1:14" x14ac:dyDescent="0.25">
      <c r="A133" s="1">
        <v>43082</v>
      </c>
      <c r="B133" s="2" t="s">
        <v>19</v>
      </c>
      <c r="C133" s="2" t="s">
        <v>10</v>
      </c>
      <c r="D133" s="2" t="s">
        <v>8</v>
      </c>
      <c r="E133">
        <v>26</v>
      </c>
      <c r="F133">
        <v>8</v>
      </c>
      <c r="G133" s="2">
        <f>IF(statek46[[#This Row],[Z/W]]="Z",G132-(statek46[[#This Row],[ile ton]]*statek46[[#This Row],[cena za tone w talarach]]),G132+(statek46[[#This Row],[ile ton]]*statek46[[#This Row],[cena za tone w talarach]]))</f>
        <v>37206</v>
      </c>
      <c r="H133" s="2" t="str">
        <f>IF(statek46[[#This Row],[data]]&lt;&gt;A134,"tak","nie")</f>
        <v>nie</v>
      </c>
      <c r="I133" s="2"/>
      <c r="J133" s="2"/>
      <c r="K133" s="2"/>
      <c r="L133" s="2"/>
      <c r="M133" s="2"/>
      <c r="N133" s="2"/>
    </row>
    <row r="134" spans="1:14" x14ac:dyDescent="0.25">
      <c r="A134" s="1">
        <v>43082</v>
      </c>
      <c r="B134" s="2" t="s">
        <v>19</v>
      </c>
      <c r="C134" s="2" t="s">
        <v>7</v>
      </c>
      <c r="D134" s="2" t="s">
        <v>8</v>
      </c>
      <c r="E134">
        <v>38</v>
      </c>
      <c r="F134">
        <v>66</v>
      </c>
      <c r="G134" s="2">
        <f>IF(statek46[[#This Row],[Z/W]]="Z",G133-(statek46[[#This Row],[ile ton]]*statek46[[#This Row],[cena za tone w talarach]]),G133+(statek46[[#This Row],[ile ton]]*statek46[[#This Row],[cena za tone w talarach]]))</f>
        <v>34698</v>
      </c>
      <c r="H134" s="2" t="str">
        <f>IF(statek46[[#This Row],[data]]&lt;&gt;A135,"tak","nie")</f>
        <v>tak</v>
      </c>
      <c r="I134" s="2"/>
      <c r="J134" s="2"/>
      <c r="K134" s="2"/>
      <c r="L134" s="2"/>
      <c r="M134" s="2"/>
      <c r="N134" s="2"/>
    </row>
    <row r="135" spans="1:14" x14ac:dyDescent="0.25">
      <c r="A135" s="1">
        <v>43104</v>
      </c>
      <c r="B135" s="2" t="s">
        <v>20</v>
      </c>
      <c r="C135" s="2" t="s">
        <v>7</v>
      </c>
      <c r="D135" s="2" t="s">
        <v>14</v>
      </c>
      <c r="E135">
        <v>38</v>
      </c>
      <c r="F135">
        <v>98</v>
      </c>
      <c r="G135" s="2">
        <f>IF(statek46[[#This Row],[Z/W]]="Z",G134-(statek46[[#This Row],[ile ton]]*statek46[[#This Row],[cena za tone w talarach]]),G134+(statek46[[#This Row],[ile ton]]*statek46[[#This Row],[cena za tone w talarach]]))</f>
        <v>38422</v>
      </c>
      <c r="H135" s="2" t="str">
        <f>IF(statek46[[#This Row],[data]]&lt;&gt;A136,"tak","nie")</f>
        <v>nie</v>
      </c>
      <c r="I135" s="2"/>
      <c r="J135" s="2"/>
      <c r="K135" s="2"/>
      <c r="L135" s="2"/>
      <c r="M135" s="2"/>
      <c r="N135" s="2"/>
    </row>
    <row r="136" spans="1:14" x14ac:dyDescent="0.25">
      <c r="A136" s="1">
        <v>43104</v>
      </c>
      <c r="B136" s="2" t="s">
        <v>20</v>
      </c>
      <c r="C136" s="2" t="s">
        <v>11</v>
      </c>
      <c r="D136" s="2" t="s">
        <v>14</v>
      </c>
      <c r="E136">
        <v>44</v>
      </c>
      <c r="F136">
        <v>37</v>
      </c>
      <c r="G136" s="2">
        <f>IF(statek46[[#This Row],[Z/W]]="Z",G135-(statek46[[#This Row],[ile ton]]*statek46[[#This Row],[cena za tone w talarach]]),G135+(statek46[[#This Row],[ile ton]]*statek46[[#This Row],[cena za tone w talarach]]))</f>
        <v>40050</v>
      </c>
      <c r="H136" s="2" t="str">
        <f>IF(statek46[[#This Row],[data]]&lt;&gt;A137,"tak","nie")</f>
        <v>nie</v>
      </c>
      <c r="I136" s="2"/>
      <c r="J136" s="2"/>
      <c r="K136" s="2"/>
      <c r="L136" s="2"/>
      <c r="M136" s="2"/>
      <c r="N136" s="2"/>
    </row>
    <row r="137" spans="1:14" x14ac:dyDescent="0.25">
      <c r="A137" s="1">
        <v>43104</v>
      </c>
      <c r="B137" s="2" t="s">
        <v>20</v>
      </c>
      <c r="C137" s="2" t="s">
        <v>10</v>
      </c>
      <c r="D137" s="2" t="s">
        <v>8</v>
      </c>
      <c r="E137">
        <v>21</v>
      </c>
      <c r="F137">
        <v>8</v>
      </c>
      <c r="G137" s="2">
        <f>IF(statek46[[#This Row],[Z/W]]="Z",G136-(statek46[[#This Row],[ile ton]]*statek46[[#This Row],[cena za tone w talarach]]),G136+(statek46[[#This Row],[ile ton]]*statek46[[#This Row],[cena za tone w talarach]]))</f>
        <v>39882</v>
      </c>
      <c r="H137" s="2" t="str">
        <f>IF(statek46[[#This Row],[data]]&lt;&gt;A138,"tak","nie")</f>
        <v>nie</v>
      </c>
      <c r="I137" s="2"/>
      <c r="J137" s="2"/>
      <c r="K137" s="2"/>
      <c r="L137" s="2"/>
      <c r="M137" s="2"/>
      <c r="N137" s="2"/>
    </row>
    <row r="138" spans="1:14" x14ac:dyDescent="0.25">
      <c r="A138" s="1">
        <v>43104</v>
      </c>
      <c r="B138" s="2" t="s">
        <v>20</v>
      </c>
      <c r="C138" s="2" t="s">
        <v>9</v>
      </c>
      <c r="D138" s="2" t="s">
        <v>8</v>
      </c>
      <c r="E138">
        <v>10</v>
      </c>
      <c r="F138">
        <v>39</v>
      </c>
      <c r="G138" s="2">
        <f>IF(statek46[[#This Row],[Z/W]]="Z",G137-(statek46[[#This Row],[ile ton]]*statek46[[#This Row],[cena za tone w talarach]]),G137+(statek46[[#This Row],[ile ton]]*statek46[[#This Row],[cena za tone w talarach]]))</f>
        <v>39492</v>
      </c>
      <c r="H138" s="2" t="str">
        <f>IF(statek46[[#This Row],[data]]&lt;&gt;A139,"tak","nie")</f>
        <v>tak</v>
      </c>
      <c r="I138" s="2"/>
      <c r="J138" s="2"/>
      <c r="K138" s="2"/>
      <c r="L138" s="2"/>
      <c r="M138" s="2"/>
      <c r="N138" s="2"/>
    </row>
    <row r="139" spans="1:14" x14ac:dyDescent="0.25">
      <c r="A139" s="1">
        <v>43129</v>
      </c>
      <c r="B139" s="2" t="s">
        <v>21</v>
      </c>
      <c r="C139" s="2" t="s">
        <v>11</v>
      </c>
      <c r="D139" s="2" t="s">
        <v>14</v>
      </c>
      <c r="E139">
        <v>15</v>
      </c>
      <c r="F139">
        <v>38</v>
      </c>
      <c r="G139" s="2">
        <f>IF(statek46[[#This Row],[Z/W]]="Z",G138-(statek46[[#This Row],[ile ton]]*statek46[[#This Row],[cena za tone w talarach]]),G138+(statek46[[#This Row],[ile ton]]*statek46[[#This Row],[cena za tone w talarach]]))</f>
        <v>40062</v>
      </c>
      <c r="H139" s="2" t="str">
        <f>IF(statek46[[#This Row],[data]]&lt;&gt;A140,"tak","nie")</f>
        <v>nie</v>
      </c>
      <c r="I139" s="2"/>
      <c r="J139" s="2"/>
      <c r="K139" s="2"/>
      <c r="L139" s="2"/>
      <c r="M139" s="2"/>
      <c r="N139" s="2"/>
    </row>
    <row r="140" spans="1:14" x14ac:dyDescent="0.25">
      <c r="A140" s="1">
        <v>43129</v>
      </c>
      <c r="B140" s="2" t="s">
        <v>21</v>
      </c>
      <c r="C140" s="2" t="s">
        <v>9</v>
      </c>
      <c r="D140" s="2" t="s">
        <v>14</v>
      </c>
      <c r="E140">
        <v>22</v>
      </c>
      <c r="F140">
        <v>63</v>
      </c>
      <c r="G140" s="2">
        <f>IF(statek46[[#This Row],[Z/W]]="Z",G139-(statek46[[#This Row],[ile ton]]*statek46[[#This Row],[cena za tone w talarach]]),G139+(statek46[[#This Row],[ile ton]]*statek46[[#This Row],[cena za tone w talarach]]))</f>
        <v>41448</v>
      </c>
      <c r="H140" s="2" t="str">
        <f>IF(statek46[[#This Row],[data]]&lt;&gt;A141,"tak","nie")</f>
        <v>nie</v>
      </c>
      <c r="I140" s="2"/>
      <c r="J140" s="2"/>
      <c r="K140" s="2"/>
      <c r="L140" s="2"/>
      <c r="M140" s="2"/>
      <c r="N140" s="2"/>
    </row>
    <row r="141" spans="1:14" x14ac:dyDescent="0.25">
      <c r="A141" s="1">
        <v>43129</v>
      </c>
      <c r="B141" s="2" t="s">
        <v>21</v>
      </c>
      <c r="C141" s="2" t="s">
        <v>7</v>
      </c>
      <c r="D141" s="2" t="s">
        <v>8</v>
      </c>
      <c r="E141">
        <v>9</v>
      </c>
      <c r="F141">
        <v>60</v>
      </c>
      <c r="G141" s="2">
        <f>IF(statek46[[#This Row],[Z/W]]="Z",G140-(statek46[[#This Row],[ile ton]]*statek46[[#This Row],[cena za tone w talarach]]),G140+(statek46[[#This Row],[ile ton]]*statek46[[#This Row],[cena za tone w talarach]]))</f>
        <v>40908</v>
      </c>
      <c r="H141" s="2" t="str">
        <f>IF(statek46[[#This Row],[data]]&lt;&gt;A142,"tak","nie")</f>
        <v>nie</v>
      </c>
      <c r="I141" s="2"/>
      <c r="J141" s="2"/>
      <c r="K141" s="2"/>
      <c r="L141" s="2"/>
      <c r="M141" s="2"/>
      <c r="N141" s="2"/>
    </row>
    <row r="142" spans="1:14" x14ac:dyDescent="0.25">
      <c r="A142" s="1">
        <v>43129</v>
      </c>
      <c r="B142" s="2" t="s">
        <v>21</v>
      </c>
      <c r="C142" s="2" t="s">
        <v>12</v>
      </c>
      <c r="D142" s="2" t="s">
        <v>8</v>
      </c>
      <c r="E142">
        <v>6</v>
      </c>
      <c r="F142">
        <v>19</v>
      </c>
      <c r="G142" s="2">
        <f>IF(statek46[[#This Row],[Z/W]]="Z",G141-(statek46[[#This Row],[ile ton]]*statek46[[#This Row],[cena za tone w talarach]]),G141+(statek46[[#This Row],[ile ton]]*statek46[[#This Row],[cena za tone w talarach]]))</f>
        <v>40794</v>
      </c>
      <c r="H142" s="2" t="str">
        <f>IF(statek46[[#This Row],[data]]&lt;&gt;A143,"tak","nie")</f>
        <v>nie</v>
      </c>
      <c r="I142" s="2"/>
      <c r="J142" s="2"/>
      <c r="K142" s="2"/>
      <c r="L142" s="2"/>
      <c r="M142" s="2"/>
      <c r="N142" s="2"/>
    </row>
    <row r="143" spans="1:14" x14ac:dyDescent="0.25">
      <c r="A143" s="1">
        <v>43129</v>
      </c>
      <c r="B143" s="2" t="s">
        <v>21</v>
      </c>
      <c r="C143" s="2" t="s">
        <v>10</v>
      </c>
      <c r="D143" s="2" t="s">
        <v>8</v>
      </c>
      <c r="E143">
        <v>4</v>
      </c>
      <c r="F143">
        <v>8</v>
      </c>
      <c r="G143" s="2">
        <f>IF(statek46[[#This Row],[Z/W]]="Z",G142-(statek46[[#This Row],[ile ton]]*statek46[[#This Row],[cena za tone w talarach]]),G142+(statek46[[#This Row],[ile ton]]*statek46[[#This Row],[cena za tone w talarach]]))</f>
        <v>40762</v>
      </c>
      <c r="H143" s="2" t="str">
        <f>IF(statek46[[#This Row],[data]]&lt;&gt;A144,"tak","nie")</f>
        <v>tak</v>
      </c>
      <c r="I143" s="2"/>
      <c r="J143" s="2"/>
      <c r="K143" s="2"/>
      <c r="L143" s="2"/>
      <c r="M143" s="2"/>
      <c r="N143" s="2"/>
    </row>
    <row r="144" spans="1:14" x14ac:dyDescent="0.25">
      <c r="A144" s="1">
        <v>43130</v>
      </c>
      <c r="B144" s="2" t="s">
        <v>22</v>
      </c>
      <c r="C144" s="2" t="s">
        <v>12</v>
      </c>
      <c r="D144" s="2" t="s">
        <v>14</v>
      </c>
      <c r="E144">
        <v>6</v>
      </c>
      <c r="F144">
        <v>25</v>
      </c>
      <c r="G144" s="2">
        <f>IF(statek46[[#This Row],[Z/W]]="Z",G143-(statek46[[#This Row],[ile ton]]*statek46[[#This Row],[cena za tone w talarach]]),G143+(statek46[[#This Row],[ile ton]]*statek46[[#This Row],[cena za tone w talarach]]))</f>
        <v>40912</v>
      </c>
      <c r="H144" s="2" t="str">
        <f>IF(statek46[[#This Row],[data]]&lt;&gt;A145,"tak","nie")</f>
        <v>nie</v>
      </c>
      <c r="I144" s="2"/>
      <c r="J144" s="2"/>
      <c r="K144" s="2"/>
      <c r="L144" s="2"/>
      <c r="M144" s="2"/>
      <c r="N144" s="2"/>
    </row>
    <row r="145" spans="1:14" x14ac:dyDescent="0.25">
      <c r="A145" s="1">
        <v>43130</v>
      </c>
      <c r="B145" s="2" t="s">
        <v>22</v>
      </c>
      <c r="C145" s="2" t="s">
        <v>7</v>
      </c>
      <c r="D145" s="2" t="s">
        <v>8</v>
      </c>
      <c r="E145">
        <v>48</v>
      </c>
      <c r="F145">
        <v>79</v>
      </c>
      <c r="G145" s="2">
        <f>IF(statek46[[#This Row],[Z/W]]="Z",G144-(statek46[[#This Row],[ile ton]]*statek46[[#This Row],[cena za tone w talarach]]),G144+(statek46[[#This Row],[ile ton]]*statek46[[#This Row],[cena za tone w talarach]]))</f>
        <v>37120</v>
      </c>
      <c r="H145" s="2" t="str">
        <f>IF(statek46[[#This Row],[data]]&lt;&gt;A146,"tak","nie")</f>
        <v>tak</v>
      </c>
      <c r="I145" s="2"/>
      <c r="J145" s="2"/>
      <c r="K145" s="2"/>
      <c r="L145" s="2"/>
      <c r="M145" s="2"/>
      <c r="N145" s="2"/>
    </row>
    <row r="146" spans="1:14" x14ac:dyDescent="0.25">
      <c r="A146" s="1">
        <v>43147</v>
      </c>
      <c r="B146" s="2" t="s">
        <v>6</v>
      </c>
      <c r="C146" s="2" t="s">
        <v>9</v>
      </c>
      <c r="D146" s="2" t="s">
        <v>8</v>
      </c>
      <c r="E146">
        <v>34</v>
      </c>
      <c r="F146">
        <v>42</v>
      </c>
      <c r="G146" s="2">
        <f>IF(statek46[[#This Row],[Z/W]]="Z",G145-(statek46[[#This Row],[ile ton]]*statek46[[#This Row],[cena za tone w talarach]]),G145+(statek46[[#This Row],[ile ton]]*statek46[[#This Row],[cena za tone w talarach]]))</f>
        <v>35692</v>
      </c>
      <c r="H146" s="2" t="str">
        <f>IF(statek46[[#This Row],[data]]&lt;&gt;A147,"tak","nie")</f>
        <v>nie</v>
      </c>
      <c r="I146" s="2"/>
      <c r="J146" s="2"/>
      <c r="K146" s="2"/>
      <c r="L146" s="2"/>
      <c r="M146" s="2"/>
      <c r="N146" s="2"/>
    </row>
    <row r="147" spans="1:14" x14ac:dyDescent="0.25">
      <c r="A147" s="1">
        <v>43147</v>
      </c>
      <c r="B147" s="2" t="s">
        <v>6</v>
      </c>
      <c r="C147" s="2" t="s">
        <v>11</v>
      </c>
      <c r="D147" s="2" t="s">
        <v>14</v>
      </c>
      <c r="E147">
        <v>49</v>
      </c>
      <c r="F147">
        <v>35</v>
      </c>
      <c r="G147" s="2">
        <f>IF(statek46[[#This Row],[Z/W]]="Z",G146-(statek46[[#This Row],[ile ton]]*statek46[[#This Row],[cena za tone w talarach]]),G146+(statek46[[#This Row],[ile ton]]*statek46[[#This Row],[cena za tone w talarach]]))</f>
        <v>37407</v>
      </c>
      <c r="H147" s="2" t="str">
        <f>IF(statek46[[#This Row],[data]]&lt;&gt;A148,"tak","nie")</f>
        <v>nie</v>
      </c>
      <c r="I147" s="2"/>
      <c r="J147" s="2"/>
      <c r="K147" s="2"/>
      <c r="L147" s="2"/>
      <c r="M147" s="2"/>
      <c r="N147" s="2"/>
    </row>
    <row r="148" spans="1:14" x14ac:dyDescent="0.25">
      <c r="A148" s="1">
        <v>43147</v>
      </c>
      <c r="B148" s="2" t="s">
        <v>6</v>
      </c>
      <c r="C148" s="2" t="s">
        <v>10</v>
      </c>
      <c r="D148" s="2" t="s">
        <v>8</v>
      </c>
      <c r="E148">
        <v>10</v>
      </c>
      <c r="F148">
        <v>8</v>
      </c>
      <c r="G148" s="2">
        <f>IF(statek46[[#This Row],[Z/W]]="Z",G147-(statek46[[#This Row],[ile ton]]*statek46[[#This Row],[cena za tone w talarach]]),G147+(statek46[[#This Row],[ile ton]]*statek46[[#This Row],[cena za tone w talarach]]))</f>
        <v>37327</v>
      </c>
      <c r="H148" s="2" t="str">
        <f>IF(statek46[[#This Row],[data]]&lt;&gt;A149,"tak","nie")</f>
        <v>nie</v>
      </c>
      <c r="I148" s="2"/>
      <c r="J148" s="2"/>
      <c r="K148" s="2"/>
      <c r="L148" s="2"/>
      <c r="M148" s="2"/>
      <c r="N148" s="2"/>
    </row>
    <row r="149" spans="1:14" x14ac:dyDescent="0.25">
      <c r="A149" s="1">
        <v>43147</v>
      </c>
      <c r="B149" s="2" t="s">
        <v>6</v>
      </c>
      <c r="C149" s="2" t="s">
        <v>12</v>
      </c>
      <c r="D149" s="2" t="s">
        <v>8</v>
      </c>
      <c r="E149">
        <v>47</v>
      </c>
      <c r="F149">
        <v>21</v>
      </c>
      <c r="G149" s="2">
        <f>IF(statek46[[#This Row],[Z/W]]="Z",G148-(statek46[[#This Row],[ile ton]]*statek46[[#This Row],[cena za tone w talarach]]),G148+(statek46[[#This Row],[ile ton]]*statek46[[#This Row],[cena za tone w talarach]]))</f>
        <v>36340</v>
      </c>
      <c r="H149" s="2" t="str">
        <f>IF(statek46[[#This Row],[data]]&lt;&gt;A150,"tak","nie")</f>
        <v>nie</v>
      </c>
      <c r="I149" s="2"/>
      <c r="J149" s="2"/>
      <c r="K149" s="2"/>
      <c r="L149" s="2"/>
      <c r="M149" s="2"/>
      <c r="N149" s="2"/>
    </row>
    <row r="150" spans="1:14" x14ac:dyDescent="0.25">
      <c r="A150" s="1">
        <v>43147</v>
      </c>
      <c r="B150" s="2" t="s">
        <v>6</v>
      </c>
      <c r="C150" s="2" t="s">
        <v>7</v>
      </c>
      <c r="D150" s="2" t="s">
        <v>8</v>
      </c>
      <c r="E150">
        <v>48</v>
      </c>
      <c r="F150">
        <v>66</v>
      </c>
      <c r="G150" s="2">
        <f>IF(statek46[[#This Row],[Z/W]]="Z",G149-(statek46[[#This Row],[ile ton]]*statek46[[#This Row],[cena za tone w talarach]]),G149+(statek46[[#This Row],[ile ton]]*statek46[[#This Row],[cena za tone w talarach]]))</f>
        <v>33172</v>
      </c>
      <c r="H150" s="2" t="str">
        <f>IF(statek46[[#This Row],[data]]&lt;&gt;A151,"tak","nie")</f>
        <v>tak</v>
      </c>
      <c r="I150" s="2"/>
      <c r="J150" s="2"/>
      <c r="K150" s="2"/>
      <c r="L150" s="2"/>
      <c r="M150" s="2"/>
      <c r="N150" s="2"/>
    </row>
    <row r="151" spans="1:14" x14ac:dyDescent="0.25">
      <c r="A151" s="1">
        <v>43162</v>
      </c>
      <c r="B151" s="2" t="s">
        <v>13</v>
      </c>
      <c r="C151" s="2" t="s">
        <v>9</v>
      </c>
      <c r="D151" s="2" t="s">
        <v>14</v>
      </c>
      <c r="E151">
        <v>34</v>
      </c>
      <c r="F151">
        <v>58</v>
      </c>
      <c r="G151" s="2">
        <f>IF(statek46[[#This Row],[Z/W]]="Z",G150-(statek46[[#This Row],[ile ton]]*statek46[[#This Row],[cena za tone w talarach]]),G150+(statek46[[#This Row],[ile ton]]*statek46[[#This Row],[cena za tone w talarach]]))</f>
        <v>35144</v>
      </c>
      <c r="H151" s="2" t="str">
        <f>IF(statek46[[#This Row],[data]]&lt;&gt;A152,"tak","nie")</f>
        <v>nie</v>
      </c>
      <c r="I151" s="2"/>
      <c r="J151" s="2"/>
      <c r="K151" s="2"/>
      <c r="L151" s="2"/>
      <c r="M151" s="2"/>
      <c r="N151" s="2"/>
    </row>
    <row r="152" spans="1:14" x14ac:dyDescent="0.25">
      <c r="A152" s="1">
        <v>43162</v>
      </c>
      <c r="B152" s="2" t="s">
        <v>13</v>
      </c>
      <c r="C152" s="2" t="s">
        <v>10</v>
      </c>
      <c r="D152" s="2" t="s">
        <v>8</v>
      </c>
      <c r="E152">
        <v>5</v>
      </c>
      <c r="F152">
        <v>9</v>
      </c>
      <c r="G152" s="2">
        <f>IF(statek46[[#This Row],[Z/W]]="Z",G151-(statek46[[#This Row],[ile ton]]*statek46[[#This Row],[cena za tone w talarach]]),G151+(statek46[[#This Row],[ile ton]]*statek46[[#This Row],[cena za tone w talarach]]))</f>
        <v>35099</v>
      </c>
      <c r="H152" s="2" t="str">
        <f>IF(statek46[[#This Row],[data]]&lt;&gt;A153,"tak","nie")</f>
        <v>tak</v>
      </c>
      <c r="I152" s="2"/>
      <c r="J152" s="2"/>
      <c r="K152" s="2"/>
      <c r="L152" s="2"/>
      <c r="M152" s="2"/>
      <c r="N152" s="2"/>
    </row>
    <row r="153" spans="1:14" x14ac:dyDescent="0.25">
      <c r="A153" s="1">
        <v>43181</v>
      </c>
      <c r="B153" s="2" t="s">
        <v>15</v>
      </c>
      <c r="C153" s="2" t="s">
        <v>12</v>
      </c>
      <c r="D153" s="2" t="s">
        <v>14</v>
      </c>
      <c r="E153">
        <v>46</v>
      </c>
      <c r="F153">
        <v>30</v>
      </c>
      <c r="G153" s="2">
        <f>IF(statek46[[#This Row],[Z/W]]="Z",G152-(statek46[[#This Row],[ile ton]]*statek46[[#This Row],[cena za tone w talarach]]),G152+(statek46[[#This Row],[ile ton]]*statek46[[#This Row],[cena za tone w talarach]]))</f>
        <v>36479</v>
      </c>
      <c r="H153" s="2" t="str">
        <f>IF(statek46[[#This Row],[data]]&lt;&gt;A154,"tak","nie")</f>
        <v>nie</v>
      </c>
      <c r="I153" s="2"/>
      <c r="J153" s="2"/>
      <c r="K153" s="2"/>
      <c r="L153" s="2"/>
      <c r="M153" s="2"/>
      <c r="N153" s="2"/>
    </row>
    <row r="154" spans="1:14" x14ac:dyDescent="0.25">
      <c r="A154" s="1">
        <v>43181</v>
      </c>
      <c r="B154" s="2" t="s">
        <v>15</v>
      </c>
      <c r="C154" s="2" t="s">
        <v>7</v>
      </c>
      <c r="D154" s="2" t="s">
        <v>8</v>
      </c>
      <c r="E154">
        <v>49</v>
      </c>
      <c r="F154">
        <v>65</v>
      </c>
      <c r="G154" s="2">
        <f>IF(statek46[[#This Row],[Z/W]]="Z",G153-(statek46[[#This Row],[ile ton]]*statek46[[#This Row],[cena za tone w talarach]]),G153+(statek46[[#This Row],[ile ton]]*statek46[[#This Row],[cena za tone w talarach]]))</f>
        <v>33294</v>
      </c>
      <c r="H154" s="2" t="str">
        <f>IF(statek46[[#This Row],[data]]&lt;&gt;A155,"tak","nie")</f>
        <v>nie</v>
      </c>
      <c r="I154" s="2"/>
      <c r="J154" s="2"/>
      <c r="K154" s="2"/>
      <c r="L154" s="2"/>
      <c r="M154" s="2"/>
      <c r="N154" s="2"/>
    </row>
    <row r="155" spans="1:14" x14ac:dyDescent="0.25">
      <c r="A155" s="1">
        <v>43181</v>
      </c>
      <c r="B155" s="2" t="s">
        <v>15</v>
      </c>
      <c r="C155" s="2" t="s">
        <v>10</v>
      </c>
      <c r="D155" s="2" t="s">
        <v>8</v>
      </c>
      <c r="E155">
        <v>16</v>
      </c>
      <c r="F155">
        <v>8</v>
      </c>
      <c r="G155" s="2">
        <f>IF(statek46[[#This Row],[Z/W]]="Z",G154-(statek46[[#This Row],[ile ton]]*statek46[[#This Row],[cena za tone w talarach]]),G154+(statek46[[#This Row],[ile ton]]*statek46[[#This Row],[cena za tone w talarach]]))</f>
        <v>33166</v>
      </c>
      <c r="H155" s="2" t="str">
        <f>IF(statek46[[#This Row],[data]]&lt;&gt;A156,"tak","nie")</f>
        <v>tak</v>
      </c>
      <c r="I155" s="2"/>
      <c r="J155" s="2"/>
      <c r="K155" s="2"/>
      <c r="L155" s="2"/>
      <c r="M155" s="2"/>
      <c r="N155" s="2"/>
    </row>
    <row r="156" spans="1:14" x14ac:dyDescent="0.25">
      <c r="A156" s="1">
        <v>43207</v>
      </c>
      <c r="B156" s="2" t="s">
        <v>16</v>
      </c>
      <c r="C156" s="2" t="s">
        <v>9</v>
      </c>
      <c r="D156" s="2" t="s">
        <v>8</v>
      </c>
      <c r="E156">
        <v>5</v>
      </c>
      <c r="F156">
        <v>37</v>
      </c>
      <c r="G156" s="2">
        <f>IF(statek46[[#This Row],[Z/W]]="Z",G155-(statek46[[#This Row],[ile ton]]*statek46[[#This Row],[cena za tone w talarach]]),G155+(statek46[[#This Row],[ile ton]]*statek46[[#This Row],[cena za tone w talarach]]))</f>
        <v>32981</v>
      </c>
      <c r="H156" s="2" t="str">
        <f>IF(statek46[[#This Row],[data]]&lt;&gt;A157,"tak","nie")</f>
        <v>nie</v>
      </c>
      <c r="I156" s="2"/>
      <c r="J156" s="2"/>
      <c r="K156" s="2"/>
      <c r="L156" s="2"/>
      <c r="M156" s="2"/>
      <c r="N156" s="2"/>
    </row>
    <row r="157" spans="1:14" x14ac:dyDescent="0.25">
      <c r="A157" s="1">
        <v>43207</v>
      </c>
      <c r="B157" s="2" t="s">
        <v>16</v>
      </c>
      <c r="C157" s="2" t="s">
        <v>12</v>
      </c>
      <c r="D157" s="2" t="s">
        <v>14</v>
      </c>
      <c r="E157">
        <v>1</v>
      </c>
      <c r="F157">
        <v>32</v>
      </c>
      <c r="G157" s="2">
        <f>IF(statek46[[#This Row],[Z/W]]="Z",G156-(statek46[[#This Row],[ile ton]]*statek46[[#This Row],[cena za tone w talarach]]),G156+(statek46[[#This Row],[ile ton]]*statek46[[#This Row],[cena za tone w talarach]]))</f>
        <v>33013</v>
      </c>
      <c r="H157" s="2" t="str">
        <f>IF(statek46[[#This Row],[data]]&lt;&gt;A158,"tak","nie")</f>
        <v>nie</v>
      </c>
      <c r="I157" s="2"/>
      <c r="J157" s="2"/>
      <c r="K157" s="2"/>
      <c r="L157" s="2"/>
      <c r="M157" s="2"/>
      <c r="N157" s="2"/>
    </row>
    <row r="158" spans="1:14" x14ac:dyDescent="0.25">
      <c r="A158" s="1">
        <v>43207</v>
      </c>
      <c r="B158" s="2" t="s">
        <v>16</v>
      </c>
      <c r="C158" s="2" t="s">
        <v>10</v>
      </c>
      <c r="D158" s="2" t="s">
        <v>8</v>
      </c>
      <c r="E158">
        <v>34</v>
      </c>
      <c r="F158">
        <v>7</v>
      </c>
      <c r="G158" s="2">
        <f>IF(statek46[[#This Row],[Z/W]]="Z",G157-(statek46[[#This Row],[ile ton]]*statek46[[#This Row],[cena za tone w talarach]]),G157+(statek46[[#This Row],[ile ton]]*statek46[[#This Row],[cena za tone w talarach]]))</f>
        <v>32775</v>
      </c>
      <c r="H158" s="2" t="str">
        <f>IF(statek46[[#This Row],[data]]&lt;&gt;A159,"tak","nie")</f>
        <v>nie</v>
      </c>
      <c r="I158" s="2"/>
      <c r="J158" s="2"/>
      <c r="K158" s="2"/>
      <c r="L158" s="2"/>
      <c r="M158" s="2"/>
      <c r="N158" s="2"/>
    </row>
    <row r="159" spans="1:14" x14ac:dyDescent="0.25">
      <c r="A159" s="1">
        <v>43207</v>
      </c>
      <c r="B159" s="2" t="s">
        <v>16</v>
      </c>
      <c r="C159" s="2" t="s">
        <v>7</v>
      </c>
      <c r="D159" s="2" t="s">
        <v>8</v>
      </c>
      <c r="E159">
        <v>29</v>
      </c>
      <c r="F159">
        <v>59</v>
      </c>
      <c r="G159" s="2">
        <f>IF(statek46[[#This Row],[Z/W]]="Z",G158-(statek46[[#This Row],[ile ton]]*statek46[[#This Row],[cena za tone w talarach]]),G158+(statek46[[#This Row],[ile ton]]*statek46[[#This Row],[cena za tone w talarach]]))</f>
        <v>31064</v>
      </c>
      <c r="H159" s="2" t="str">
        <f>IF(statek46[[#This Row],[data]]&lt;&gt;A160,"tak","nie")</f>
        <v>tak</v>
      </c>
      <c r="I159" s="2"/>
      <c r="J159" s="2"/>
      <c r="K159" s="2"/>
      <c r="L159" s="2"/>
      <c r="M159" s="2"/>
      <c r="N159" s="2"/>
    </row>
    <row r="160" spans="1:14" x14ac:dyDescent="0.25">
      <c r="A160" s="1">
        <v>43228</v>
      </c>
      <c r="B160" s="2" t="s">
        <v>17</v>
      </c>
      <c r="C160" s="2" t="s">
        <v>11</v>
      </c>
      <c r="D160" s="2" t="s">
        <v>8</v>
      </c>
      <c r="E160">
        <v>34</v>
      </c>
      <c r="F160">
        <v>24</v>
      </c>
      <c r="G160" s="2">
        <f>IF(statek46[[#This Row],[Z/W]]="Z",G159-(statek46[[#This Row],[ile ton]]*statek46[[#This Row],[cena za tone w talarach]]),G159+(statek46[[#This Row],[ile ton]]*statek46[[#This Row],[cena za tone w talarach]]))</f>
        <v>30248</v>
      </c>
      <c r="H160" s="2" t="str">
        <f>IF(statek46[[#This Row],[data]]&lt;&gt;A161,"tak","nie")</f>
        <v>nie</v>
      </c>
      <c r="I160" s="2"/>
      <c r="J160" s="2"/>
      <c r="K160" s="2"/>
      <c r="L160" s="2"/>
      <c r="M160" s="2"/>
      <c r="N160" s="2"/>
    </row>
    <row r="161" spans="1:14" x14ac:dyDescent="0.25">
      <c r="A161" s="1">
        <v>43228</v>
      </c>
      <c r="B161" s="2" t="s">
        <v>17</v>
      </c>
      <c r="C161" s="2" t="s">
        <v>12</v>
      </c>
      <c r="D161" s="2" t="s">
        <v>8</v>
      </c>
      <c r="E161">
        <v>27</v>
      </c>
      <c r="F161">
        <v>20</v>
      </c>
      <c r="G161" s="2">
        <f>IF(statek46[[#This Row],[Z/W]]="Z",G160-(statek46[[#This Row],[ile ton]]*statek46[[#This Row],[cena za tone w talarach]]),G160+(statek46[[#This Row],[ile ton]]*statek46[[#This Row],[cena za tone w talarach]]))</f>
        <v>29708</v>
      </c>
      <c r="H161" s="2" t="str">
        <f>IF(statek46[[#This Row],[data]]&lt;&gt;A162,"tak","nie")</f>
        <v>nie</v>
      </c>
      <c r="I161" s="2"/>
      <c r="J161" s="2"/>
      <c r="K161" s="2"/>
      <c r="L161" s="2"/>
      <c r="M161" s="2"/>
      <c r="N161" s="2"/>
    </row>
    <row r="162" spans="1:14" x14ac:dyDescent="0.25">
      <c r="A162" s="1">
        <v>43228</v>
      </c>
      <c r="B162" s="2" t="s">
        <v>17</v>
      </c>
      <c r="C162" s="2" t="s">
        <v>10</v>
      </c>
      <c r="D162" s="2" t="s">
        <v>8</v>
      </c>
      <c r="E162">
        <v>40</v>
      </c>
      <c r="F162">
        <v>8</v>
      </c>
      <c r="G162" s="2">
        <f>IF(statek46[[#This Row],[Z/W]]="Z",G161-(statek46[[#This Row],[ile ton]]*statek46[[#This Row],[cena za tone w talarach]]),G161+(statek46[[#This Row],[ile ton]]*statek46[[#This Row],[cena za tone w talarach]]))</f>
        <v>29388</v>
      </c>
      <c r="H162" s="2" t="str">
        <f>IF(statek46[[#This Row],[data]]&lt;&gt;A163,"tak","nie")</f>
        <v>tak</v>
      </c>
      <c r="I162" s="2"/>
      <c r="J162" s="2"/>
      <c r="K162" s="2"/>
      <c r="L162" s="2"/>
      <c r="M162" s="2"/>
      <c r="N162" s="2"/>
    </row>
    <row r="163" spans="1:14" x14ac:dyDescent="0.25">
      <c r="A163" s="1">
        <v>43252</v>
      </c>
      <c r="B163" s="2" t="s">
        <v>18</v>
      </c>
      <c r="C163" s="2" t="s">
        <v>7</v>
      </c>
      <c r="D163" s="2" t="s">
        <v>14</v>
      </c>
      <c r="E163">
        <v>184</v>
      </c>
      <c r="F163">
        <v>99</v>
      </c>
      <c r="G163" s="2">
        <f>IF(statek46[[#This Row],[Z/W]]="Z",G162-(statek46[[#This Row],[ile ton]]*statek46[[#This Row],[cena za tone w talarach]]),G162+(statek46[[#This Row],[ile ton]]*statek46[[#This Row],[cena za tone w talarach]]))</f>
        <v>47604</v>
      </c>
      <c r="H163" s="2" t="str">
        <f>IF(statek46[[#This Row],[data]]&lt;&gt;A164,"tak","nie")</f>
        <v>nie</v>
      </c>
      <c r="I163" s="2"/>
      <c r="J163" s="2"/>
      <c r="K163" s="2"/>
      <c r="L163" s="2"/>
      <c r="M163" s="2"/>
      <c r="N163" s="2"/>
    </row>
    <row r="164" spans="1:14" x14ac:dyDescent="0.25">
      <c r="A164" s="1">
        <v>43252</v>
      </c>
      <c r="B164" s="2" t="s">
        <v>18</v>
      </c>
      <c r="C164" s="2" t="s">
        <v>9</v>
      </c>
      <c r="D164" s="2" t="s">
        <v>8</v>
      </c>
      <c r="E164">
        <v>48</v>
      </c>
      <c r="F164">
        <v>38</v>
      </c>
      <c r="G164" s="2">
        <f>IF(statek46[[#This Row],[Z/W]]="Z",G163-(statek46[[#This Row],[ile ton]]*statek46[[#This Row],[cena za tone w talarach]]),G163+(statek46[[#This Row],[ile ton]]*statek46[[#This Row],[cena za tone w talarach]]))</f>
        <v>45780</v>
      </c>
      <c r="H164" s="2" t="str">
        <f>IF(statek46[[#This Row],[data]]&lt;&gt;A165,"tak","nie")</f>
        <v>nie</v>
      </c>
      <c r="I164" s="2"/>
      <c r="J164" s="2"/>
      <c r="K164" s="2"/>
      <c r="L164" s="2"/>
      <c r="M164" s="2"/>
      <c r="N164" s="2"/>
    </row>
    <row r="165" spans="1:14" x14ac:dyDescent="0.25">
      <c r="A165" s="1">
        <v>43252</v>
      </c>
      <c r="B165" s="2" t="s">
        <v>18</v>
      </c>
      <c r="C165" s="2" t="s">
        <v>11</v>
      </c>
      <c r="D165" s="2" t="s">
        <v>8</v>
      </c>
      <c r="E165">
        <v>21</v>
      </c>
      <c r="F165">
        <v>23</v>
      </c>
      <c r="G165" s="2">
        <f>IF(statek46[[#This Row],[Z/W]]="Z",G164-(statek46[[#This Row],[ile ton]]*statek46[[#This Row],[cena za tone w talarach]]),G164+(statek46[[#This Row],[ile ton]]*statek46[[#This Row],[cena za tone w talarach]]))</f>
        <v>45297</v>
      </c>
      <c r="H165" s="2" t="str">
        <f>IF(statek46[[#This Row],[data]]&lt;&gt;A166,"tak","nie")</f>
        <v>tak</v>
      </c>
      <c r="I165" s="2"/>
      <c r="J165" s="2"/>
      <c r="K165" s="2"/>
      <c r="L165" s="2"/>
      <c r="M165" s="2"/>
      <c r="N165" s="2"/>
    </row>
    <row r="166" spans="1:14" x14ac:dyDescent="0.25">
      <c r="A166" s="1">
        <v>43270</v>
      </c>
      <c r="B166" s="2" t="s">
        <v>19</v>
      </c>
      <c r="C166" s="2" t="s">
        <v>7</v>
      </c>
      <c r="D166" s="2" t="s">
        <v>8</v>
      </c>
      <c r="E166">
        <v>47</v>
      </c>
      <c r="F166">
        <v>66</v>
      </c>
      <c r="G166" s="2">
        <f>IF(statek46[[#This Row],[Z/W]]="Z",G165-(statek46[[#This Row],[ile ton]]*statek46[[#This Row],[cena za tone w talarach]]),G165+(statek46[[#This Row],[ile ton]]*statek46[[#This Row],[cena za tone w talarach]]))</f>
        <v>42195</v>
      </c>
      <c r="H166" s="2" t="str">
        <f>IF(statek46[[#This Row],[data]]&lt;&gt;A167,"tak","nie")</f>
        <v>nie</v>
      </c>
      <c r="I166" s="2"/>
      <c r="J166" s="2"/>
      <c r="K166" s="2"/>
      <c r="L166" s="2"/>
      <c r="M166" s="2"/>
      <c r="N166" s="2"/>
    </row>
    <row r="167" spans="1:14" x14ac:dyDescent="0.25">
      <c r="A167" s="1">
        <v>43270</v>
      </c>
      <c r="B167" s="2" t="s">
        <v>19</v>
      </c>
      <c r="C167" s="2" t="s">
        <v>11</v>
      </c>
      <c r="D167" s="2" t="s">
        <v>8</v>
      </c>
      <c r="E167">
        <v>6</v>
      </c>
      <c r="F167">
        <v>25</v>
      </c>
      <c r="G167" s="2">
        <f>IF(statek46[[#This Row],[Z/W]]="Z",G166-(statek46[[#This Row],[ile ton]]*statek46[[#This Row],[cena za tone w talarach]]),G166+(statek46[[#This Row],[ile ton]]*statek46[[#This Row],[cena za tone w talarach]]))</f>
        <v>42045</v>
      </c>
      <c r="H167" s="2" t="str">
        <f>IF(statek46[[#This Row],[data]]&lt;&gt;A168,"tak","nie")</f>
        <v>nie</v>
      </c>
      <c r="I167" s="2"/>
      <c r="J167" s="2"/>
      <c r="K167" s="2"/>
      <c r="L167" s="2"/>
      <c r="M167" s="2"/>
      <c r="N167" s="2"/>
    </row>
    <row r="168" spans="1:14" x14ac:dyDescent="0.25">
      <c r="A168" s="1">
        <v>43270</v>
      </c>
      <c r="B168" s="2" t="s">
        <v>19</v>
      </c>
      <c r="C168" s="2" t="s">
        <v>9</v>
      </c>
      <c r="D168" s="2" t="s">
        <v>8</v>
      </c>
      <c r="E168">
        <v>47</v>
      </c>
      <c r="F168">
        <v>41</v>
      </c>
      <c r="G168" s="2">
        <f>IF(statek46[[#This Row],[Z/W]]="Z",G167-(statek46[[#This Row],[ile ton]]*statek46[[#This Row],[cena za tone w talarach]]),G167+(statek46[[#This Row],[ile ton]]*statek46[[#This Row],[cena za tone w talarach]]))</f>
        <v>40118</v>
      </c>
      <c r="H168" s="2" t="str">
        <f>IF(statek46[[#This Row],[data]]&lt;&gt;A169,"tak","nie")</f>
        <v>tak</v>
      </c>
      <c r="I168" s="2"/>
      <c r="J168" s="2"/>
      <c r="K168" s="2"/>
      <c r="L168" s="2"/>
      <c r="M168" s="2"/>
      <c r="N168" s="2"/>
    </row>
    <row r="169" spans="1:14" x14ac:dyDescent="0.25">
      <c r="A169" s="1">
        <v>43292</v>
      </c>
      <c r="B169" s="2" t="s">
        <v>20</v>
      </c>
      <c r="C169" s="2" t="s">
        <v>10</v>
      </c>
      <c r="D169" s="2" t="s">
        <v>14</v>
      </c>
      <c r="E169">
        <v>192</v>
      </c>
      <c r="F169">
        <v>12</v>
      </c>
      <c r="G169" s="2">
        <f>IF(statek46[[#This Row],[Z/W]]="Z",G168-(statek46[[#This Row],[ile ton]]*statek46[[#This Row],[cena za tone w talarach]]),G168+(statek46[[#This Row],[ile ton]]*statek46[[#This Row],[cena za tone w talarach]]))</f>
        <v>42422</v>
      </c>
      <c r="H169" s="2" t="str">
        <f>IF(statek46[[#This Row],[data]]&lt;&gt;A170,"tak","nie")</f>
        <v>nie</v>
      </c>
      <c r="I169" s="2"/>
      <c r="J169" s="2"/>
      <c r="K169" s="2"/>
      <c r="L169" s="2"/>
      <c r="M169" s="2"/>
      <c r="N169" s="2"/>
    </row>
    <row r="170" spans="1:14" x14ac:dyDescent="0.25">
      <c r="A170" s="1">
        <v>43292</v>
      </c>
      <c r="B170" s="2" t="s">
        <v>20</v>
      </c>
      <c r="C170" s="2" t="s">
        <v>11</v>
      </c>
      <c r="D170" s="2" t="s">
        <v>14</v>
      </c>
      <c r="E170">
        <v>48</v>
      </c>
      <c r="F170">
        <v>37</v>
      </c>
      <c r="G170" s="2">
        <f>IF(statek46[[#This Row],[Z/W]]="Z",G169-(statek46[[#This Row],[ile ton]]*statek46[[#This Row],[cena za tone w talarach]]),G169+(statek46[[#This Row],[ile ton]]*statek46[[#This Row],[cena za tone w talarach]]))</f>
        <v>44198</v>
      </c>
      <c r="H170" s="2" t="str">
        <f>IF(statek46[[#This Row],[data]]&lt;&gt;A171,"tak","nie")</f>
        <v>nie</v>
      </c>
      <c r="I170" s="2"/>
      <c r="J170" s="2"/>
      <c r="K170" s="2"/>
      <c r="L170" s="2"/>
      <c r="M170" s="2"/>
      <c r="N170" s="2"/>
    </row>
    <row r="171" spans="1:14" x14ac:dyDescent="0.25">
      <c r="A171" s="1">
        <v>43292</v>
      </c>
      <c r="B171" s="2" t="s">
        <v>20</v>
      </c>
      <c r="C171" s="2" t="s">
        <v>7</v>
      </c>
      <c r="D171" s="2" t="s">
        <v>8</v>
      </c>
      <c r="E171">
        <v>18</v>
      </c>
      <c r="F171">
        <v>62</v>
      </c>
      <c r="G171" s="2">
        <f>IF(statek46[[#This Row],[Z/W]]="Z",G170-(statek46[[#This Row],[ile ton]]*statek46[[#This Row],[cena za tone w talarach]]),G170+(statek46[[#This Row],[ile ton]]*statek46[[#This Row],[cena za tone w talarach]]))</f>
        <v>43082</v>
      </c>
      <c r="H171" s="2" t="str">
        <f>IF(statek46[[#This Row],[data]]&lt;&gt;A172,"tak","nie")</f>
        <v>nie</v>
      </c>
      <c r="I171" s="2"/>
      <c r="J171" s="2"/>
      <c r="K171" s="2"/>
      <c r="L171" s="2"/>
      <c r="M171" s="2"/>
      <c r="N171" s="2"/>
    </row>
    <row r="172" spans="1:14" x14ac:dyDescent="0.25">
      <c r="A172" s="1">
        <v>43292</v>
      </c>
      <c r="B172" s="2" t="s">
        <v>20</v>
      </c>
      <c r="C172" s="2" t="s">
        <v>9</v>
      </c>
      <c r="D172" s="2" t="s">
        <v>8</v>
      </c>
      <c r="E172">
        <v>25</v>
      </c>
      <c r="F172">
        <v>39</v>
      </c>
      <c r="G172" s="2">
        <f>IF(statek46[[#This Row],[Z/W]]="Z",G171-(statek46[[#This Row],[ile ton]]*statek46[[#This Row],[cena za tone w talarach]]),G171+(statek46[[#This Row],[ile ton]]*statek46[[#This Row],[cena za tone w talarach]]))</f>
        <v>42107</v>
      </c>
      <c r="H172" s="2" t="str">
        <f>IF(statek46[[#This Row],[data]]&lt;&gt;A173,"tak","nie")</f>
        <v>nie</v>
      </c>
      <c r="I172" s="2"/>
      <c r="J172" s="2"/>
      <c r="K172" s="2"/>
      <c r="L172" s="2"/>
      <c r="M172" s="2"/>
      <c r="N172" s="2"/>
    </row>
    <row r="173" spans="1:14" x14ac:dyDescent="0.25">
      <c r="A173" s="12">
        <v>43292</v>
      </c>
      <c r="B173" s="13" t="s">
        <v>20</v>
      </c>
      <c r="C173" s="13" t="s">
        <v>12</v>
      </c>
      <c r="D173" s="13" t="s">
        <v>8</v>
      </c>
      <c r="E173" s="14">
        <v>2</v>
      </c>
      <c r="F173" s="14">
        <v>20</v>
      </c>
      <c r="G173" s="2">
        <f>IF(statek46[[#This Row],[Z/W]]="Z",G172-(statek46[[#This Row],[ile ton]]*statek46[[#This Row],[cena za tone w talarach]]),G172+(statek46[[#This Row],[ile ton]]*statek46[[#This Row],[cena za tone w talarach]]))</f>
        <v>42067</v>
      </c>
      <c r="H173" s="13" t="str">
        <f>IF(statek46[[#This Row],[data]]&lt;&gt;A174,"tak","nie")</f>
        <v>tak</v>
      </c>
      <c r="I173" s="13"/>
      <c r="J173" s="13"/>
      <c r="K173" s="13"/>
      <c r="L173" s="2"/>
      <c r="M173" s="2"/>
      <c r="N173" s="2"/>
    </row>
    <row r="174" spans="1:14" x14ac:dyDescent="0.25">
      <c r="A174" s="12">
        <v>43317</v>
      </c>
      <c r="B174" s="13" t="s">
        <v>21</v>
      </c>
      <c r="C174" s="13" t="s">
        <v>11</v>
      </c>
      <c r="D174" s="13" t="s">
        <v>14</v>
      </c>
      <c r="E174" s="14">
        <v>13</v>
      </c>
      <c r="F174" s="14">
        <v>38</v>
      </c>
      <c r="G174" s="2">
        <f>IF(statek46[[#This Row],[Z/W]]="Z",G173-(statek46[[#This Row],[ile ton]]*statek46[[#This Row],[cena za tone w talarach]]),G173+(statek46[[#This Row],[ile ton]]*statek46[[#This Row],[cena za tone w talarach]]))</f>
        <v>42561</v>
      </c>
      <c r="H174" s="13" t="str">
        <f>IF(statek46[[#This Row],[data]]&lt;&gt;A175,"tak","nie")</f>
        <v>nie</v>
      </c>
      <c r="I174" s="13"/>
      <c r="J174" s="13"/>
      <c r="K174" s="13"/>
      <c r="L174" s="2"/>
      <c r="M174" s="2"/>
      <c r="N174" s="2"/>
    </row>
    <row r="175" spans="1:14" x14ac:dyDescent="0.25">
      <c r="A175" s="1">
        <v>43317</v>
      </c>
      <c r="B175" s="2" t="s">
        <v>21</v>
      </c>
      <c r="C175" s="2" t="s">
        <v>9</v>
      </c>
      <c r="D175" s="2" t="s">
        <v>14</v>
      </c>
      <c r="E175">
        <v>121</v>
      </c>
      <c r="F175">
        <v>63</v>
      </c>
      <c r="G175" s="2">
        <f>IF(statek46[[#This Row],[Z/W]]="Z",G174-(statek46[[#This Row],[ile ton]]*statek46[[#This Row],[cena za tone w talarach]]),G174+(statek46[[#This Row],[ile ton]]*statek46[[#This Row],[cena za tone w talarach]]))</f>
        <v>50184</v>
      </c>
      <c r="H175" s="2" t="str">
        <f>IF(statek46[[#This Row],[data]]&lt;&gt;A176,"tak","nie")</f>
        <v>nie</v>
      </c>
      <c r="I175" s="2"/>
      <c r="J175" s="2"/>
      <c r="K175" s="2"/>
      <c r="L175" s="2"/>
      <c r="M175" s="2"/>
      <c r="N175" s="2"/>
    </row>
    <row r="176" spans="1:14" x14ac:dyDescent="0.25">
      <c r="A176" s="1">
        <v>43317</v>
      </c>
      <c r="B176" s="2" t="s">
        <v>21</v>
      </c>
      <c r="C176" s="2" t="s">
        <v>12</v>
      </c>
      <c r="D176" s="2" t="s">
        <v>8</v>
      </c>
      <c r="E176">
        <v>30</v>
      </c>
      <c r="F176">
        <v>19</v>
      </c>
      <c r="G176" s="2">
        <f>IF(statek46[[#This Row],[Z/W]]="Z",G175-(statek46[[#This Row],[ile ton]]*statek46[[#This Row],[cena za tone w talarach]]),G175+(statek46[[#This Row],[ile ton]]*statek46[[#This Row],[cena za tone w talarach]]))</f>
        <v>49614</v>
      </c>
      <c r="H176" s="2" t="str">
        <f>IF(statek46[[#This Row],[data]]&lt;&gt;A177,"tak","nie")</f>
        <v>nie</v>
      </c>
      <c r="I176" s="2"/>
      <c r="J176" s="2"/>
      <c r="K176" s="2"/>
      <c r="L176" s="2"/>
      <c r="M176" s="2"/>
      <c r="N176" s="2"/>
    </row>
    <row r="177" spans="1:14" x14ac:dyDescent="0.25">
      <c r="A177" s="1">
        <v>43317</v>
      </c>
      <c r="B177" s="2" t="s">
        <v>21</v>
      </c>
      <c r="C177" s="2" t="s">
        <v>10</v>
      </c>
      <c r="D177" s="2" t="s">
        <v>8</v>
      </c>
      <c r="E177">
        <v>46</v>
      </c>
      <c r="F177">
        <v>8</v>
      </c>
      <c r="G177" s="2">
        <f>IF(statek46[[#This Row],[Z/W]]="Z",G176-(statek46[[#This Row],[ile ton]]*statek46[[#This Row],[cena za tone w talarach]]),G176+(statek46[[#This Row],[ile ton]]*statek46[[#This Row],[cena za tone w talarach]]))</f>
        <v>49246</v>
      </c>
      <c r="H177" s="2" t="str">
        <f>IF(statek46[[#This Row],[data]]&lt;&gt;A178,"tak","nie")</f>
        <v>tak</v>
      </c>
      <c r="I177" s="2"/>
      <c r="J177" s="2"/>
      <c r="K177" s="2"/>
      <c r="L177" s="2"/>
      <c r="M177" s="2"/>
      <c r="N177" s="2"/>
    </row>
    <row r="178" spans="1:14" x14ac:dyDescent="0.25">
      <c r="A178" s="1">
        <v>43330</v>
      </c>
      <c r="B178" s="2" t="s">
        <v>22</v>
      </c>
      <c r="C178" s="2" t="s">
        <v>10</v>
      </c>
      <c r="D178" s="2" t="s">
        <v>14</v>
      </c>
      <c r="E178">
        <v>49</v>
      </c>
      <c r="F178">
        <v>11</v>
      </c>
      <c r="G178" s="2">
        <f>IF(statek46[[#This Row],[Z/W]]="Z",G177-(statek46[[#This Row],[ile ton]]*statek46[[#This Row],[cena za tone w talarach]]),G177+(statek46[[#This Row],[ile ton]]*statek46[[#This Row],[cena za tone w talarach]]))</f>
        <v>49785</v>
      </c>
      <c r="H178" s="2" t="str">
        <f>IF(statek46[[#This Row],[data]]&lt;&gt;A179,"tak","nie")</f>
        <v>nie</v>
      </c>
      <c r="I178" s="2"/>
      <c r="J178" s="2"/>
      <c r="K178" s="2"/>
      <c r="L178" s="2"/>
      <c r="M178" s="2"/>
      <c r="N178" s="2"/>
    </row>
    <row r="179" spans="1:14" x14ac:dyDescent="0.25">
      <c r="A179" s="1">
        <v>43330</v>
      </c>
      <c r="B179" s="2" t="s">
        <v>22</v>
      </c>
      <c r="C179" s="2" t="s">
        <v>7</v>
      </c>
      <c r="D179" s="2" t="s">
        <v>14</v>
      </c>
      <c r="E179">
        <v>61</v>
      </c>
      <c r="F179">
        <v>90</v>
      </c>
      <c r="G179" s="2">
        <f>IF(statek46[[#This Row],[Z/W]]="Z",G178-(statek46[[#This Row],[ile ton]]*statek46[[#This Row],[cena za tone w talarach]]),G178+(statek46[[#This Row],[ile ton]]*statek46[[#This Row],[cena za tone w talarach]]))</f>
        <v>55275</v>
      </c>
      <c r="H179" s="2" t="str">
        <f>IF(statek46[[#This Row],[data]]&lt;&gt;A180,"tak","nie")</f>
        <v>nie</v>
      </c>
      <c r="I179" s="2"/>
      <c r="J179" s="2"/>
      <c r="K179" s="2"/>
      <c r="L179" s="2"/>
      <c r="M179" s="2"/>
      <c r="N179" s="2"/>
    </row>
    <row r="180" spans="1:14" x14ac:dyDescent="0.25">
      <c r="A180" s="1">
        <v>43330</v>
      </c>
      <c r="B180" s="2" t="s">
        <v>22</v>
      </c>
      <c r="C180" s="2" t="s">
        <v>12</v>
      </c>
      <c r="D180" s="2" t="s">
        <v>8</v>
      </c>
      <c r="E180">
        <v>19</v>
      </c>
      <c r="F180">
        <v>22</v>
      </c>
      <c r="G180" s="2">
        <f>IF(statek46[[#This Row],[Z/W]]="Z",G179-(statek46[[#This Row],[ile ton]]*statek46[[#This Row],[cena za tone w talarach]]),G179+(statek46[[#This Row],[ile ton]]*statek46[[#This Row],[cena za tone w talarach]]))</f>
        <v>54857</v>
      </c>
      <c r="H180" s="2" t="str">
        <f>IF(statek46[[#This Row],[data]]&lt;&gt;A181,"tak","nie")</f>
        <v>nie</v>
      </c>
      <c r="I180" s="2"/>
      <c r="J180" s="2"/>
      <c r="K180" s="2"/>
      <c r="L180" s="2"/>
      <c r="M180" s="2"/>
      <c r="N180" s="2"/>
    </row>
    <row r="181" spans="1:14" x14ac:dyDescent="0.25">
      <c r="A181" s="1">
        <v>43330</v>
      </c>
      <c r="B181" s="2" t="s">
        <v>22</v>
      </c>
      <c r="C181" s="2" t="s">
        <v>9</v>
      </c>
      <c r="D181" s="2" t="s">
        <v>8</v>
      </c>
      <c r="E181">
        <v>22</v>
      </c>
      <c r="F181">
        <v>44</v>
      </c>
      <c r="G181" s="2">
        <f>IF(statek46[[#This Row],[Z/W]]="Z",G180-(statek46[[#This Row],[ile ton]]*statek46[[#This Row],[cena za tone w talarach]]),G180+(statek46[[#This Row],[ile ton]]*statek46[[#This Row],[cena za tone w talarach]]))</f>
        <v>53889</v>
      </c>
      <c r="H181" s="2" t="str">
        <f>IF(statek46[[#This Row],[data]]&lt;&gt;A182,"tak","nie")</f>
        <v>tak</v>
      </c>
      <c r="I181" s="2"/>
      <c r="J181" s="2"/>
      <c r="K181" s="2"/>
      <c r="L181" s="2"/>
      <c r="M181" s="2"/>
      <c r="N181" s="2"/>
    </row>
    <row r="182" spans="1:14" x14ac:dyDescent="0.25">
      <c r="A182" s="1">
        <v>43347</v>
      </c>
      <c r="B182" s="2" t="s">
        <v>6</v>
      </c>
      <c r="C182" s="2" t="s">
        <v>11</v>
      </c>
      <c r="D182" s="2" t="s">
        <v>8</v>
      </c>
      <c r="E182">
        <v>9</v>
      </c>
      <c r="F182">
        <v>25</v>
      </c>
      <c r="G182" s="2">
        <f>IF(statek46[[#This Row],[Z/W]]="Z",G181-(statek46[[#This Row],[ile ton]]*statek46[[#This Row],[cena za tone w talarach]]),G181+(statek46[[#This Row],[ile ton]]*statek46[[#This Row],[cena za tone w talarach]]))</f>
        <v>53664</v>
      </c>
      <c r="H182" s="2" t="str">
        <f>IF(statek46[[#This Row],[data]]&lt;&gt;A183,"tak","nie")</f>
        <v>nie</v>
      </c>
      <c r="I182" s="2"/>
      <c r="J182" s="2"/>
      <c r="K182" s="2"/>
      <c r="L182" s="2"/>
      <c r="M182" s="2"/>
      <c r="N182" s="2"/>
    </row>
    <row r="183" spans="1:14" x14ac:dyDescent="0.25">
      <c r="A183" s="1">
        <v>43347</v>
      </c>
      <c r="B183" s="2" t="s">
        <v>6</v>
      </c>
      <c r="C183" s="2" t="s">
        <v>7</v>
      </c>
      <c r="D183" s="2" t="s">
        <v>14</v>
      </c>
      <c r="E183">
        <v>4</v>
      </c>
      <c r="F183">
        <v>94</v>
      </c>
      <c r="G183" s="2">
        <f>IF(statek46[[#This Row],[Z/W]]="Z",G182-(statek46[[#This Row],[ile ton]]*statek46[[#This Row],[cena za tone w talarach]]),G182+(statek46[[#This Row],[ile ton]]*statek46[[#This Row],[cena za tone w talarach]]))</f>
        <v>54040</v>
      </c>
      <c r="H183" s="2" t="str">
        <f>IF(statek46[[#This Row],[data]]&lt;&gt;A184,"tak","nie")</f>
        <v>nie</v>
      </c>
      <c r="I183" s="2"/>
      <c r="J183" s="2"/>
      <c r="K183" s="2"/>
      <c r="L183" s="2"/>
      <c r="M183" s="2"/>
      <c r="N183" s="2"/>
    </row>
    <row r="184" spans="1:14" x14ac:dyDescent="0.25">
      <c r="A184" s="1">
        <v>43347</v>
      </c>
      <c r="B184" s="2" t="s">
        <v>6</v>
      </c>
      <c r="C184" s="2" t="s">
        <v>12</v>
      </c>
      <c r="D184" s="2" t="s">
        <v>8</v>
      </c>
      <c r="E184">
        <v>8</v>
      </c>
      <c r="F184">
        <v>21</v>
      </c>
      <c r="G184" s="2">
        <f>IF(statek46[[#This Row],[Z/W]]="Z",G183-(statek46[[#This Row],[ile ton]]*statek46[[#This Row],[cena za tone w talarach]]),G183+(statek46[[#This Row],[ile ton]]*statek46[[#This Row],[cena za tone w talarach]]))</f>
        <v>53872</v>
      </c>
      <c r="H184" s="2" t="str">
        <f>IF(statek46[[#This Row],[data]]&lt;&gt;A185,"tak","nie")</f>
        <v>nie</v>
      </c>
      <c r="I184" s="2"/>
      <c r="J184" s="2"/>
      <c r="K184" s="2"/>
      <c r="L184" s="2"/>
      <c r="M184" s="2"/>
      <c r="N184" s="2"/>
    </row>
    <row r="185" spans="1:14" x14ac:dyDescent="0.25">
      <c r="A185" s="1">
        <v>43347</v>
      </c>
      <c r="B185" s="2" t="s">
        <v>6</v>
      </c>
      <c r="C185" s="2" t="s">
        <v>10</v>
      </c>
      <c r="D185" s="2" t="s">
        <v>8</v>
      </c>
      <c r="E185">
        <v>47</v>
      </c>
      <c r="F185">
        <v>8</v>
      </c>
      <c r="G185" s="2">
        <f>IF(statek46[[#This Row],[Z/W]]="Z",G184-(statek46[[#This Row],[ile ton]]*statek46[[#This Row],[cena za tone w talarach]]),G184+(statek46[[#This Row],[ile ton]]*statek46[[#This Row],[cena za tone w talarach]]))</f>
        <v>53496</v>
      </c>
      <c r="H185" s="2" t="str">
        <f>IF(statek46[[#This Row],[data]]&lt;&gt;A186,"tak","nie")</f>
        <v>tak</v>
      </c>
      <c r="I185" s="2"/>
      <c r="J185" s="2"/>
      <c r="K185" s="2"/>
      <c r="L185" s="2"/>
      <c r="M185" s="2"/>
      <c r="N185" s="2"/>
    </row>
    <row r="186" spans="1:14" x14ac:dyDescent="0.25">
      <c r="A186" s="1">
        <v>43362</v>
      </c>
      <c r="B186" s="2" t="s">
        <v>13</v>
      </c>
      <c r="C186" s="2" t="s">
        <v>12</v>
      </c>
      <c r="D186" s="2" t="s">
        <v>14</v>
      </c>
      <c r="E186">
        <v>82</v>
      </c>
      <c r="F186">
        <v>29</v>
      </c>
      <c r="G186" s="2">
        <f>IF(statek46[[#This Row],[Z/W]]="Z",G185-(statek46[[#This Row],[ile ton]]*statek46[[#This Row],[cena za tone w talarach]]),G185+(statek46[[#This Row],[ile ton]]*statek46[[#This Row],[cena za tone w talarach]]))</f>
        <v>55874</v>
      </c>
      <c r="H186" s="2" t="str">
        <f>IF(statek46[[#This Row],[data]]&lt;&gt;A187,"tak","nie")</f>
        <v>nie</v>
      </c>
      <c r="I186" s="2"/>
      <c r="J186" s="2"/>
      <c r="K186" s="2"/>
      <c r="L186" s="2"/>
      <c r="M186" s="2"/>
      <c r="N186" s="2"/>
    </row>
    <row r="187" spans="1:14" x14ac:dyDescent="0.25">
      <c r="A187" s="1">
        <v>43362</v>
      </c>
      <c r="B187" s="2" t="s">
        <v>13</v>
      </c>
      <c r="C187" s="2" t="s">
        <v>9</v>
      </c>
      <c r="D187" s="2" t="s">
        <v>14</v>
      </c>
      <c r="E187">
        <v>26</v>
      </c>
      <c r="F187">
        <v>58</v>
      </c>
      <c r="G187" s="2">
        <f>IF(statek46[[#This Row],[Z/W]]="Z",G186-(statek46[[#This Row],[ile ton]]*statek46[[#This Row],[cena za tone w talarach]]),G186+(statek46[[#This Row],[ile ton]]*statek46[[#This Row],[cena za tone w talarach]]))</f>
        <v>57382</v>
      </c>
      <c r="H187" s="2" t="str">
        <f>IF(statek46[[#This Row],[data]]&lt;&gt;A188,"tak","nie")</f>
        <v>nie</v>
      </c>
      <c r="I187" s="2"/>
      <c r="J187" s="2"/>
      <c r="K187" s="2"/>
      <c r="L187" s="2"/>
      <c r="M187" s="2"/>
      <c r="N187" s="2"/>
    </row>
    <row r="188" spans="1:14" x14ac:dyDescent="0.25">
      <c r="A188" s="1">
        <v>43362</v>
      </c>
      <c r="B188" s="2" t="s">
        <v>13</v>
      </c>
      <c r="C188" s="2" t="s">
        <v>10</v>
      </c>
      <c r="D188" s="2" t="s">
        <v>8</v>
      </c>
      <c r="E188">
        <v>24</v>
      </c>
      <c r="F188">
        <v>9</v>
      </c>
      <c r="G188" s="2">
        <f>IF(statek46[[#This Row],[Z/W]]="Z",G187-(statek46[[#This Row],[ile ton]]*statek46[[#This Row],[cena za tone w talarach]]),G187+(statek46[[#This Row],[ile ton]]*statek46[[#This Row],[cena za tone w talarach]]))</f>
        <v>57166</v>
      </c>
      <c r="H188" s="2" t="str">
        <f>IF(statek46[[#This Row],[data]]&lt;&gt;A189,"tak","nie")</f>
        <v>nie</v>
      </c>
      <c r="I188" s="2"/>
      <c r="J188" s="2"/>
      <c r="K188" s="2"/>
      <c r="L188" s="2"/>
      <c r="M188" s="2"/>
      <c r="N188" s="2"/>
    </row>
    <row r="189" spans="1:14" x14ac:dyDescent="0.25">
      <c r="A189" s="1">
        <v>43362</v>
      </c>
      <c r="B189" s="2" t="s">
        <v>13</v>
      </c>
      <c r="C189" s="2" t="s">
        <v>11</v>
      </c>
      <c r="D189" s="2" t="s">
        <v>8</v>
      </c>
      <c r="E189">
        <v>36</v>
      </c>
      <c r="F189">
        <v>26</v>
      </c>
      <c r="G189" s="2">
        <f>IF(statek46[[#This Row],[Z/W]]="Z",G188-(statek46[[#This Row],[ile ton]]*statek46[[#This Row],[cena za tone w talarach]]),G188+(statek46[[#This Row],[ile ton]]*statek46[[#This Row],[cena za tone w talarach]]))</f>
        <v>56230</v>
      </c>
      <c r="H189" s="2" t="str">
        <f>IF(statek46[[#This Row],[data]]&lt;&gt;A190,"tak","nie")</f>
        <v>nie</v>
      </c>
      <c r="I189" s="2"/>
      <c r="J189" s="2"/>
      <c r="K189" s="2"/>
      <c r="L189" s="2"/>
      <c r="M189" s="2"/>
      <c r="N189" s="2"/>
    </row>
    <row r="190" spans="1:14" x14ac:dyDescent="0.25">
      <c r="A190" s="1">
        <v>43362</v>
      </c>
      <c r="B190" s="2" t="s">
        <v>13</v>
      </c>
      <c r="C190" s="2" t="s">
        <v>7</v>
      </c>
      <c r="D190" s="2" t="s">
        <v>8</v>
      </c>
      <c r="E190">
        <v>6</v>
      </c>
      <c r="F190">
        <v>68</v>
      </c>
      <c r="G190" s="2">
        <f>IF(statek46[[#This Row],[Z/W]]="Z",G189-(statek46[[#This Row],[ile ton]]*statek46[[#This Row],[cena za tone w talarach]]),G189+(statek46[[#This Row],[ile ton]]*statek46[[#This Row],[cena za tone w talarach]]))</f>
        <v>55822</v>
      </c>
      <c r="H190" s="2" t="str">
        <f>IF(statek46[[#This Row],[data]]&lt;&gt;A191,"tak","nie")</f>
        <v>tak</v>
      </c>
      <c r="I190" s="2"/>
      <c r="J190" s="2"/>
      <c r="K190" s="2"/>
      <c r="L190" s="2"/>
      <c r="M190" s="2"/>
      <c r="N190" s="2"/>
    </row>
    <row r="191" spans="1:14" x14ac:dyDescent="0.25">
      <c r="A191" s="1">
        <v>43381</v>
      </c>
      <c r="B191" s="2" t="s">
        <v>15</v>
      </c>
      <c r="C191" s="2" t="s">
        <v>11</v>
      </c>
      <c r="D191" s="2" t="s">
        <v>14</v>
      </c>
      <c r="E191">
        <v>45</v>
      </c>
      <c r="F191">
        <v>36</v>
      </c>
      <c r="G191" s="2">
        <f>IF(statek46[[#This Row],[Z/W]]="Z",G190-(statek46[[#This Row],[ile ton]]*statek46[[#This Row],[cena za tone w talarach]]),G190+(statek46[[#This Row],[ile ton]]*statek46[[#This Row],[cena za tone w talarach]]))</f>
        <v>57442</v>
      </c>
      <c r="H191" s="2" t="str">
        <f>IF(statek46[[#This Row],[data]]&lt;&gt;A192,"tak","nie")</f>
        <v>nie</v>
      </c>
      <c r="I191" s="2"/>
      <c r="J191" s="2"/>
      <c r="K191" s="2"/>
      <c r="L191" s="2"/>
      <c r="M191" s="2"/>
      <c r="N191" s="2"/>
    </row>
    <row r="192" spans="1:14" x14ac:dyDescent="0.25">
      <c r="A192" s="1">
        <v>43381</v>
      </c>
      <c r="B192" s="2" t="s">
        <v>15</v>
      </c>
      <c r="C192" s="2" t="s">
        <v>10</v>
      </c>
      <c r="D192" s="2" t="s">
        <v>8</v>
      </c>
      <c r="E192">
        <v>18</v>
      </c>
      <c r="F192">
        <v>8</v>
      </c>
      <c r="G192" s="2">
        <f>IF(statek46[[#This Row],[Z/W]]="Z",G191-(statek46[[#This Row],[ile ton]]*statek46[[#This Row],[cena za tone w talarach]]),G191+(statek46[[#This Row],[ile ton]]*statek46[[#This Row],[cena za tone w talarach]]))</f>
        <v>57298</v>
      </c>
      <c r="H192" s="2" t="str">
        <f>IF(statek46[[#This Row],[data]]&lt;&gt;A193,"tak","nie")</f>
        <v>nie</v>
      </c>
      <c r="I192" s="2"/>
      <c r="J192" s="2"/>
      <c r="K192" s="2"/>
      <c r="L192" s="2"/>
      <c r="M192" s="2"/>
      <c r="N192" s="2"/>
    </row>
    <row r="193" spans="1:14" x14ac:dyDescent="0.25">
      <c r="A193" s="1">
        <v>43381</v>
      </c>
      <c r="B193" s="2" t="s">
        <v>15</v>
      </c>
      <c r="C193" s="2" t="s">
        <v>9</v>
      </c>
      <c r="D193" s="2" t="s">
        <v>8</v>
      </c>
      <c r="E193">
        <v>20</v>
      </c>
      <c r="F193">
        <v>41</v>
      </c>
      <c r="G193" s="2">
        <f>IF(statek46[[#This Row],[Z/W]]="Z",G192-(statek46[[#This Row],[ile ton]]*statek46[[#This Row],[cena za tone w talarach]]),G192+(statek46[[#This Row],[ile ton]]*statek46[[#This Row],[cena za tone w talarach]]))</f>
        <v>56478</v>
      </c>
      <c r="H193" s="2" t="str">
        <f>IF(statek46[[#This Row],[data]]&lt;&gt;A194,"tak","nie")</f>
        <v>tak</v>
      </c>
      <c r="I193" s="2"/>
      <c r="J193" s="2"/>
      <c r="K193" s="2"/>
      <c r="L193" s="2"/>
      <c r="M193" s="2"/>
      <c r="N193" s="2"/>
    </row>
    <row r="194" spans="1:14" x14ac:dyDescent="0.25">
      <c r="A194" s="1">
        <v>43407</v>
      </c>
      <c r="B194" s="2" t="s">
        <v>16</v>
      </c>
      <c r="C194" s="2" t="s">
        <v>12</v>
      </c>
      <c r="D194" s="2" t="s">
        <v>14</v>
      </c>
      <c r="E194">
        <v>4</v>
      </c>
      <c r="F194">
        <v>32</v>
      </c>
      <c r="G194" s="2">
        <f>IF(statek46[[#This Row],[Z/W]]="Z",G193-(statek46[[#This Row],[ile ton]]*statek46[[#This Row],[cena za tone w talarach]]),G193+(statek46[[#This Row],[ile ton]]*statek46[[#This Row],[cena za tone w talarach]]))</f>
        <v>56606</v>
      </c>
      <c r="H194" s="2" t="str">
        <f>IF(statek46[[#This Row],[data]]&lt;&gt;A195,"tak","nie")</f>
        <v>nie</v>
      </c>
      <c r="I194" s="2"/>
      <c r="J194" s="2"/>
      <c r="K194" s="2"/>
      <c r="L194" s="2"/>
      <c r="M194" s="2"/>
      <c r="N194" s="2"/>
    </row>
    <row r="195" spans="1:14" x14ac:dyDescent="0.25">
      <c r="A195" s="1">
        <v>43407</v>
      </c>
      <c r="B195" s="2" t="s">
        <v>16</v>
      </c>
      <c r="C195" s="2" t="s">
        <v>9</v>
      </c>
      <c r="D195" s="2" t="s">
        <v>8</v>
      </c>
      <c r="E195">
        <v>48</v>
      </c>
      <c r="F195">
        <v>37</v>
      </c>
      <c r="G195" s="2">
        <f>IF(statek46[[#This Row],[Z/W]]="Z",G194-(statek46[[#This Row],[ile ton]]*statek46[[#This Row],[cena za tone w talarach]]),G194+(statek46[[#This Row],[ile ton]]*statek46[[#This Row],[cena za tone w talarach]]))</f>
        <v>54830</v>
      </c>
      <c r="H195" s="2" t="str">
        <f>IF(statek46[[#This Row],[data]]&lt;&gt;A196,"tak","nie")</f>
        <v>tak</v>
      </c>
      <c r="I195" s="2"/>
      <c r="J195" s="2"/>
      <c r="K195" s="2"/>
      <c r="L195" s="2"/>
      <c r="M195" s="2"/>
      <c r="N195" s="2"/>
    </row>
    <row r="196" spans="1:14" x14ac:dyDescent="0.25">
      <c r="A196" s="1">
        <v>43428</v>
      </c>
      <c r="B196" s="2" t="s">
        <v>17</v>
      </c>
      <c r="C196" s="2" t="s">
        <v>9</v>
      </c>
      <c r="D196" s="2" t="s">
        <v>14</v>
      </c>
      <c r="E196">
        <v>64</v>
      </c>
      <c r="F196">
        <v>61</v>
      </c>
      <c r="G196" s="2">
        <f>IF(statek46[[#This Row],[Z/W]]="Z",G195-(statek46[[#This Row],[ile ton]]*statek46[[#This Row],[cena za tone w talarach]]),G195+(statek46[[#This Row],[ile ton]]*statek46[[#This Row],[cena za tone w talarach]]))</f>
        <v>58734</v>
      </c>
      <c r="H196" s="2" t="str">
        <f>IF(statek46[[#This Row],[data]]&lt;&gt;A197,"tak","nie")</f>
        <v>nie</v>
      </c>
      <c r="I196" s="2"/>
      <c r="J196" s="2"/>
      <c r="K196" s="2"/>
      <c r="L196" s="2"/>
      <c r="M196" s="2"/>
      <c r="N196" s="2"/>
    </row>
    <row r="197" spans="1:14" x14ac:dyDescent="0.25">
      <c r="A197" s="1">
        <v>43428</v>
      </c>
      <c r="B197" s="2" t="s">
        <v>17</v>
      </c>
      <c r="C197" s="2" t="s">
        <v>7</v>
      </c>
      <c r="D197" s="2" t="s">
        <v>8</v>
      </c>
      <c r="E197">
        <v>43</v>
      </c>
      <c r="F197">
        <v>63</v>
      </c>
      <c r="G197" s="2">
        <f>IF(statek46[[#This Row],[Z/W]]="Z",G196-(statek46[[#This Row],[ile ton]]*statek46[[#This Row],[cena za tone w talarach]]),G196+(statek46[[#This Row],[ile ton]]*statek46[[#This Row],[cena za tone w talarach]]))</f>
        <v>56025</v>
      </c>
      <c r="H197" s="2" t="str">
        <f>IF(statek46[[#This Row],[data]]&lt;&gt;A198,"tak","nie")</f>
        <v>nie</v>
      </c>
      <c r="I197" s="2"/>
      <c r="J197" s="2"/>
      <c r="K197" s="2"/>
      <c r="L197" s="2"/>
      <c r="M197" s="2"/>
      <c r="N197" s="2"/>
    </row>
    <row r="198" spans="1:14" x14ac:dyDescent="0.25">
      <c r="A198" s="1">
        <v>43428</v>
      </c>
      <c r="B198" s="2" t="s">
        <v>17</v>
      </c>
      <c r="C198" s="2" t="s">
        <v>11</v>
      </c>
      <c r="D198" s="2" t="s">
        <v>8</v>
      </c>
      <c r="E198">
        <v>24</v>
      </c>
      <c r="F198">
        <v>24</v>
      </c>
      <c r="G198" s="2">
        <f>IF(statek46[[#This Row],[Z/W]]="Z",G197-(statek46[[#This Row],[ile ton]]*statek46[[#This Row],[cena za tone w talarach]]),G197+(statek46[[#This Row],[ile ton]]*statek46[[#This Row],[cena za tone w talarach]]))</f>
        <v>55449</v>
      </c>
      <c r="H198" s="2" t="str">
        <f>IF(statek46[[#This Row],[data]]&lt;&gt;A199,"tak","nie")</f>
        <v>tak</v>
      </c>
      <c r="I198" s="2"/>
      <c r="J198" s="2"/>
      <c r="K198" s="2"/>
      <c r="L198" s="2"/>
      <c r="M198" s="2"/>
      <c r="N198" s="2"/>
    </row>
    <row r="199" spans="1:14" x14ac:dyDescent="0.25">
      <c r="A199" s="1">
        <v>43452</v>
      </c>
      <c r="B199" s="2" t="s">
        <v>18</v>
      </c>
      <c r="C199" s="2" t="s">
        <v>9</v>
      </c>
      <c r="D199" s="2" t="s">
        <v>14</v>
      </c>
      <c r="E199">
        <v>4</v>
      </c>
      <c r="F199">
        <v>62</v>
      </c>
      <c r="G199" s="2">
        <f>IF(statek46[[#This Row],[Z/W]]="Z",G198-(statek46[[#This Row],[ile ton]]*statek46[[#This Row],[cena za tone w talarach]]),G198+(statek46[[#This Row],[ile ton]]*statek46[[#This Row],[cena za tone w talarach]]))</f>
        <v>55697</v>
      </c>
      <c r="H199" s="2" t="str">
        <f>IF(statek46[[#This Row],[data]]&lt;&gt;A200,"tak","nie")</f>
        <v>nie</v>
      </c>
      <c r="I199" s="2"/>
      <c r="J199" s="2"/>
      <c r="K199" s="2"/>
      <c r="L199" s="2"/>
      <c r="M199" s="2"/>
      <c r="N199" s="2"/>
    </row>
    <row r="200" spans="1:14" x14ac:dyDescent="0.25">
      <c r="A200" s="1">
        <v>43452</v>
      </c>
      <c r="B200" s="2" t="s">
        <v>18</v>
      </c>
      <c r="C200" s="2" t="s">
        <v>12</v>
      </c>
      <c r="D200" s="2" t="s">
        <v>8</v>
      </c>
      <c r="E200">
        <v>35</v>
      </c>
      <c r="F200">
        <v>19</v>
      </c>
      <c r="G200" s="2">
        <f>IF(statek46[[#This Row],[Z/W]]="Z",G199-(statek46[[#This Row],[ile ton]]*statek46[[#This Row],[cena za tone w talarach]]),G199+(statek46[[#This Row],[ile ton]]*statek46[[#This Row],[cena za tone w talarach]]))</f>
        <v>55032</v>
      </c>
      <c r="H200" s="2" t="str">
        <f>IF(statek46[[#This Row],[data]]&lt;&gt;A201,"tak","nie")</f>
        <v>nie</v>
      </c>
      <c r="I200" s="2"/>
      <c r="J200" s="2"/>
      <c r="K200" s="2"/>
      <c r="L200" s="2"/>
      <c r="M200" s="2"/>
      <c r="N200" s="2"/>
    </row>
    <row r="201" spans="1:14" x14ac:dyDescent="0.25">
      <c r="A201" s="1">
        <v>43452</v>
      </c>
      <c r="B201" s="2" t="s">
        <v>18</v>
      </c>
      <c r="C201" s="2" t="s">
        <v>10</v>
      </c>
      <c r="D201" s="2" t="s">
        <v>8</v>
      </c>
      <c r="E201">
        <v>41</v>
      </c>
      <c r="F201">
        <v>8</v>
      </c>
      <c r="G201" s="2">
        <f>IF(statek46[[#This Row],[Z/W]]="Z",G200-(statek46[[#This Row],[ile ton]]*statek46[[#This Row],[cena za tone w talarach]]),G200+(statek46[[#This Row],[ile ton]]*statek46[[#This Row],[cena za tone w talarach]]))</f>
        <v>54704</v>
      </c>
      <c r="H201" s="2" t="str">
        <f>IF(statek46[[#This Row],[data]]&lt;&gt;A202,"tak","nie")</f>
        <v>nie</v>
      </c>
      <c r="I201" s="2"/>
      <c r="J201" s="2"/>
      <c r="K201" s="2"/>
      <c r="L201" s="2"/>
      <c r="M201" s="2"/>
      <c r="N201" s="2"/>
    </row>
    <row r="202" spans="1:14" x14ac:dyDescent="0.25">
      <c r="A202" s="1">
        <v>43452</v>
      </c>
      <c r="B202" s="2" t="s">
        <v>18</v>
      </c>
      <c r="C202" s="2" t="s">
        <v>7</v>
      </c>
      <c r="D202" s="2" t="s">
        <v>8</v>
      </c>
      <c r="E202">
        <v>23</v>
      </c>
      <c r="F202">
        <v>61</v>
      </c>
      <c r="G202" s="2">
        <f>IF(statek46[[#This Row],[Z/W]]="Z",G201-(statek46[[#This Row],[ile ton]]*statek46[[#This Row],[cena za tone w talarach]]),G201+(statek46[[#This Row],[ile ton]]*statek46[[#This Row],[cena za tone w talarach]]))</f>
        <v>53301</v>
      </c>
      <c r="H202" s="2" t="str">
        <f>IF(statek46[[#This Row],[data]]&lt;&gt;A203,"tak","nie")</f>
        <v>nie</v>
      </c>
      <c r="I202" s="2"/>
      <c r="J202" s="2"/>
      <c r="K202" s="2"/>
      <c r="L202" s="2"/>
      <c r="M202" s="2"/>
      <c r="N202" s="2"/>
    </row>
    <row r="203" spans="1:14" x14ac:dyDescent="0.25">
      <c r="A203" s="1">
        <v>43452</v>
      </c>
      <c r="B203" s="2" t="s">
        <v>18</v>
      </c>
      <c r="C203" s="2" t="s">
        <v>11</v>
      </c>
      <c r="D203" s="2" t="s">
        <v>8</v>
      </c>
      <c r="E203">
        <v>46</v>
      </c>
      <c r="F203">
        <v>23</v>
      </c>
      <c r="G203" s="2">
        <f>IF(statek46[[#This Row],[Z/W]]="Z",G202-(statek46[[#This Row],[ile ton]]*statek46[[#This Row],[cena za tone w talarach]]),G202+(statek46[[#This Row],[ile ton]]*statek46[[#This Row],[cena za tone w talarach]]))</f>
        <v>52243</v>
      </c>
      <c r="H203" s="2" t="str">
        <f>IF(statek46[[#This Row],[data]]&lt;&gt;A204,"tak","nie")</f>
        <v>tak</v>
      </c>
      <c r="I203" s="2"/>
      <c r="J203" s="2"/>
      <c r="K203" s="2"/>
      <c r="L203" s="2"/>
      <c r="M203" s="2"/>
      <c r="N203" s="2"/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c E A A B Q S w M E F A A C A A g A u 6 1 o V v u g f K u m A A A A 9 g A A A B I A H A B D b 2 5 m a W c v U G F j a 2 F n Z S 5 4 b W w g o h g A K K A U A A A A A A A A A A A A A A A A A A A A A A A A A A A A h Y 8 x D o I w G I W v Q r r T l m o M I a U k O r h I Y m J i X J t S o R F + D C 2 W u z l 4 J K 8 g R l E 3 x / e 9 b 3 j v f r 3 x b G j q 4 K I 7 a 1 p I U Y Q p C j S o t j B Q p q h 3 x z B G m e B b q U 6 y 1 M E o g 0 0 G W 6 S o c u 6 c E O K 9 x 3 6 G 2 6 4 k j N K I H P L N T l W 6 k e g j m / 9 y a M A 6 C U o j w f e v M Y L h K J r j e M E w 5 W S C P D f w F d i 4 9 9 n + Q L 7 q a 9 d 3 W m g I 1 0 t O p s j J + 4 N 4 A F B L A w Q U A A I A C A C 7 r W h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6 1 o V j v X o Q u v A Q A A 6 g s A A B M A H A B G b 3 J t d W x h c y 9 T Z W N 0 a W 9 u M S 5 t I K I Y A C i g F A A A A A A A A A A A A A A A A A A A A A A A A A A A A O 2 S w W 7 T Q B C G z 0 T K O 6 y 2 F 0 e y D D F t J U A + o B R o L 1 V R g p D a R W j q H d J V v T v W 7 p j U i X r p K / W E x K 3 K e 7 F p W l p U D h z I z b 5 4 9 5 / 1 v / O P v 4 A l G 3 J i v H 4 P 3 / R 7 / V 4 4 A 4 9 a B A b G c 1 G I C r n f E / F Z / v A 3 1 3 p 5 R V E c h e / Z H p W N R c f J e 1 N h N i L H c R M S O X q t P g X 0 Q R 2 8 U v d n g v p g e L 8 5 V U e e p h 6 s N W 6 q 4 h V O g 9 f K A j c e V P 4 i H 3 6 l G j 0 5 p c G h W v e Q 8 Q X L Q X q y h 5 W x h t E X 8 p l M x Y i q x r p Q 7 K b i n S t J R 8 d i m O / k q f j Y E O O Y 2 w q L h 2 V 2 S A 6 / D N J 1 l i 1 5 C N P l 1 c 3 1 7 N w I E j X p W b v 8 G e b k W h t 3 c 0 P W o I x B J 3 A a v 4 1 d 2 2 i 0 j 6 B j s O T 3 J F J x c l d 6 W 1 X j E i r w o W D f P L 7 o O D q 5 O F 0 S 3 N Y P l h M P L n w j b 9 c 5 J m 2 N I f m 3 t t L F Q m p g i E O I l i j i G i 9 T s Z A 1 e b 4 X G S / 4 V m S a g X + i H j / / / E S L v 1 E w u a g f O N 7 d z l Y 9 3 R Z K d C D m s C q i m A l e 5 Y T y 7 M + D l 4 N + z 7 i / p 3 4 M 1 p a 8 Q y v J B 7 L j q + N r Y 3 y 9 7 P j q + N o g X 9 s d X x 1 f G + R r p + O r 4 + v / 8 P U L U E s B A i 0 A F A A C A A g A u 6 1 o V v u g f K u m A A A A 9 g A A A B I A A A A A A A A A A A A A A A A A A A A A A E N v b m Z p Z y 9 Q Y W N r Y W d l L n h t b F B L A Q I t A B Q A A g A I A L u t a F Y P y u m r p A A A A O k A A A A T A A A A A A A A A A A A A A A A A P I A A A B b Q 2 9 u d G V u d F 9 U e X B l c 1 0 u e G 1 s U E s B A i 0 A F A A C A A g A u 6 1 o V j v X o Q u v A Q A A 6 g s A A B M A A A A A A A A A A A A A A A A A 4 w E A A E Z v c m 1 1 b G F z L 1 N l Y 3 R p b 2 4 x L m 1 Q S w U G A A A A A A M A A w D C A A A A 3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z M A A A A A A A A h M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0 Y X R l a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h U M T k 6 N D k 6 N D k u N z k 5 O T Y 2 N 1 o i I C 8 + P E V u d H J 5 I F R 5 c G U 9 I k Z p b G x D b 2 x 1 b W 5 U e X B l c y I g V m F s d W U 9 I n N D U V l H Q m d N R C I g L z 4 8 R W 5 0 c n k g V H l w Z T 0 i R m l s b E N v b H V t b k 5 h b W V z I i B W Y W x 1 Z T 0 i c 1 s m c X V v d D t k Y X R h J n F 1 b 3 Q 7 L C Z x d W 9 0 O 3 B v c n Q m c X V v d D s s J n F 1 b 3 Q 7 d G 9 3 Y X I m c X V v d D s s J n F 1 b 3 Q 7 W i 9 X J n F 1 b 3 Q 7 L C Z x d W 9 0 O 2 l s Z S B 0 b 2 4 m c X V v d D s s J n F 1 b 3 Q 7 Y 2 V u Y S B 6 Y S B 0 b 2 5 l I H c g d G F s Y X J h Y 2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G F 0 Z W s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N 0 Y X R l a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4 V D E 5 O j Q 5 O j Q 5 L j c 5 O T k 2 N j d a I i A v P j x F b n R y e S B U e X B l P S J G a W x s Q 2 9 s d W 1 u V H l w Z X M i I F Z h b H V l P S J z Q 1 F Z R 0 J n T U Q i I C 8 + P E V u d H J 5 I F R 5 c G U 9 I k Z p b G x D b 2 x 1 b W 5 O Y W 1 l c y I g V m F s d W U 9 I n N b J n F 1 b 3 Q 7 Z G F 0 Y S Z x d W 9 0 O y w m c X V v d D t w b 3 J 0 J n F 1 b 3 Q 7 L C Z x d W 9 0 O 3 R v d 2 F y J n F 1 b 3 Q 7 L C Z x d W 9 0 O 1 o v V y Z x d W 9 0 O y w m c X V v d D t p b G U g d G 9 u J n F 1 b 3 Q 7 L C Z x d W 9 0 O 2 N l b m E g e m E g d G 9 u Z S B 3 I H R h b G F y Y W N o J n F 1 b 3 Q 7 X S I g L z 4 8 R W 5 0 c n k g V H l w Z T 0 i R m l s b F N 0 Y X R 1 c y I g V m F s d W U 9 I n N D b 2 1 w b G V 0 Z S I g L z 4 8 R W 5 0 c n k g V H l w Z T 0 i R m l s b E N v d W 5 0 I i B W Y W x 1 Z T 0 i b D I w M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0 Y X R l a y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3 R h d G V r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h U M T k 6 N D k 6 N D k u N z k 5 O T Y 2 N 1 o i I C 8 + P E V u d H J 5 I F R 5 c G U 9 I k Z p b G x D b 2 x 1 b W 5 U e X B l c y I g V m F s d W U 9 I n N D U V l H Q m d N R C I g L z 4 8 R W 5 0 c n k g V H l w Z T 0 i R m l s b E N v b H V t b k 5 h b W V z I i B W Y W x 1 Z T 0 i c 1 s m c X V v d D t k Y X R h J n F 1 b 3 Q 7 L C Z x d W 9 0 O 3 B v c n Q m c X V v d D s s J n F 1 b 3 Q 7 d G 9 3 Y X I m c X V v d D s s J n F 1 b 3 Q 7 W i 9 X J n F 1 b 3 Q 7 L C Z x d W 9 0 O 2 l s Z S B 0 b 2 4 m c X V v d D s s J n F 1 b 3 Q 7 Y 2 V u Y S B 6 Y S B 0 b 2 5 l I H c g d G F s Y X J h Y 2 g m c X V v d D t d I i A v P j x F b n R y e S B U e X B l P S J G a W x s U 3 R h d H V z I i B W Y W x 1 Z T 0 i c 0 N v b X B s Z X R l I i A v P j x F b n R y e S B U e X B l P S J G a W x s Q 2 9 1 b n Q i I F Z h b H V l P S J s M j A y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3 R h d G V r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z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z d G F 0 Z W s 0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z L T A z L T A 4 V D E 5 O j Q 5 O j Q 5 L j c 5 O T k 2 N j d a I i A v P j x F b n R y e S B U e X B l P S J G a W x s Q 2 9 s d W 1 u V H l w Z X M i I F Z h b H V l P S J z Q 1 F Z R 0 J n T U Q i I C 8 + P E V u d H J 5 I F R 5 c G U 9 I k Z p b G x D b 2 x 1 b W 5 O Y W 1 l c y I g V m F s d W U 9 I n N b J n F 1 b 3 Q 7 Z G F 0 Y S Z x d W 9 0 O y w m c X V v d D t w b 3 J 0 J n F 1 b 3 Q 7 L C Z x d W 9 0 O 3 R v d 2 F y J n F 1 b 3 Q 7 L C Z x d W 9 0 O 1 o v V y Z x d W 9 0 O y w m c X V v d D t p b G U g d G 9 u J n F 1 b 3 Q 7 L C Z x d W 9 0 O 2 N l b m E g e m E g d G 9 u Z S B 3 I H R h b G F y Y W N o J n F 1 b 3 Q 7 X S I g L z 4 8 R W 5 0 c n k g V H l w Z T 0 i R m l s b F N 0 Y X R 1 c y I g V m F s d W U 9 I n N D b 2 1 w b G V 0 Z S I g L z 4 8 R W 5 0 c n k g V H l w Z T 0 i R m l s b E N v d W 5 0 I i B W Y W x 1 Z T 0 i b D I w M i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3 R h d G V r J T I w K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0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0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z d G F 0 Z W s 0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z L T A z L T A 4 V D E 5 O j Q 5 O j Q 5 L j c 5 O T k 2 N j d a I i A v P j x F b n R y e S B U e X B l P S J G a W x s Q 2 9 s d W 1 u V H l w Z X M i I F Z h b H V l P S J z Q 1 F Z R 0 J n T U Q i I C 8 + P E V u d H J 5 I F R 5 c G U 9 I k Z p b G x D b 2 x 1 b W 5 O Y W 1 l c y I g V m F s d W U 9 I n N b J n F 1 b 3 Q 7 Z G F 0 Y S Z x d W 9 0 O y w m c X V v d D t w b 3 J 0 J n F 1 b 3 Q 7 L C Z x d W 9 0 O 3 R v d 2 F y J n F 1 b 3 Q 7 L C Z x d W 9 0 O 1 o v V y Z x d W 9 0 O y w m c X V v d D t p b G U g d G 9 u J n F 1 b 3 Q 7 L C Z x d W 9 0 O 2 N l b m E g e m E g d G 9 u Z S B 3 I H R h b G F y Y W N o J n F 1 b 3 Q 7 X S I g L z 4 8 R W 5 0 c n k g V H l w Z T 0 i R m l s b F N 0 Y X R 1 c y I g V m F s d W U 9 I n N D b 2 1 w b G V 0 Z S I g L z 4 8 R W 5 0 c n k g V H l w Z T 0 i R m l s b E N v d W 5 0 I i B W Y W x 1 Z T 0 i b D I w M i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3 R h d G V r J T I w K D U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1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1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g F S Y n i x F U C d C n O O P v 3 V l w A A A A A C A A A A A A A Q Z g A A A A E A A C A A A A B s n b Y M K o P o o N I i 6 6 0 m T e R p U D 6 X x I b n s 0 L e a e m m S V m g V g A A A A A O g A A A A A I A A C A A A A D n c Z 4 j B J S R D 5 E p S T C V G w e 4 6 d V v S K c c f N G 4 N 4 k 1 S 7 i v N V A A A A D O 6 s t a f m N Q 9 D A w B T X A o v i q h 6 j g 2 K L c z + k b k O j 0 4 m G E F X 7 U l I h O 9 3 3 R w R W O C s n 0 U R m J d O w 9 l 8 Z 1 b k K c k Y o d f t h G P q p D C k C E E q n Q h L y D W V j r W E A A A A B X 6 p A T k i r 3 3 g L V o 1 C r h 7 R u 2 7 c X L w e 3 1 s r o e 3 g l D l p h 8 b I h D k l E H N w v S i a C X 8 / O H 6 K W o f A H a U F L G g 0 A O C Q H u d E 2 < / D a t a M a s h u p > 
</file>

<file path=customXml/itemProps1.xml><?xml version="1.0" encoding="utf-8"?>
<ds:datastoreItem xmlns:ds="http://schemas.openxmlformats.org/officeDocument/2006/customXml" ds:itemID="{DA3FD192-B192-40FB-91CC-FEC9A953D11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7</vt:i4>
      </vt:variant>
      <vt:variant>
        <vt:lpstr>Wykresy</vt:lpstr>
      </vt:variant>
      <vt:variant>
        <vt:i4>1</vt:i4>
      </vt:variant>
    </vt:vector>
  </HeadingPairs>
  <TitlesOfParts>
    <vt:vector size="8" baseType="lpstr">
      <vt:lpstr>6_1</vt:lpstr>
      <vt:lpstr>statek</vt:lpstr>
      <vt:lpstr>6_2</vt:lpstr>
      <vt:lpstr>Arkusz6</vt:lpstr>
      <vt:lpstr>6_3</vt:lpstr>
      <vt:lpstr>Arkusz5</vt:lpstr>
      <vt:lpstr>6_5</vt:lpstr>
      <vt:lpstr>WYKRES 6_4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I9</dc:creator>
  <cp:lastModifiedBy>I9</cp:lastModifiedBy>
  <dcterms:created xsi:type="dcterms:W3CDTF">2015-06-05T18:19:34Z</dcterms:created>
  <dcterms:modified xsi:type="dcterms:W3CDTF">2023-03-08T21:21:32Z</dcterms:modified>
</cp:coreProperties>
</file>