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230AA1-7271-4B4E-9A9D-1ED1942B370C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Bài 1" sheetId="2" r:id="rId1"/>
    <sheet name="Bài 3" sheetId="11" r:id="rId2"/>
    <sheet name="Bài 2" sheetId="3" r:id="rId3"/>
  </sheets>
  <calcPr calcId="191029"/>
</workbook>
</file>

<file path=xl/calcChain.xml><?xml version="1.0" encoding="utf-8"?>
<calcChain xmlns="http://schemas.openxmlformats.org/spreadsheetml/2006/main">
  <c r="H6" i="2" l="1"/>
  <c r="H7" i="2"/>
  <c r="F12" i="2"/>
  <c r="F17" i="2"/>
  <c r="F16" i="2"/>
  <c r="F15" i="2"/>
  <c r="F14" i="2"/>
  <c r="F13" i="2"/>
  <c r="E9" i="11"/>
  <c r="F9" i="11" s="1"/>
  <c r="E8" i="11"/>
  <c r="F8" i="11" s="1"/>
  <c r="H7" i="11"/>
  <c r="E7" i="11"/>
  <c r="F7" i="11" s="1"/>
  <c r="E6" i="11"/>
  <c r="F6" i="11" s="1"/>
  <c r="E5" i="11"/>
  <c r="F5" i="11" s="1"/>
  <c r="E4" i="11"/>
  <c r="H3" i="11" s="1"/>
  <c r="H7" i="3"/>
  <c r="E5" i="3"/>
  <c r="F5" i="3" s="1"/>
  <c r="F7" i="3"/>
  <c r="E6" i="3"/>
  <c r="E5" i="2"/>
  <c r="F5" i="2" s="1"/>
  <c r="E9" i="3"/>
  <c r="E8" i="3"/>
  <c r="F8" i="3" s="1"/>
  <c r="E7" i="3"/>
  <c r="E4" i="3"/>
  <c r="H4" i="3" s="1"/>
  <c r="D9" i="3"/>
  <c r="F9" i="3" s="1"/>
  <c r="D8" i="3"/>
  <c r="D7" i="3"/>
  <c r="D6" i="3"/>
  <c r="D5" i="3"/>
  <c r="D4" i="3"/>
  <c r="E9" i="2"/>
  <c r="F9" i="2" s="1"/>
  <c r="E8" i="2"/>
  <c r="F8" i="2" s="1"/>
  <c r="E7" i="2"/>
  <c r="F7" i="2" s="1"/>
  <c r="E6" i="2"/>
  <c r="F6" i="2" s="1"/>
  <c r="E4" i="2"/>
  <c r="F4" i="2" s="1"/>
  <c r="H5" i="11" l="1"/>
  <c r="H4" i="11"/>
  <c r="H6" i="11" s="1"/>
  <c r="F4" i="11"/>
  <c r="H3" i="3"/>
  <c r="H6" i="3" s="1"/>
  <c r="H3" i="2"/>
  <c r="H5" i="3"/>
  <c r="F6" i="3"/>
  <c r="F4" i="3"/>
  <c r="H4" i="2"/>
  <c r="H5" i="2" l="1"/>
</calcChain>
</file>

<file path=xl/sharedStrings.xml><?xml version="1.0" encoding="utf-8"?>
<sst xmlns="http://schemas.openxmlformats.org/spreadsheetml/2006/main" count="74" uniqueCount="30">
  <si>
    <t>Bài 2</t>
  </si>
  <si>
    <t>Bài 3</t>
  </si>
  <si>
    <t>Bài 1 — Tính NPV, IRR, B/C, Payback (đơn vị: triệu)</t>
  </si>
  <si>
    <t>Lãi suất r</t>
  </si>
  <si>
    <t>Kết quả (tóm tắt)</t>
  </si>
  <si>
    <t>Kết luận</t>
  </si>
  <si>
    <t>Năm (t)</t>
  </si>
  <si>
    <t>Đầu tư C_t</t>
  </si>
  <si>
    <t>Dòng tiền CF_t = B_t - C_t</t>
  </si>
  <si>
    <t>Hệ số chiết khấu 1/(1+r)^t</t>
  </si>
  <si>
    <t>PV(Dòng tiền) = CF_t * factor</t>
  </si>
  <si>
    <t>NPV:</t>
  </si>
  <si>
    <t>PV(B) tổng:</t>
  </si>
  <si>
    <t>IRR:</t>
  </si>
  <si>
    <t>PV(C) tổng:</t>
  </si>
  <si>
    <t>B/C:</t>
  </si>
  <si>
    <t>Payback (undisc.): (tính bằng cumulative CF thủ công)</t>
  </si>
  <si>
    <t>Payback (disc.): (tính bằng cumulative PV_CF)</t>
  </si>
  <si>
    <t>Kết luận:</t>
  </si>
  <si>
    <t>Dự án 2</t>
  </si>
  <si>
    <t>Dự án có NPV dương → nên chấp nhận. B/C = 1.7. IRR ≈ 49.56%.</t>
  </si>
  <si>
    <t>PV(B):</t>
  </si>
  <si>
    <t>PV(C):</t>
  </si>
  <si>
    <t>Nếu mục tiêu tối đa hóa NPV =&gt; chọn Dự án 1</t>
  </si>
  <si>
    <t>Nếu mục tiêu tối đa hóa B/C =&gt; chọn Dự án 2</t>
  </si>
  <si>
    <t>Lợi nhuận B_t</t>
  </si>
  <si>
    <t>Dòng vào C_t</t>
  </si>
  <si>
    <t>Dòng ra B_t</t>
  </si>
  <si>
    <t>Dự án thứ nhất</t>
  </si>
  <si>
    <t>Dự án thứ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</si>
</sst>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topLeftCell="G1" workbookViewId="0">
      <selection activeCell="H14" sqref="H14"/>
    </sheetView>
  </sheetViews>
  <sheetFormatPr defaultRowHeight="14.4"/>
  <cols>
    <col min="1" max="1" width="54.21875" style="1" bestFit="1" customWidth="1"/>
    <col min="2" max="2" width="9.77734375" style="1" bestFit="1" customWidth="1"/>
    <col min="3" max="3" width="12.109375" style="1" bestFit="1" customWidth="1"/>
    <col min="4" max="4" width="22.21875" style="1" bestFit="1" customWidth="1"/>
    <col min="5" max="5" width="22.33203125" style="1" bestFit="1" customWidth="1"/>
    <col min="6" max="6" width="24.77734375" style="1" bestFit="1" customWidth="1"/>
    <col min="7" max="7" width="44.5546875" style="1" bestFit="1" customWidth="1"/>
    <col min="8" max="8" width="38.88671875" style="1" bestFit="1" customWidth="1"/>
    <col min="9" max="9" width="8.33203125" style="1" bestFit="1" customWidth="1"/>
    <col min="10" max="16384" width="8.88671875" style="1"/>
  </cols>
  <sheetData>
    <row r="1" spans="1:10">
      <c r="A1" s="2" t="s">
        <v>2</v>
      </c>
      <c r="I1" s="1" t="s">
        <v>3</v>
      </c>
      <c r="J1" s="1">
        <v>0.17</v>
      </c>
    </row>
    <row r="2" spans="1:10">
      <c r="A2" s="2" t="s">
        <v>28</v>
      </c>
      <c r="G2" s="1" t="s">
        <v>4</v>
      </c>
      <c r="H2" s="1" t="s">
        <v>5</v>
      </c>
    </row>
    <row r="3" spans="1:10">
      <c r="A3" s="3" t="s">
        <v>6</v>
      </c>
      <c r="B3" s="3" t="s">
        <v>7</v>
      </c>
      <c r="C3" s="3" t="s">
        <v>25</v>
      </c>
      <c r="D3" s="3" t="s">
        <v>8</v>
      </c>
      <c r="E3" s="3" t="s">
        <v>9</v>
      </c>
      <c r="F3" s="3" t="s">
        <v>10</v>
      </c>
      <c r="G3" s="3" t="s">
        <v>12</v>
      </c>
      <c r="H3" s="3">
        <f>SUMPRODUCT(C4:C9, E4:E9)</f>
        <v>971.53561581217832</v>
      </c>
    </row>
    <row r="4" spans="1:10">
      <c r="A4" s="3">
        <v>0</v>
      </c>
      <c r="B4" s="3">
        <v>500</v>
      </c>
      <c r="C4" s="3">
        <v>0</v>
      </c>
      <c r="D4" s="3">
        <v>-500</v>
      </c>
      <c r="E4" s="3">
        <f>1/(1+$J$1)^A4</f>
        <v>1</v>
      </c>
      <c r="F4" s="3">
        <f t="shared" ref="F4:F9" si="0">D4*E4</f>
        <v>-500</v>
      </c>
      <c r="G4" s="3" t="s">
        <v>14</v>
      </c>
      <c r="H4" s="3">
        <f>SUMPRODUCT(B4:B9, E4:E9)</f>
        <v>573.05135510263722</v>
      </c>
    </row>
    <row r="5" spans="1:10">
      <c r="A5" s="3">
        <v>1</v>
      </c>
      <c r="B5" s="3">
        <v>0</v>
      </c>
      <c r="C5" s="3">
        <v>250</v>
      </c>
      <c r="D5" s="3">
        <v>250</v>
      </c>
      <c r="E5" s="3">
        <f>1/(1+$J$1)^A5</f>
        <v>0.85470085470085477</v>
      </c>
      <c r="F5" s="3">
        <f t="shared" si="0"/>
        <v>213.67521367521368</v>
      </c>
      <c r="G5" s="3" t="s">
        <v>11</v>
      </c>
      <c r="H5" s="3">
        <f>H3-H4</f>
        <v>398.4842607095411</v>
      </c>
    </row>
    <row r="6" spans="1:10">
      <c r="A6" s="3">
        <v>2</v>
      </c>
      <c r="B6" s="3">
        <v>100</v>
      </c>
      <c r="C6" s="3">
        <v>350</v>
      </c>
      <c r="D6" s="3">
        <v>250</v>
      </c>
      <c r="E6" s="3">
        <f>1/(1+$J$1)^A6</f>
        <v>0.73051355102637161</v>
      </c>
      <c r="F6" s="3">
        <f t="shared" si="0"/>
        <v>182.6283877565929</v>
      </c>
      <c r="G6" s="3" t="s">
        <v>15</v>
      </c>
      <c r="H6" s="3">
        <f>H3/H4</f>
        <v>1.6953726872143422</v>
      </c>
    </row>
    <row r="7" spans="1:10">
      <c r="A7" s="3">
        <v>3</v>
      </c>
      <c r="B7" s="3">
        <v>0</v>
      </c>
      <c r="C7" s="3">
        <v>450</v>
      </c>
      <c r="D7" s="3">
        <v>450</v>
      </c>
      <c r="E7" s="3">
        <f>1/(1+$J$1)^A7</f>
        <v>0.62437055643279626</v>
      </c>
      <c r="F7" s="3">
        <f t="shared" si="0"/>
        <v>280.96675039475832</v>
      </c>
      <c r="G7" s="3" t="s">
        <v>13</v>
      </c>
      <c r="H7" s="3">
        <f>IRR(D4:D9)</f>
        <v>0.49560752554497189</v>
      </c>
    </row>
    <row r="8" spans="1:10">
      <c r="A8" s="3">
        <v>4</v>
      </c>
      <c r="B8" s="3">
        <v>0</v>
      </c>
      <c r="C8" s="3">
        <v>500</v>
      </c>
      <c r="D8" s="3">
        <v>500</v>
      </c>
      <c r="E8" s="3">
        <f>1/(1+$J$1)^A8</f>
        <v>0.53365004823315931</v>
      </c>
      <c r="F8" s="3">
        <f t="shared" si="0"/>
        <v>266.82502411657964</v>
      </c>
      <c r="G8" s="3" t="s">
        <v>16</v>
      </c>
      <c r="H8" s="3">
        <v>2</v>
      </c>
    </row>
    <row r="9" spans="1:10">
      <c r="A9" s="3">
        <v>5</v>
      </c>
      <c r="B9" s="3">
        <v>0</v>
      </c>
      <c r="C9" s="3">
        <v>-100</v>
      </c>
      <c r="D9" s="3">
        <v>-100</v>
      </c>
      <c r="E9" s="3">
        <f>1/(1+$J$1)^A9</f>
        <v>0.45611115233603361</v>
      </c>
      <c r="F9" s="3">
        <f t="shared" si="0"/>
        <v>-45.611115233603364</v>
      </c>
      <c r="G9" s="3" t="s">
        <v>17</v>
      </c>
      <c r="H9" s="3">
        <v>2.3690000000000002</v>
      </c>
    </row>
    <row r="10" spans="1:10">
      <c r="A10" s="3"/>
      <c r="B10" s="3"/>
      <c r="C10" s="3"/>
      <c r="D10" s="3"/>
      <c r="E10" s="3"/>
      <c r="F10" s="3"/>
      <c r="G10" s="3"/>
      <c r="H10" s="3"/>
    </row>
    <row r="11" spans="1:10">
      <c r="A11" s="5" t="s">
        <v>29</v>
      </c>
      <c r="B11" s="3" t="s">
        <v>7</v>
      </c>
      <c r="C11" s="3" t="s">
        <v>25</v>
      </c>
      <c r="D11" s="3" t="s">
        <v>8</v>
      </c>
      <c r="E11" s="3" t="s">
        <v>9</v>
      </c>
      <c r="F11" s="3" t="s">
        <v>10</v>
      </c>
      <c r="G11" s="3"/>
      <c r="H11" s="3"/>
    </row>
    <row r="12" spans="1:10">
      <c r="A12" s="3">
        <v>0</v>
      </c>
      <c r="B12" s="3">
        <v>100</v>
      </c>
      <c r="C12" s="3">
        <v>0</v>
      </c>
      <c r="D12" s="3">
        <v>-100</v>
      </c>
      <c r="E12" s="3">
        <v>-100</v>
      </c>
      <c r="F12" s="3">
        <f t="shared" ref="F12:F17" si="1">D12*E12</f>
        <v>10000</v>
      </c>
      <c r="G12" s="3" t="s">
        <v>19</v>
      </c>
      <c r="H12" s="3"/>
    </row>
    <row r="13" spans="1:10">
      <c r="A13" s="3">
        <v>1</v>
      </c>
      <c r="B13" s="3">
        <v>0</v>
      </c>
      <c r="C13" s="3">
        <v>-100</v>
      </c>
      <c r="D13" s="3">
        <v>-100</v>
      </c>
      <c r="E13" s="3">
        <v>-85.470085470085479</v>
      </c>
      <c r="F13" s="3">
        <f t="shared" si="1"/>
        <v>8547.0085470085487</v>
      </c>
      <c r="G13" s="3" t="s">
        <v>21</v>
      </c>
      <c r="H13" s="3">
        <v>429.07</v>
      </c>
    </row>
    <row r="14" spans="1:10">
      <c r="A14" s="3">
        <v>2</v>
      </c>
      <c r="B14" s="3">
        <v>50</v>
      </c>
      <c r="C14" s="3">
        <v>200</v>
      </c>
      <c r="D14" s="3">
        <v>150</v>
      </c>
      <c r="E14" s="3">
        <v>109.5770326539558</v>
      </c>
      <c r="F14" s="3">
        <f t="shared" si="1"/>
        <v>16436.554898093371</v>
      </c>
      <c r="G14" s="3" t="s">
        <v>22</v>
      </c>
      <c r="H14" s="3">
        <v>136.53</v>
      </c>
    </row>
    <row r="15" spans="1:10">
      <c r="A15" s="3">
        <v>3</v>
      </c>
      <c r="B15" s="3">
        <v>0</v>
      </c>
      <c r="C15" s="3">
        <v>200</v>
      </c>
      <c r="D15" s="3">
        <v>200</v>
      </c>
      <c r="E15" s="3">
        <v>124.8741112865593</v>
      </c>
      <c r="F15" s="3">
        <f t="shared" si="1"/>
        <v>24974.822257311858</v>
      </c>
      <c r="G15" s="3" t="s">
        <v>11</v>
      </c>
      <c r="H15" s="3">
        <v>292.54000000000002</v>
      </c>
    </row>
    <row r="16" spans="1:10">
      <c r="A16" s="3">
        <v>4</v>
      </c>
      <c r="B16" s="3">
        <v>0</v>
      </c>
      <c r="C16" s="3">
        <v>200</v>
      </c>
      <c r="D16" s="3">
        <v>200</v>
      </c>
      <c r="E16" s="3">
        <v>106.7300096466319</v>
      </c>
      <c r="F16" s="3">
        <f t="shared" si="1"/>
        <v>21346.001929326379</v>
      </c>
      <c r="G16" s="3" t="s">
        <v>15</v>
      </c>
      <c r="H16" s="3">
        <v>3.14</v>
      </c>
    </row>
    <row r="17" spans="1:8">
      <c r="A17" s="3">
        <v>5</v>
      </c>
      <c r="B17" s="3">
        <v>0</v>
      </c>
      <c r="C17" s="3">
        <v>300</v>
      </c>
      <c r="D17" s="3">
        <v>300</v>
      </c>
      <c r="E17" s="3">
        <v>136.8333457008101</v>
      </c>
      <c r="F17" s="3">
        <f t="shared" si="1"/>
        <v>41050.003710243029</v>
      </c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 t="s">
        <v>23</v>
      </c>
    </row>
    <row r="19" spans="1:8">
      <c r="A19" s="3"/>
      <c r="B19" s="3"/>
      <c r="C19" s="3"/>
      <c r="D19" s="3"/>
      <c r="E19" s="3"/>
      <c r="F19" s="3"/>
      <c r="G19" s="3"/>
      <c r="H19" s="3" t="s">
        <v>24</v>
      </c>
    </row>
    <row r="21" spans="1:8">
      <c r="G21" s="3" t="s">
        <v>18</v>
      </c>
    </row>
    <row r="22" spans="1:8">
      <c r="G22" s="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93F-15EB-4644-A8F7-83B44A682705}">
  <dimension ref="A1:J19"/>
  <sheetViews>
    <sheetView workbookViewId="0">
      <selection activeCell="B1" sqref="B1"/>
    </sheetView>
  </sheetViews>
  <sheetFormatPr defaultRowHeight="14.4"/>
  <cols>
    <col min="1" max="1" width="54.21875" style="1" bestFit="1" customWidth="1"/>
    <col min="2" max="2" width="9.77734375" style="1" bestFit="1" customWidth="1"/>
    <col min="3" max="3" width="9.44140625" style="1" bestFit="1" customWidth="1"/>
    <col min="4" max="4" width="22.21875" style="1" bestFit="1" customWidth="1"/>
    <col min="5" max="5" width="22.33203125" style="1" bestFit="1" customWidth="1"/>
    <col min="6" max="6" width="24.77734375" style="1" bestFit="1" customWidth="1"/>
    <col min="7" max="7" width="44.5546875" style="1" bestFit="1" customWidth="1"/>
    <col min="8" max="8" width="38.88671875" style="1" bestFit="1" customWidth="1"/>
    <col min="9" max="9" width="8.33203125" style="1" bestFit="1" customWidth="1"/>
    <col min="10" max="16384" width="8.88671875" style="1"/>
  </cols>
  <sheetData>
    <row r="1" spans="1:10">
      <c r="A1" s="2" t="s">
        <v>1</v>
      </c>
      <c r="I1" s="1" t="s">
        <v>3</v>
      </c>
      <c r="J1" s="1">
        <v>0.17</v>
      </c>
    </row>
    <row r="2" spans="1:10">
      <c r="G2" s="1" t="s">
        <v>4</v>
      </c>
      <c r="H2" s="1" t="s">
        <v>5</v>
      </c>
    </row>
    <row r="3" spans="1:10">
      <c r="A3" s="3" t="s">
        <v>6</v>
      </c>
      <c r="B3" s="3" t="s">
        <v>7</v>
      </c>
      <c r="C3" s="3" t="s">
        <v>25</v>
      </c>
      <c r="D3" s="3" t="s">
        <v>8</v>
      </c>
      <c r="E3" s="3" t="s">
        <v>9</v>
      </c>
      <c r="F3" s="3" t="s">
        <v>10</v>
      </c>
      <c r="G3" s="3" t="s">
        <v>12</v>
      </c>
      <c r="H3" s="3">
        <f>SUMPRODUCT(C4:C9, E4:E9)</f>
        <v>971.53561581217832</v>
      </c>
    </row>
    <row r="4" spans="1:10">
      <c r="A4" s="3">
        <v>0</v>
      </c>
      <c r="B4" s="3">
        <v>500</v>
      </c>
      <c r="C4" s="3">
        <v>0</v>
      </c>
      <c r="D4" s="3">
        <v>-500</v>
      </c>
      <c r="E4" s="3">
        <f>1/(1+$J$1)^A4</f>
        <v>1</v>
      </c>
      <c r="F4" s="3">
        <f t="shared" ref="F4:F9" si="0">D4*E4</f>
        <v>-500</v>
      </c>
      <c r="G4" s="3" t="s">
        <v>14</v>
      </c>
      <c r="H4" s="3">
        <f>SUMPRODUCT(B4:B9, E4:E9)</f>
        <v>573.05135510263722</v>
      </c>
    </row>
    <row r="5" spans="1:10">
      <c r="A5" s="3">
        <v>1</v>
      </c>
      <c r="B5" s="3">
        <v>0</v>
      </c>
      <c r="C5" s="3">
        <v>250</v>
      </c>
      <c r="D5" s="3">
        <v>250</v>
      </c>
      <c r="E5" s="3">
        <f>1/(1+$J$1)^A5</f>
        <v>0.85470085470085477</v>
      </c>
      <c r="F5" s="3">
        <f t="shared" si="0"/>
        <v>213.67521367521368</v>
      </c>
      <c r="G5" s="3" t="s">
        <v>11</v>
      </c>
      <c r="H5" s="3">
        <f>H3-H4</f>
        <v>398.4842607095411</v>
      </c>
    </row>
    <row r="6" spans="1:10">
      <c r="A6" s="3">
        <v>2</v>
      </c>
      <c r="B6" s="3">
        <v>100</v>
      </c>
      <c r="C6" s="3">
        <v>350</v>
      </c>
      <c r="D6" s="3">
        <v>250</v>
      </c>
      <c r="E6" s="3">
        <f>1/(1+$J$1)^A6</f>
        <v>0.73051355102637161</v>
      </c>
      <c r="F6" s="3">
        <f t="shared" si="0"/>
        <v>182.6283877565929</v>
      </c>
      <c r="G6" s="3" t="s">
        <v>15</v>
      </c>
      <c r="H6" s="3">
        <f>H3/H4</f>
        <v>1.6953726872143422</v>
      </c>
    </row>
    <row r="7" spans="1:10">
      <c r="A7" s="3">
        <v>3</v>
      </c>
      <c r="B7" s="3">
        <v>0</v>
      </c>
      <c r="C7" s="3">
        <v>450</v>
      </c>
      <c r="D7" s="3">
        <v>450</v>
      </c>
      <c r="E7" s="3">
        <f>1/(1+$J$1)^A7</f>
        <v>0.62437055643279626</v>
      </c>
      <c r="F7" s="3">
        <f t="shared" si="0"/>
        <v>280.96675039475832</v>
      </c>
      <c r="G7" s="3" t="s">
        <v>13</v>
      </c>
      <c r="H7" s="3">
        <f>IRR(D4:D9)</f>
        <v>0.49560752554497189</v>
      </c>
    </row>
    <row r="8" spans="1:10">
      <c r="A8" s="3">
        <v>4</v>
      </c>
      <c r="B8" s="3">
        <v>0</v>
      </c>
      <c r="C8" s="3">
        <v>500</v>
      </c>
      <c r="D8" s="3">
        <v>500</v>
      </c>
      <c r="E8" s="3">
        <f>1/(1+$J$1)^A8</f>
        <v>0.53365004823315931</v>
      </c>
      <c r="F8" s="3">
        <f t="shared" si="0"/>
        <v>266.82502411657964</v>
      </c>
      <c r="G8" s="3" t="s">
        <v>16</v>
      </c>
      <c r="H8" s="3">
        <v>2</v>
      </c>
    </row>
    <row r="9" spans="1:10">
      <c r="A9" s="3">
        <v>5</v>
      </c>
      <c r="B9" s="3">
        <v>0</v>
      </c>
      <c r="C9" s="3">
        <v>-100</v>
      </c>
      <c r="D9" s="3">
        <v>-100</v>
      </c>
      <c r="E9" s="3">
        <f>1/(1+$J$1)^A9</f>
        <v>0.45611115233603361</v>
      </c>
      <c r="F9" s="3">
        <f t="shared" si="0"/>
        <v>-45.611115233603364</v>
      </c>
      <c r="G9" s="3" t="s">
        <v>17</v>
      </c>
      <c r="H9" s="3">
        <v>2.3690000000000002</v>
      </c>
    </row>
    <row r="10" spans="1:10">
      <c r="A10" s="3"/>
      <c r="B10" s="3"/>
      <c r="C10" s="3"/>
      <c r="D10" s="3"/>
      <c r="E10" s="3"/>
      <c r="F10" s="3"/>
      <c r="G10" s="3"/>
      <c r="H10" s="3"/>
    </row>
    <row r="11" spans="1:10">
      <c r="A11" s="3"/>
      <c r="B11" s="3"/>
      <c r="C11" s="3"/>
      <c r="D11" s="3"/>
      <c r="E11" s="3"/>
      <c r="F11" s="3"/>
      <c r="G11" s="3"/>
      <c r="H11" s="3"/>
    </row>
    <row r="12" spans="1:10">
      <c r="A12" s="3" t="s">
        <v>18</v>
      </c>
      <c r="B12" s="3">
        <v>100</v>
      </c>
      <c r="C12" s="3">
        <v>0</v>
      </c>
      <c r="D12" s="3">
        <v>-100</v>
      </c>
      <c r="E12" s="3">
        <v>-100</v>
      </c>
      <c r="F12" s="3"/>
      <c r="G12" s="3" t="s">
        <v>19</v>
      </c>
      <c r="H12" s="3"/>
    </row>
    <row r="13" spans="1:10">
      <c r="A13" s="3" t="s">
        <v>20</v>
      </c>
      <c r="B13" s="3">
        <v>0</v>
      </c>
      <c r="C13" s="3">
        <v>-100</v>
      </c>
      <c r="D13" s="3">
        <v>-100</v>
      </c>
      <c r="E13" s="3">
        <v>-85.470085470085479</v>
      </c>
      <c r="F13" s="3"/>
      <c r="G13" s="3" t="s">
        <v>21</v>
      </c>
      <c r="H13" s="3">
        <v>429.07</v>
      </c>
    </row>
    <row r="14" spans="1:10">
      <c r="A14" s="3">
        <v>2</v>
      </c>
      <c r="B14" s="3">
        <v>50</v>
      </c>
      <c r="C14" s="3">
        <v>200</v>
      </c>
      <c r="D14" s="3">
        <v>150</v>
      </c>
      <c r="E14" s="3">
        <v>109.5770326539558</v>
      </c>
      <c r="F14" s="3"/>
      <c r="G14" s="3" t="s">
        <v>22</v>
      </c>
      <c r="H14" s="3">
        <v>136.53</v>
      </c>
    </row>
    <row r="15" spans="1:10">
      <c r="A15" s="3">
        <v>3</v>
      </c>
      <c r="B15" s="3">
        <v>0</v>
      </c>
      <c r="C15" s="3">
        <v>200</v>
      </c>
      <c r="D15" s="3">
        <v>200</v>
      </c>
      <c r="E15" s="3">
        <v>124.8741112865593</v>
      </c>
      <c r="F15" s="3"/>
      <c r="G15" s="3" t="s">
        <v>11</v>
      </c>
      <c r="H15" s="3">
        <v>292.54000000000002</v>
      </c>
    </row>
    <row r="16" spans="1:10">
      <c r="A16" s="3">
        <v>4</v>
      </c>
      <c r="B16" s="3">
        <v>0</v>
      </c>
      <c r="C16" s="3">
        <v>200</v>
      </c>
      <c r="D16" s="3">
        <v>200</v>
      </c>
      <c r="E16" s="3">
        <v>106.7300096466319</v>
      </c>
      <c r="F16" s="3"/>
      <c r="G16" s="3" t="s">
        <v>15</v>
      </c>
      <c r="H16" s="3">
        <v>3.14</v>
      </c>
    </row>
    <row r="17" spans="1:8">
      <c r="A17" s="3">
        <v>5</v>
      </c>
      <c r="B17" s="3">
        <v>0</v>
      </c>
      <c r="C17" s="3">
        <v>300</v>
      </c>
      <c r="D17" s="3">
        <v>300</v>
      </c>
      <c r="E17" s="3">
        <v>136.8333457008101</v>
      </c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 t="s">
        <v>23</v>
      </c>
    </row>
    <row r="19" spans="1:8">
      <c r="A19" s="3"/>
      <c r="B19" s="3"/>
      <c r="C19" s="3"/>
      <c r="D19" s="3"/>
      <c r="E19" s="3"/>
      <c r="F19" s="3"/>
      <c r="G19" s="3"/>
      <c r="H19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opLeftCell="E1" workbookViewId="0">
      <selection activeCell="I7" sqref="I7"/>
    </sheetView>
  </sheetViews>
  <sheetFormatPr defaultRowHeight="14.4"/>
  <cols>
    <col min="1" max="1" width="7.109375" style="1" bestFit="1" customWidth="1"/>
    <col min="2" max="2" width="11.88671875" style="1" bestFit="1" customWidth="1"/>
    <col min="3" max="3" width="10.5546875" style="1" bestFit="1" customWidth="1"/>
    <col min="4" max="4" width="22.21875" style="1" bestFit="1" customWidth="1"/>
    <col min="5" max="5" width="22.33203125" style="1" bestFit="1" customWidth="1"/>
    <col min="6" max="6" width="24.77734375" style="1" bestFit="1" customWidth="1"/>
    <col min="7" max="7" width="14.88671875" style="1" bestFit="1" customWidth="1"/>
    <col min="8" max="8" width="12" style="1" bestFit="1" customWidth="1"/>
    <col min="9" max="9" width="8.33203125" style="1" bestFit="1" customWidth="1"/>
    <col min="10" max="10" width="5" style="1" bestFit="1" customWidth="1"/>
    <col min="11" max="16384" width="8.88671875" style="1"/>
  </cols>
  <sheetData>
    <row r="1" spans="1:10">
      <c r="A1" s="2" t="s">
        <v>0</v>
      </c>
      <c r="I1" s="1" t="s">
        <v>3</v>
      </c>
      <c r="J1" s="1">
        <v>0.18</v>
      </c>
    </row>
    <row r="2" spans="1:10">
      <c r="G2" s="1" t="s">
        <v>4</v>
      </c>
      <c r="H2" s="1" t="s">
        <v>5</v>
      </c>
    </row>
    <row r="3" spans="1:10">
      <c r="A3" s="3" t="s">
        <v>6</v>
      </c>
      <c r="B3" s="3" t="s">
        <v>26</v>
      </c>
      <c r="C3" s="3" t="s">
        <v>27</v>
      </c>
      <c r="D3" s="3" t="s">
        <v>8</v>
      </c>
      <c r="E3" s="3" t="s">
        <v>9</v>
      </c>
      <c r="F3" s="3" t="s">
        <v>10</v>
      </c>
      <c r="G3" s="3" t="s">
        <v>12</v>
      </c>
      <c r="H3" s="3">
        <f>SUMPRODUCT(C4:C9, E4:E9)</f>
        <v>414.90783767583207</v>
      </c>
    </row>
    <row r="4" spans="1:10">
      <c r="A4" s="3">
        <v>0</v>
      </c>
      <c r="B4" s="3">
        <v>100</v>
      </c>
      <c r="C4" s="3">
        <v>0</v>
      </c>
      <c r="D4" s="3">
        <f>C4-B4</f>
        <v>-100</v>
      </c>
      <c r="E4" s="4">
        <f>1/(1+$J$1)^A4</f>
        <v>1</v>
      </c>
      <c r="F4" s="3">
        <f>D4*E4</f>
        <v>-100</v>
      </c>
      <c r="G4" s="3" t="s">
        <v>14</v>
      </c>
      <c r="H4" s="3">
        <f>SUMPRODUCT(B4:B9, E4:E9)</f>
        <v>135.90922148807815</v>
      </c>
    </row>
    <row r="5" spans="1:10">
      <c r="A5" s="3">
        <v>1</v>
      </c>
      <c r="B5" s="3">
        <v>0</v>
      </c>
      <c r="C5" s="3">
        <v>-100</v>
      </c>
      <c r="D5" s="3">
        <f t="shared" ref="D5:D9" si="0">C5-B5</f>
        <v>-100</v>
      </c>
      <c r="E5" s="3">
        <f>1/(1+$J$1)^A5</f>
        <v>0.84745762711864414</v>
      </c>
      <c r="F5" s="3">
        <f t="shared" ref="F5:F9" si="1">D5*E5</f>
        <v>-84.745762711864415</v>
      </c>
      <c r="G5" s="3" t="s">
        <v>11</v>
      </c>
      <c r="H5" s="3">
        <f>H3-H4</f>
        <v>278.9986161877539</v>
      </c>
    </row>
    <row r="6" spans="1:10">
      <c r="A6" s="3">
        <v>2</v>
      </c>
      <c r="B6" s="3">
        <v>50</v>
      </c>
      <c r="C6" s="3">
        <v>200</v>
      </c>
      <c r="D6" s="3">
        <f t="shared" si="0"/>
        <v>150</v>
      </c>
      <c r="E6" s="4">
        <f>1/(1+$J$1)^A6</f>
        <v>0.71818442976156283</v>
      </c>
      <c r="F6" s="3">
        <f t="shared" si="1"/>
        <v>107.72766446423442</v>
      </c>
      <c r="G6" s="3" t="s">
        <v>15</v>
      </c>
      <c r="H6" s="3">
        <f>H3/H4</f>
        <v>3.0528306551459972</v>
      </c>
    </row>
    <row r="7" spans="1:10">
      <c r="A7" s="3">
        <v>3</v>
      </c>
      <c r="B7" s="3">
        <v>0</v>
      </c>
      <c r="C7" s="3">
        <v>200</v>
      </c>
      <c r="D7" s="3">
        <f t="shared" si="0"/>
        <v>200</v>
      </c>
      <c r="E7" s="4">
        <f t="shared" ref="E5:E9" si="2">1/(1+$J$1)^A7</f>
        <v>0.6086308726792905</v>
      </c>
      <c r="F7" s="3">
        <f t="shared" si="1"/>
        <v>121.72617453585811</v>
      </c>
      <c r="G7" s="3" t="s">
        <v>13</v>
      </c>
      <c r="H7" s="3">
        <f>IRR(D4:D9)</f>
        <v>0.61419858202347166</v>
      </c>
    </row>
    <row r="8" spans="1:10">
      <c r="A8" s="3">
        <v>4</v>
      </c>
      <c r="B8" s="3">
        <v>0</v>
      </c>
      <c r="C8" s="3">
        <v>200</v>
      </c>
      <c r="D8" s="3">
        <f t="shared" si="0"/>
        <v>200</v>
      </c>
      <c r="E8" s="4">
        <f t="shared" si="2"/>
        <v>0.51578887515194116</v>
      </c>
      <c r="F8" s="3">
        <f t="shared" si="1"/>
        <v>103.15777503038824</v>
      </c>
      <c r="G8" s="3"/>
      <c r="H8" s="3"/>
    </row>
    <row r="9" spans="1:10">
      <c r="A9" s="3">
        <v>5</v>
      </c>
      <c r="B9" s="3">
        <v>0</v>
      </c>
      <c r="C9" s="3">
        <v>300</v>
      </c>
      <c r="D9" s="3">
        <f t="shared" si="0"/>
        <v>300</v>
      </c>
      <c r="E9" s="4">
        <f t="shared" si="2"/>
        <v>0.43710921623045873</v>
      </c>
      <c r="F9" s="3">
        <f t="shared" si="1"/>
        <v>131.13276486913762</v>
      </c>
      <c r="G9" s="3"/>
      <c r="H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Bài 1</vt:lpstr>
      <vt:lpstr>Bài 3</vt:lpstr>
      <vt:lpstr>Bài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Duc Phat</cp:lastModifiedBy>
  <dcterms:created xsi:type="dcterms:W3CDTF">2025-09-20T13:52:33Z</dcterms:created>
  <dcterms:modified xsi:type="dcterms:W3CDTF">2025-09-20T14:43:02Z</dcterms:modified>
</cp:coreProperties>
</file>