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dmin\Downloads\Documents\Excel\"/>
    </mc:Choice>
  </mc:AlternateContent>
  <xr:revisionPtr revIDLastSave="0" documentId="13_ncr:1_{F1B4C4B6-4A14-4B7F-8932-54679F35C022}" xr6:coauthVersionLast="45" xr6:coauthVersionMax="45" xr10:uidLastSave="{00000000-0000-0000-0000-000000000000}"/>
  <bookViews>
    <workbookView xWindow="-110" yWindow="-110" windowWidth="19420" windowHeight="11020" activeTab="1" xr2:uid="{CCC5C5AB-DFC5-47DC-BE04-E4EFE10509BF}"/>
  </bookViews>
  <sheets>
    <sheet name="Sheet1" sheetId="1" r:id="rId1"/>
    <sheet name="Sheet2" sheetId="2" r:id="rId2"/>
  </sheets>
  <definedNames>
    <definedName name="_xlnm._FilterDatabase" localSheetId="1" hidden="1">Sheet2!$K$3:$R$8</definedName>
    <definedName name="_xlnm.Criteria" localSheetId="1">Sheet2!$F$21:$F$22</definedName>
    <definedName name="_xlnm.Extract" localSheetId="1">Sheet2!$K$3:$R$3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2" i="2" l="1"/>
  <c r="F9" i="2"/>
  <c r="H9" i="2" s="1"/>
  <c r="H12" i="2"/>
  <c r="F4" i="2"/>
  <c r="H4" i="2" s="1"/>
  <c r="F8" i="2"/>
  <c r="H8" i="2" s="1"/>
  <c r="F7" i="2"/>
  <c r="H7" i="2" s="1"/>
  <c r="F5" i="2"/>
  <c r="H5" i="2" s="1"/>
  <c r="F10" i="2"/>
  <c r="H10" i="2" s="1"/>
  <c r="F6" i="2"/>
  <c r="H6" i="2" s="1"/>
  <c r="F11" i="2"/>
  <c r="H11" i="2" s="1"/>
  <c r="E8" i="2"/>
  <c r="E7" i="2"/>
  <c r="E5" i="2"/>
  <c r="E10" i="2"/>
  <c r="E6" i="2"/>
  <c r="E12" i="2"/>
  <c r="E4" i="2"/>
  <c r="E11" i="2"/>
  <c r="E9" i="2"/>
  <c r="G18" i="2" l="1" a="1"/>
  <c r="G18" i="2" s="1"/>
  <c r="G17" i="2" a="1"/>
  <c r="G17" i="2" s="1"/>
  <c r="H17" i="2" a="1"/>
  <c r="H17" i="2" s="1"/>
  <c r="H18" i="2" a="1"/>
  <c r="H18"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<sst xmlns="http://schemas.openxmlformats.org/spreadsheetml/2006/main" count="129" uniqueCount="41">
  <si>
    <t>Mã số</t>
  </si>
  <si>
    <t>Họ Tên</t>
  </si>
  <si>
    <t>Phái</t>
  </si>
  <si>
    <t>Năm sinh</t>
  </si>
  <si>
    <t>Nội dung thi</t>
  </si>
  <si>
    <t>Xuất phát</t>
  </si>
  <si>
    <t>Về đích</t>
  </si>
  <si>
    <t>Thành tích</t>
  </si>
  <si>
    <t>M1</t>
  </si>
  <si>
    <t>B2</t>
  </si>
  <si>
    <t>B3</t>
  </si>
  <si>
    <t>C4</t>
  </si>
  <si>
    <t>M5</t>
  </si>
  <si>
    <t>C6</t>
  </si>
  <si>
    <t>M7</t>
  </si>
  <si>
    <t>C8</t>
  </si>
  <si>
    <t>M9</t>
  </si>
  <si>
    <t>Trần Tấn Tài</t>
  </si>
  <si>
    <t>Nam</t>
  </si>
  <si>
    <t>Lê Xuân An</t>
  </si>
  <si>
    <t>Nữ</t>
  </si>
  <si>
    <t>Lê Xuân Toàn</t>
  </si>
  <si>
    <t>Võ Thế Bảo</t>
  </si>
  <si>
    <t>Lê Minh Tâm</t>
  </si>
  <si>
    <t>Vũ Thị Liên</t>
  </si>
  <si>
    <t>Võ Thanh Tâm</t>
  </si>
  <si>
    <t>Trần Văn Lộc</t>
  </si>
  <si>
    <t>Lê Ngọc Thủy</t>
  </si>
  <si>
    <t xml:space="preserve">Nữ </t>
  </si>
  <si>
    <t>KẾT QUẢ CUỘC THI CHẠY VIỆT DÃ - 2011</t>
  </si>
  <si>
    <t>Tên nội dung thi - Xuất phát</t>
  </si>
  <si>
    <t>M</t>
  </si>
  <si>
    <t>B</t>
  </si>
  <si>
    <t>C</t>
  </si>
  <si>
    <t>Maraton</t>
  </si>
  <si>
    <t>Đi bộ 20km</t>
  </si>
  <si>
    <t>Chạy 10000m</t>
  </si>
  <si>
    <t>Thống kê thành tích Maraton</t>
  </si>
  <si>
    <t>Cao nhất</t>
  </si>
  <si>
    <t>Thấp nhất</t>
  </si>
  <si>
    <t>1. Dựa vào ký tự đầu của cột Mã số để lấy Tên nội dung thi điền vào cột Nội dung thi
2. Dựa vào ký tự đầu của cột Mã số và tùy thuộc cột Phái để lấy thời gian Xuất phát điền vào cột Xuất phát trong bảng kết quả
3. Tính cột Thành tích
4. Kẻ khung cho bảng tính, tô màu nền cho bảng Tên nội dung thi - Xuất phát
5. Sấp xếp bảng kết quả cuộc thi chạy việt dã theo cột Nội dung thi và cột Thành tích
6. Tính Thống kê thành tích nội dung Maraton Cao nhất của Nam và của Nữ 
7. Tính Thống kê thành tích nội dung Maraton Thấp nhất của Nam và của Nữ 
8. Rút trích ra danh sách các vận động viên Nam và có năm sinh từ 1985 trở về nước
9. Vẽ đồ thị dạng Bar cho phần Thống kê theo Thành tích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</si>
</sst>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3" x14ac:knownFonts="1">
    <font>
      <sz val="11"/>
      <color theme="1"/>
      <name val="Calibri"/>
      <family val="2"/>
      <scheme val="minor"/>
    </font>
    <font>
      <sz val="11"/>
      <color theme="1"/>
      <name val="Times New Roman"/>
      <family val="1"/>
    </font>
    <font>
      <b/>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1" xfId="0" applyBorder="1" applyAlignment="1">
      <alignment horizontal="center"/>
    </xf>
    <xf numFmtId="0" fontId="0" fillId="0" borderId="1" xfId="0" applyBorder="1"/>
    <xf numFmtId="164" fontId="0" fillId="0" borderId="1" xfId="0" applyNumberFormat="1" applyBorder="1"/>
    <xf numFmtId="0" fontId="0" fillId="0" borderId="1" xfId="0" applyBorder="1" applyAlignment="1">
      <alignment horizontal="center"/>
    </xf>
    <xf numFmtId="0" fontId="0" fillId="2" borderId="1" xfId="0" applyFill="1" applyBorder="1" applyAlignment="1">
      <alignment horizontal="center"/>
    </xf>
    <xf numFmtId="164" fontId="0" fillId="2" borderId="1" xfId="0" applyNumberFormat="1" applyFill="1" applyBorder="1"/>
    <xf numFmtId="0" fontId="0" fillId="3" borderId="1" xfId="0" applyFill="1" applyBorder="1"/>
    <xf numFmtId="0" fontId="0" fillId="3" borderId="1" xfId="0" applyFill="1" applyBorder="1" applyAlignment="1">
      <alignment horizontal="right"/>
    </xf>
    <xf numFmtId="164" fontId="0" fillId="3" borderId="1" xfId="0" applyNumberFormat="1" applyFill="1" applyBorder="1"/>
    <xf numFmtId="0" fontId="2" fillId="0" borderId="0" xfId="0" applyFont="1" applyAlignment="1">
      <alignment horizontal="center"/>
    </xf>
    <xf numFmtId="0" fontId="0" fillId="0" borderId="1" xfId="0" applyBorder="1" applyAlignment="1">
      <alignment horizontal="center"/>
    </xf>
    <xf numFmtId="0" fontId="1" fillId="0" borderId="0" xfId="0" applyFont="1" applyAlignment="1">
      <alignment horizontal="left" vertical="top" wrapText="1"/>
    </xf>
    <xf numFmtId="0" fontId="0" fillId="0" borderId="0" xfId="0" applyAlignment="1">
      <alignment horizontal="left" vertical="top"/>
    </xf>
    <xf numFmtId="0" fontId="0" fillId="3" borderId="1" xfId="0" applyFill="1" applyBorder="1" applyAlignment="1">
      <alignment horizontal="center"/>
    </xf>
    <xf numFmtId="0" fontId="0" fillId="0" borderId="1" xfId="0" applyFill="1" applyBorder="1" applyAlignment="1">
      <alignment horizontal="center"/>
    </xf>
    <xf numFmtId="164" fontId="0" fillId="0" borderId="1" xfId="0" applyNumberFormat="1" applyFill="1" applyBorder="1"/>
    <xf numFmtId="0" fontId="0" fillId="0" borderId="0" xfId="0" applyBorder="1" applyAlignment="1"/>
    <xf numFmtId="0" fontId="0" fillId="0" borderId="0" xfId="0" applyFill="1" applyBorder="1" applyAlignment="1">
      <alignment horizontal="center"/>
    </xf>
    <xf numFmtId="0" fontId="0" fillId="0" borderId="0" xfId="0" applyFill="1" applyBorder="1"/>
    <xf numFmtId="164" fontId="0" fillId="0" borderId="0"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Thành</a:t>
            </a:r>
            <a:r>
              <a:rPr lang="en-US" baseline="0"/>
              <a:t> tích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spPr>
            <a:solidFill>
              <a:schemeClr val="accent1"/>
            </a:solidFill>
            <a:ln>
              <a:noFill/>
            </a:ln>
            <a:effectLst/>
            <a:sp3d/>
          </c:spPr>
          <c:invertIfNegative val="0"/>
          <c:val>
            <c:numRef>
              <c:f>Sheet2!$H$5:$H$12</c:f>
              <c:numCache>
                <c:formatCode>h:mm;@</c:formatCode>
                <c:ptCount val="7"/>
                <c:pt idx="0">
                  <c:v>2.9861111111111116E-2</c:v>
                </c:pt>
                <c:pt idx="1">
                  <c:v>6.0416666666666619E-2</c:v>
                </c:pt>
                <c:pt idx="2">
                  <c:v>8.680555555555558E-2</c:v>
                </c:pt>
                <c:pt idx="3">
                  <c:v>9.6527777777777768E-2</c:v>
                </c:pt>
                <c:pt idx="4">
                  <c:v>0.1111111111111111</c:v>
                </c:pt>
                <c:pt idx="5">
                  <c:v>0.1333333333333333</c:v>
                </c:pt>
                <c:pt idx="6">
                  <c:v>0.15000000000000002</c:v>
                </c:pt>
              </c:numCache>
            </c:numRef>
          </c:val>
          <c:extLst>
            <c:ext xmlns:c16="http://schemas.microsoft.com/office/drawing/2014/chart" uri="{C3380CC4-5D6E-409C-BE32-E72D297353CC}">
              <c16:uniqueId val="{00000000-A167-4DBB-A5A3-971E30420312}"/>
            </c:ext>
          </c:extLst>
        </c:ser>
        <c:dLbls>
          <c:showLegendKey val="0"/>
          <c:showVal val="0"/>
          <c:showCatName val="0"/>
          <c:showSerName val="0"/>
          <c:showPercent val="0"/>
          <c:showBubbleSize val="0"/>
        </c:dLbls>
        <c:gapWidth val="150"/>
        <c:shape val="box"/>
        <c:axId val="541027264"/>
        <c:axId val="541022344"/>
        <c:axId val="0"/>
      </c:bar3DChart>
      <c:catAx>
        <c:axId val="541027264"/>
        <c:scaling>
          <c:orientation val="minMax"/>
        </c:scaling>
        <c:delete val="0"/>
        <c:axPos val="l"/>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1022344"/>
        <c:crosses val="autoZero"/>
        <c:auto val="0"/>
        <c:lblAlgn val="ctr"/>
        <c:lblOffset val="100"/>
        <c:noMultiLvlLbl val="0"/>
      </c:catAx>
      <c:valAx>
        <c:axId val="541022344"/>
        <c:scaling>
          <c:orientation val="minMax"/>
        </c:scaling>
        <c:delete val="0"/>
        <c:axPos val="b"/>
        <c:majorGridlines>
          <c:spPr>
            <a:ln w="9525" cap="flat" cmpd="sng" algn="ctr">
              <a:solidFill>
                <a:schemeClr val="tx1">
                  <a:lumMod val="15000"/>
                  <a:lumOff val="85000"/>
                </a:schemeClr>
              </a:solidFill>
              <a:round/>
            </a:ln>
            <a:effectLst/>
          </c:spPr>
        </c:majorGridlines>
        <c:numFmt formatCode="h:mm;@"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1027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9525</xdr:colOff>
      <xdr:row>10</xdr:row>
      <xdr:rowOff>15875</xdr:rowOff>
    </xdr:from>
    <xdr:to>
      <xdr:col>15</xdr:col>
      <xdr:colOff>587375</xdr:colOff>
      <xdr:row>24</xdr:row>
      <xdr:rowOff>180975</xdr:rowOff>
    </xdr:to>
    <xdr:graphicFrame macro="">
      <xdr:nvGraphicFramePr>
        <xdr:cNvPr id="2" name="Chart 1">
          <a:extLst>
            <a:ext uri="{FF2B5EF4-FFF2-40B4-BE49-F238E27FC236}">
              <a16:creationId xmlns:a16="http://schemas.microsoft.com/office/drawing/2014/main" id="{7910A1BD-FD92-4C69-A0DD-D33BD8CEB7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4D2F3-20B9-453E-8CB8-5207129901E5}">
  <dimension ref="A1:O18"/>
  <sheetViews>
    <sheetView workbookViewId="0">
      <selection activeCell="J1" sqref="J1:O18"/>
    </sheetView>
  </sheetViews>
  <sheetFormatPr defaultRowHeight="14.5" x14ac:dyDescent="0.35"/>
  <cols>
    <col min="2" max="2" width="17.7265625" customWidth="1"/>
    <col min="3" max="3" width="6.7265625" customWidth="1"/>
    <col min="5" max="5" width="14.08984375" customWidth="1"/>
    <col min="6" max="6" width="9.6328125" customWidth="1"/>
    <col min="7" max="7" width="10.6328125" customWidth="1"/>
    <col min="8" max="8" width="11.7265625" customWidth="1"/>
  </cols>
  <sheetData>
    <row r="1" spans="1:15" x14ac:dyDescent="0.35">
      <c r="A1" s="10" t="s">
        <v>29</v>
      </c>
      <c r="B1" s="10"/>
      <c r="C1" s="10"/>
      <c r="D1" s="10"/>
      <c r="E1" s="10"/>
      <c r="F1" s="10"/>
      <c r="G1" s="10"/>
      <c r="H1" s="10"/>
      <c r="J1" s="12" t="s">
        <v>40</v>
      </c>
      <c r="K1" s="13"/>
      <c r="L1" s="13"/>
      <c r="M1" s="13"/>
      <c r="N1" s="13"/>
      <c r="O1" s="13"/>
    </row>
    <row r="2" spans="1:15" x14ac:dyDescent="0.35">
      <c r="J2" s="13"/>
      <c r="K2" s="13"/>
      <c r="L2" s="13"/>
      <c r="M2" s="13"/>
      <c r="N2" s="13"/>
      <c r="O2" s="13"/>
    </row>
    <row r="3" spans="1:15" x14ac:dyDescent="0.35">
      <c r="A3" s="1" t="s">
        <v>0</v>
      </c>
      <c r="B3" s="1" t="s">
        <v>1</v>
      </c>
      <c r="C3" s="1" t="s">
        <v>2</v>
      </c>
      <c r="D3" s="1" t="s">
        <v>3</v>
      </c>
      <c r="E3" s="1" t="s">
        <v>4</v>
      </c>
      <c r="F3" s="1" t="s">
        <v>5</v>
      </c>
      <c r="G3" s="1" t="s">
        <v>6</v>
      </c>
      <c r="H3" s="1" t="s">
        <v>7</v>
      </c>
      <c r="J3" s="13"/>
      <c r="K3" s="13"/>
      <c r="L3" s="13"/>
      <c r="M3" s="13"/>
      <c r="N3" s="13"/>
      <c r="O3" s="13"/>
    </row>
    <row r="4" spans="1:15" x14ac:dyDescent="0.35">
      <c r="A4" s="1" t="s">
        <v>8</v>
      </c>
      <c r="B4" s="2" t="s">
        <v>17</v>
      </c>
      <c r="C4" s="2" t="s">
        <v>18</v>
      </c>
      <c r="D4" s="2">
        <v>1982</v>
      </c>
      <c r="E4" s="2"/>
      <c r="F4" s="2"/>
      <c r="G4" s="3">
        <v>0.36736111111111108</v>
      </c>
      <c r="H4" s="2"/>
      <c r="J4" s="13"/>
      <c r="K4" s="13"/>
      <c r="L4" s="13"/>
      <c r="M4" s="13"/>
      <c r="N4" s="13"/>
      <c r="O4" s="13"/>
    </row>
    <row r="5" spans="1:15" x14ac:dyDescent="0.35">
      <c r="A5" s="1" t="s">
        <v>9</v>
      </c>
      <c r="B5" s="2" t="s">
        <v>19</v>
      </c>
      <c r="C5" s="2" t="s">
        <v>20</v>
      </c>
      <c r="D5" s="2">
        <v>1985</v>
      </c>
      <c r="E5" s="2"/>
      <c r="F5" s="2"/>
      <c r="G5" s="3">
        <v>0.37847222222222227</v>
      </c>
      <c r="H5" s="2"/>
      <c r="J5" s="13"/>
      <c r="K5" s="13"/>
      <c r="L5" s="13"/>
      <c r="M5" s="13"/>
      <c r="N5" s="13"/>
      <c r="O5" s="13"/>
    </row>
    <row r="6" spans="1:15" x14ac:dyDescent="0.35">
      <c r="A6" s="1" t="s">
        <v>10</v>
      </c>
      <c r="B6" s="2" t="s">
        <v>21</v>
      </c>
      <c r="C6" s="2" t="s">
        <v>18</v>
      </c>
      <c r="D6" s="2">
        <v>1990</v>
      </c>
      <c r="E6" s="2"/>
      <c r="F6" s="2"/>
      <c r="G6" s="3">
        <v>0.37291666666666662</v>
      </c>
      <c r="H6" s="2"/>
      <c r="J6" s="13"/>
      <c r="K6" s="13"/>
      <c r="L6" s="13"/>
      <c r="M6" s="13"/>
      <c r="N6" s="13"/>
      <c r="O6" s="13"/>
    </row>
    <row r="7" spans="1:15" x14ac:dyDescent="0.35">
      <c r="A7" s="1" t="s">
        <v>11</v>
      </c>
      <c r="B7" s="2" t="s">
        <v>22</v>
      </c>
      <c r="C7" s="2" t="s">
        <v>18</v>
      </c>
      <c r="D7" s="2">
        <v>1980</v>
      </c>
      <c r="E7" s="2"/>
      <c r="F7" s="2"/>
      <c r="G7" s="3">
        <v>0.40486111111111112</v>
      </c>
      <c r="H7" s="2"/>
      <c r="J7" s="13"/>
      <c r="K7" s="13"/>
      <c r="L7" s="13"/>
      <c r="M7" s="13"/>
      <c r="N7" s="13"/>
      <c r="O7" s="13"/>
    </row>
    <row r="8" spans="1:15" x14ac:dyDescent="0.35">
      <c r="A8" s="1" t="s">
        <v>12</v>
      </c>
      <c r="B8" s="2" t="s">
        <v>23</v>
      </c>
      <c r="C8" s="2" t="s">
        <v>18</v>
      </c>
      <c r="D8" s="2">
        <v>1975</v>
      </c>
      <c r="E8" s="2"/>
      <c r="F8" s="2"/>
      <c r="G8" s="3">
        <v>0.38194444444444442</v>
      </c>
      <c r="H8" s="2"/>
      <c r="J8" s="13"/>
      <c r="K8" s="13"/>
      <c r="L8" s="13"/>
      <c r="M8" s="13"/>
      <c r="N8" s="13"/>
      <c r="O8" s="13"/>
    </row>
    <row r="9" spans="1:15" x14ac:dyDescent="0.35">
      <c r="A9" s="1" t="s">
        <v>13</v>
      </c>
      <c r="B9" s="2" t="s">
        <v>24</v>
      </c>
      <c r="C9" s="2" t="s">
        <v>20</v>
      </c>
      <c r="D9" s="2">
        <v>1988</v>
      </c>
      <c r="E9" s="2"/>
      <c r="F9" s="2"/>
      <c r="G9" s="3">
        <v>0.41111111111111115</v>
      </c>
      <c r="H9" s="2"/>
      <c r="J9" s="13"/>
      <c r="K9" s="13"/>
      <c r="L9" s="13"/>
      <c r="M9" s="13"/>
      <c r="N9" s="13"/>
      <c r="O9" s="13"/>
    </row>
    <row r="10" spans="1:15" x14ac:dyDescent="0.35">
      <c r="A10" s="1" t="s">
        <v>14</v>
      </c>
      <c r="B10" s="2" t="s">
        <v>25</v>
      </c>
      <c r="C10" s="2" t="s">
        <v>28</v>
      </c>
      <c r="D10" s="2">
        <v>1985</v>
      </c>
      <c r="E10" s="2"/>
      <c r="F10" s="2"/>
      <c r="G10" s="3">
        <v>0.42083333333333334</v>
      </c>
      <c r="H10" s="2"/>
      <c r="J10" s="13"/>
      <c r="K10" s="13"/>
      <c r="L10" s="13"/>
      <c r="M10" s="13"/>
      <c r="N10" s="13"/>
      <c r="O10" s="13"/>
    </row>
    <row r="11" spans="1:15" x14ac:dyDescent="0.35">
      <c r="A11" s="1" t="s">
        <v>15</v>
      </c>
      <c r="B11" s="2" t="s">
        <v>26</v>
      </c>
      <c r="C11" s="2" t="s">
        <v>18</v>
      </c>
      <c r="D11" s="2">
        <v>1989</v>
      </c>
      <c r="E11" s="2"/>
      <c r="F11" s="2"/>
      <c r="G11" s="3">
        <v>0.3888888888888889</v>
      </c>
      <c r="H11" s="2"/>
      <c r="J11" s="13"/>
      <c r="K11" s="13"/>
      <c r="L11" s="13"/>
      <c r="M11" s="13"/>
      <c r="N11" s="13"/>
      <c r="O11" s="13"/>
    </row>
    <row r="12" spans="1:15" x14ac:dyDescent="0.35">
      <c r="A12" s="1" t="s">
        <v>16</v>
      </c>
      <c r="B12" s="2" t="s">
        <v>27</v>
      </c>
      <c r="C12" s="2" t="s">
        <v>20</v>
      </c>
      <c r="D12" s="2">
        <v>1987</v>
      </c>
      <c r="E12" s="2"/>
      <c r="F12" s="2"/>
      <c r="G12" s="3">
        <v>0.3833333333333333</v>
      </c>
      <c r="H12" s="2"/>
      <c r="J12" s="13"/>
      <c r="K12" s="13"/>
      <c r="L12" s="13"/>
      <c r="M12" s="13"/>
      <c r="N12" s="13"/>
      <c r="O12" s="13"/>
    </row>
    <row r="13" spans="1:15" x14ac:dyDescent="0.35">
      <c r="J13" s="13"/>
      <c r="K13" s="13"/>
      <c r="L13" s="13"/>
      <c r="M13" s="13"/>
      <c r="N13" s="13"/>
      <c r="O13" s="13"/>
    </row>
    <row r="14" spans="1:15" x14ac:dyDescent="0.35">
      <c r="J14" s="13"/>
      <c r="K14" s="13"/>
      <c r="L14" s="13"/>
      <c r="M14" s="13"/>
      <c r="N14" s="13"/>
      <c r="O14" s="13"/>
    </row>
    <row r="15" spans="1:15" x14ac:dyDescent="0.35">
      <c r="A15" s="11" t="s">
        <v>30</v>
      </c>
      <c r="B15" s="11"/>
      <c r="C15" s="2" t="s">
        <v>20</v>
      </c>
      <c r="D15" s="2" t="s">
        <v>18</v>
      </c>
      <c r="F15" s="11" t="s">
        <v>37</v>
      </c>
      <c r="G15" s="11"/>
      <c r="H15" s="11"/>
      <c r="J15" s="13"/>
      <c r="K15" s="13"/>
      <c r="L15" s="13"/>
      <c r="M15" s="13"/>
      <c r="N15" s="13"/>
      <c r="O15" s="13"/>
    </row>
    <row r="16" spans="1:15" x14ac:dyDescent="0.35">
      <c r="A16" s="2" t="s">
        <v>31</v>
      </c>
      <c r="B16" s="2" t="s">
        <v>34</v>
      </c>
      <c r="C16" s="3">
        <v>0.25</v>
      </c>
      <c r="D16" s="3">
        <v>0.27083333333333331</v>
      </c>
      <c r="F16" s="2"/>
      <c r="G16" s="2" t="s">
        <v>38</v>
      </c>
      <c r="H16" s="2" t="s">
        <v>39</v>
      </c>
      <c r="J16" s="13"/>
      <c r="K16" s="13"/>
      <c r="L16" s="13"/>
      <c r="M16" s="13"/>
      <c r="N16" s="13"/>
      <c r="O16" s="13"/>
    </row>
    <row r="17" spans="1:15" x14ac:dyDescent="0.35">
      <c r="A17" s="2" t="s">
        <v>32</v>
      </c>
      <c r="B17" s="2" t="s">
        <v>35</v>
      </c>
      <c r="C17" s="3">
        <v>0.29166666666666669</v>
      </c>
      <c r="D17" s="3">
        <v>0.3125</v>
      </c>
      <c r="F17" s="2" t="s">
        <v>18</v>
      </c>
      <c r="G17" s="2"/>
      <c r="H17" s="2"/>
      <c r="J17" s="13"/>
      <c r="K17" s="13"/>
      <c r="L17" s="13"/>
      <c r="M17" s="13"/>
      <c r="N17" s="13"/>
      <c r="O17" s="13"/>
    </row>
    <row r="18" spans="1:15" x14ac:dyDescent="0.35">
      <c r="A18" s="2" t="s">
        <v>33</v>
      </c>
      <c r="B18" s="2" t="s">
        <v>36</v>
      </c>
      <c r="C18" s="3">
        <v>0.35416666666666669</v>
      </c>
      <c r="D18" s="3">
        <v>0.375</v>
      </c>
      <c r="F18" s="2" t="s">
        <v>20</v>
      </c>
      <c r="G18" s="2"/>
      <c r="H18" s="2"/>
      <c r="J18" s="13"/>
      <c r="K18" s="13"/>
      <c r="L18" s="13"/>
      <c r="M18" s="13"/>
      <c r="N18" s="13"/>
      <c r="O18" s="13"/>
    </row>
  </sheetData>
  <mergeCells count="4">
    <mergeCell ref="A1:H1"/>
    <mergeCell ref="A15:B15"/>
    <mergeCell ref="F15:H15"/>
    <mergeCell ref="J1:O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10C77-D8EC-48BE-B4F5-FFBF9D27AB01}">
  <sheetPr filterMode="1"/>
  <dimension ref="A1:R21"/>
  <sheetViews>
    <sheetView tabSelected="1" workbookViewId="0">
      <selection activeCell="H5" sqref="H5:H12"/>
    </sheetView>
  </sheetViews>
  <sheetFormatPr defaultRowHeight="14.5" x14ac:dyDescent="0.35"/>
  <cols>
    <col min="2" max="2" width="19.36328125" customWidth="1"/>
    <col min="5" max="5" width="15" customWidth="1"/>
    <col min="8" max="8" width="12.7265625" customWidth="1"/>
    <col min="9" max="9" width="8.7265625" customWidth="1"/>
    <col min="10" max="10" width="5.54296875" customWidth="1"/>
    <col min="11" max="11" width="10.08984375" customWidth="1"/>
    <col min="12" max="12" width="14.90625" customWidth="1"/>
    <col min="15" max="15" width="14.7265625" customWidth="1"/>
    <col min="18" max="18" width="10.36328125" customWidth="1"/>
  </cols>
  <sheetData>
    <row r="1" spans="1:18" x14ac:dyDescent="0.35">
      <c r="A1" s="10" t="s">
        <v>29</v>
      </c>
      <c r="B1" s="10"/>
      <c r="C1" s="10"/>
      <c r="D1" s="10"/>
      <c r="E1" s="10"/>
      <c r="F1" s="10"/>
      <c r="G1" s="10"/>
      <c r="H1" s="10"/>
    </row>
    <row r="3" spans="1:18" x14ac:dyDescent="0.35">
      <c r="A3" s="1" t="s">
        <v>0</v>
      </c>
      <c r="B3" s="1" t="s">
        <v>1</v>
      </c>
      <c r="C3" s="1" t="s">
        <v>2</v>
      </c>
      <c r="D3" s="1" t="s">
        <v>3</v>
      </c>
      <c r="E3" s="1" t="s">
        <v>4</v>
      </c>
      <c r="F3" s="1" t="s">
        <v>5</v>
      </c>
      <c r="G3" s="1" t="s">
        <v>6</v>
      </c>
      <c r="H3" s="1" t="s">
        <v>7</v>
      </c>
      <c r="K3" s="4" t="s">
        <v>0</v>
      </c>
      <c r="L3" s="4" t="s">
        <v>1</v>
      </c>
      <c r="M3" s="4" t="s">
        <v>2</v>
      </c>
      <c r="N3" s="4" t="s">
        <v>3</v>
      </c>
      <c r="O3" s="4" t="s">
        <v>4</v>
      </c>
      <c r="P3" s="4" t="s">
        <v>5</v>
      </c>
      <c r="Q3" s="4" t="s">
        <v>6</v>
      </c>
      <c r="R3" s="4" t="s">
        <v>7</v>
      </c>
    </row>
    <row r="4" spans="1:18" hidden="1" x14ac:dyDescent="0.35">
      <c r="A4" s="1" t="s">
        <v>15</v>
      </c>
      <c r="B4" s="2" t="s">
        <v>26</v>
      </c>
      <c r="C4" s="2" t="s">
        <v>18</v>
      </c>
      <c r="D4" s="2">
        <v>1989</v>
      </c>
      <c r="E4" s="5" t="str">
        <f t="shared" ref="E4:E12" si="0">VLOOKUP(LEFT(A4,1),$A$16:$B$18,2,0)</f>
        <v>Chạy 10000m</v>
      </c>
      <c r="F4" s="6">
        <f t="shared" ref="F4:F12" si="1">VLOOKUP(LEFT(A4,1),$A$16:$D$18,IF(C4="Nữ",3,4),0)</f>
        <v>0.375</v>
      </c>
      <c r="G4" s="3">
        <v>0.3888888888888889</v>
      </c>
      <c r="H4" s="6">
        <f t="shared" ref="H4:H12" si="2">G4-F4</f>
        <v>1.3888888888888895E-2</v>
      </c>
      <c r="K4" s="4" t="s">
        <v>15</v>
      </c>
      <c r="L4" s="2" t="s">
        <v>26</v>
      </c>
      <c r="M4" s="2" t="s">
        <v>18</v>
      </c>
      <c r="N4" s="2">
        <v>1989</v>
      </c>
      <c r="O4" s="5" t="s">
        <v>36</v>
      </c>
      <c r="P4" s="6">
        <v>0.375</v>
      </c>
      <c r="Q4" s="3">
        <v>0.3888888888888889</v>
      </c>
      <c r="R4" s="6">
        <v>1.3888888888888895E-2</v>
      </c>
    </row>
    <row r="5" spans="1:18" x14ac:dyDescent="0.35">
      <c r="A5" s="1" t="s">
        <v>11</v>
      </c>
      <c r="B5" s="2" t="s">
        <v>22</v>
      </c>
      <c r="C5" s="2" t="s">
        <v>18</v>
      </c>
      <c r="D5" s="2">
        <v>1980</v>
      </c>
      <c r="E5" s="5" t="str">
        <f t="shared" si="0"/>
        <v>Chạy 10000m</v>
      </c>
      <c r="F5" s="6">
        <f t="shared" si="1"/>
        <v>0.375</v>
      </c>
      <c r="G5" s="3">
        <v>0.40486111111111112</v>
      </c>
      <c r="H5" s="6">
        <f t="shared" si="2"/>
        <v>2.9861111111111116E-2</v>
      </c>
      <c r="K5" s="4" t="s">
        <v>11</v>
      </c>
      <c r="L5" s="2" t="s">
        <v>22</v>
      </c>
      <c r="M5" s="2" t="s">
        <v>18</v>
      </c>
      <c r="N5" s="2">
        <v>1980</v>
      </c>
      <c r="O5" s="15" t="s">
        <v>36</v>
      </c>
      <c r="P5" s="16">
        <v>0.375</v>
      </c>
      <c r="Q5" s="16">
        <v>0.40486111111111112</v>
      </c>
      <c r="R5" s="16">
        <v>2.9861111111111116E-2</v>
      </c>
    </row>
    <row r="6" spans="1:18" hidden="1" x14ac:dyDescent="0.35">
      <c r="A6" s="1" t="s">
        <v>13</v>
      </c>
      <c r="B6" s="2" t="s">
        <v>24</v>
      </c>
      <c r="C6" s="2" t="s">
        <v>20</v>
      </c>
      <c r="D6" s="2">
        <v>1988</v>
      </c>
      <c r="E6" s="5" t="str">
        <f t="shared" si="0"/>
        <v>Chạy 10000m</v>
      </c>
      <c r="F6" s="6">
        <f t="shared" si="1"/>
        <v>0.35416666666666669</v>
      </c>
      <c r="G6" s="3">
        <v>0.41111111111111115</v>
      </c>
      <c r="H6" s="6">
        <f t="shared" si="2"/>
        <v>5.6944444444444464E-2</v>
      </c>
      <c r="K6" s="4" t="s">
        <v>10</v>
      </c>
      <c r="L6" s="2" t="s">
        <v>21</v>
      </c>
      <c r="M6" s="2" t="s">
        <v>18</v>
      </c>
      <c r="N6" s="2">
        <v>1990</v>
      </c>
      <c r="O6" s="5" t="s">
        <v>35</v>
      </c>
      <c r="P6" s="6">
        <v>0.3125</v>
      </c>
      <c r="Q6" s="3">
        <v>0.37291666666666662</v>
      </c>
      <c r="R6" s="6">
        <v>6.0416666666666619E-2</v>
      </c>
    </row>
    <row r="7" spans="1:18" x14ac:dyDescent="0.35">
      <c r="A7" s="1" t="s">
        <v>10</v>
      </c>
      <c r="B7" s="2" t="s">
        <v>21</v>
      </c>
      <c r="C7" s="2" t="s">
        <v>18</v>
      </c>
      <c r="D7" s="2">
        <v>1990</v>
      </c>
      <c r="E7" s="5" t="str">
        <f t="shared" si="0"/>
        <v>Đi bộ 20km</v>
      </c>
      <c r="F7" s="6">
        <f t="shared" si="1"/>
        <v>0.3125</v>
      </c>
      <c r="G7" s="3">
        <v>0.37291666666666662</v>
      </c>
      <c r="H7" s="6">
        <f t="shared" si="2"/>
        <v>6.0416666666666619E-2</v>
      </c>
      <c r="K7" s="4" t="s">
        <v>8</v>
      </c>
      <c r="L7" s="2" t="s">
        <v>17</v>
      </c>
      <c r="M7" s="2" t="s">
        <v>18</v>
      </c>
      <c r="N7" s="2">
        <v>1982</v>
      </c>
      <c r="O7" s="15" t="s">
        <v>34</v>
      </c>
      <c r="P7" s="16">
        <v>0.27083333333333331</v>
      </c>
      <c r="Q7" s="16">
        <v>0.36736111111111108</v>
      </c>
      <c r="R7" s="16">
        <v>9.6527777777777768E-2</v>
      </c>
    </row>
    <row r="8" spans="1:18" x14ac:dyDescent="0.35">
      <c r="A8" s="1" t="s">
        <v>9</v>
      </c>
      <c r="B8" s="2" t="s">
        <v>19</v>
      </c>
      <c r="C8" s="2" t="s">
        <v>20</v>
      </c>
      <c r="D8" s="2">
        <v>1985</v>
      </c>
      <c r="E8" s="5" t="str">
        <f t="shared" si="0"/>
        <v>Đi bộ 20km</v>
      </c>
      <c r="F8" s="6">
        <f t="shared" si="1"/>
        <v>0.29166666666666669</v>
      </c>
      <c r="G8" s="3">
        <v>0.37847222222222227</v>
      </c>
      <c r="H8" s="6">
        <f t="shared" si="2"/>
        <v>8.680555555555558E-2</v>
      </c>
      <c r="K8" s="4" t="s">
        <v>12</v>
      </c>
      <c r="L8" s="2" t="s">
        <v>23</v>
      </c>
      <c r="M8" s="2" t="s">
        <v>18</v>
      </c>
      <c r="N8" s="2">
        <v>1975</v>
      </c>
      <c r="O8" s="15" t="s">
        <v>34</v>
      </c>
      <c r="P8" s="16">
        <v>0.27083333333333331</v>
      </c>
      <c r="Q8" s="16">
        <v>0.38194444444444442</v>
      </c>
      <c r="R8" s="16">
        <v>0.1111111111111111</v>
      </c>
    </row>
    <row r="9" spans="1:18" x14ac:dyDescent="0.35">
      <c r="A9" s="1" t="s">
        <v>8</v>
      </c>
      <c r="B9" s="2" t="s">
        <v>17</v>
      </c>
      <c r="C9" s="2" t="s">
        <v>18</v>
      </c>
      <c r="D9" s="2">
        <v>1982</v>
      </c>
      <c r="E9" s="5" t="str">
        <f t="shared" si="0"/>
        <v>Maraton</v>
      </c>
      <c r="F9" s="6">
        <f t="shared" si="1"/>
        <v>0.27083333333333331</v>
      </c>
      <c r="G9" s="3">
        <v>0.36736111111111108</v>
      </c>
      <c r="H9" s="6">
        <f t="shared" si="2"/>
        <v>9.6527777777777768E-2</v>
      </c>
    </row>
    <row r="10" spans="1:18" x14ac:dyDescent="0.35">
      <c r="A10" s="1" t="s">
        <v>12</v>
      </c>
      <c r="B10" s="2" t="s">
        <v>23</v>
      </c>
      <c r="C10" s="2" t="s">
        <v>18</v>
      </c>
      <c r="D10" s="2">
        <v>1975</v>
      </c>
      <c r="E10" s="5" t="str">
        <f t="shared" si="0"/>
        <v>Maraton</v>
      </c>
      <c r="F10" s="6">
        <f t="shared" si="1"/>
        <v>0.27083333333333331</v>
      </c>
      <c r="G10" s="3">
        <v>0.38194444444444442</v>
      </c>
      <c r="H10" s="6">
        <f t="shared" si="2"/>
        <v>0.1111111111111111</v>
      </c>
    </row>
    <row r="11" spans="1:18" x14ac:dyDescent="0.35">
      <c r="A11" s="1" t="s">
        <v>16</v>
      </c>
      <c r="B11" s="2" t="s">
        <v>27</v>
      </c>
      <c r="C11" s="2" t="s">
        <v>20</v>
      </c>
      <c r="D11" s="2">
        <v>1987</v>
      </c>
      <c r="E11" s="5" t="str">
        <f t="shared" si="0"/>
        <v>Maraton</v>
      </c>
      <c r="F11" s="6">
        <f t="shared" si="1"/>
        <v>0.25</v>
      </c>
      <c r="G11" s="3">
        <v>0.3833333333333333</v>
      </c>
      <c r="H11" s="6">
        <f t="shared" si="2"/>
        <v>0.1333333333333333</v>
      </c>
    </row>
    <row r="12" spans="1:18" x14ac:dyDescent="0.35">
      <c r="A12" s="1" t="s">
        <v>14</v>
      </c>
      <c r="B12" s="2" t="s">
        <v>25</v>
      </c>
      <c r="C12" s="2" t="s">
        <v>28</v>
      </c>
      <c r="D12" s="2">
        <v>1985</v>
      </c>
      <c r="E12" s="5" t="str">
        <f t="shared" si="0"/>
        <v>Maraton</v>
      </c>
      <c r="F12" s="6">
        <f t="shared" si="1"/>
        <v>0.27083333333333331</v>
      </c>
      <c r="G12" s="3">
        <v>0.42083333333333334</v>
      </c>
      <c r="H12" s="6">
        <f t="shared" si="2"/>
        <v>0.15000000000000002</v>
      </c>
    </row>
    <row r="15" spans="1:18" x14ac:dyDescent="0.35">
      <c r="A15" s="14" t="s">
        <v>30</v>
      </c>
      <c r="B15" s="14"/>
      <c r="C15" s="7" t="s">
        <v>20</v>
      </c>
      <c r="D15" s="7" t="s">
        <v>18</v>
      </c>
      <c r="F15" s="11" t="s">
        <v>37</v>
      </c>
      <c r="G15" s="11"/>
      <c r="H15" s="11"/>
      <c r="K15" s="17"/>
      <c r="L15" s="17"/>
      <c r="M15" s="17"/>
      <c r="N15" s="17"/>
      <c r="O15" s="17"/>
      <c r="P15" s="17"/>
      <c r="Q15" s="17"/>
      <c r="R15" s="17"/>
    </row>
    <row r="16" spans="1:18" x14ac:dyDescent="0.35">
      <c r="A16" s="8" t="s">
        <v>31</v>
      </c>
      <c r="B16" s="7" t="s">
        <v>34</v>
      </c>
      <c r="C16" s="9">
        <v>0.25</v>
      </c>
      <c r="D16" s="9">
        <v>0.27083333333333331</v>
      </c>
      <c r="F16" s="2"/>
      <c r="G16" s="2" t="s">
        <v>38</v>
      </c>
      <c r="H16" s="2" t="s">
        <v>39</v>
      </c>
      <c r="K16" s="18"/>
      <c r="L16" s="18"/>
      <c r="M16" s="18"/>
      <c r="N16" s="18"/>
      <c r="O16" s="18"/>
      <c r="P16" s="18"/>
      <c r="Q16" s="18"/>
      <c r="R16" s="18"/>
    </row>
    <row r="17" spans="1:18" x14ac:dyDescent="0.35">
      <c r="A17" s="8" t="s">
        <v>32</v>
      </c>
      <c r="B17" s="7" t="s">
        <v>35</v>
      </c>
      <c r="C17" s="9">
        <v>0.29166666666666669</v>
      </c>
      <c r="D17" s="9">
        <v>0.3125</v>
      </c>
      <c r="F17" s="2" t="s">
        <v>18</v>
      </c>
      <c r="G17" s="6" cm="1">
        <f t="array" ref="G17">MAX(IF(C4:C12=F17,IF(E4:E12="Maraton",H4:H12)))</f>
        <v>0.1111111111111111</v>
      </c>
      <c r="H17" s="6" cm="1">
        <f t="array" ref="H17">MIN(IF(C4:C12=F17,IF(E4:E12="Maraton",H4:H12)))</f>
        <v>9.6527777777777768E-2</v>
      </c>
      <c r="K17" s="18"/>
      <c r="L17" s="19"/>
      <c r="M17" s="19"/>
      <c r="N17" s="19"/>
      <c r="O17" s="18"/>
      <c r="P17" s="20"/>
      <c r="Q17" s="20"/>
      <c r="R17" s="20"/>
    </row>
    <row r="18" spans="1:18" x14ac:dyDescent="0.35">
      <c r="A18" s="8" t="s">
        <v>33</v>
      </c>
      <c r="B18" s="7" t="s">
        <v>36</v>
      </c>
      <c r="C18" s="9">
        <v>0.35416666666666669</v>
      </c>
      <c r="D18" s="9">
        <v>0.375</v>
      </c>
      <c r="F18" s="2" t="s">
        <v>20</v>
      </c>
      <c r="G18" s="6" cm="1">
        <f t="array" ref="G18">MAX(IF(C4:C12=F18,IF(E4:E12="Maraton",H4:H12)))</f>
        <v>0.1333333333333333</v>
      </c>
      <c r="H18" s="6" cm="1">
        <f t="array" ref="H18">MIN(IF(C4:C12=F18,IF(E4:E12="Maraton",H4:H12)))</f>
        <v>0.1333333333333333</v>
      </c>
      <c r="K18" s="18"/>
      <c r="L18" s="19"/>
      <c r="M18" s="19"/>
      <c r="N18" s="19"/>
      <c r="O18" s="18"/>
      <c r="P18" s="20"/>
      <c r="Q18" s="20"/>
      <c r="R18" s="20"/>
    </row>
    <row r="19" spans="1:18" x14ac:dyDescent="0.35">
      <c r="K19" s="18"/>
      <c r="L19" s="19"/>
      <c r="M19" s="19"/>
      <c r="N19" s="19"/>
      <c r="O19" s="18"/>
      <c r="P19" s="20"/>
      <c r="Q19" s="20"/>
      <c r="R19" s="20"/>
    </row>
    <row r="20" spans="1:18" x14ac:dyDescent="0.35">
      <c r="K20" s="18"/>
      <c r="L20" s="19"/>
      <c r="M20" s="19"/>
      <c r="N20" s="19"/>
      <c r="O20" s="18"/>
      <c r="P20" s="20"/>
      <c r="Q20" s="20"/>
      <c r="R20" s="20"/>
    </row>
    <row r="21" spans="1:18" x14ac:dyDescent="0.35">
      <c r="K21" s="18"/>
      <c r="L21" s="19"/>
      <c r="M21" s="19"/>
      <c r="N21" s="19"/>
      <c r="O21" s="18"/>
      <c r="P21" s="20"/>
      <c r="Q21" s="20"/>
      <c r="R21" s="20"/>
    </row>
  </sheetData>
  <autoFilter ref="K3:R8" xr:uid="{47D21C6E-4E96-4CC0-90B3-6B2326D66B4C}">
    <filterColumn colId="3">
      <customFilters>
        <customFilter operator="lessThan" val="1985"/>
      </customFilters>
    </filterColumn>
  </autoFilter>
  <sortState xmlns:xlrd2="http://schemas.microsoft.com/office/spreadsheetml/2017/richdata2" ref="A4:H12">
    <sortCondition ref="E4:E12"/>
    <sortCondition ref="H4:H12"/>
  </sortState>
  <mergeCells count="3">
    <mergeCell ref="A1:H1"/>
    <mergeCell ref="A15:B15"/>
    <mergeCell ref="F15:H1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Sheet2!Criteria</vt:lpstr>
      <vt:lpstr>Sheet2!Extract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2022-12-11T06:24:16Z</dcterms:created>
  <dcterms:modified xsi:type="dcterms:W3CDTF">2022-12-11T08:56:33Z</dcterms:modified>
</cp:coreProperties>
</file>