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Documents\Excel\"/>
    </mc:Choice>
  </mc:AlternateContent>
  <xr:revisionPtr revIDLastSave="0" documentId="13_ncr:1_{2360F0DA-0E39-4A18-AC89-D9D9123241C5}" xr6:coauthVersionLast="45" xr6:coauthVersionMax="45" xr10:uidLastSave="{00000000-0000-0000-0000-000000000000}"/>
  <bookViews>
    <workbookView xWindow="-110" yWindow="-110" windowWidth="19420" windowHeight="11020" activeTab="1" xr2:uid="{F7E8A14B-24BB-450A-AA01-ACCAF853D741}"/>
  </bookViews>
  <sheets>
    <sheet name="Sheet1" sheetId="1" r:id="rId1"/>
    <sheet name="Sheet2" sheetId="2" r:id="rId2"/>
  </sheets>
  <definedNames>
    <definedName name="_xlnm._FilterDatabase" localSheetId="1" hidden="1">Sheet2!$A$3:$I$12</definedName>
    <definedName name="_xlnm.Criteria" localSheetId="1">Sheet2!$K$15:$L$16</definedName>
    <definedName name="_xlnm.Extract" localSheetId="1">Sheet2!$K$3:$R$3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" i="2" l="1"/>
  <c r="H6" i="2"/>
  <c r="H7" i="2"/>
  <c r="H8" i="2"/>
  <c r="H9" i="2"/>
  <c r="H10" i="2"/>
  <c r="H11" i="2"/>
  <c r="H12" i="2"/>
  <c r="H4" i="2"/>
  <c r="G5" i="2"/>
  <c r="G6" i="2"/>
  <c r="G7" i="2"/>
  <c r="G8" i="2"/>
  <c r="G9" i="2"/>
  <c r="G10" i="2"/>
  <c r="G11" i="2"/>
  <c r="G12" i="2"/>
  <c r="G4" i="2"/>
  <c r="I11" i="2" l="1"/>
  <c r="I10" i="2"/>
  <c r="I7" i="2"/>
  <c r="I6" i="2"/>
  <c r="H20" i="2"/>
  <c r="I12" i="2"/>
  <c r="I8" i="2"/>
  <c r="G13" i="2"/>
  <c r="I9" i="2"/>
  <c r="I5" i="2"/>
  <c r="I4" i="2"/>
  <c r="I20" i="2" l="1"/>
  <c r="I13" i="2"/>
  <c r="G20" i="2"/>
</calcChain>
</file>

<file path=xl/sharedStrings.xml><?xml version="1.0" encoding="utf-8"?>
<sst xmlns="http://schemas.openxmlformats.org/spreadsheetml/2006/main" count="210" uniqueCount="53">
  <si>
    <t>STT</t>
  </si>
  <si>
    <t>Họ</t>
  </si>
  <si>
    <t>Tên</t>
  </si>
  <si>
    <t>Phái</t>
  </si>
  <si>
    <t>Diện</t>
  </si>
  <si>
    <t>Lớp</t>
  </si>
  <si>
    <t>Học phí</t>
  </si>
  <si>
    <t>Giảm(%)</t>
  </si>
  <si>
    <t>Tiền đóng</t>
  </si>
  <si>
    <t>TỔNG CỘNG</t>
  </si>
  <si>
    <t>Lê Xuân</t>
  </si>
  <si>
    <t>An</t>
  </si>
  <si>
    <t>Trần Tấn</t>
  </si>
  <si>
    <t>Tài</t>
  </si>
  <si>
    <t>Lê Văn</t>
  </si>
  <si>
    <t>Toàn</t>
  </si>
  <si>
    <t xml:space="preserve">Võ Thế </t>
  </si>
  <si>
    <t>Bảo</t>
  </si>
  <si>
    <t>Lê Minh</t>
  </si>
  <si>
    <t>Tâm</t>
  </si>
  <si>
    <t>Vũ Thị</t>
  </si>
  <si>
    <t>Liên</t>
  </si>
  <si>
    <t>Võ Thanh</t>
  </si>
  <si>
    <t>Trần Văn</t>
  </si>
  <si>
    <t>Lộc</t>
  </si>
  <si>
    <t>Lê Ngọc</t>
  </si>
  <si>
    <t>Thủy</t>
  </si>
  <si>
    <t>Nam</t>
  </si>
  <si>
    <t>Nữ</t>
  </si>
  <si>
    <t>HSSV</t>
  </si>
  <si>
    <t>Khác</t>
  </si>
  <si>
    <t>CS</t>
  </si>
  <si>
    <t>THA</t>
  </si>
  <si>
    <t>KTV</t>
  </si>
  <si>
    <t>THB</t>
  </si>
  <si>
    <t>DANH SÁCH HỌC VIÊN KHÓA 1 - 2011</t>
  </si>
  <si>
    <t>Bảng giá học phí</t>
  </si>
  <si>
    <t>Tin học A</t>
  </si>
  <si>
    <t>Tin học B</t>
  </si>
  <si>
    <t>Kỹ thuật viên</t>
  </si>
  <si>
    <t>Miễn giảm</t>
  </si>
  <si>
    <t>Giảm</t>
  </si>
  <si>
    <t>Thống kê</t>
  </si>
  <si>
    <t>Tổng tiền</t>
  </si>
  <si>
    <t>1. Tính cột Học phí dựa vào Bảng giá học phí</t>
  </si>
  <si>
    <t>2. Tính cột Giảm dựa vào bảng Miễn giảm, và nếu là phái nữ thì giảm thêm 5%</t>
  </si>
  <si>
    <t>3. Tính cột Tiền đóng</t>
  </si>
  <si>
    <t>4. Tính tổng cột Học phí, tổng cột tiền đóng</t>
  </si>
  <si>
    <t>5. Kẻ khung cho bảng tính, tô màu nền cho Bảng giá học phí và Miễn giảm</t>
  </si>
  <si>
    <t>6. Định dạng cột Học phí theo #, ##0 và cột Tiền đóng theo #,##0"đồng"</t>
  </si>
  <si>
    <t>7. Tính thống kê Tổng tiền đóng theo lớp</t>
  </si>
  <si>
    <t>8. Rút trích ra danh sách học viên của lớp THA và có được giảm học phí</t>
  </si>
  <si>
    <t>9. Vẽ đồ thị dạng Pie cho bảng Thống kê tổng tiền theo lớp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</si>
</sst>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sz val="11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9" fontId="0" fillId="0" borderId="1" xfId="0" applyNumberFormat="1" applyBorder="1"/>
    <xf numFmtId="0" fontId="0" fillId="0" borderId="0" xfId="0" applyAlignment="1">
      <alignment horizontal="left"/>
    </xf>
    <xf numFmtId="9" fontId="0" fillId="2" borderId="1" xfId="0" applyNumberFormat="1" applyFill="1" applyBorder="1"/>
    <xf numFmtId="0" fontId="0" fillId="3" borderId="2" xfId="0" applyFill="1" applyBorder="1" applyAlignment="1">
      <alignment horizontal="center"/>
    </xf>
    <xf numFmtId="0" fontId="0" fillId="3" borderId="1" xfId="0" applyFill="1" applyBorder="1"/>
    <xf numFmtId="0" fontId="0" fillId="4" borderId="0" xfId="0" applyFill="1" applyAlignment="1">
      <alignment horizontal="center"/>
    </xf>
    <xf numFmtId="0" fontId="0" fillId="4" borderId="1" xfId="0" applyFill="1" applyBorder="1"/>
    <xf numFmtId="9" fontId="0" fillId="4" borderId="1" xfId="0" applyNumberFormat="1" applyFill="1" applyBorder="1"/>
    <xf numFmtId="3" fontId="0" fillId="2" borderId="1" xfId="0" applyNumberFormat="1" applyFill="1" applyBorder="1"/>
    <xf numFmtId="3" fontId="0" fillId="0" borderId="1" xfId="0" applyNumberFormat="1" applyBorder="1"/>
    <xf numFmtId="0" fontId="0" fillId="0" borderId="0" xfId="0" applyFill="1" applyBorder="1" applyAlignment="1">
      <alignment horizontal="center"/>
    </xf>
    <xf numFmtId="3" fontId="0" fillId="0" borderId="0" xfId="0" applyNumberFormat="1" applyFill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/>
    <xf numFmtId="9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0D19A-697C-4FB1-B94C-B181D3862953}">
  <dimension ref="A1:P20"/>
  <sheetViews>
    <sheetView workbookViewId="0">
      <selection activeCell="K8" sqref="K8:P8"/>
    </sheetView>
  </sheetViews>
  <sheetFormatPr defaultRowHeight="14" x14ac:dyDescent="0.3"/>
  <cols>
    <col min="2" max="2" width="12.90625" customWidth="1"/>
    <col min="16" max="16" width="25.08984375" customWidth="1"/>
  </cols>
  <sheetData>
    <row r="1" spans="1:16" x14ac:dyDescent="0.3">
      <c r="A1" s="1" t="s">
        <v>35</v>
      </c>
      <c r="B1" s="1"/>
      <c r="C1" s="1"/>
      <c r="D1" s="1"/>
      <c r="E1" s="1"/>
      <c r="F1" s="1"/>
      <c r="G1" s="1"/>
      <c r="H1" s="1"/>
      <c r="I1" s="1"/>
      <c r="K1" s="6" t="s">
        <v>44</v>
      </c>
      <c r="L1" s="6"/>
      <c r="M1" s="6"/>
      <c r="N1" s="6"/>
      <c r="O1" s="6"/>
      <c r="P1" s="6"/>
    </row>
    <row r="2" spans="1:16" x14ac:dyDescent="0.3">
      <c r="K2" s="6" t="s">
        <v>45</v>
      </c>
      <c r="L2" s="6"/>
      <c r="M2" s="6"/>
      <c r="N2" s="6"/>
      <c r="O2" s="6"/>
      <c r="P2" s="6"/>
    </row>
    <row r="3" spans="1:16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K3" s="6" t="s">
        <v>46</v>
      </c>
      <c r="L3" s="6"/>
      <c r="M3" s="6"/>
      <c r="N3" s="6"/>
      <c r="O3" s="6"/>
      <c r="P3" s="6"/>
    </row>
    <row r="4" spans="1:16" x14ac:dyDescent="0.3">
      <c r="A4" s="3">
        <v>1</v>
      </c>
      <c r="B4" s="3" t="s">
        <v>10</v>
      </c>
      <c r="C4" s="3" t="s">
        <v>11</v>
      </c>
      <c r="D4" s="3" t="s">
        <v>27</v>
      </c>
      <c r="E4" s="3" t="s">
        <v>29</v>
      </c>
      <c r="F4" s="3" t="s">
        <v>32</v>
      </c>
      <c r="G4" s="3"/>
      <c r="H4" s="3"/>
      <c r="I4" s="3"/>
      <c r="K4" s="6" t="s">
        <v>47</v>
      </c>
      <c r="L4" s="6"/>
      <c r="M4" s="6"/>
      <c r="N4" s="6"/>
      <c r="O4" s="6"/>
      <c r="P4" s="6"/>
    </row>
    <row r="5" spans="1:16" x14ac:dyDescent="0.3">
      <c r="A5" s="3">
        <v>2</v>
      </c>
      <c r="B5" s="3" t="s">
        <v>12</v>
      </c>
      <c r="C5" s="3" t="s">
        <v>13</v>
      </c>
      <c r="D5" s="3" t="s">
        <v>27</v>
      </c>
      <c r="E5" s="3" t="s">
        <v>29</v>
      </c>
      <c r="F5" s="3" t="s">
        <v>33</v>
      </c>
      <c r="G5" s="3"/>
      <c r="H5" s="3"/>
      <c r="I5" s="3"/>
      <c r="K5" s="6" t="s">
        <v>48</v>
      </c>
      <c r="L5" s="6"/>
      <c r="M5" s="6"/>
      <c r="N5" s="6"/>
      <c r="O5" s="6"/>
      <c r="P5" s="6"/>
    </row>
    <row r="6" spans="1:16" x14ac:dyDescent="0.3">
      <c r="A6" s="3">
        <v>3</v>
      </c>
      <c r="B6" s="3" t="s">
        <v>14</v>
      </c>
      <c r="C6" s="3" t="s">
        <v>15</v>
      </c>
      <c r="D6" s="3" t="s">
        <v>27</v>
      </c>
      <c r="E6" s="3" t="s">
        <v>30</v>
      </c>
      <c r="F6" s="3" t="s">
        <v>32</v>
      </c>
      <c r="G6" s="3"/>
      <c r="H6" s="3"/>
      <c r="I6" s="3"/>
      <c r="K6" s="6" t="s">
        <v>49</v>
      </c>
      <c r="L6" s="6"/>
      <c r="M6" s="6"/>
      <c r="N6" s="6"/>
      <c r="O6" s="6"/>
      <c r="P6" s="6"/>
    </row>
    <row r="7" spans="1:16" x14ac:dyDescent="0.3">
      <c r="A7" s="3">
        <v>4</v>
      </c>
      <c r="B7" s="3" t="s">
        <v>16</v>
      </c>
      <c r="C7" s="3" t="s">
        <v>17</v>
      </c>
      <c r="D7" s="3" t="s">
        <v>27</v>
      </c>
      <c r="E7" s="3" t="s">
        <v>31</v>
      </c>
      <c r="F7" s="3" t="s">
        <v>34</v>
      </c>
      <c r="G7" s="3"/>
      <c r="H7" s="3"/>
      <c r="I7" s="3"/>
      <c r="K7" s="6" t="s">
        <v>50</v>
      </c>
      <c r="L7" s="6"/>
      <c r="M7" s="6"/>
      <c r="N7" s="6"/>
      <c r="O7" s="6"/>
      <c r="P7" s="6"/>
    </row>
    <row r="8" spans="1:16" x14ac:dyDescent="0.3">
      <c r="A8" s="3">
        <v>5</v>
      </c>
      <c r="B8" s="3" t="s">
        <v>18</v>
      </c>
      <c r="C8" s="3" t="s">
        <v>19</v>
      </c>
      <c r="D8" s="3" t="s">
        <v>27</v>
      </c>
      <c r="E8" s="3" t="s">
        <v>29</v>
      </c>
      <c r="F8" s="3" t="s">
        <v>32</v>
      </c>
      <c r="G8" s="3"/>
      <c r="H8" s="3"/>
      <c r="I8" s="3"/>
      <c r="K8" s="6" t="s">
        <v>51</v>
      </c>
      <c r="L8" s="6"/>
      <c r="M8" s="6"/>
      <c r="N8" s="6"/>
      <c r="O8" s="6"/>
      <c r="P8" s="6"/>
    </row>
    <row r="9" spans="1:16" x14ac:dyDescent="0.3">
      <c r="A9" s="3">
        <v>6</v>
      </c>
      <c r="B9" s="3" t="s">
        <v>20</v>
      </c>
      <c r="C9" s="3" t="s">
        <v>21</v>
      </c>
      <c r="D9" s="3" t="s">
        <v>28</v>
      </c>
      <c r="E9" s="3" t="s">
        <v>31</v>
      </c>
      <c r="F9" s="3" t="s">
        <v>33</v>
      </c>
      <c r="G9" s="3"/>
      <c r="H9" s="3"/>
      <c r="I9" s="3"/>
      <c r="K9" s="6" t="s">
        <v>52</v>
      </c>
      <c r="L9" s="6"/>
      <c r="M9" s="6"/>
      <c r="N9" s="6"/>
      <c r="O9" s="6"/>
      <c r="P9" s="6"/>
    </row>
    <row r="10" spans="1:16" x14ac:dyDescent="0.3">
      <c r="A10" s="3">
        <v>7</v>
      </c>
      <c r="B10" s="3" t="s">
        <v>22</v>
      </c>
      <c r="C10" s="3" t="s">
        <v>19</v>
      </c>
      <c r="D10" s="3" t="s">
        <v>28</v>
      </c>
      <c r="E10" s="3" t="s">
        <v>29</v>
      </c>
      <c r="F10" s="3" t="s">
        <v>32</v>
      </c>
      <c r="G10" s="3"/>
      <c r="H10" s="3"/>
      <c r="I10" s="3"/>
    </row>
    <row r="11" spans="1:16" x14ac:dyDescent="0.3">
      <c r="A11" s="3">
        <v>8</v>
      </c>
      <c r="B11" s="3" t="s">
        <v>23</v>
      </c>
      <c r="C11" s="3" t="s">
        <v>24</v>
      </c>
      <c r="D11" s="3" t="s">
        <v>27</v>
      </c>
      <c r="E11" s="3" t="s">
        <v>30</v>
      </c>
      <c r="F11" s="3" t="s">
        <v>34</v>
      </c>
      <c r="G11" s="3"/>
      <c r="H11" s="3"/>
      <c r="I11" s="3"/>
    </row>
    <row r="12" spans="1:16" x14ac:dyDescent="0.3">
      <c r="A12" s="3">
        <v>9</v>
      </c>
      <c r="B12" s="3" t="s">
        <v>25</v>
      </c>
      <c r="C12" s="3" t="s">
        <v>26</v>
      </c>
      <c r="D12" s="3" t="s">
        <v>28</v>
      </c>
      <c r="E12" s="3" t="s">
        <v>30</v>
      </c>
      <c r="F12" s="3" t="s">
        <v>34</v>
      </c>
      <c r="G12" s="3"/>
      <c r="H12" s="3"/>
      <c r="I12" s="3"/>
    </row>
    <row r="13" spans="1:16" x14ac:dyDescent="0.3">
      <c r="A13" s="4" t="s">
        <v>9</v>
      </c>
      <c r="B13" s="4"/>
      <c r="C13" s="3"/>
      <c r="D13" s="3"/>
      <c r="E13" s="3"/>
      <c r="F13" s="3"/>
      <c r="G13" s="3"/>
      <c r="H13" s="3"/>
      <c r="I13" s="3"/>
    </row>
    <row r="15" spans="1:16" x14ac:dyDescent="0.3">
      <c r="A15" s="1" t="s">
        <v>36</v>
      </c>
      <c r="B15" s="1"/>
      <c r="C15" s="1"/>
      <c r="F15" s="1" t="s">
        <v>40</v>
      </c>
      <c r="G15" s="1"/>
      <c r="H15" s="1"/>
      <c r="I15" s="1"/>
    </row>
    <row r="16" spans="1:16" x14ac:dyDescent="0.3">
      <c r="A16" s="3" t="s">
        <v>32</v>
      </c>
      <c r="B16" s="3" t="s">
        <v>37</v>
      </c>
      <c r="C16" s="3">
        <v>300000</v>
      </c>
      <c r="F16" s="3" t="s">
        <v>4</v>
      </c>
      <c r="G16" s="3" t="s">
        <v>29</v>
      </c>
      <c r="H16" s="3" t="s">
        <v>31</v>
      </c>
      <c r="I16" s="3" t="s">
        <v>30</v>
      </c>
    </row>
    <row r="17" spans="1:9" x14ac:dyDescent="0.3">
      <c r="A17" s="3" t="s">
        <v>34</v>
      </c>
      <c r="B17" s="3" t="s">
        <v>38</v>
      </c>
      <c r="C17" s="3">
        <v>500000</v>
      </c>
      <c r="F17" s="3" t="s">
        <v>41</v>
      </c>
      <c r="G17" s="5">
        <v>0.1</v>
      </c>
      <c r="H17" s="5">
        <v>0.2</v>
      </c>
      <c r="I17" s="5">
        <v>0</v>
      </c>
    </row>
    <row r="18" spans="1:9" x14ac:dyDescent="0.3">
      <c r="A18" s="3" t="s">
        <v>33</v>
      </c>
      <c r="B18" s="3" t="s">
        <v>39</v>
      </c>
      <c r="C18" s="3">
        <v>1200000</v>
      </c>
    </row>
    <row r="19" spans="1:9" x14ac:dyDescent="0.3">
      <c r="F19" s="3" t="s">
        <v>42</v>
      </c>
      <c r="G19" s="3" t="s">
        <v>32</v>
      </c>
      <c r="H19" s="3" t="s">
        <v>34</v>
      </c>
      <c r="I19" s="3" t="s">
        <v>33</v>
      </c>
    </row>
    <row r="20" spans="1:9" x14ac:dyDescent="0.3">
      <c r="F20" s="3" t="s">
        <v>43</v>
      </c>
      <c r="G20" s="3"/>
      <c r="H20" s="3"/>
      <c r="I20" s="3"/>
    </row>
  </sheetData>
  <mergeCells count="13">
    <mergeCell ref="K6:P6"/>
    <mergeCell ref="K7:P7"/>
    <mergeCell ref="K8:P8"/>
    <mergeCell ref="K9:P9"/>
    <mergeCell ref="A13:B13"/>
    <mergeCell ref="A1:I1"/>
    <mergeCell ref="A15:C15"/>
    <mergeCell ref="F15:I15"/>
    <mergeCell ref="K1:P1"/>
    <mergeCell ref="K2:P2"/>
    <mergeCell ref="K3:P3"/>
    <mergeCell ref="K4:P4"/>
    <mergeCell ref="K5:P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14B3C-20BB-47BD-B989-D1CA37567E8F}">
  <dimension ref="A1:S20"/>
  <sheetViews>
    <sheetView tabSelected="1" workbookViewId="0">
      <selection activeCell="M15" sqref="M15"/>
    </sheetView>
  </sheetViews>
  <sheetFormatPr defaultRowHeight="14" x14ac:dyDescent="0.3"/>
  <cols>
    <col min="2" max="2" width="14.26953125" customWidth="1"/>
    <col min="8" max="8" width="10" customWidth="1"/>
    <col min="9" max="9" width="11.453125" customWidth="1"/>
  </cols>
  <sheetData>
    <row r="1" spans="1:19" x14ac:dyDescent="0.3">
      <c r="A1" s="1" t="s">
        <v>35</v>
      </c>
      <c r="B1" s="1"/>
      <c r="C1" s="1"/>
      <c r="D1" s="1"/>
      <c r="E1" s="1"/>
      <c r="F1" s="1"/>
      <c r="G1" s="1"/>
      <c r="H1" s="1"/>
      <c r="I1" s="1"/>
    </row>
    <row r="3" spans="1:19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K3" s="2" t="s">
        <v>1</v>
      </c>
      <c r="L3" s="2" t="s">
        <v>2</v>
      </c>
      <c r="M3" s="2" t="s">
        <v>3</v>
      </c>
      <c r="N3" s="2" t="s">
        <v>4</v>
      </c>
      <c r="O3" s="2" t="s">
        <v>5</v>
      </c>
      <c r="P3" s="2" t="s">
        <v>6</v>
      </c>
      <c r="Q3" s="2" t="s">
        <v>7</v>
      </c>
      <c r="R3" s="2" t="s">
        <v>8</v>
      </c>
      <c r="S3" s="15"/>
    </row>
    <row r="4" spans="1:19" x14ac:dyDescent="0.3">
      <c r="A4" s="3">
        <v>1</v>
      </c>
      <c r="B4" s="3" t="s">
        <v>10</v>
      </c>
      <c r="C4" s="3" t="s">
        <v>11</v>
      </c>
      <c r="D4" s="3" t="s">
        <v>27</v>
      </c>
      <c r="E4" s="3" t="s">
        <v>29</v>
      </c>
      <c r="F4" s="3" t="s">
        <v>32</v>
      </c>
      <c r="G4" s="13">
        <f>VLOOKUP(F4,$A$16:$C$18,3,0)</f>
        <v>300000</v>
      </c>
      <c r="H4" s="7">
        <f>IF(D4="Nữ",SUM(HLOOKUP(E4,$G$16:$I$17,2,0),5%),HLOOKUP(E4,$G$16:$I$17,2,0))</f>
        <v>0.1</v>
      </c>
      <c r="I4" s="14">
        <f>G4-(G4*H4)</f>
        <v>270000</v>
      </c>
      <c r="K4" s="3" t="s">
        <v>10</v>
      </c>
      <c r="L4" s="3" t="s">
        <v>11</v>
      </c>
      <c r="M4" s="3" t="s">
        <v>27</v>
      </c>
      <c r="N4" s="3" t="s">
        <v>29</v>
      </c>
      <c r="O4" s="3" t="s">
        <v>32</v>
      </c>
      <c r="P4" s="13">
        <v>300000</v>
      </c>
      <c r="Q4" s="7">
        <v>0.1</v>
      </c>
      <c r="R4" s="14">
        <v>270000</v>
      </c>
      <c r="S4" s="16"/>
    </row>
    <row r="5" spans="1:19" x14ac:dyDescent="0.3">
      <c r="A5" s="3">
        <v>2</v>
      </c>
      <c r="B5" s="3" t="s">
        <v>12</v>
      </c>
      <c r="C5" s="3" t="s">
        <v>13</v>
      </c>
      <c r="D5" s="3" t="s">
        <v>27</v>
      </c>
      <c r="E5" s="3" t="s">
        <v>29</v>
      </c>
      <c r="F5" s="3" t="s">
        <v>33</v>
      </c>
      <c r="G5" s="13">
        <f>VLOOKUP(F5,$A$16:$C$18,3,0)</f>
        <v>1200000</v>
      </c>
      <c r="H5" s="7">
        <f t="shared" ref="H5:H12" si="0">IF(D5="Nữ",SUM(HLOOKUP(E5,$G$16:$I$17,2,0),5%),HLOOKUP(E5,$G$16:$I$17,2,0))</f>
        <v>0.1</v>
      </c>
      <c r="I5" s="14">
        <f t="shared" ref="I5:I12" si="1">G5-(G5*H5)</f>
        <v>1080000</v>
      </c>
      <c r="K5" s="3" t="s">
        <v>12</v>
      </c>
      <c r="L5" s="3" t="s">
        <v>13</v>
      </c>
      <c r="M5" s="3" t="s">
        <v>27</v>
      </c>
      <c r="N5" s="3" t="s">
        <v>29</v>
      </c>
      <c r="O5" s="3" t="s">
        <v>33</v>
      </c>
      <c r="P5" s="13">
        <v>1200000</v>
      </c>
      <c r="Q5" s="7">
        <v>0.1</v>
      </c>
      <c r="R5" s="14">
        <v>1080000</v>
      </c>
      <c r="S5" s="16"/>
    </row>
    <row r="6" spans="1:19" x14ac:dyDescent="0.3">
      <c r="A6" s="3">
        <v>3</v>
      </c>
      <c r="B6" s="3" t="s">
        <v>14</v>
      </c>
      <c r="C6" s="3" t="s">
        <v>15</v>
      </c>
      <c r="D6" s="3" t="s">
        <v>27</v>
      </c>
      <c r="E6" s="3" t="s">
        <v>30</v>
      </c>
      <c r="F6" s="3" t="s">
        <v>32</v>
      </c>
      <c r="G6" s="13">
        <f>VLOOKUP(F6,$A$16:$C$18,3,0)</f>
        <v>300000</v>
      </c>
      <c r="H6" s="7">
        <f t="shared" si="0"/>
        <v>0</v>
      </c>
      <c r="I6" s="14">
        <f t="shared" si="1"/>
        <v>300000</v>
      </c>
      <c r="K6" s="3" t="s">
        <v>14</v>
      </c>
      <c r="L6" s="3" t="s">
        <v>15</v>
      </c>
      <c r="M6" s="3" t="s">
        <v>27</v>
      </c>
      <c r="N6" s="3" t="s">
        <v>30</v>
      </c>
      <c r="O6" s="3" t="s">
        <v>32</v>
      </c>
      <c r="P6" s="13">
        <v>300000</v>
      </c>
      <c r="Q6" s="7">
        <v>0</v>
      </c>
      <c r="R6" s="14">
        <v>300000</v>
      </c>
      <c r="S6" s="16"/>
    </row>
    <row r="7" spans="1:19" x14ac:dyDescent="0.3">
      <c r="A7" s="3">
        <v>4</v>
      </c>
      <c r="B7" s="3" t="s">
        <v>16</v>
      </c>
      <c r="C7" s="3" t="s">
        <v>17</v>
      </c>
      <c r="D7" s="3" t="s">
        <v>27</v>
      </c>
      <c r="E7" s="3" t="s">
        <v>31</v>
      </c>
      <c r="F7" s="3" t="s">
        <v>34</v>
      </c>
      <c r="G7" s="13">
        <f>VLOOKUP(F7,$A$16:$C$18,3,0)</f>
        <v>500000</v>
      </c>
      <c r="H7" s="7">
        <f t="shared" si="0"/>
        <v>0.2</v>
      </c>
      <c r="I7" s="14">
        <f t="shared" si="1"/>
        <v>400000</v>
      </c>
      <c r="K7" s="3" t="s">
        <v>16</v>
      </c>
      <c r="L7" s="3" t="s">
        <v>17</v>
      </c>
      <c r="M7" s="3" t="s">
        <v>27</v>
      </c>
      <c r="N7" s="3" t="s">
        <v>31</v>
      </c>
      <c r="O7" s="3" t="s">
        <v>34</v>
      </c>
      <c r="P7" s="13">
        <v>500000</v>
      </c>
      <c r="Q7" s="7">
        <v>0.2</v>
      </c>
      <c r="R7" s="14">
        <v>400000</v>
      </c>
      <c r="S7" s="16"/>
    </row>
    <row r="8" spans="1:19" x14ac:dyDescent="0.3">
      <c r="A8" s="3">
        <v>5</v>
      </c>
      <c r="B8" s="3" t="s">
        <v>18</v>
      </c>
      <c r="C8" s="3" t="s">
        <v>19</v>
      </c>
      <c r="D8" s="3" t="s">
        <v>27</v>
      </c>
      <c r="E8" s="3" t="s">
        <v>29</v>
      </c>
      <c r="F8" s="3" t="s">
        <v>32</v>
      </c>
      <c r="G8" s="13">
        <f>VLOOKUP(F8,$A$16:$C$18,3,0)</f>
        <v>300000</v>
      </c>
      <c r="H8" s="7">
        <f t="shared" si="0"/>
        <v>0.1</v>
      </c>
      <c r="I8" s="14">
        <f t="shared" si="1"/>
        <v>270000</v>
      </c>
      <c r="K8" s="3" t="s">
        <v>18</v>
      </c>
      <c r="L8" s="3" t="s">
        <v>19</v>
      </c>
      <c r="M8" s="3" t="s">
        <v>27</v>
      </c>
      <c r="N8" s="3" t="s">
        <v>29</v>
      </c>
      <c r="O8" s="3" t="s">
        <v>32</v>
      </c>
      <c r="P8" s="13">
        <v>300000</v>
      </c>
      <c r="Q8" s="7">
        <v>0.1</v>
      </c>
      <c r="R8" s="14">
        <v>270000</v>
      </c>
      <c r="S8" s="16"/>
    </row>
    <row r="9" spans="1:19" x14ac:dyDescent="0.3">
      <c r="A9" s="3">
        <v>6</v>
      </c>
      <c r="B9" s="3" t="s">
        <v>20</v>
      </c>
      <c r="C9" s="3" t="s">
        <v>21</v>
      </c>
      <c r="D9" s="3" t="s">
        <v>28</v>
      </c>
      <c r="E9" s="3" t="s">
        <v>31</v>
      </c>
      <c r="F9" s="3" t="s">
        <v>33</v>
      </c>
      <c r="G9" s="13">
        <f>VLOOKUP(F9,$A$16:$C$18,3,0)</f>
        <v>1200000</v>
      </c>
      <c r="H9" s="7">
        <f t="shared" si="0"/>
        <v>0.25</v>
      </c>
      <c r="I9" s="14">
        <f t="shared" si="1"/>
        <v>900000</v>
      </c>
      <c r="K9" s="3" t="s">
        <v>20</v>
      </c>
      <c r="L9" s="3" t="s">
        <v>21</v>
      </c>
      <c r="M9" s="3" t="s">
        <v>28</v>
      </c>
      <c r="N9" s="3" t="s">
        <v>31</v>
      </c>
      <c r="O9" s="3" t="s">
        <v>33</v>
      </c>
      <c r="P9" s="13">
        <v>1200000</v>
      </c>
      <c r="Q9" s="7">
        <v>0.25</v>
      </c>
      <c r="R9" s="14">
        <v>900000</v>
      </c>
      <c r="S9" s="16"/>
    </row>
    <row r="10" spans="1:19" x14ac:dyDescent="0.3">
      <c r="A10" s="3">
        <v>7</v>
      </c>
      <c r="B10" s="3" t="s">
        <v>22</v>
      </c>
      <c r="C10" s="3" t="s">
        <v>19</v>
      </c>
      <c r="D10" s="3" t="s">
        <v>28</v>
      </c>
      <c r="E10" s="3" t="s">
        <v>29</v>
      </c>
      <c r="F10" s="3" t="s">
        <v>32</v>
      </c>
      <c r="G10" s="13">
        <f>VLOOKUP(F10,$A$16:$C$18,3,0)</f>
        <v>300000</v>
      </c>
      <c r="H10" s="7">
        <f t="shared" si="0"/>
        <v>0.15000000000000002</v>
      </c>
      <c r="I10" s="14">
        <f t="shared" si="1"/>
        <v>255000</v>
      </c>
      <c r="K10" s="3" t="s">
        <v>22</v>
      </c>
      <c r="L10" s="3" t="s">
        <v>19</v>
      </c>
      <c r="M10" s="3" t="s">
        <v>28</v>
      </c>
      <c r="N10" s="3" t="s">
        <v>29</v>
      </c>
      <c r="O10" s="3" t="s">
        <v>32</v>
      </c>
      <c r="P10" s="13">
        <v>300000</v>
      </c>
      <c r="Q10" s="7">
        <v>0.15000000000000002</v>
      </c>
      <c r="R10" s="14">
        <v>255000</v>
      </c>
      <c r="S10" s="16"/>
    </row>
    <row r="11" spans="1:19" x14ac:dyDescent="0.3">
      <c r="A11" s="3">
        <v>8</v>
      </c>
      <c r="B11" s="3" t="s">
        <v>23</v>
      </c>
      <c r="C11" s="3" t="s">
        <v>24</v>
      </c>
      <c r="D11" s="3" t="s">
        <v>27</v>
      </c>
      <c r="E11" s="3" t="s">
        <v>30</v>
      </c>
      <c r="F11" s="3" t="s">
        <v>34</v>
      </c>
      <c r="G11" s="13">
        <f>VLOOKUP(F11,$A$16:$C$18,3,0)</f>
        <v>500000</v>
      </c>
      <c r="H11" s="7">
        <f t="shared" si="0"/>
        <v>0</v>
      </c>
      <c r="I11" s="14">
        <f t="shared" si="1"/>
        <v>500000</v>
      </c>
      <c r="K11" s="3" t="s">
        <v>23</v>
      </c>
      <c r="L11" s="3" t="s">
        <v>24</v>
      </c>
      <c r="M11" s="3" t="s">
        <v>27</v>
      </c>
      <c r="N11" s="3" t="s">
        <v>30</v>
      </c>
      <c r="O11" s="3" t="s">
        <v>34</v>
      </c>
      <c r="P11" s="13">
        <v>500000</v>
      </c>
      <c r="Q11" s="7">
        <v>0</v>
      </c>
      <c r="R11" s="14">
        <v>500000</v>
      </c>
      <c r="S11" s="16"/>
    </row>
    <row r="12" spans="1:19" x14ac:dyDescent="0.3">
      <c r="A12" s="3">
        <v>9</v>
      </c>
      <c r="B12" s="3" t="s">
        <v>25</v>
      </c>
      <c r="C12" s="3" t="s">
        <v>26</v>
      </c>
      <c r="D12" s="3" t="s">
        <v>28</v>
      </c>
      <c r="E12" s="3" t="s">
        <v>30</v>
      </c>
      <c r="F12" s="3" t="s">
        <v>34</v>
      </c>
      <c r="G12" s="13">
        <f>VLOOKUP(F12,$A$16:$C$18,3,0)</f>
        <v>500000</v>
      </c>
      <c r="H12" s="7">
        <f t="shared" si="0"/>
        <v>0.05</v>
      </c>
      <c r="I12" s="14">
        <f t="shared" si="1"/>
        <v>475000</v>
      </c>
      <c r="K12" s="3" t="s">
        <v>25</v>
      </c>
      <c r="L12" s="3" t="s">
        <v>26</v>
      </c>
      <c r="M12" s="3" t="s">
        <v>28</v>
      </c>
      <c r="N12" s="3" t="s">
        <v>30</v>
      </c>
      <c r="O12" s="3" t="s">
        <v>34</v>
      </c>
      <c r="P12" s="13">
        <v>500000</v>
      </c>
      <c r="Q12" s="7">
        <v>0.05</v>
      </c>
      <c r="R12" s="14">
        <v>475000</v>
      </c>
      <c r="S12" s="16"/>
    </row>
    <row r="13" spans="1:19" x14ac:dyDescent="0.3">
      <c r="A13" s="4" t="s">
        <v>9</v>
      </c>
      <c r="B13" s="4"/>
      <c r="C13" s="3"/>
      <c r="D13" s="3"/>
      <c r="E13" s="3"/>
      <c r="F13" s="3"/>
      <c r="G13" s="14">
        <f>SUM(G4:G12)</f>
        <v>5100000</v>
      </c>
      <c r="H13" s="5"/>
      <c r="I13" s="14">
        <f>SUM(I4:I12)</f>
        <v>4450000</v>
      </c>
    </row>
    <row r="15" spans="1:19" x14ac:dyDescent="0.3">
      <c r="A15" s="8" t="s">
        <v>36</v>
      </c>
      <c r="B15" s="8"/>
      <c r="C15" s="8"/>
      <c r="F15" s="10" t="s">
        <v>40</v>
      </c>
      <c r="G15" s="10"/>
      <c r="H15" s="10"/>
      <c r="I15" s="10"/>
      <c r="K15" s="17"/>
      <c r="L15" s="17"/>
    </row>
    <row r="16" spans="1:19" x14ac:dyDescent="0.3">
      <c r="A16" s="9" t="s">
        <v>32</v>
      </c>
      <c r="B16" s="9" t="s">
        <v>37</v>
      </c>
      <c r="C16" s="9">
        <v>300000</v>
      </c>
      <c r="F16" s="11" t="s">
        <v>4</v>
      </c>
      <c r="G16" s="11" t="s">
        <v>29</v>
      </c>
      <c r="H16" s="11" t="s">
        <v>31</v>
      </c>
      <c r="I16" s="11" t="s">
        <v>30</v>
      </c>
      <c r="K16" s="18"/>
      <c r="L16" s="19"/>
    </row>
    <row r="17" spans="1:9" x14ac:dyDescent="0.3">
      <c r="A17" s="9" t="s">
        <v>34</v>
      </c>
      <c r="B17" s="9" t="s">
        <v>38</v>
      </c>
      <c r="C17" s="9">
        <v>500000</v>
      </c>
      <c r="F17" s="11" t="s">
        <v>41</v>
      </c>
      <c r="G17" s="12">
        <v>0.1</v>
      </c>
      <c r="H17" s="12">
        <v>0.2</v>
      </c>
      <c r="I17" s="12">
        <v>0</v>
      </c>
    </row>
    <row r="18" spans="1:9" x14ac:dyDescent="0.3">
      <c r="A18" s="9" t="s">
        <v>33</v>
      </c>
      <c r="B18" s="9" t="s">
        <v>39</v>
      </c>
      <c r="C18" s="9">
        <v>1200000</v>
      </c>
    </row>
    <row r="19" spans="1:9" x14ac:dyDescent="0.3">
      <c r="F19" s="3" t="s">
        <v>42</v>
      </c>
      <c r="G19" s="3" t="s">
        <v>32</v>
      </c>
      <c r="H19" s="3" t="s">
        <v>34</v>
      </c>
      <c r="I19" s="3" t="s">
        <v>33</v>
      </c>
    </row>
    <row r="20" spans="1:9" x14ac:dyDescent="0.3">
      <c r="F20" s="3" t="s">
        <v>43</v>
      </c>
      <c r="G20" s="14">
        <f>SUMIF($F$4:$F$12,"="&amp;G19,$I$4:$I$12)</f>
        <v>1095000</v>
      </c>
      <c r="H20" s="14">
        <f>SUMIF($F$4:$F$12,"="&amp;H19,$I$4:$I$12)</f>
        <v>1375000</v>
      </c>
      <c r="I20" s="14">
        <f>SUMIF($F$4:$F$12,"="&amp;I19,$I$4:$I$12)</f>
        <v>1980000</v>
      </c>
    </row>
  </sheetData>
  <mergeCells count="4">
    <mergeCell ref="A1:I1"/>
    <mergeCell ref="A13:B13"/>
    <mergeCell ref="A15:C15"/>
    <mergeCell ref="F15:I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Sheet2!Criteria</vt:lpstr>
      <vt:lpstr>Sheet2!Extract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2022-12-12T15:03:29Z</dcterms:created>
  <dcterms:modified xsi:type="dcterms:W3CDTF">2022-12-12T16:25:20Z</dcterms:modified>
</cp:coreProperties>
</file>