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167841-5913-447B-9898-84C0966240A6}" xr6:coauthVersionLast="47" xr6:coauthVersionMax="47" xr10:uidLastSave="{00000000-0000-0000-0000-000000000000}"/>
  <bookViews>
    <workbookView xWindow="2124" yWindow="2124" windowWidth="17280" windowHeight="8880" activeTab="4" xr2:uid="{281DE36A-F682-40D6-BB42-73BA780A7FB6}"/>
  </bookViews>
  <sheets>
    <sheet name="Bài 1" sheetId="2" r:id="rId1"/>
    <sheet name="Bài 2" sheetId="3" r:id="rId2"/>
    <sheet name="Bài 4" sheetId="1" r:id="rId3"/>
    <sheet name="Bài 10" sheetId="4" r:id="rId4"/>
    <sheet name="Bài 1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4" l="1"/>
  <c r="G2" i="4" s="1"/>
  <c r="D3" i="4"/>
  <c r="G3" i="4" s="1"/>
  <c r="D4" i="4"/>
  <c r="G4" i="4" s="1"/>
  <c r="G5" i="4"/>
  <c r="G6" i="4"/>
  <c r="G7" i="4"/>
  <c r="G8" i="4"/>
  <c r="G9" i="4"/>
  <c r="G10" i="4"/>
  <c r="G11" i="4"/>
  <c r="G12" i="4"/>
  <c r="G13" i="4"/>
  <c r="G1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D5" i="4"/>
  <c r="D6" i="4"/>
  <c r="D7" i="4"/>
  <c r="D8" i="4"/>
  <c r="D9" i="4"/>
  <c r="D10" i="4"/>
  <c r="D11" i="4"/>
  <c r="D12" i="4"/>
  <c r="D13" i="4"/>
  <c r="D14" i="4"/>
  <c r="C3" i="4"/>
  <c r="C4" i="4"/>
  <c r="C5" i="4"/>
  <c r="C6" i="4"/>
  <c r="C7" i="4"/>
  <c r="C8" i="4"/>
  <c r="C9" i="4"/>
  <c r="C10" i="4"/>
  <c r="C11" i="4"/>
  <c r="C12" i="4"/>
  <c r="C13" i="4"/>
  <c r="C14" i="4"/>
  <c r="C2" i="4"/>
  <c r="D8" i="3" a="1"/>
  <c r="D8" i="3" s="1"/>
  <c r="B6" i="2" a="1"/>
  <c r="B6" i="2" s="1"/>
  <c r="C8" i="3" a="1"/>
  <c r="C8" i="3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K2" i="1"/>
  <c r="J2" i="1"/>
  <c r="I2" i="1"/>
  <c r="H2" i="1"/>
  <c r="G2" i="1"/>
  <c r="F2" i="1"/>
  <c r="D12" i="3" l="1"/>
  <c r="D10" i="3"/>
  <c r="D9" i="3"/>
  <c r="D11" i="3"/>
  <c r="B9" i="2"/>
  <c r="B8" i="2"/>
  <c r="B7" i="2"/>
  <c r="C10" i="3"/>
  <c r="C9" i="3"/>
  <c r="C11" i="3"/>
</calcChain>
</file>

<file path=xl/sharedStrings.xml><?xml version="1.0" encoding="utf-8"?>
<sst xmlns="http://schemas.openxmlformats.org/spreadsheetml/2006/main" count="115" uniqueCount="106">
  <si>
    <t>STT</t>
  </si>
  <si>
    <t>Họ và Tên</t>
  </si>
  <si>
    <t>SP loại 1</t>
  </si>
  <si>
    <t>SP loại 2</t>
  </si>
  <si>
    <t>SP loại 3</t>
  </si>
  <si>
    <t>TC loại 1</t>
  </si>
  <si>
    <t>TC loại 2</t>
  </si>
  <si>
    <t>TC loại 3</t>
  </si>
  <si>
    <t>Tổng TC</t>
  </si>
  <si>
    <t>Thuế TN</t>
  </si>
  <si>
    <t>Thực lĩnh</t>
  </si>
  <si>
    <t>Tạ Thị Thu</t>
  </si>
  <si>
    <t>Đỗ Văn Hòa</t>
  </si>
  <si>
    <t>Tạ Thu Hà</t>
  </si>
  <si>
    <t>Vũ Anh Thư</t>
  </si>
  <si>
    <t>Vũ Thị Hà</t>
  </si>
  <si>
    <t>Đồ Thắng</t>
  </si>
  <si>
    <t>Tạ Thu Nga</t>
  </si>
  <si>
    <t>Đỗ Thị Hoa</t>
  </si>
  <si>
    <t>Đỗ Bình</t>
  </si>
  <si>
    <t>Trần Bình</t>
  </si>
  <si>
    <t>Vũ Văn Ân</t>
  </si>
  <si>
    <t>Tạ Thị Nga</t>
  </si>
  <si>
    <t>Hoàng Hoa</t>
  </si>
  <si>
    <t>Đỗ Binh</t>
  </si>
  <si>
    <t>Vũ Thu Hà</t>
  </si>
  <si>
    <t>Tạ Thi Hoa</t>
  </si>
  <si>
    <t>Vũ Bão</t>
  </si>
  <si>
    <t>DATA</t>
  </si>
  <si>
    <t>Khoảng</t>
  </si>
  <si>
    <t>Tần Suất</t>
  </si>
  <si>
    <t>Số giao dịch</t>
  </si>
  <si>
    <t>Số bị gọi</t>
  </si>
  <si>
    <t>Tên vùng</t>
  </si>
  <si>
    <t>Số giây gọi</t>
  </si>
  <si>
    <t xml:space="preserve">Số bloc </t>
  </si>
  <si>
    <t>Thành tiền</t>
  </si>
  <si>
    <t>036 685439</t>
  </si>
  <si>
    <t>0241 678345</t>
  </si>
  <si>
    <t>0321 825463</t>
  </si>
  <si>
    <t>04 3287146</t>
  </si>
  <si>
    <t>031 869706</t>
  </si>
  <si>
    <t>058 867325</t>
  </si>
  <si>
    <t>033 843697</t>
  </si>
  <si>
    <t>033 821736</t>
  </si>
  <si>
    <t>04 8267348</t>
  </si>
  <si>
    <t>031 853469</t>
  </si>
  <si>
    <t>08 8267935</t>
  </si>
  <si>
    <t>058 872146</t>
  </si>
  <si>
    <t>08 6287895</t>
  </si>
  <si>
    <t>Mã vùng</t>
  </si>
  <si>
    <t>Gía bloc 6 giây</t>
  </si>
  <si>
    <t>08</t>
  </si>
  <si>
    <t>031</t>
  </si>
  <si>
    <t>033</t>
  </si>
  <si>
    <t>04</t>
  </si>
  <si>
    <t>058</t>
  </si>
  <si>
    <t>0321</t>
  </si>
  <si>
    <t>0241</t>
  </si>
  <si>
    <t>036</t>
  </si>
  <si>
    <t>TP HCM</t>
  </si>
  <si>
    <t>Hải phòng</t>
  </si>
  <si>
    <t>Quảng ninh</t>
  </si>
  <si>
    <t>Ha noi</t>
  </si>
  <si>
    <t>Nha Trang</t>
  </si>
  <si>
    <t>Hưng yên</t>
  </si>
  <si>
    <t>Bắc Ninh</t>
  </si>
  <si>
    <t>Thái Bình</t>
  </si>
  <si>
    <t>Ngày bán</t>
  </si>
  <si>
    <t>Mã hiệu</t>
  </si>
  <si>
    <t>Tên hãng</t>
  </si>
  <si>
    <t>Phân khối</t>
  </si>
  <si>
    <t>Tên xe</t>
  </si>
  <si>
    <t>H17</t>
  </si>
  <si>
    <t>Y11</t>
  </si>
  <si>
    <t>S17</t>
  </si>
  <si>
    <t>H11</t>
  </si>
  <si>
    <t>Y10</t>
  </si>
  <si>
    <t>S12</t>
  </si>
  <si>
    <t>H12</t>
  </si>
  <si>
    <t>Y17</t>
  </si>
  <si>
    <t>S11</t>
  </si>
  <si>
    <t>Bảng tên loại xe</t>
  </si>
  <si>
    <t>Honda</t>
  </si>
  <si>
    <t>Suzuki</t>
  </si>
  <si>
    <t>Yamaha</t>
  </si>
  <si>
    <t>Dream</t>
  </si>
  <si>
    <t>Wave</t>
  </si>
  <si>
    <t>Spacy</t>
  </si>
  <si>
    <t>HD</t>
  </si>
  <si>
    <t>S100</t>
  </si>
  <si>
    <t>Viva</t>
  </si>
  <si>
    <t>Fx</t>
  </si>
  <si>
    <t>SZ</t>
  </si>
  <si>
    <t>Crypton</t>
  </si>
  <si>
    <t>Sirius</t>
  </si>
  <si>
    <t>Majesty</t>
  </si>
  <si>
    <t>YH</t>
  </si>
  <si>
    <t>Bảng mã hãng sản xuất</t>
  </si>
  <si>
    <t>Mã hàng</t>
  </si>
  <si>
    <t>Tên hàng</t>
  </si>
  <si>
    <t>H</t>
  </si>
  <si>
    <t>S</t>
  </si>
  <si>
    <t>Y</t>
  </si>
  <si>
    <t>Bảng mã phân khối</t>
  </si>
  <si>
    <t>Mã phân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</si>
</sst>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49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42B1-2E5C-40BD-A6DC-BEA6161E0A30}">
  <dimension ref="A1:J9"/>
  <sheetViews>
    <sheetView topLeftCell="B1" workbookViewId="0">
      <selection activeCell="B7" sqref="B7"/>
    </sheetView>
  </sheetViews>
  <sheetFormatPr defaultRowHeight="14.4" x14ac:dyDescent="0.3"/>
  <sheetData>
    <row r="1" spans="1:10" ht="16.8" x14ac:dyDescent="0.3">
      <c r="A1" s="5" t="s">
        <v>28</v>
      </c>
      <c r="B1" s="5"/>
      <c r="C1" s="5"/>
      <c r="D1" s="5"/>
      <c r="E1" s="5"/>
      <c r="F1" s="5"/>
      <c r="G1" s="5"/>
      <c r="H1" s="5"/>
      <c r="J1" t="s">
        <v>29</v>
      </c>
    </row>
    <row r="2" spans="1:10" x14ac:dyDescent="0.3">
      <c r="A2">
        <v>450</v>
      </c>
      <c r="B2">
        <v>200</v>
      </c>
      <c r="C2">
        <v>190</v>
      </c>
      <c r="D2">
        <v>230</v>
      </c>
      <c r="E2">
        <v>300</v>
      </c>
      <c r="F2">
        <v>350</v>
      </c>
      <c r="G2">
        <v>180</v>
      </c>
      <c r="H2">
        <v>224</v>
      </c>
      <c r="J2">
        <v>200</v>
      </c>
    </row>
    <row r="3" spans="1:10" x14ac:dyDescent="0.3">
      <c r="A3">
        <v>360</v>
      </c>
      <c r="B3">
        <v>221</v>
      </c>
      <c r="C3">
        <v>213</v>
      </c>
      <c r="D3">
        <v>449</v>
      </c>
      <c r="E3">
        <v>332</v>
      </c>
      <c r="F3">
        <v>466</v>
      </c>
      <c r="G3">
        <v>252</v>
      </c>
      <c r="H3">
        <v>200</v>
      </c>
      <c r="J3">
        <v>350</v>
      </c>
    </row>
    <row r="4" spans="1:10" x14ac:dyDescent="0.3">
      <c r="A4">
        <v>314</v>
      </c>
      <c r="B4">
        <v>419</v>
      </c>
      <c r="C4">
        <v>405</v>
      </c>
      <c r="D4">
        <v>372</v>
      </c>
      <c r="E4">
        <v>345</v>
      </c>
      <c r="F4">
        <v>300</v>
      </c>
      <c r="G4">
        <v>570</v>
      </c>
      <c r="H4">
        <v>860</v>
      </c>
      <c r="J4">
        <v>550</v>
      </c>
    </row>
    <row r="6" spans="1:10" x14ac:dyDescent="0.3">
      <c r="A6" t="s">
        <v>30</v>
      </c>
      <c r="B6">
        <f t="array" ref="B6:B9">FREQUENCY(A2:H4,J2:J4)</f>
        <v>4</v>
      </c>
    </row>
    <row r="7" spans="1:10" x14ac:dyDescent="0.3">
      <c r="B7">
        <v>11</v>
      </c>
    </row>
    <row r="8" spans="1:10" x14ac:dyDescent="0.3">
      <c r="B8">
        <v>7</v>
      </c>
    </row>
    <row r="9" spans="1:10" x14ac:dyDescent="0.3">
      <c r="B9">
        <v>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B9A0-0650-474A-9B4B-095B0A8F0A31}">
  <dimension ref="A1:L12"/>
  <sheetViews>
    <sheetView topLeftCell="B1" workbookViewId="0">
      <selection activeCell="D8" sqref="D8"/>
    </sheetView>
  </sheetViews>
  <sheetFormatPr defaultRowHeight="14.4" x14ac:dyDescent="0.3"/>
  <sheetData>
    <row r="1" spans="1:12" x14ac:dyDescent="0.3">
      <c r="L1" t="s">
        <v>29</v>
      </c>
    </row>
    <row r="2" spans="1:12" x14ac:dyDescent="0.3">
      <c r="A2">
        <v>32</v>
      </c>
      <c r="B2">
        <v>58</v>
      </c>
      <c r="C2">
        <v>24</v>
      </c>
      <c r="D2">
        <v>64</v>
      </c>
      <c r="E2">
        <v>15</v>
      </c>
      <c r="F2">
        <v>71</v>
      </c>
      <c r="G2">
        <v>83</v>
      </c>
      <c r="H2">
        <v>19</v>
      </c>
      <c r="I2">
        <v>54</v>
      </c>
      <c r="J2">
        <v>60</v>
      </c>
      <c r="L2">
        <v>20</v>
      </c>
    </row>
    <row r="3" spans="1:12" x14ac:dyDescent="0.3">
      <c r="A3">
        <v>73</v>
      </c>
      <c r="B3">
        <v>59</v>
      </c>
      <c r="C3">
        <v>31</v>
      </c>
      <c r="D3">
        <v>42</v>
      </c>
      <c r="E3">
        <v>92</v>
      </c>
      <c r="F3">
        <v>58</v>
      </c>
      <c r="G3">
        <v>67</v>
      </c>
      <c r="H3">
        <v>78</v>
      </c>
      <c r="I3">
        <v>36</v>
      </c>
      <c r="J3">
        <v>54</v>
      </c>
      <c r="L3">
        <v>39</v>
      </c>
    </row>
    <row r="4" spans="1:12" x14ac:dyDescent="0.3">
      <c r="A4">
        <v>63</v>
      </c>
      <c r="B4">
        <v>32</v>
      </c>
      <c r="C4">
        <v>27</v>
      </c>
      <c r="D4">
        <v>18</v>
      </c>
      <c r="E4">
        <v>54</v>
      </c>
      <c r="F4">
        <v>61</v>
      </c>
      <c r="G4">
        <v>63</v>
      </c>
      <c r="H4">
        <v>76</v>
      </c>
      <c r="I4">
        <v>80</v>
      </c>
      <c r="J4">
        <v>69</v>
      </c>
      <c r="L4">
        <v>69</v>
      </c>
    </row>
    <row r="5" spans="1:12" x14ac:dyDescent="0.3">
      <c r="A5">
        <v>24</v>
      </c>
      <c r="B5">
        <v>53</v>
      </c>
      <c r="C5">
        <v>81</v>
      </c>
      <c r="D5">
        <v>90</v>
      </c>
      <c r="E5">
        <v>76</v>
      </c>
      <c r="F5">
        <v>83</v>
      </c>
      <c r="G5">
        <v>28</v>
      </c>
      <c r="H5">
        <v>36</v>
      </c>
      <c r="I5">
        <v>34</v>
      </c>
      <c r="J5">
        <v>60</v>
      </c>
      <c r="L5">
        <v>70</v>
      </c>
    </row>
    <row r="6" spans="1:12" x14ac:dyDescent="0.3">
      <c r="A6">
        <v>11</v>
      </c>
      <c r="B6">
        <v>69</v>
      </c>
      <c r="C6">
        <v>42</v>
      </c>
      <c r="D6">
        <v>38</v>
      </c>
      <c r="E6">
        <v>19</v>
      </c>
      <c r="F6">
        <v>58</v>
      </c>
      <c r="G6">
        <v>89</v>
      </c>
      <c r="H6">
        <v>75</v>
      </c>
      <c r="I6">
        <v>34</v>
      </c>
      <c r="J6">
        <v>56</v>
      </c>
    </row>
    <row r="8" spans="1:12" x14ac:dyDescent="0.3">
      <c r="A8" t="s">
        <v>30</v>
      </c>
      <c r="C8">
        <f t="array" ref="C8:C11">FREQUENCY(A2:J6,L2:L5)</f>
        <v>5</v>
      </c>
      <c r="D8">
        <f t="array" ref="D8:D12">FREQUENCY(A2:J6,L2:L5)</f>
        <v>5</v>
      </c>
    </row>
    <row r="9" spans="1:12" x14ac:dyDescent="0.3">
      <c r="C9">
        <v>12</v>
      </c>
      <c r="D9">
        <v>12</v>
      </c>
    </row>
    <row r="10" spans="1:12" x14ac:dyDescent="0.3">
      <c r="C10">
        <v>20</v>
      </c>
      <c r="D10">
        <v>20</v>
      </c>
    </row>
    <row r="11" spans="1:12" x14ac:dyDescent="0.3">
      <c r="C11">
        <v>0</v>
      </c>
      <c r="D11">
        <v>0</v>
      </c>
    </row>
    <row r="12" spans="1:12" x14ac:dyDescent="0.3">
      <c r="D1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9932-B9EC-40CE-B457-B07318CD4B62}">
  <dimension ref="A1:M19"/>
  <sheetViews>
    <sheetView workbookViewId="0">
      <selection activeCell="F2" sqref="F2"/>
    </sheetView>
  </sheetViews>
  <sheetFormatPr defaultRowHeight="16.8" x14ac:dyDescent="0.3"/>
  <cols>
    <col min="1" max="1" width="10.109375" style="1" customWidth="1"/>
    <col min="2" max="2" width="15.109375" style="1" customWidth="1"/>
    <col min="3" max="3" width="10" style="1" customWidth="1"/>
    <col min="4" max="4" width="12.21875" style="1" customWidth="1"/>
    <col min="5" max="5" width="10.33203125" style="1" customWidth="1"/>
    <col min="6" max="6" width="13.33203125" style="1" bestFit="1" customWidth="1"/>
    <col min="7" max="7" width="15.109375" style="1" customWidth="1"/>
    <col min="8" max="8" width="12.77734375" style="1" customWidth="1"/>
    <col min="9" max="9" width="13.88671875" style="1" customWidth="1"/>
    <col min="10" max="10" width="12.44140625" style="1" customWidth="1"/>
    <col min="11" max="11" width="15.77734375" style="1" customWidth="1"/>
    <col min="12" max="16384" width="8.88671875" style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 x14ac:dyDescent="0.3">
      <c r="A2" s="1">
        <v>1</v>
      </c>
      <c r="B2" s="1" t="s">
        <v>11</v>
      </c>
      <c r="C2" s="1">
        <v>972</v>
      </c>
      <c r="D2" s="1">
        <v>105</v>
      </c>
      <c r="E2" s="1">
        <v>25</v>
      </c>
      <c r="F2" s="2">
        <f>IF(C2&lt;=400,C2*3200,400*3200+(C2-400)*3500)</f>
        <v>3282000</v>
      </c>
      <c r="G2" s="2">
        <f>IF(D2&lt;=300,D2*2600,300*2600+(D2-300)*3500)</f>
        <v>273000</v>
      </c>
      <c r="H2" s="2">
        <f>IF(E2&lt;=50,E2*1200,50*1200-(E2-50)*1500)</f>
        <v>30000</v>
      </c>
      <c r="I2" s="2">
        <f>F2+G2+H2</f>
        <v>3585000</v>
      </c>
      <c r="J2" s="2">
        <f>IF(I2&lt;1000000,0,IF(I2&lt;1500000,0.5%,IF(I2&lt;2200000,0.7%,IF(I2&gt;2200000,0.9%))))*I2</f>
        <v>32265.000000000004</v>
      </c>
      <c r="K2" s="2">
        <f>I2-J2</f>
        <v>3552735</v>
      </c>
    </row>
    <row r="3" spans="1:13" x14ac:dyDescent="0.3">
      <c r="A3" s="1">
        <v>2</v>
      </c>
      <c r="B3" s="1" t="s">
        <v>12</v>
      </c>
      <c r="C3" s="1">
        <v>684</v>
      </c>
      <c r="D3" s="1">
        <v>236</v>
      </c>
      <c r="E3" s="1">
        <v>89</v>
      </c>
      <c r="F3" s="2">
        <f t="shared" ref="F3:F19" si="0">IF(C3&lt;=400,C3*3200,400*3200+(C3-400)*3500)</f>
        <v>2274000</v>
      </c>
      <c r="G3" s="2">
        <f t="shared" ref="G3:G19" si="1">IF(D3&lt;=300,D3*2600,300*2600+(D3-300)*3500)</f>
        <v>613600</v>
      </c>
      <c r="H3" s="2">
        <f t="shared" ref="H3:H19" si="2">IF(E3&lt;=50,E3*1200,50*1200-(E3-50)*1500)</f>
        <v>1500</v>
      </c>
      <c r="I3" s="2">
        <f t="shared" ref="I3:I19" si="3">F3+G3+H3</f>
        <v>2889100</v>
      </c>
      <c r="J3" s="2">
        <f t="shared" ref="J3:J19" si="4">IF(I3&lt;1000000,0,IF(I3&lt;1500000,0.5%,IF(I3&lt;2200000,0.7%,IF(I3&gt;2200000,0.9%))))*I3</f>
        <v>26001.9</v>
      </c>
      <c r="K3" s="2">
        <f t="shared" ref="K3:K19" si="5">I3-J3</f>
        <v>2863098.1</v>
      </c>
    </row>
    <row r="4" spans="1:13" x14ac:dyDescent="0.3">
      <c r="A4" s="1">
        <v>3</v>
      </c>
      <c r="B4" s="1" t="s">
        <v>13</v>
      </c>
      <c r="C4" s="1">
        <v>456</v>
      </c>
      <c r="D4" s="1">
        <v>179</v>
      </c>
      <c r="E4" s="1">
        <v>85</v>
      </c>
      <c r="F4" s="2">
        <f t="shared" si="0"/>
        <v>1476000</v>
      </c>
      <c r="G4" s="2">
        <f t="shared" si="1"/>
        <v>465400</v>
      </c>
      <c r="H4" s="2">
        <f t="shared" si="2"/>
        <v>7500</v>
      </c>
      <c r="I4" s="2">
        <f t="shared" si="3"/>
        <v>1948900</v>
      </c>
      <c r="J4" s="2">
        <f t="shared" si="4"/>
        <v>13642.3</v>
      </c>
      <c r="K4" s="2">
        <f t="shared" si="5"/>
        <v>1935257.7</v>
      </c>
    </row>
    <row r="5" spans="1:13" x14ac:dyDescent="0.3">
      <c r="A5" s="1">
        <v>4</v>
      </c>
      <c r="B5" s="1" t="s">
        <v>14</v>
      </c>
      <c r="C5" s="1">
        <v>684</v>
      </c>
      <c r="D5" s="1">
        <v>842</v>
      </c>
      <c r="E5" s="1">
        <v>79</v>
      </c>
      <c r="F5" s="2">
        <f t="shared" si="0"/>
        <v>2274000</v>
      </c>
      <c r="G5" s="2">
        <f t="shared" si="1"/>
        <v>2677000</v>
      </c>
      <c r="H5" s="2">
        <f t="shared" si="2"/>
        <v>16500</v>
      </c>
      <c r="I5" s="2">
        <f t="shared" si="3"/>
        <v>4967500</v>
      </c>
      <c r="J5" s="2">
        <f t="shared" si="4"/>
        <v>44707.500000000007</v>
      </c>
      <c r="K5" s="2">
        <f t="shared" si="5"/>
        <v>4922792.5</v>
      </c>
    </row>
    <row r="6" spans="1:13" x14ac:dyDescent="0.3">
      <c r="A6" s="1">
        <v>5</v>
      </c>
      <c r="B6" s="1" t="s">
        <v>16</v>
      </c>
      <c r="C6" s="1">
        <v>335</v>
      </c>
      <c r="D6" s="1">
        <v>206</v>
      </c>
      <c r="E6" s="1">
        <v>68</v>
      </c>
      <c r="F6" s="2">
        <f t="shared" si="0"/>
        <v>1072000</v>
      </c>
      <c r="G6" s="2">
        <f t="shared" si="1"/>
        <v>535600</v>
      </c>
      <c r="H6" s="2">
        <f t="shared" si="2"/>
        <v>33000</v>
      </c>
      <c r="I6" s="2">
        <f t="shared" si="3"/>
        <v>1640600</v>
      </c>
      <c r="J6" s="2">
        <f t="shared" si="4"/>
        <v>11484.199999999999</v>
      </c>
      <c r="K6" s="2">
        <f t="shared" si="5"/>
        <v>1629115.8</v>
      </c>
      <c r="M6" s="3"/>
    </row>
    <row r="7" spans="1:13" x14ac:dyDescent="0.3">
      <c r="A7" s="1">
        <v>6</v>
      </c>
      <c r="B7" s="1" t="s">
        <v>15</v>
      </c>
      <c r="C7" s="1">
        <v>462</v>
      </c>
      <c r="D7" s="1">
        <v>412</v>
      </c>
      <c r="E7" s="1">
        <v>45</v>
      </c>
      <c r="F7" s="2">
        <f t="shared" si="0"/>
        <v>1497000</v>
      </c>
      <c r="G7" s="2">
        <f t="shared" si="1"/>
        <v>1172000</v>
      </c>
      <c r="H7" s="2">
        <f t="shared" si="2"/>
        <v>54000</v>
      </c>
      <c r="I7" s="2">
        <f t="shared" si="3"/>
        <v>2723000</v>
      </c>
      <c r="J7" s="2">
        <f t="shared" si="4"/>
        <v>24507.000000000004</v>
      </c>
      <c r="K7" s="2">
        <f t="shared" si="5"/>
        <v>2698493</v>
      </c>
    </row>
    <row r="8" spans="1:13" x14ac:dyDescent="0.3">
      <c r="A8" s="1">
        <v>7</v>
      </c>
      <c r="B8" s="1" t="s">
        <v>17</v>
      </c>
      <c r="C8" s="1">
        <v>956</v>
      </c>
      <c r="D8" s="1">
        <v>325</v>
      </c>
      <c r="E8" s="1">
        <v>85</v>
      </c>
      <c r="F8" s="2">
        <f t="shared" si="0"/>
        <v>3226000</v>
      </c>
      <c r="G8" s="2">
        <f t="shared" si="1"/>
        <v>867500</v>
      </c>
      <c r="H8" s="2">
        <f t="shared" si="2"/>
        <v>7500</v>
      </c>
      <c r="I8" s="2">
        <f t="shared" si="3"/>
        <v>4101000</v>
      </c>
      <c r="J8" s="2">
        <f t="shared" si="4"/>
        <v>36909.000000000007</v>
      </c>
      <c r="K8" s="2">
        <f t="shared" si="5"/>
        <v>4064091</v>
      </c>
    </row>
    <row r="9" spans="1:13" x14ac:dyDescent="0.3">
      <c r="A9" s="1">
        <v>8</v>
      </c>
      <c r="B9" s="1" t="s">
        <v>18</v>
      </c>
      <c r="C9" s="1">
        <v>864</v>
      </c>
      <c r="D9" s="1">
        <v>864</v>
      </c>
      <c r="E9" s="1">
        <v>46</v>
      </c>
      <c r="F9" s="2">
        <f t="shared" si="0"/>
        <v>2904000</v>
      </c>
      <c r="G9" s="2">
        <f t="shared" si="1"/>
        <v>2754000</v>
      </c>
      <c r="H9" s="2">
        <f t="shared" si="2"/>
        <v>55200</v>
      </c>
      <c r="I9" s="2">
        <f t="shared" si="3"/>
        <v>5713200</v>
      </c>
      <c r="J9" s="2">
        <f t="shared" si="4"/>
        <v>51418.8</v>
      </c>
      <c r="K9" s="2">
        <f t="shared" si="5"/>
        <v>5661781.2000000002</v>
      </c>
    </row>
    <row r="10" spans="1:13" x14ac:dyDescent="0.3">
      <c r="A10" s="1">
        <v>9</v>
      </c>
      <c r="B10" s="1" t="s">
        <v>19</v>
      </c>
      <c r="C10" s="1">
        <v>996</v>
      </c>
      <c r="D10" s="1">
        <v>882</v>
      </c>
      <c r="E10" s="1">
        <v>38</v>
      </c>
      <c r="F10" s="2">
        <f t="shared" si="0"/>
        <v>3366000</v>
      </c>
      <c r="G10" s="2">
        <f t="shared" si="1"/>
        <v>2817000</v>
      </c>
      <c r="H10" s="2">
        <f t="shared" si="2"/>
        <v>45600</v>
      </c>
      <c r="I10" s="2">
        <f t="shared" si="3"/>
        <v>6228600</v>
      </c>
      <c r="J10" s="2">
        <f t="shared" si="4"/>
        <v>56057.400000000009</v>
      </c>
      <c r="K10" s="2">
        <f t="shared" si="5"/>
        <v>6172542.5999999996</v>
      </c>
    </row>
    <row r="11" spans="1:13" x14ac:dyDescent="0.3">
      <c r="A11" s="1">
        <v>10</v>
      </c>
      <c r="B11" s="1" t="s">
        <v>13</v>
      </c>
      <c r="C11" s="1">
        <v>452</v>
      </c>
      <c r="D11" s="1">
        <v>325</v>
      </c>
      <c r="E11" s="1">
        <v>64</v>
      </c>
      <c r="F11" s="2">
        <f t="shared" si="0"/>
        <v>1462000</v>
      </c>
      <c r="G11" s="2">
        <f t="shared" si="1"/>
        <v>867500</v>
      </c>
      <c r="H11" s="2">
        <f t="shared" si="2"/>
        <v>39000</v>
      </c>
      <c r="I11" s="2">
        <f t="shared" si="3"/>
        <v>2368500</v>
      </c>
      <c r="J11" s="2">
        <f t="shared" si="4"/>
        <v>21316.500000000004</v>
      </c>
      <c r="K11" s="2">
        <f t="shared" si="5"/>
        <v>2347183.5</v>
      </c>
    </row>
    <row r="12" spans="1:13" x14ac:dyDescent="0.3">
      <c r="A12" s="1">
        <v>11</v>
      </c>
      <c r="B12" s="1" t="s">
        <v>20</v>
      </c>
      <c r="C12" s="1">
        <v>782</v>
      </c>
      <c r="D12" s="1">
        <v>689</v>
      </c>
      <c r="E12" s="1">
        <v>62</v>
      </c>
      <c r="F12" s="2">
        <f t="shared" si="0"/>
        <v>2617000</v>
      </c>
      <c r="G12" s="2">
        <f t="shared" si="1"/>
        <v>2141500</v>
      </c>
      <c r="H12" s="2">
        <f t="shared" si="2"/>
        <v>42000</v>
      </c>
      <c r="I12" s="2">
        <f t="shared" si="3"/>
        <v>4800500</v>
      </c>
      <c r="J12" s="2">
        <f t="shared" si="4"/>
        <v>43204.500000000007</v>
      </c>
      <c r="K12" s="2">
        <f t="shared" si="5"/>
        <v>4757295.5</v>
      </c>
    </row>
    <row r="13" spans="1:13" x14ac:dyDescent="0.3">
      <c r="A13" s="1">
        <v>12</v>
      </c>
      <c r="B13" s="1" t="s">
        <v>21</v>
      </c>
      <c r="C13" s="1">
        <v>685</v>
      </c>
      <c r="D13" s="1">
        <v>257</v>
      </c>
      <c r="E13" s="1">
        <v>48</v>
      </c>
      <c r="F13" s="2">
        <f t="shared" si="0"/>
        <v>2277500</v>
      </c>
      <c r="G13" s="2">
        <f t="shared" si="1"/>
        <v>668200</v>
      </c>
      <c r="H13" s="2">
        <f t="shared" si="2"/>
        <v>57600</v>
      </c>
      <c r="I13" s="2">
        <f t="shared" si="3"/>
        <v>3003300</v>
      </c>
      <c r="J13" s="2">
        <f t="shared" si="4"/>
        <v>27029.700000000004</v>
      </c>
      <c r="K13" s="2">
        <f t="shared" si="5"/>
        <v>2976270.3</v>
      </c>
    </row>
    <row r="14" spans="1:13" x14ac:dyDescent="0.3">
      <c r="A14" s="1">
        <v>13</v>
      </c>
      <c r="B14" s="1" t="s">
        <v>22</v>
      </c>
      <c r="C14" s="1">
        <v>568</v>
      </c>
      <c r="D14" s="1">
        <v>843</v>
      </c>
      <c r="E14" s="1">
        <v>63</v>
      </c>
      <c r="F14" s="2">
        <f t="shared" si="0"/>
        <v>1868000</v>
      </c>
      <c r="G14" s="2">
        <f t="shared" si="1"/>
        <v>2680500</v>
      </c>
      <c r="H14" s="2">
        <f t="shared" si="2"/>
        <v>40500</v>
      </c>
      <c r="I14" s="2">
        <f t="shared" si="3"/>
        <v>4589000</v>
      </c>
      <c r="J14" s="2">
        <f t="shared" si="4"/>
        <v>41301.000000000007</v>
      </c>
      <c r="K14" s="2">
        <f t="shared" si="5"/>
        <v>4547699</v>
      </c>
    </row>
    <row r="15" spans="1:13" x14ac:dyDescent="0.3">
      <c r="A15" s="1">
        <v>14</v>
      </c>
      <c r="B15" s="1" t="s">
        <v>23</v>
      </c>
      <c r="C15" s="1">
        <v>358</v>
      </c>
      <c r="D15" s="1">
        <v>761</v>
      </c>
      <c r="E15" s="1">
        <v>51</v>
      </c>
      <c r="F15" s="2">
        <f t="shared" si="0"/>
        <v>1145600</v>
      </c>
      <c r="G15" s="2">
        <f t="shared" si="1"/>
        <v>2393500</v>
      </c>
      <c r="H15" s="2">
        <f t="shared" si="2"/>
        <v>58500</v>
      </c>
      <c r="I15" s="2">
        <f t="shared" si="3"/>
        <v>3597600</v>
      </c>
      <c r="J15" s="2">
        <f t="shared" si="4"/>
        <v>32378.400000000005</v>
      </c>
      <c r="K15" s="2">
        <f t="shared" si="5"/>
        <v>3565221.6</v>
      </c>
    </row>
    <row r="16" spans="1:13" x14ac:dyDescent="0.3">
      <c r="A16" s="1">
        <v>15</v>
      </c>
      <c r="B16" s="1" t="s">
        <v>24</v>
      </c>
      <c r="C16" s="1">
        <v>912</v>
      </c>
      <c r="D16" s="1">
        <v>452</v>
      </c>
      <c r="E16" s="1">
        <v>38</v>
      </c>
      <c r="F16" s="2">
        <f t="shared" si="0"/>
        <v>3072000</v>
      </c>
      <c r="G16" s="2">
        <f t="shared" si="1"/>
        <v>1312000</v>
      </c>
      <c r="H16" s="2">
        <f t="shared" si="2"/>
        <v>45600</v>
      </c>
      <c r="I16" s="2">
        <f t="shared" si="3"/>
        <v>4429600</v>
      </c>
      <c r="J16" s="2">
        <f t="shared" si="4"/>
        <v>39866.400000000001</v>
      </c>
      <c r="K16" s="2">
        <f t="shared" si="5"/>
        <v>4389733.5999999996</v>
      </c>
    </row>
    <row r="17" spans="1:11" x14ac:dyDescent="0.3">
      <c r="A17" s="1">
        <v>16</v>
      </c>
      <c r="B17" s="1" t="s">
        <v>25</v>
      </c>
      <c r="C17" s="1">
        <v>436</v>
      </c>
      <c r="D17" s="1">
        <v>648</v>
      </c>
      <c r="E17" s="1">
        <v>27</v>
      </c>
      <c r="F17" s="2">
        <f t="shared" si="0"/>
        <v>1406000</v>
      </c>
      <c r="G17" s="2">
        <f t="shared" si="1"/>
        <v>1998000</v>
      </c>
      <c r="H17" s="2">
        <f t="shared" si="2"/>
        <v>32400</v>
      </c>
      <c r="I17" s="2">
        <f t="shared" si="3"/>
        <v>3436400</v>
      </c>
      <c r="J17" s="2">
        <f t="shared" si="4"/>
        <v>30927.600000000002</v>
      </c>
      <c r="K17" s="2">
        <f t="shared" si="5"/>
        <v>3405472.4</v>
      </c>
    </row>
    <row r="18" spans="1:11" x14ac:dyDescent="0.3">
      <c r="A18" s="1">
        <v>17</v>
      </c>
      <c r="B18" s="1" t="s">
        <v>26</v>
      </c>
      <c r="C18" s="1">
        <v>589</v>
      </c>
      <c r="D18" s="1">
        <v>572</v>
      </c>
      <c r="E18" s="1">
        <v>62</v>
      </c>
      <c r="F18" s="2">
        <f t="shared" si="0"/>
        <v>1941500</v>
      </c>
      <c r="G18" s="2">
        <f t="shared" si="1"/>
        <v>1732000</v>
      </c>
      <c r="H18" s="2">
        <f t="shared" si="2"/>
        <v>42000</v>
      </c>
      <c r="I18" s="2">
        <f t="shared" si="3"/>
        <v>3715500</v>
      </c>
      <c r="J18" s="2">
        <f t="shared" si="4"/>
        <v>33439.500000000007</v>
      </c>
      <c r="K18" s="2">
        <f t="shared" si="5"/>
        <v>3682060.5</v>
      </c>
    </row>
    <row r="19" spans="1:11" x14ac:dyDescent="0.3">
      <c r="A19" s="1">
        <v>18</v>
      </c>
      <c r="B19" s="1" t="s">
        <v>27</v>
      </c>
      <c r="C19" s="1">
        <v>876</v>
      </c>
      <c r="D19" s="1">
        <v>689</v>
      </c>
      <c r="E19" s="1">
        <v>52</v>
      </c>
      <c r="F19" s="2">
        <f t="shared" si="0"/>
        <v>2946000</v>
      </c>
      <c r="G19" s="2">
        <f t="shared" si="1"/>
        <v>2141500</v>
      </c>
      <c r="H19" s="2">
        <f t="shared" si="2"/>
        <v>57000</v>
      </c>
      <c r="I19" s="2">
        <f t="shared" si="3"/>
        <v>5144500</v>
      </c>
      <c r="J19" s="2">
        <f t="shared" si="4"/>
        <v>46300.500000000007</v>
      </c>
      <c r="K19" s="2">
        <f t="shared" si="5"/>
        <v>5098199.5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38B2-FFF5-4DDF-A853-0059B880D103}">
  <dimension ref="A1:K14"/>
  <sheetViews>
    <sheetView workbookViewId="0">
      <selection activeCell="D17" sqref="D17"/>
    </sheetView>
  </sheetViews>
  <sheetFormatPr defaultRowHeight="16.8" x14ac:dyDescent="0.3"/>
  <cols>
    <col min="1" max="1" width="12.33203125" style="1" customWidth="1"/>
    <col min="2" max="3" width="15.33203125" style="1" customWidth="1"/>
    <col min="4" max="4" width="13.88671875" style="1" customWidth="1"/>
    <col min="5" max="5" width="10.44140625" style="1" customWidth="1"/>
    <col min="6" max="6" width="12.5546875" style="1" customWidth="1"/>
    <col min="7" max="7" width="10.21875" style="1" customWidth="1"/>
    <col min="8" max="9" width="8.88671875" style="1"/>
    <col min="10" max="10" width="11.33203125" style="1" customWidth="1"/>
    <col min="11" max="11" width="17.44140625" style="1" customWidth="1"/>
    <col min="12" max="16384" width="8.88671875" style="1"/>
  </cols>
  <sheetData>
    <row r="1" spans="1:11" x14ac:dyDescent="0.3">
      <c r="A1" s="1" t="s">
        <v>31</v>
      </c>
      <c r="B1" s="1" t="s">
        <v>32</v>
      </c>
      <c r="C1" s="1" t="s">
        <v>50</v>
      </c>
      <c r="D1" s="1" t="s">
        <v>33</v>
      </c>
      <c r="E1" s="1" t="s">
        <v>34</v>
      </c>
      <c r="F1" s="1" t="s">
        <v>35</v>
      </c>
      <c r="G1" s="1" t="s">
        <v>36</v>
      </c>
      <c r="I1" s="1" t="s">
        <v>50</v>
      </c>
      <c r="J1" s="1" t="s">
        <v>33</v>
      </c>
      <c r="K1" s="1" t="s">
        <v>51</v>
      </c>
    </row>
    <row r="2" spans="1:11" x14ac:dyDescent="0.3">
      <c r="A2" s="1">
        <v>1000</v>
      </c>
      <c r="B2" s="1" t="s">
        <v>49</v>
      </c>
      <c r="C2" s="1" t="str">
        <f>LEFT(B2,FIND(" ",B2,1)-1)</f>
        <v>08</v>
      </c>
      <c r="D2" s="1" t="str">
        <f>VLOOKUP(C2,$I$2:$K$9,2,0)</f>
        <v>TP HCM</v>
      </c>
      <c r="E2" s="1">
        <v>82</v>
      </c>
      <c r="F2" s="1">
        <f>IF(MOD(E2,6)&gt;0,QUOTIENT(E2,6)+1,QUOTIENT(E2,6))</f>
        <v>14</v>
      </c>
      <c r="G2" s="1">
        <f>VLOOKUP(D2,$I$2:$K$9,3,1)*F2</f>
        <v>51800</v>
      </c>
      <c r="I2" s="7" t="s">
        <v>52</v>
      </c>
      <c r="J2" s="1" t="s">
        <v>60</v>
      </c>
      <c r="K2" s="1">
        <v>4500</v>
      </c>
    </row>
    <row r="3" spans="1:11" x14ac:dyDescent="0.3">
      <c r="A3" s="1">
        <v>1001</v>
      </c>
      <c r="B3" s="1" t="s">
        <v>47</v>
      </c>
      <c r="C3" s="1" t="str">
        <f t="shared" ref="C3:C14" si="0">LEFT(B3,FIND(" ",B3,1)-1)</f>
        <v>08</v>
      </c>
      <c r="D3" s="1" t="str">
        <f t="shared" ref="D2:D14" si="1">VLOOKUP(C3,$I$2:$K$9,2,0)</f>
        <v>TP HCM</v>
      </c>
      <c r="E3" s="1">
        <v>13</v>
      </c>
      <c r="F3" s="1">
        <f t="shared" ref="F3:F14" si="2">IF(MOD(E3,6)&gt;0,QUOTIENT(E3,6)+1,QUOTIENT(E3,6))</f>
        <v>3</v>
      </c>
      <c r="G3" s="1">
        <f t="shared" ref="G3:G14" si="3">VLOOKUP(D3,$I$2:$K$9,3,1)*F3</f>
        <v>11100</v>
      </c>
      <c r="I3" s="8" t="s">
        <v>53</v>
      </c>
      <c r="J3" s="1" t="s">
        <v>61</v>
      </c>
      <c r="K3" s="1">
        <v>3000</v>
      </c>
    </row>
    <row r="4" spans="1:11" x14ac:dyDescent="0.3">
      <c r="A4" s="1">
        <v>1002</v>
      </c>
      <c r="B4" s="1" t="s">
        <v>46</v>
      </c>
      <c r="C4" s="1" t="str">
        <f t="shared" si="0"/>
        <v>031</v>
      </c>
      <c r="D4" s="1" t="str">
        <f t="shared" si="1"/>
        <v>Hải phòng</v>
      </c>
      <c r="E4" s="1">
        <v>3</v>
      </c>
      <c r="F4" s="1">
        <f t="shared" si="2"/>
        <v>1</v>
      </c>
      <c r="G4" s="1">
        <f t="shared" si="3"/>
        <v>3700</v>
      </c>
      <c r="I4" s="8" t="s">
        <v>54</v>
      </c>
      <c r="J4" s="1" t="s">
        <v>62</v>
      </c>
      <c r="K4" s="1">
        <v>3200</v>
      </c>
    </row>
    <row r="5" spans="1:11" x14ac:dyDescent="0.3">
      <c r="A5" s="1">
        <v>1003</v>
      </c>
      <c r="B5" s="1" t="s">
        <v>45</v>
      </c>
      <c r="C5" s="1" t="str">
        <f t="shared" si="0"/>
        <v>04</v>
      </c>
      <c r="D5" s="1" t="str">
        <f t="shared" si="1"/>
        <v>Ha noi</v>
      </c>
      <c r="E5" s="1">
        <v>9</v>
      </c>
      <c r="F5" s="1">
        <f t="shared" si="2"/>
        <v>2</v>
      </c>
      <c r="G5" s="1">
        <f t="shared" si="3"/>
        <v>7400</v>
      </c>
      <c r="I5" s="8" t="s">
        <v>55</v>
      </c>
      <c r="J5" s="1" t="s">
        <v>63</v>
      </c>
      <c r="K5" s="1">
        <v>4200</v>
      </c>
    </row>
    <row r="6" spans="1:11" x14ac:dyDescent="0.3">
      <c r="A6" s="1">
        <v>1004</v>
      </c>
      <c r="B6" s="1" t="s">
        <v>48</v>
      </c>
      <c r="C6" s="1" t="str">
        <f t="shared" si="0"/>
        <v>058</v>
      </c>
      <c r="D6" s="1" t="str">
        <f t="shared" si="1"/>
        <v>Nha Trang</v>
      </c>
      <c r="E6" s="1">
        <v>221</v>
      </c>
      <c r="F6" s="1">
        <f t="shared" si="2"/>
        <v>37</v>
      </c>
      <c r="G6" s="1">
        <f t="shared" si="3"/>
        <v>136900</v>
      </c>
      <c r="I6" s="8" t="s">
        <v>56</v>
      </c>
      <c r="J6" s="1" t="s">
        <v>64</v>
      </c>
      <c r="K6" s="1">
        <v>4100</v>
      </c>
    </row>
    <row r="7" spans="1:11" x14ac:dyDescent="0.3">
      <c r="A7" s="1">
        <v>1005</v>
      </c>
      <c r="B7" s="1" t="s">
        <v>44</v>
      </c>
      <c r="C7" s="1" t="str">
        <f t="shared" si="0"/>
        <v>033</v>
      </c>
      <c r="D7" s="1" t="str">
        <f t="shared" si="1"/>
        <v>Quảng ninh</v>
      </c>
      <c r="E7" s="1">
        <v>32</v>
      </c>
      <c r="F7" s="1">
        <f t="shared" si="2"/>
        <v>6</v>
      </c>
      <c r="G7" s="1">
        <f t="shared" si="3"/>
        <v>22200</v>
      </c>
      <c r="I7" s="8" t="s">
        <v>57</v>
      </c>
      <c r="J7" s="1" t="s">
        <v>65</v>
      </c>
      <c r="K7" s="1">
        <v>3600</v>
      </c>
    </row>
    <row r="8" spans="1:11" x14ac:dyDescent="0.3">
      <c r="A8" s="1">
        <v>1006</v>
      </c>
      <c r="B8" s="1" t="s">
        <v>43</v>
      </c>
      <c r="C8" s="1" t="str">
        <f t="shared" si="0"/>
        <v>033</v>
      </c>
      <c r="D8" s="1" t="str">
        <f t="shared" si="1"/>
        <v>Quảng ninh</v>
      </c>
      <c r="E8" s="1">
        <v>3</v>
      </c>
      <c r="F8" s="1">
        <f t="shared" si="2"/>
        <v>1</v>
      </c>
      <c r="G8" s="1">
        <f t="shared" si="3"/>
        <v>3700</v>
      </c>
      <c r="I8" s="8" t="s">
        <v>58</v>
      </c>
      <c r="J8" s="1" t="s">
        <v>66</v>
      </c>
      <c r="K8" s="1">
        <v>2400</v>
      </c>
    </row>
    <row r="9" spans="1:11" x14ac:dyDescent="0.3">
      <c r="A9" s="1">
        <v>1007</v>
      </c>
      <c r="B9" s="1" t="s">
        <v>42</v>
      </c>
      <c r="C9" s="1" t="str">
        <f t="shared" si="0"/>
        <v>058</v>
      </c>
      <c r="D9" s="1" t="str">
        <f t="shared" si="1"/>
        <v>Nha Trang</v>
      </c>
      <c r="E9" s="1">
        <v>6</v>
      </c>
      <c r="F9" s="1">
        <f t="shared" si="2"/>
        <v>1</v>
      </c>
      <c r="G9" s="1">
        <f t="shared" si="3"/>
        <v>3700</v>
      </c>
      <c r="I9" s="8" t="s">
        <v>59</v>
      </c>
      <c r="J9" s="1" t="s">
        <v>67</v>
      </c>
      <c r="K9" s="1">
        <v>3700</v>
      </c>
    </row>
    <row r="10" spans="1:11" x14ac:dyDescent="0.3">
      <c r="A10" s="1">
        <v>1008</v>
      </c>
      <c r="B10" s="1" t="s">
        <v>41</v>
      </c>
      <c r="C10" s="1" t="str">
        <f t="shared" si="0"/>
        <v>031</v>
      </c>
      <c r="D10" s="1" t="str">
        <f t="shared" si="1"/>
        <v>Hải phòng</v>
      </c>
      <c r="E10" s="1">
        <v>123</v>
      </c>
      <c r="F10" s="1">
        <f t="shared" si="2"/>
        <v>21</v>
      </c>
      <c r="G10" s="1">
        <f t="shared" si="3"/>
        <v>77700</v>
      </c>
    </row>
    <row r="11" spans="1:11" x14ac:dyDescent="0.3">
      <c r="A11" s="1">
        <v>1009</v>
      </c>
      <c r="B11" s="1" t="s">
        <v>40</v>
      </c>
      <c r="C11" s="1" t="str">
        <f t="shared" si="0"/>
        <v>04</v>
      </c>
      <c r="D11" s="1" t="str">
        <f t="shared" si="1"/>
        <v>Ha noi</v>
      </c>
      <c r="E11" s="1">
        <v>15</v>
      </c>
      <c r="F11" s="1">
        <f t="shared" si="2"/>
        <v>3</v>
      </c>
      <c r="G11" s="1">
        <f t="shared" si="3"/>
        <v>11100</v>
      </c>
    </row>
    <row r="12" spans="1:11" x14ac:dyDescent="0.3">
      <c r="A12" s="1">
        <v>1010</v>
      </c>
      <c r="B12" s="1" t="s">
        <v>39</v>
      </c>
      <c r="C12" s="1" t="str">
        <f t="shared" si="0"/>
        <v>0321</v>
      </c>
      <c r="D12" s="1" t="str">
        <f t="shared" si="1"/>
        <v>Hưng yên</v>
      </c>
      <c r="E12" s="1">
        <v>205</v>
      </c>
      <c r="F12" s="1">
        <f t="shared" si="2"/>
        <v>35</v>
      </c>
      <c r="G12" s="1">
        <f t="shared" si="3"/>
        <v>129500</v>
      </c>
    </row>
    <row r="13" spans="1:11" x14ac:dyDescent="0.3">
      <c r="A13" s="1">
        <v>1011</v>
      </c>
      <c r="B13" s="1" t="s">
        <v>38</v>
      </c>
      <c r="C13" s="1" t="str">
        <f t="shared" si="0"/>
        <v>0241</v>
      </c>
      <c r="D13" s="1" t="str">
        <f t="shared" si="1"/>
        <v>Bắc Ninh</v>
      </c>
      <c r="E13" s="1">
        <v>189</v>
      </c>
      <c r="F13" s="1">
        <f t="shared" si="2"/>
        <v>32</v>
      </c>
      <c r="G13" s="1">
        <f t="shared" si="3"/>
        <v>118400</v>
      </c>
    </row>
    <row r="14" spans="1:11" x14ac:dyDescent="0.3">
      <c r="A14" s="1">
        <v>1012</v>
      </c>
      <c r="B14" s="1" t="s">
        <v>37</v>
      </c>
      <c r="C14" s="1" t="str">
        <f t="shared" si="0"/>
        <v>036</v>
      </c>
      <c r="D14" s="1" t="str">
        <f t="shared" si="1"/>
        <v>Thái Bình</v>
      </c>
      <c r="E14" s="1">
        <v>252</v>
      </c>
      <c r="F14" s="1">
        <f t="shared" si="2"/>
        <v>42</v>
      </c>
      <c r="G14" s="1">
        <f t="shared" si="3"/>
        <v>155400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55E5-84A1-4D9D-9100-5C443932E48F}">
  <dimension ref="A1:E29"/>
  <sheetViews>
    <sheetView tabSelected="1" workbookViewId="0">
      <selection activeCell="C24" sqref="C24"/>
    </sheetView>
  </sheetViews>
  <sheetFormatPr defaultRowHeight="16.8" x14ac:dyDescent="0.3"/>
  <cols>
    <col min="1" max="1" width="20.33203125" style="1" customWidth="1"/>
    <col min="2" max="2" width="11.5546875" style="1" customWidth="1"/>
    <col min="3" max="16384" width="8.88671875" style="1"/>
  </cols>
  <sheetData>
    <row r="1" spans="1:5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 s="6">
        <v>38408</v>
      </c>
      <c r="B2" s="1" t="s">
        <v>81</v>
      </c>
    </row>
    <row r="3" spans="1:5" x14ac:dyDescent="0.3">
      <c r="A3" s="6">
        <v>38486</v>
      </c>
      <c r="B3" s="1" t="s">
        <v>80</v>
      </c>
    </row>
    <row r="4" spans="1:5" x14ac:dyDescent="0.3">
      <c r="A4" s="6">
        <v>38886</v>
      </c>
      <c r="B4" s="1" t="s">
        <v>79</v>
      </c>
    </row>
    <row r="5" spans="1:5" x14ac:dyDescent="0.3">
      <c r="A5" s="6">
        <v>39074</v>
      </c>
      <c r="B5" s="1" t="s">
        <v>78</v>
      </c>
    </row>
    <row r="6" spans="1:5" x14ac:dyDescent="0.3">
      <c r="A6" s="6">
        <v>38559</v>
      </c>
      <c r="B6" s="1" t="s">
        <v>77</v>
      </c>
    </row>
    <row r="7" spans="1:5" x14ac:dyDescent="0.3">
      <c r="A7" s="6">
        <v>39377</v>
      </c>
      <c r="B7" s="1" t="s">
        <v>76</v>
      </c>
    </row>
    <row r="8" spans="1:5" x14ac:dyDescent="0.3">
      <c r="A8" s="6">
        <v>38792</v>
      </c>
      <c r="B8" s="1" t="s">
        <v>75</v>
      </c>
    </row>
    <row r="9" spans="1:5" x14ac:dyDescent="0.3">
      <c r="A9" s="6">
        <v>39164</v>
      </c>
      <c r="B9" s="1" t="s">
        <v>74</v>
      </c>
    </row>
    <row r="10" spans="1:5" x14ac:dyDescent="0.3">
      <c r="A10" s="6">
        <v>38735</v>
      </c>
      <c r="B10" s="1" t="s">
        <v>73</v>
      </c>
    </row>
    <row r="13" spans="1:5" x14ac:dyDescent="0.3">
      <c r="A13" s="1" t="s">
        <v>82</v>
      </c>
    </row>
    <row r="14" spans="1:5" x14ac:dyDescent="0.3">
      <c r="B14" s="1">
        <v>100</v>
      </c>
      <c r="C14" s="1">
        <v>110</v>
      </c>
      <c r="D14" s="1">
        <v>125</v>
      </c>
      <c r="E14" s="1">
        <v>175</v>
      </c>
    </row>
    <row r="15" spans="1:5" x14ac:dyDescent="0.3">
      <c r="A15" s="1" t="s">
        <v>83</v>
      </c>
      <c r="B15" s="1" t="s">
        <v>86</v>
      </c>
      <c r="C15" s="1" t="s">
        <v>87</v>
      </c>
      <c r="D15" s="1" t="s">
        <v>88</v>
      </c>
      <c r="E15" s="1" t="s">
        <v>89</v>
      </c>
    </row>
    <row r="16" spans="1:5" x14ac:dyDescent="0.3">
      <c r="A16" s="1" t="s">
        <v>84</v>
      </c>
      <c r="B16" s="1" t="s">
        <v>90</v>
      </c>
      <c r="C16" s="1" t="s">
        <v>91</v>
      </c>
      <c r="D16" s="1" t="s">
        <v>92</v>
      </c>
      <c r="E16" s="1" t="s">
        <v>93</v>
      </c>
    </row>
    <row r="17" spans="1:5" x14ac:dyDescent="0.3">
      <c r="A17" s="1" t="s">
        <v>85</v>
      </c>
      <c r="B17" s="1" t="s">
        <v>94</v>
      </c>
      <c r="C17" s="1" t="s">
        <v>95</v>
      </c>
      <c r="D17" s="1" t="s">
        <v>96</v>
      </c>
      <c r="E17" s="1" t="s">
        <v>97</v>
      </c>
    </row>
    <row r="19" spans="1:5" x14ac:dyDescent="0.3">
      <c r="A19" s="1" t="s">
        <v>98</v>
      </c>
    </row>
    <row r="20" spans="1:5" x14ac:dyDescent="0.3">
      <c r="A20" s="1" t="s">
        <v>99</v>
      </c>
      <c r="B20" s="1" t="s">
        <v>101</v>
      </c>
      <c r="C20" s="1" t="s">
        <v>102</v>
      </c>
      <c r="D20" s="1" t="s">
        <v>103</v>
      </c>
    </row>
    <row r="21" spans="1:5" x14ac:dyDescent="0.3">
      <c r="A21" s="1" t="s">
        <v>100</v>
      </c>
      <c r="B21" s="1" t="s">
        <v>83</v>
      </c>
      <c r="C21" s="1" t="s">
        <v>84</v>
      </c>
      <c r="D21" s="1" t="s">
        <v>85</v>
      </c>
    </row>
    <row r="24" spans="1:5" x14ac:dyDescent="0.3">
      <c r="A24" s="1" t="s">
        <v>104</v>
      </c>
    </row>
    <row r="25" spans="1:5" x14ac:dyDescent="0.3">
      <c r="A25" s="1" t="s">
        <v>105</v>
      </c>
      <c r="B25" s="1" t="s">
        <v>71</v>
      </c>
    </row>
    <row r="26" spans="1:5" x14ac:dyDescent="0.3">
      <c r="A26" s="1">
        <v>10</v>
      </c>
      <c r="B26" s="1">
        <v>100</v>
      </c>
    </row>
    <row r="27" spans="1:5" x14ac:dyDescent="0.3">
      <c r="A27" s="1">
        <v>11</v>
      </c>
      <c r="B27" s="1">
        <v>110</v>
      </c>
    </row>
    <row r="28" spans="1:5" x14ac:dyDescent="0.3">
      <c r="A28" s="1">
        <v>12</v>
      </c>
      <c r="B28" s="1">
        <v>125</v>
      </c>
    </row>
    <row r="29" spans="1:5" x14ac:dyDescent="0.3">
      <c r="A29" s="1">
        <v>17</v>
      </c>
      <c r="B29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Bài 1</vt:lpstr>
      <vt:lpstr>Bài 2</vt:lpstr>
      <vt:lpstr>Bài 4</vt:lpstr>
      <vt:lpstr>Bài 10</vt:lpstr>
      <vt:lpstr>Bài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2022-09-08T02:36:57Z</dcterms:created>
  <dcterms:modified xsi:type="dcterms:W3CDTF">2022-09-13T04:12:21Z</dcterms:modified>
</cp:coreProperties>
</file>